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u\Downloads\"/>
    </mc:Choice>
  </mc:AlternateContent>
  <xr:revisionPtr revIDLastSave="0" documentId="13_ncr:1_{1BAA86E9-294C-48DC-B6C7-580D91556EEF}" xr6:coauthVersionLast="47" xr6:coauthVersionMax="47" xr10:uidLastSave="{00000000-0000-0000-0000-000000000000}"/>
  <bookViews>
    <workbookView xWindow="-98" yWindow="-98" windowWidth="28996" windowHeight="17475" xr2:uid="{5BBFCB05-B32B-4081-8E1F-9CD98673A2F8}"/>
  </bookViews>
  <sheets>
    <sheet name="SHAPE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ase.year">[1]NT_TRP!$A$2</definedName>
    <definedName name="cv.diesel.hhv.MJL">[1]Units.CV!$C$9</definedName>
    <definedName name="cv.diesel.lhv.MJL">[1]Units.CV!$B$9</definedName>
    <definedName name="CV.LHV.E85">[1]Units.CV!$F$50</definedName>
    <definedName name="cv.petrol.hhv.MJL">[1]Units.CV!$C$13</definedName>
    <definedName name="CVV_DIESEL">'[2]Constants Tables'!$F$48</definedName>
    <definedName name="CVV_Petrol">'[2]Constants Tables'!$K$8</definedName>
    <definedName name="DieselLHV">[1]Units.CV!$F$46</definedName>
    <definedName name="EB.year">[1]NT_TRP!$A$2</definedName>
    <definedName name="emissions_data">[3]NameConv!$V$4:$AL$38</definedName>
    <definedName name="emissions_data_parameters">[3]NameConv!$V$3:$AL$3</definedName>
    <definedName name="emissions_start">[3]NameConv!$W$3</definedName>
    <definedName name="emissions_types">[3]NameConv!$V$2</definedName>
    <definedName name="eMode">[1]Scenarios!$B$21</definedName>
    <definedName name="eps">[1]NameConv!$F$1</definedName>
    <definedName name="ERC.Efficiency">[1]Scenarios!$B$16</definedName>
    <definedName name="EV.Battery">[1]Scenarios!$B$28</definedName>
    <definedName name="flagPenetrationOnly">[1]Scenarios!$B$3</definedName>
    <definedName name="fuel_types">#REF!</definedName>
    <definedName name="FuelNames">[1]NameConv!$D$3:$E$39</definedName>
    <definedName name="GasolineLHV">[1]Units.CV!$F$43</definedName>
    <definedName name="Pal_Workbook_GUID" hidden="1">"VPJDZVPESBNLN75EMHY6J774"</definedName>
    <definedName name="reftrofits">[4]TRP_Retrofit!$AL$67</definedName>
    <definedName name="retrofits">[1]Scenarios!$B$24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_prefix">[3]UPS!$B$6</definedName>
    <definedName name="TRA.freight.capex">[1]Scenarios!$B$18</definedName>
    <definedName name="XLSIMSIM" hidden="1">{"Sim",3,"Output 1","'Reworked data'!$AI$84","Output 2","'Reworked data'!$AJ$84","Output 3","'Reworked data'!$AK$84","1","2","100","0"}</definedName>
    <definedName name="zar.2010">[5]Deflator!$P$4</definedName>
    <definedName name="zar.2012">[5]Deflator!$R$4</definedName>
    <definedName name="zar.2015">[5]Deflator!$U$4</definedName>
    <definedName name="zar.base">[5]Deflator!$B$12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" i="1"/>
  <c r="D4" i="1"/>
  <c r="D5" i="1"/>
  <c r="D6" i="1"/>
  <c r="D7" i="1"/>
  <c r="D178" i="1"/>
  <c r="D179" i="1"/>
  <c r="D180" i="1"/>
  <c r="D181" i="1"/>
  <c r="D182" i="1"/>
  <c r="AB6" i="1"/>
  <c r="A9" i="1"/>
  <c r="A14" i="1" s="1"/>
  <c r="D14" i="1" s="1"/>
  <c r="S9" i="1"/>
  <c r="S14" i="1" s="1"/>
  <c r="S19" i="1" s="1"/>
  <c r="S24" i="1" s="1"/>
  <c r="S29" i="1" s="1"/>
  <c r="S34" i="1" s="1"/>
  <c r="S39" i="1" s="1"/>
  <c r="S44" i="1" s="1"/>
  <c r="S49" i="1" s="1"/>
  <c r="S54" i="1" s="1"/>
  <c r="S59" i="1" s="1"/>
  <c r="S64" i="1" s="1"/>
  <c r="S69" i="1" s="1"/>
  <c r="S74" i="1" s="1"/>
  <c r="S79" i="1" s="1"/>
  <c r="S84" i="1" s="1"/>
  <c r="S89" i="1" s="1"/>
  <c r="S94" i="1" s="1"/>
  <c r="S99" i="1" s="1"/>
  <c r="S104" i="1" s="1"/>
  <c r="S109" i="1" s="1"/>
  <c r="S114" i="1" s="1"/>
  <c r="S119" i="1" s="1"/>
  <c r="S124" i="1" s="1"/>
  <c r="S129" i="1" s="1"/>
  <c r="S134" i="1" s="1"/>
  <c r="S139" i="1" s="1"/>
  <c r="S144" i="1" s="1"/>
  <c r="S149" i="1" s="1"/>
  <c r="S154" i="1" s="1"/>
  <c r="S159" i="1" s="1"/>
  <c r="S164" i="1" s="1"/>
  <c r="S169" i="1" s="1"/>
  <c r="S174" i="1" s="1"/>
  <c r="A10" i="1"/>
  <c r="S10" i="1"/>
  <c r="S15" i="1" s="1"/>
  <c r="S20" i="1" s="1"/>
  <c r="S25" i="1" s="1"/>
  <c r="S30" i="1" s="1"/>
  <c r="S35" i="1" s="1"/>
  <c r="S40" i="1" s="1"/>
  <c r="S45" i="1" s="1"/>
  <c r="S50" i="1" s="1"/>
  <c r="S55" i="1" s="1"/>
  <c r="S60" i="1" s="1"/>
  <c r="S65" i="1" s="1"/>
  <c r="S70" i="1" s="1"/>
  <c r="S75" i="1" s="1"/>
  <c r="S80" i="1" s="1"/>
  <c r="S85" i="1" s="1"/>
  <c r="S90" i="1" s="1"/>
  <c r="S95" i="1" s="1"/>
  <c r="S100" i="1" s="1"/>
  <c r="S105" i="1" s="1"/>
  <c r="S110" i="1" s="1"/>
  <c r="S115" i="1" s="1"/>
  <c r="S120" i="1" s="1"/>
  <c r="S125" i="1" s="1"/>
  <c r="S130" i="1" s="1"/>
  <c r="S135" i="1" s="1"/>
  <c r="S140" i="1" s="1"/>
  <c r="S145" i="1" s="1"/>
  <c r="S150" i="1" s="1"/>
  <c r="S155" i="1" s="1"/>
  <c r="S160" i="1" s="1"/>
  <c r="S165" i="1" s="1"/>
  <c r="S170" i="1" s="1"/>
  <c r="S175" i="1" s="1"/>
  <c r="S180" i="1" s="1"/>
  <c r="S185" i="1" s="1"/>
  <c r="A11" i="1"/>
  <c r="S11" i="1"/>
  <c r="S16" i="1" s="1"/>
  <c r="S21" i="1" s="1"/>
  <c r="S26" i="1" s="1"/>
  <c r="S31" i="1" s="1"/>
  <c r="S36" i="1" s="1"/>
  <c r="S41" i="1" s="1"/>
  <c r="S46" i="1" s="1"/>
  <c r="S51" i="1" s="1"/>
  <c r="S56" i="1" s="1"/>
  <c r="S61" i="1" s="1"/>
  <c r="S66" i="1" s="1"/>
  <c r="S71" i="1" s="1"/>
  <c r="S76" i="1" s="1"/>
  <c r="S81" i="1" s="1"/>
  <c r="S86" i="1" s="1"/>
  <c r="S91" i="1" s="1"/>
  <c r="S96" i="1" s="1"/>
  <c r="S101" i="1" s="1"/>
  <c r="S106" i="1" s="1"/>
  <c r="S111" i="1" s="1"/>
  <c r="S116" i="1" s="1"/>
  <c r="S121" i="1" s="1"/>
  <c r="S126" i="1" s="1"/>
  <c r="S131" i="1" s="1"/>
  <c r="S136" i="1" s="1"/>
  <c r="S141" i="1" s="1"/>
  <c r="S146" i="1" s="1"/>
  <c r="S151" i="1" s="1"/>
  <c r="S156" i="1" s="1"/>
  <c r="S161" i="1" s="1"/>
  <c r="S166" i="1" s="1"/>
  <c r="S171" i="1" s="1"/>
  <c r="S176" i="1" s="1"/>
  <c r="S181" i="1" s="1"/>
  <c r="S186" i="1" s="1"/>
  <c r="S191" i="1" s="1"/>
  <c r="S196" i="1" s="1"/>
  <c r="S201" i="1" s="1"/>
  <c r="S206" i="1" s="1"/>
  <c r="S211" i="1" s="1"/>
  <c r="S216" i="1" s="1"/>
  <c r="S221" i="1" s="1"/>
  <c r="S226" i="1" s="1"/>
  <c r="S231" i="1" s="1"/>
  <c r="S236" i="1" s="1"/>
  <c r="S241" i="1" s="1"/>
  <c r="S246" i="1" s="1"/>
  <c r="S251" i="1" s="1"/>
  <c r="S256" i="1" s="1"/>
  <c r="S261" i="1" s="1"/>
  <c r="S266" i="1" s="1"/>
  <c r="S271" i="1" s="1"/>
  <c r="S276" i="1" s="1"/>
  <c r="S281" i="1" s="1"/>
  <c r="S286" i="1" s="1"/>
  <c r="S291" i="1" s="1"/>
  <c r="S296" i="1" s="1"/>
  <c r="S301" i="1" s="1"/>
  <c r="S306" i="1" s="1"/>
  <c r="S311" i="1" s="1"/>
  <c r="S316" i="1" s="1"/>
  <c r="S321" i="1" s="1"/>
  <c r="S326" i="1" s="1"/>
  <c r="S331" i="1" s="1"/>
  <c r="S336" i="1" s="1"/>
  <c r="S341" i="1" s="1"/>
  <c r="S346" i="1" s="1"/>
  <c r="S351" i="1" s="1"/>
  <c r="S356" i="1" s="1"/>
  <c r="S361" i="1" s="1"/>
  <c r="S366" i="1" s="1"/>
  <c r="S371" i="1" s="1"/>
  <c r="S376" i="1" s="1"/>
  <c r="S381" i="1" s="1"/>
  <c r="S386" i="1" s="1"/>
  <c r="A12" i="1"/>
  <c r="D12" i="1" s="1"/>
  <c r="S12" i="1"/>
  <c r="S17" i="1" s="1"/>
  <c r="S22" i="1" s="1"/>
  <c r="S27" i="1" s="1"/>
  <c r="S32" i="1" s="1"/>
  <c r="S37" i="1" s="1"/>
  <c r="S42" i="1" s="1"/>
  <c r="S47" i="1" s="1"/>
  <c r="S52" i="1" s="1"/>
  <c r="S57" i="1" s="1"/>
  <c r="S62" i="1" s="1"/>
  <c r="S67" i="1" s="1"/>
  <c r="S72" i="1" s="1"/>
  <c r="S77" i="1" s="1"/>
  <c r="S82" i="1" s="1"/>
  <c r="S87" i="1" s="1"/>
  <c r="S92" i="1" s="1"/>
  <c r="S97" i="1" s="1"/>
  <c r="S102" i="1" s="1"/>
  <c r="S107" i="1" s="1"/>
  <c r="S112" i="1" s="1"/>
  <c r="S117" i="1" s="1"/>
  <c r="S122" i="1" s="1"/>
  <c r="S127" i="1" s="1"/>
  <c r="S132" i="1" s="1"/>
  <c r="S137" i="1" s="1"/>
  <c r="S142" i="1" s="1"/>
  <c r="S147" i="1" s="1"/>
  <c r="S152" i="1" s="1"/>
  <c r="S157" i="1" s="1"/>
  <c r="S162" i="1" s="1"/>
  <c r="S167" i="1" s="1"/>
  <c r="S172" i="1" s="1"/>
  <c r="S177" i="1" s="1"/>
  <c r="S8" i="1"/>
  <c r="S13" i="1" s="1"/>
  <c r="S18" i="1" s="1"/>
  <c r="S23" i="1" s="1"/>
  <c r="S28" i="1" s="1"/>
  <c r="S33" i="1" s="1"/>
  <c r="S38" i="1" s="1"/>
  <c r="S43" i="1" s="1"/>
  <c r="S48" i="1" s="1"/>
  <c r="S53" i="1" s="1"/>
  <c r="S58" i="1" s="1"/>
  <c r="S63" i="1" s="1"/>
  <c r="S68" i="1" s="1"/>
  <c r="S73" i="1" s="1"/>
  <c r="S78" i="1" s="1"/>
  <c r="S83" i="1" s="1"/>
  <c r="S88" i="1" s="1"/>
  <c r="S93" i="1" s="1"/>
  <c r="S98" i="1" s="1"/>
  <c r="S103" i="1" s="1"/>
  <c r="S108" i="1" s="1"/>
  <c r="S113" i="1" s="1"/>
  <c r="S118" i="1" s="1"/>
  <c r="S123" i="1" s="1"/>
  <c r="S128" i="1" s="1"/>
  <c r="S133" i="1" s="1"/>
  <c r="S138" i="1" s="1"/>
  <c r="S143" i="1" s="1"/>
  <c r="S148" i="1" s="1"/>
  <c r="S153" i="1" s="1"/>
  <c r="S158" i="1" s="1"/>
  <c r="S163" i="1" s="1"/>
  <c r="S168" i="1" s="1"/>
  <c r="S173" i="1" s="1"/>
  <c r="A8" i="1"/>
  <c r="A13" i="1" s="1"/>
  <c r="D13" i="1" s="1"/>
  <c r="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15" i="1" l="1"/>
  <c r="A20" i="1" s="1"/>
  <c r="D20" i="1" s="1"/>
  <c r="J20" i="1" s="1"/>
  <c r="K20" i="1" s="1"/>
  <c r="D11" i="1"/>
  <c r="D10" i="1"/>
  <c r="J10" i="1" s="1"/>
  <c r="K10" i="1" s="1"/>
  <c r="J12" i="1"/>
  <c r="K12" i="1" s="1"/>
  <c r="D9" i="1"/>
  <c r="J9" i="1" s="1"/>
  <c r="K9" i="1" s="1"/>
  <c r="D8" i="1"/>
  <c r="J8" i="1" s="1"/>
  <c r="K8" i="1" s="1"/>
  <c r="A16" i="1"/>
  <c r="D16" i="1" s="1"/>
  <c r="J16" i="1" s="1"/>
  <c r="K16" i="1" s="1"/>
  <c r="S178" i="1"/>
  <c r="S182" i="1"/>
  <c r="J7" i="1"/>
  <c r="K7" i="1" s="1"/>
  <c r="S190" i="1"/>
  <c r="J6" i="1"/>
  <c r="K6" i="1" s="1"/>
  <c r="J5" i="1"/>
  <c r="K5" i="1" s="1"/>
  <c r="A17" i="1"/>
  <c r="J4" i="1"/>
  <c r="K4" i="1" s="1"/>
  <c r="J3" i="1"/>
  <c r="K3" i="1" s="1"/>
  <c r="S179" i="1"/>
  <c r="J13" i="1"/>
  <c r="K13" i="1" s="1"/>
  <c r="A18" i="1"/>
  <c r="D18" i="1" s="1"/>
  <c r="J14" i="1"/>
  <c r="K14" i="1" s="1"/>
  <c r="A19" i="1"/>
  <c r="J11" i="1"/>
  <c r="K11" i="1" s="1"/>
  <c r="A21" i="1"/>
  <c r="D21" i="1" s="1"/>
  <c r="S187" i="1" l="1"/>
  <c r="S195" i="1"/>
  <c r="S183" i="1"/>
  <c r="S184" i="1"/>
  <c r="A22" i="1"/>
  <c r="D22" i="1" s="1"/>
  <c r="D15" i="1"/>
  <c r="J15" i="1" s="1"/>
  <c r="K15" i="1" s="1"/>
  <c r="A25" i="1"/>
  <c r="D25" i="1" s="1"/>
  <c r="J25" i="1" s="1"/>
  <c r="K25" i="1" s="1"/>
  <c r="D19" i="1"/>
  <c r="J19" i="1" s="1"/>
  <c r="K19" i="1" s="1"/>
  <c r="D17" i="1"/>
  <c r="J17" i="1" s="1"/>
  <c r="K17" i="1" s="1"/>
  <c r="A24" i="1"/>
  <c r="A29" i="1" s="1"/>
  <c r="D29" i="1" s="1"/>
  <c r="J18" i="1"/>
  <c r="K18" i="1" s="1"/>
  <c r="A23" i="1"/>
  <c r="D23" i="1" s="1"/>
  <c r="J23" i="1" s="1"/>
  <c r="K23" i="1" s="1"/>
  <c r="A27" i="1"/>
  <c r="D27" i="1" s="1"/>
  <c r="J22" i="1"/>
  <c r="K22" i="1" s="1"/>
  <c r="A26" i="1"/>
  <c r="D26" i="1" s="1"/>
  <c r="J21" i="1"/>
  <c r="K21" i="1" s="1"/>
  <c r="S192" i="1" l="1"/>
  <c r="S200" i="1"/>
  <c r="S188" i="1"/>
  <c r="S189" i="1"/>
  <c r="A30" i="1"/>
  <c r="D30" i="1" s="1"/>
  <c r="J30" i="1" s="1"/>
  <c r="K30" i="1" s="1"/>
  <c r="D24" i="1"/>
  <c r="J24" i="1" s="1"/>
  <c r="K24" i="1" s="1"/>
  <c r="A28" i="1"/>
  <c r="D28" i="1" s="1"/>
  <c r="J28" i="1" s="1"/>
  <c r="K28" i="1" s="1"/>
  <c r="A34" i="1"/>
  <c r="D34" i="1" s="1"/>
  <c r="J29" i="1"/>
  <c r="K29" i="1" s="1"/>
  <c r="A32" i="1"/>
  <c r="D32" i="1" s="1"/>
  <c r="J27" i="1"/>
  <c r="K27" i="1" s="1"/>
  <c r="J26" i="1"/>
  <c r="K26" i="1" s="1"/>
  <c r="A31" i="1"/>
  <c r="D31" i="1" s="1"/>
  <c r="S197" i="1" l="1"/>
  <c r="S205" i="1"/>
  <c r="S193" i="1"/>
  <c r="S194" i="1"/>
  <c r="A35" i="1"/>
  <c r="D35" i="1" s="1"/>
  <c r="J35" i="1" s="1"/>
  <c r="K35" i="1" s="1"/>
  <c r="A33" i="1"/>
  <c r="D33" i="1" s="1"/>
  <c r="A40" i="1"/>
  <c r="D40" i="1" s="1"/>
  <c r="A38" i="1"/>
  <c r="D38" i="1" s="1"/>
  <c r="J33" i="1"/>
  <c r="K33" i="1" s="1"/>
  <c r="A39" i="1"/>
  <c r="D39" i="1" s="1"/>
  <c r="J34" i="1"/>
  <c r="K34" i="1" s="1"/>
  <c r="J32" i="1"/>
  <c r="K32" i="1" s="1"/>
  <c r="A37" i="1"/>
  <c r="D37" i="1" s="1"/>
  <c r="J31" i="1"/>
  <c r="K31" i="1" s="1"/>
  <c r="A36" i="1"/>
  <c r="D36" i="1" s="1"/>
  <c r="S202" i="1" l="1"/>
  <c r="S210" i="1"/>
  <c r="S198" i="1"/>
  <c r="S199" i="1"/>
  <c r="A45" i="1"/>
  <c r="D45" i="1" s="1"/>
  <c r="J40" i="1"/>
  <c r="K40" i="1" s="1"/>
  <c r="J38" i="1"/>
  <c r="K38" i="1" s="1"/>
  <c r="A43" i="1"/>
  <c r="D43" i="1" s="1"/>
  <c r="A41" i="1"/>
  <c r="D41" i="1" s="1"/>
  <c r="J36" i="1"/>
  <c r="K36" i="1" s="1"/>
  <c r="A44" i="1"/>
  <c r="D44" i="1" s="1"/>
  <c r="J39" i="1"/>
  <c r="K39" i="1" s="1"/>
  <c r="J37" i="1"/>
  <c r="K37" i="1" s="1"/>
  <c r="A42" i="1"/>
  <c r="D42" i="1" s="1"/>
  <c r="S207" i="1" l="1"/>
  <c r="S215" i="1"/>
  <c r="S203" i="1"/>
  <c r="S204" i="1"/>
  <c r="A50" i="1"/>
  <c r="D50" i="1" s="1"/>
  <c r="J45" i="1"/>
  <c r="K45" i="1" s="1"/>
  <c r="A46" i="1"/>
  <c r="D46" i="1" s="1"/>
  <c r="J41" i="1"/>
  <c r="K41" i="1" s="1"/>
  <c r="J44" i="1"/>
  <c r="K44" i="1" s="1"/>
  <c r="A49" i="1"/>
  <c r="D49" i="1" s="1"/>
  <c r="J43" i="1"/>
  <c r="K43" i="1" s="1"/>
  <c r="A48" i="1"/>
  <c r="D48" i="1" s="1"/>
  <c r="J42" i="1"/>
  <c r="K42" i="1" s="1"/>
  <c r="A47" i="1"/>
  <c r="D47" i="1" s="1"/>
  <c r="S212" i="1" l="1"/>
  <c r="S220" i="1"/>
  <c r="S208" i="1"/>
  <c r="S209" i="1"/>
  <c r="J50" i="1"/>
  <c r="K50" i="1" s="1"/>
  <c r="A55" i="1"/>
  <c r="D55" i="1" s="1"/>
  <c r="J47" i="1"/>
  <c r="K47" i="1" s="1"/>
  <c r="A52" i="1"/>
  <c r="D52" i="1" s="1"/>
  <c r="J48" i="1"/>
  <c r="K48" i="1" s="1"/>
  <c r="A53" i="1"/>
  <c r="D53" i="1" s="1"/>
  <c r="J49" i="1"/>
  <c r="K49" i="1" s="1"/>
  <c r="A54" i="1"/>
  <c r="D54" i="1" s="1"/>
  <c r="A51" i="1"/>
  <c r="D51" i="1" s="1"/>
  <c r="J46" i="1"/>
  <c r="K46" i="1" s="1"/>
  <c r="S217" i="1" l="1"/>
  <c r="S225" i="1"/>
  <c r="S213" i="1"/>
  <c r="S214" i="1"/>
  <c r="A60" i="1"/>
  <c r="D60" i="1" s="1"/>
  <c r="J55" i="1"/>
  <c r="K55" i="1" s="1"/>
  <c r="J54" i="1"/>
  <c r="K54" i="1" s="1"/>
  <c r="A59" i="1"/>
  <c r="D59" i="1" s="1"/>
  <c r="A58" i="1"/>
  <c r="D58" i="1" s="1"/>
  <c r="J53" i="1"/>
  <c r="K53" i="1" s="1"/>
  <c r="A57" i="1"/>
  <c r="D57" i="1" s="1"/>
  <c r="J52" i="1"/>
  <c r="K52" i="1" s="1"/>
  <c r="A56" i="1"/>
  <c r="D56" i="1" s="1"/>
  <c r="J51" i="1"/>
  <c r="K51" i="1" s="1"/>
  <c r="S222" i="1" l="1"/>
  <c r="S230" i="1"/>
  <c r="S218" i="1"/>
  <c r="S219" i="1"/>
  <c r="J60" i="1"/>
  <c r="K60" i="1" s="1"/>
  <c r="A65" i="1"/>
  <c r="D65" i="1" s="1"/>
  <c r="A62" i="1"/>
  <c r="D62" i="1" s="1"/>
  <c r="J57" i="1"/>
  <c r="K57" i="1" s="1"/>
  <c r="A63" i="1"/>
  <c r="D63" i="1" s="1"/>
  <c r="J58" i="1"/>
  <c r="K58" i="1" s="1"/>
  <c r="A64" i="1"/>
  <c r="D64" i="1" s="1"/>
  <c r="J59" i="1"/>
  <c r="K59" i="1" s="1"/>
  <c r="J56" i="1"/>
  <c r="K56" i="1" s="1"/>
  <c r="A61" i="1"/>
  <c r="D61" i="1" s="1"/>
  <c r="S227" i="1" l="1"/>
  <c r="S235" i="1"/>
  <c r="S223" i="1"/>
  <c r="S224" i="1"/>
  <c r="A70" i="1"/>
  <c r="D70" i="1" s="1"/>
  <c r="J65" i="1"/>
  <c r="K65" i="1" s="1"/>
  <c r="A69" i="1"/>
  <c r="D69" i="1" s="1"/>
  <c r="J64" i="1"/>
  <c r="K64" i="1" s="1"/>
  <c r="A68" i="1"/>
  <c r="D68" i="1" s="1"/>
  <c r="J63" i="1"/>
  <c r="K63" i="1" s="1"/>
  <c r="J61" i="1"/>
  <c r="K61" i="1" s="1"/>
  <c r="A66" i="1"/>
  <c r="D66" i="1" s="1"/>
  <c r="J62" i="1"/>
  <c r="K62" i="1" s="1"/>
  <c r="A67" i="1"/>
  <c r="D67" i="1" s="1"/>
  <c r="S232" i="1" l="1"/>
  <c r="S240" i="1"/>
  <c r="S228" i="1"/>
  <c r="S229" i="1"/>
  <c r="A75" i="1"/>
  <c r="D75" i="1" s="1"/>
  <c r="J70" i="1"/>
  <c r="K70" i="1" s="1"/>
  <c r="A71" i="1"/>
  <c r="D71" i="1" s="1"/>
  <c r="J66" i="1"/>
  <c r="K66" i="1" s="1"/>
  <c r="J68" i="1"/>
  <c r="K68" i="1" s="1"/>
  <c r="A73" i="1"/>
  <c r="D73" i="1" s="1"/>
  <c r="A74" i="1"/>
  <c r="D74" i="1" s="1"/>
  <c r="J69" i="1"/>
  <c r="K69" i="1" s="1"/>
  <c r="J67" i="1"/>
  <c r="K67" i="1" s="1"/>
  <c r="A72" i="1"/>
  <c r="D72" i="1" s="1"/>
  <c r="S237" i="1" l="1"/>
  <c r="S245" i="1"/>
  <c r="S233" i="1"/>
  <c r="S234" i="1"/>
  <c r="A80" i="1"/>
  <c r="D80" i="1" s="1"/>
  <c r="J75" i="1"/>
  <c r="K75" i="1" s="1"/>
  <c r="A77" i="1"/>
  <c r="D77" i="1" s="1"/>
  <c r="J72" i="1"/>
  <c r="K72" i="1" s="1"/>
  <c r="J73" i="1"/>
  <c r="K73" i="1" s="1"/>
  <c r="A78" i="1"/>
  <c r="D78" i="1" s="1"/>
  <c r="J74" i="1"/>
  <c r="K74" i="1" s="1"/>
  <c r="A79" i="1"/>
  <c r="D79" i="1" s="1"/>
  <c r="A76" i="1"/>
  <c r="D76" i="1" s="1"/>
  <c r="J71" i="1"/>
  <c r="K71" i="1" s="1"/>
  <c r="S242" i="1" l="1"/>
  <c r="S250" i="1"/>
  <c r="S238" i="1"/>
  <c r="S239" i="1"/>
  <c r="J80" i="1"/>
  <c r="K80" i="1" s="1"/>
  <c r="A85" i="1"/>
  <c r="D85" i="1" s="1"/>
  <c r="J79" i="1"/>
  <c r="K79" i="1" s="1"/>
  <c r="A84" i="1"/>
  <c r="D84" i="1" s="1"/>
  <c r="A83" i="1"/>
  <c r="D83" i="1" s="1"/>
  <c r="J78" i="1"/>
  <c r="K78" i="1" s="1"/>
  <c r="A81" i="1"/>
  <c r="D81" i="1" s="1"/>
  <c r="J76" i="1"/>
  <c r="K76" i="1" s="1"/>
  <c r="A82" i="1"/>
  <c r="D82" i="1" s="1"/>
  <c r="J77" i="1"/>
  <c r="K77" i="1" s="1"/>
  <c r="S247" i="1" l="1"/>
  <c r="S255" i="1"/>
  <c r="S243" i="1"/>
  <c r="S244" i="1"/>
  <c r="J85" i="1"/>
  <c r="K85" i="1" s="1"/>
  <c r="A90" i="1"/>
  <c r="D90" i="1" s="1"/>
  <c r="A89" i="1"/>
  <c r="D89" i="1" s="1"/>
  <c r="J84" i="1"/>
  <c r="K84" i="1" s="1"/>
  <c r="A86" i="1"/>
  <c r="D86" i="1" s="1"/>
  <c r="J81" i="1"/>
  <c r="K81" i="1" s="1"/>
  <c r="A88" i="1"/>
  <c r="D88" i="1" s="1"/>
  <c r="J83" i="1"/>
  <c r="K83" i="1" s="1"/>
  <c r="A87" i="1"/>
  <c r="D87" i="1" s="1"/>
  <c r="J82" i="1"/>
  <c r="K82" i="1" s="1"/>
  <c r="S252" i="1" l="1"/>
  <c r="S260" i="1"/>
  <c r="S248" i="1"/>
  <c r="S249" i="1"/>
  <c r="A95" i="1"/>
  <c r="D95" i="1" s="1"/>
  <c r="J90" i="1"/>
  <c r="K90" i="1" s="1"/>
  <c r="A92" i="1"/>
  <c r="D92" i="1" s="1"/>
  <c r="J87" i="1"/>
  <c r="K87" i="1" s="1"/>
  <c r="A93" i="1"/>
  <c r="D93" i="1" s="1"/>
  <c r="J88" i="1"/>
  <c r="K88" i="1" s="1"/>
  <c r="J86" i="1"/>
  <c r="K86" i="1" s="1"/>
  <c r="A91" i="1"/>
  <c r="D91" i="1" s="1"/>
  <c r="A94" i="1"/>
  <c r="D94" i="1" s="1"/>
  <c r="J89" i="1"/>
  <c r="K89" i="1" s="1"/>
  <c r="S257" i="1" l="1"/>
  <c r="S265" i="1"/>
  <c r="S253" i="1"/>
  <c r="S254" i="1"/>
  <c r="J95" i="1"/>
  <c r="K95" i="1" s="1"/>
  <c r="A100" i="1"/>
  <c r="D100" i="1" s="1"/>
  <c r="J91" i="1"/>
  <c r="K91" i="1" s="1"/>
  <c r="A96" i="1"/>
  <c r="D96" i="1" s="1"/>
  <c r="A98" i="1"/>
  <c r="D98" i="1" s="1"/>
  <c r="J93" i="1"/>
  <c r="K93" i="1" s="1"/>
  <c r="J92" i="1"/>
  <c r="K92" i="1" s="1"/>
  <c r="A97" i="1"/>
  <c r="D97" i="1" s="1"/>
  <c r="A99" i="1"/>
  <c r="D99" i="1" s="1"/>
  <c r="J94" i="1"/>
  <c r="K94" i="1" s="1"/>
  <c r="S262" i="1" l="1"/>
  <c r="S270" i="1"/>
  <c r="S258" i="1"/>
  <c r="S259" i="1"/>
  <c r="A105" i="1"/>
  <c r="D105" i="1" s="1"/>
  <c r="J100" i="1"/>
  <c r="K100" i="1" s="1"/>
  <c r="A104" i="1"/>
  <c r="D104" i="1" s="1"/>
  <c r="J99" i="1"/>
  <c r="K99" i="1" s="1"/>
  <c r="J97" i="1"/>
  <c r="K97" i="1" s="1"/>
  <c r="A102" i="1"/>
  <c r="D102" i="1" s="1"/>
  <c r="J98" i="1"/>
  <c r="K98" i="1" s="1"/>
  <c r="A103" i="1"/>
  <c r="D103" i="1" s="1"/>
  <c r="A101" i="1"/>
  <c r="D101" i="1" s="1"/>
  <c r="J96" i="1"/>
  <c r="K96" i="1" s="1"/>
  <c r="S267" i="1" l="1"/>
  <c r="S275" i="1"/>
  <c r="S263" i="1"/>
  <c r="S264" i="1"/>
  <c r="A110" i="1"/>
  <c r="D110" i="1" s="1"/>
  <c r="J105" i="1"/>
  <c r="K105" i="1" s="1"/>
  <c r="A106" i="1"/>
  <c r="D106" i="1" s="1"/>
  <c r="J101" i="1"/>
  <c r="K101" i="1" s="1"/>
  <c r="A108" i="1"/>
  <c r="D108" i="1" s="1"/>
  <c r="J103" i="1"/>
  <c r="K103" i="1" s="1"/>
  <c r="A107" i="1"/>
  <c r="D107" i="1" s="1"/>
  <c r="J102" i="1"/>
  <c r="K102" i="1" s="1"/>
  <c r="J104" i="1"/>
  <c r="K104" i="1" s="1"/>
  <c r="A109" i="1"/>
  <c r="D109" i="1" s="1"/>
  <c r="S272" i="1" l="1"/>
  <c r="S280" i="1"/>
  <c r="S268" i="1"/>
  <c r="S269" i="1"/>
  <c r="J110" i="1"/>
  <c r="K110" i="1" s="1"/>
  <c r="A115" i="1"/>
  <c r="D115" i="1" s="1"/>
  <c r="A112" i="1"/>
  <c r="D112" i="1" s="1"/>
  <c r="J107" i="1"/>
  <c r="K107" i="1" s="1"/>
  <c r="J108" i="1"/>
  <c r="K108" i="1" s="1"/>
  <c r="A113" i="1"/>
  <c r="D113" i="1" s="1"/>
  <c r="A111" i="1"/>
  <c r="D111" i="1" s="1"/>
  <c r="J106" i="1"/>
  <c r="K106" i="1" s="1"/>
  <c r="J109" i="1"/>
  <c r="K109" i="1" s="1"/>
  <c r="A114" i="1"/>
  <c r="D114" i="1" s="1"/>
  <c r="S277" i="1" l="1"/>
  <c r="S285" i="1"/>
  <c r="S273" i="1"/>
  <c r="S274" i="1"/>
  <c r="A120" i="1"/>
  <c r="D120" i="1" s="1"/>
  <c r="J115" i="1"/>
  <c r="K115" i="1" s="1"/>
  <c r="A116" i="1"/>
  <c r="D116" i="1" s="1"/>
  <c r="J111" i="1"/>
  <c r="K111" i="1" s="1"/>
  <c r="A118" i="1"/>
  <c r="D118" i="1" s="1"/>
  <c r="J113" i="1"/>
  <c r="K113" i="1" s="1"/>
  <c r="A117" i="1"/>
  <c r="D117" i="1" s="1"/>
  <c r="J112" i="1"/>
  <c r="K112" i="1" s="1"/>
  <c r="J114" i="1"/>
  <c r="K114" i="1" s="1"/>
  <c r="A119" i="1"/>
  <c r="D119" i="1" s="1"/>
  <c r="S282" i="1" l="1"/>
  <c r="S290" i="1"/>
  <c r="S278" i="1"/>
  <c r="S279" i="1"/>
  <c r="A125" i="1"/>
  <c r="D125" i="1" s="1"/>
  <c r="J120" i="1"/>
  <c r="K120" i="1" s="1"/>
  <c r="J119" i="1"/>
  <c r="K119" i="1" s="1"/>
  <c r="A124" i="1"/>
  <c r="D124" i="1" s="1"/>
  <c r="J117" i="1"/>
  <c r="K117" i="1" s="1"/>
  <c r="A122" i="1"/>
  <c r="D122" i="1" s="1"/>
  <c r="A123" i="1"/>
  <c r="D123" i="1" s="1"/>
  <c r="J118" i="1"/>
  <c r="K118" i="1" s="1"/>
  <c r="J116" i="1"/>
  <c r="K116" i="1" s="1"/>
  <c r="A121" i="1"/>
  <c r="D121" i="1" s="1"/>
  <c r="S287" i="1" l="1"/>
  <c r="S295" i="1"/>
  <c r="S283" i="1"/>
  <c r="S284" i="1"/>
  <c r="A130" i="1"/>
  <c r="D130" i="1" s="1"/>
  <c r="J125" i="1"/>
  <c r="K125" i="1" s="1"/>
  <c r="J121" i="1"/>
  <c r="K121" i="1" s="1"/>
  <c r="A126" i="1"/>
  <c r="D126" i="1" s="1"/>
  <c r="J123" i="1"/>
  <c r="K123" i="1" s="1"/>
  <c r="A128" i="1"/>
  <c r="D128" i="1" s="1"/>
  <c r="J122" i="1"/>
  <c r="K122" i="1" s="1"/>
  <c r="A127" i="1"/>
  <c r="D127" i="1" s="1"/>
  <c r="A129" i="1"/>
  <c r="D129" i="1" s="1"/>
  <c r="J124" i="1"/>
  <c r="K124" i="1" s="1"/>
  <c r="S292" i="1" l="1"/>
  <c r="S300" i="1"/>
  <c r="S288" i="1"/>
  <c r="S289" i="1"/>
  <c r="A135" i="1"/>
  <c r="D135" i="1" s="1"/>
  <c r="J130" i="1"/>
  <c r="K130" i="1" s="1"/>
  <c r="J127" i="1"/>
  <c r="K127" i="1" s="1"/>
  <c r="A132" i="1"/>
  <c r="D132" i="1" s="1"/>
  <c r="J129" i="1"/>
  <c r="K129" i="1" s="1"/>
  <c r="A134" i="1"/>
  <c r="D134" i="1" s="1"/>
  <c r="J128" i="1"/>
  <c r="K128" i="1" s="1"/>
  <c r="A133" i="1"/>
  <c r="D133" i="1" s="1"/>
  <c r="A131" i="1"/>
  <c r="D131" i="1" s="1"/>
  <c r="J126" i="1"/>
  <c r="K126" i="1" s="1"/>
  <c r="S297" i="1" l="1"/>
  <c r="S305" i="1"/>
  <c r="S293" i="1"/>
  <c r="S294" i="1"/>
  <c r="J135" i="1"/>
  <c r="K135" i="1" s="1"/>
  <c r="A140" i="1"/>
  <c r="D140" i="1" s="1"/>
  <c r="J134" i="1"/>
  <c r="K134" i="1" s="1"/>
  <c r="A139" i="1"/>
  <c r="D139" i="1" s="1"/>
  <c r="A138" i="1"/>
  <c r="D138" i="1" s="1"/>
  <c r="J133" i="1"/>
  <c r="K133" i="1" s="1"/>
  <c r="A137" i="1"/>
  <c r="D137" i="1" s="1"/>
  <c r="J132" i="1"/>
  <c r="K132" i="1" s="1"/>
  <c r="A136" i="1"/>
  <c r="D136" i="1" s="1"/>
  <c r="J131" i="1"/>
  <c r="K131" i="1" s="1"/>
  <c r="S302" i="1" l="1"/>
  <c r="S310" i="1"/>
  <c r="S298" i="1"/>
  <c r="S299" i="1"/>
  <c r="J140" i="1"/>
  <c r="K140" i="1" s="1"/>
  <c r="A145" i="1"/>
  <c r="D145" i="1" s="1"/>
  <c r="A142" i="1"/>
  <c r="D142" i="1" s="1"/>
  <c r="J137" i="1"/>
  <c r="K137" i="1" s="1"/>
  <c r="J138" i="1"/>
  <c r="K138" i="1" s="1"/>
  <c r="A143" i="1"/>
  <c r="D143" i="1" s="1"/>
  <c r="J139" i="1"/>
  <c r="K139" i="1" s="1"/>
  <c r="A144" i="1"/>
  <c r="D144" i="1" s="1"/>
  <c r="A141" i="1"/>
  <c r="D141" i="1" s="1"/>
  <c r="J136" i="1"/>
  <c r="K136" i="1" s="1"/>
  <c r="S307" i="1" l="1"/>
  <c r="S315" i="1"/>
  <c r="S303" i="1"/>
  <c r="S304" i="1"/>
  <c r="A150" i="1"/>
  <c r="D150" i="1" s="1"/>
  <c r="J145" i="1"/>
  <c r="K145" i="1" s="1"/>
  <c r="J144" i="1"/>
  <c r="K144" i="1" s="1"/>
  <c r="A149" i="1"/>
  <c r="D149" i="1" s="1"/>
  <c r="A148" i="1"/>
  <c r="D148" i="1" s="1"/>
  <c r="J143" i="1"/>
  <c r="K143" i="1" s="1"/>
  <c r="A147" i="1"/>
  <c r="D147" i="1" s="1"/>
  <c r="J142" i="1"/>
  <c r="K142" i="1" s="1"/>
  <c r="A146" i="1"/>
  <c r="D146" i="1" s="1"/>
  <c r="J141" i="1"/>
  <c r="K141" i="1" s="1"/>
  <c r="S312" i="1" l="1"/>
  <c r="S320" i="1"/>
  <c r="S308" i="1"/>
  <c r="S309" i="1"/>
  <c r="J150" i="1"/>
  <c r="K150" i="1" s="1"/>
  <c r="A155" i="1"/>
  <c r="D155" i="1" s="1"/>
  <c r="J147" i="1"/>
  <c r="K147" i="1" s="1"/>
  <c r="A152" i="1"/>
  <c r="D152" i="1" s="1"/>
  <c r="A153" i="1"/>
  <c r="D153" i="1" s="1"/>
  <c r="J148" i="1"/>
  <c r="K148" i="1" s="1"/>
  <c r="A154" i="1"/>
  <c r="D154" i="1" s="1"/>
  <c r="J149" i="1"/>
  <c r="K149" i="1" s="1"/>
  <c r="J146" i="1"/>
  <c r="K146" i="1" s="1"/>
  <c r="A151" i="1"/>
  <c r="D151" i="1" s="1"/>
  <c r="S317" i="1" l="1"/>
  <c r="S325" i="1"/>
  <c r="S313" i="1"/>
  <c r="S314" i="1"/>
  <c r="J155" i="1"/>
  <c r="K155" i="1" s="1"/>
  <c r="A160" i="1"/>
  <c r="D160" i="1" s="1"/>
  <c r="J151" i="1"/>
  <c r="K151" i="1" s="1"/>
  <c r="A156" i="1"/>
  <c r="D156" i="1" s="1"/>
  <c r="A159" i="1"/>
  <c r="D159" i="1" s="1"/>
  <c r="J154" i="1"/>
  <c r="K154" i="1" s="1"/>
  <c r="A158" i="1"/>
  <c r="D158" i="1" s="1"/>
  <c r="J153" i="1"/>
  <c r="K153" i="1" s="1"/>
  <c r="J152" i="1"/>
  <c r="K152" i="1" s="1"/>
  <c r="A157" i="1"/>
  <c r="D157" i="1" s="1"/>
  <c r="S322" i="1" l="1"/>
  <c r="S330" i="1"/>
  <c r="S318" i="1"/>
  <c r="S319" i="1"/>
  <c r="A165" i="1"/>
  <c r="D165" i="1" s="1"/>
  <c r="J160" i="1"/>
  <c r="K160" i="1" s="1"/>
  <c r="J157" i="1"/>
  <c r="K157" i="1" s="1"/>
  <c r="A162" i="1"/>
  <c r="D162" i="1" s="1"/>
  <c r="J158" i="1"/>
  <c r="K158" i="1" s="1"/>
  <c r="A163" i="1"/>
  <c r="D163" i="1" s="1"/>
  <c r="A164" i="1"/>
  <c r="D164" i="1" s="1"/>
  <c r="J159" i="1"/>
  <c r="K159" i="1" s="1"/>
  <c r="J156" i="1"/>
  <c r="K156" i="1" s="1"/>
  <c r="A161" i="1"/>
  <c r="D161" i="1" s="1"/>
  <c r="S327" i="1" l="1"/>
  <c r="S335" i="1"/>
  <c r="S323" i="1"/>
  <c r="S324" i="1"/>
  <c r="J165" i="1"/>
  <c r="K165" i="1" s="1"/>
  <c r="A170" i="1"/>
  <c r="D170" i="1" s="1"/>
  <c r="A166" i="1"/>
  <c r="D166" i="1" s="1"/>
  <c r="J161" i="1"/>
  <c r="K161" i="1" s="1"/>
  <c r="J164" i="1"/>
  <c r="K164" i="1" s="1"/>
  <c r="A169" i="1"/>
  <c r="D169" i="1" s="1"/>
  <c r="A168" i="1"/>
  <c r="D168" i="1" s="1"/>
  <c r="J163" i="1"/>
  <c r="K163" i="1" s="1"/>
  <c r="J162" i="1"/>
  <c r="K162" i="1" s="1"/>
  <c r="A167" i="1"/>
  <c r="D167" i="1" s="1"/>
  <c r="S332" i="1" l="1"/>
  <c r="S340" i="1"/>
  <c r="S328" i="1"/>
  <c r="S329" i="1"/>
  <c r="J170" i="1"/>
  <c r="K170" i="1" s="1"/>
  <c r="A175" i="1"/>
  <c r="D175" i="1" s="1"/>
  <c r="J167" i="1"/>
  <c r="K167" i="1" s="1"/>
  <c r="A172" i="1"/>
  <c r="D172" i="1" s="1"/>
  <c r="J168" i="1"/>
  <c r="K168" i="1" s="1"/>
  <c r="A173" i="1"/>
  <c r="D173" i="1" s="1"/>
  <c r="J169" i="1"/>
  <c r="K169" i="1" s="1"/>
  <c r="A174" i="1"/>
  <c r="D174" i="1" s="1"/>
  <c r="A171" i="1"/>
  <c r="D171" i="1" s="1"/>
  <c r="J166" i="1"/>
  <c r="K166" i="1" s="1"/>
  <c r="S337" i="1" l="1"/>
  <c r="S345" i="1"/>
  <c r="S333" i="1"/>
  <c r="S334" i="1"/>
  <c r="A184" i="1"/>
  <c r="D184" i="1" s="1"/>
  <c r="J179" i="1"/>
  <c r="K179" i="1" s="1"/>
  <c r="J178" i="1"/>
  <c r="K178" i="1" s="1"/>
  <c r="A183" i="1"/>
  <c r="D183" i="1" s="1"/>
  <c r="J180" i="1"/>
  <c r="K180" i="1" s="1"/>
  <c r="A185" i="1"/>
  <c r="D185" i="1" s="1"/>
  <c r="J175" i="1"/>
  <c r="K175" i="1" s="1"/>
  <c r="J174" i="1"/>
  <c r="K174" i="1" s="1"/>
  <c r="J173" i="1"/>
  <c r="K173" i="1" s="1"/>
  <c r="A177" i="1"/>
  <c r="D177" i="1" s="1"/>
  <c r="J172" i="1"/>
  <c r="K172" i="1" s="1"/>
  <c r="A176" i="1"/>
  <c r="D176" i="1" s="1"/>
  <c r="J171" i="1"/>
  <c r="K171" i="1" s="1"/>
  <c r="S342" i="1" l="1"/>
  <c r="S350" i="1"/>
  <c r="S338" i="1"/>
  <c r="S339" i="1"/>
  <c r="A190" i="1"/>
  <c r="D190" i="1" s="1"/>
  <c r="J190" i="1" s="1"/>
  <c r="K190" i="1" s="1"/>
  <c r="J185" i="1"/>
  <c r="K185" i="1" s="1"/>
  <c r="J183" i="1"/>
  <c r="K183" i="1" s="1"/>
  <c r="J181" i="1"/>
  <c r="K181" i="1" s="1"/>
  <c r="A186" i="1"/>
  <c r="D186" i="1" s="1"/>
  <c r="A187" i="1"/>
  <c r="D187" i="1" s="1"/>
  <c r="J182" i="1"/>
  <c r="K182" i="1" s="1"/>
  <c r="J184" i="1"/>
  <c r="K184" i="1" s="1"/>
  <c r="J177" i="1"/>
  <c r="K177" i="1" s="1"/>
  <c r="J176" i="1"/>
  <c r="K176" i="1" s="1"/>
  <c r="S347" i="1" l="1"/>
  <c r="S355" i="1"/>
  <c r="S343" i="1"/>
  <c r="S344" i="1"/>
  <c r="A195" i="1"/>
  <c r="D195" i="1" s="1"/>
  <c r="J195" i="1" s="1"/>
  <c r="K195" i="1" s="1"/>
  <c r="J187" i="1"/>
  <c r="K187" i="1" s="1"/>
  <c r="J186" i="1"/>
  <c r="K186" i="1" s="1"/>
  <c r="A189" i="1"/>
  <c r="D189" i="1" s="1"/>
  <c r="A188" i="1"/>
  <c r="D188" i="1" s="1"/>
  <c r="S352" i="1" l="1"/>
  <c r="S360" i="1"/>
  <c r="S348" i="1"/>
  <c r="S349" i="1"/>
  <c r="A200" i="1"/>
  <c r="D200" i="1" s="1"/>
  <c r="J188" i="1"/>
  <c r="K188" i="1" s="1"/>
  <c r="A193" i="1"/>
  <c r="D193" i="1" s="1"/>
  <c r="J189" i="1"/>
  <c r="K189" i="1" s="1"/>
  <c r="A194" i="1"/>
  <c r="D194" i="1" s="1"/>
  <c r="A191" i="1"/>
  <c r="D191" i="1" s="1"/>
  <c r="A192" i="1"/>
  <c r="D192" i="1" s="1"/>
  <c r="J200" i="1"/>
  <c r="K200" i="1" s="1"/>
  <c r="A205" i="1"/>
  <c r="D205" i="1" s="1"/>
  <c r="S357" i="1" l="1"/>
  <c r="S365" i="1"/>
  <c r="S353" i="1"/>
  <c r="S354" i="1"/>
  <c r="A197" i="1"/>
  <c r="D197" i="1" s="1"/>
  <c r="J192" i="1"/>
  <c r="K192" i="1" s="1"/>
  <c r="A196" i="1"/>
  <c r="D196" i="1" s="1"/>
  <c r="J191" i="1"/>
  <c r="K191" i="1" s="1"/>
  <c r="J194" i="1"/>
  <c r="K194" i="1" s="1"/>
  <c r="A199" i="1"/>
  <c r="D199" i="1" s="1"/>
  <c r="A198" i="1"/>
  <c r="D198" i="1" s="1"/>
  <c r="J193" i="1"/>
  <c r="K193" i="1" s="1"/>
  <c r="J205" i="1"/>
  <c r="K205" i="1" s="1"/>
  <c r="A210" i="1"/>
  <c r="D210" i="1" s="1"/>
  <c r="S362" i="1" l="1"/>
  <c r="S370" i="1"/>
  <c r="S358" i="1"/>
  <c r="S359" i="1"/>
  <c r="A201" i="1"/>
  <c r="D201" i="1" s="1"/>
  <c r="J196" i="1"/>
  <c r="K196" i="1" s="1"/>
  <c r="A203" i="1"/>
  <c r="D203" i="1" s="1"/>
  <c r="J198" i="1"/>
  <c r="K198" i="1" s="1"/>
  <c r="J199" i="1"/>
  <c r="K199" i="1" s="1"/>
  <c r="A204" i="1"/>
  <c r="D204" i="1" s="1"/>
  <c r="J210" i="1"/>
  <c r="K210" i="1" s="1"/>
  <c r="A215" i="1"/>
  <c r="D215" i="1" s="1"/>
  <c r="J197" i="1"/>
  <c r="K197" i="1" s="1"/>
  <c r="A202" i="1"/>
  <c r="D202" i="1" s="1"/>
  <c r="S367" i="1" l="1"/>
  <c r="S375" i="1"/>
  <c r="S363" i="1"/>
  <c r="S364" i="1"/>
  <c r="A220" i="1"/>
  <c r="D220" i="1" s="1"/>
  <c r="J215" i="1"/>
  <c r="K215" i="1" s="1"/>
  <c r="J204" i="1"/>
  <c r="K204" i="1" s="1"/>
  <c r="A209" i="1"/>
  <c r="D209" i="1" s="1"/>
  <c r="J203" i="1"/>
  <c r="K203" i="1" s="1"/>
  <c r="A208" i="1"/>
  <c r="D208" i="1" s="1"/>
  <c r="A207" i="1"/>
  <c r="D207" i="1" s="1"/>
  <c r="J202" i="1"/>
  <c r="K202" i="1" s="1"/>
  <c r="J201" i="1"/>
  <c r="K201" i="1" s="1"/>
  <c r="A206" i="1"/>
  <c r="D206" i="1" s="1"/>
  <c r="S372" i="1" l="1"/>
  <c r="S380" i="1"/>
  <c r="S368" i="1"/>
  <c r="S369" i="1"/>
  <c r="J207" i="1"/>
  <c r="K207" i="1" s="1"/>
  <c r="A212" i="1"/>
  <c r="D212" i="1" s="1"/>
  <c r="A213" i="1"/>
  <c r="D213" i="1" s="1"/>
  <c r="J208" i="1"/>
  <c r="K208" i="1" s="1"/>
  <c r="J209" i="1"/>
  <c r="K209" i="1" s="1"/>
  <c r="A214" i="1"/>
  <c r="D214" i="1" s="1"/>
  <c r="J206" i="1"/>
  <c r="K206" i="1" s="1"/>
  <c r="A211" i="1"/>
  <c r="D211" i="1" s="1"/>
  <c r="A225" i="1"/>
  <c r="D225" i="1" s="1"/>
  <c r="J220" i="1"/>
  <c r="K220" i="1" s="1"/>
  <c r="S377" i="1" l="1"/>
  <c r="S385" i="1"/>
  <c r="S373" i="1"/>
  <c r="S374" i="1"/>
  <c r="A219" i="1"/>
  <c r="D219" i="1" s="1"/>
  <c r="J214" i="1"/>
  <c r="K214" i="1" s="1"/>
  <c r="A218" i="1"/>
  <c r="D218" i="1" s="1"/>
  <c r="J213" i="1"/>
  <c r="K213" i="1" s="1"/>
  <c r="A230" i="1"/>
  <c r="D230" i="1" s="1"/>
  <c r="J225" i="1"/>
  <c r="K225" i="1" s="1"/>
  <c r="J211" i="1"/>
  <c r="K211" i="1" s="1"/>
  <c r="A216" i="1"/>
  <c r="D216" i="1" s="1"/>
  <c r="J212" i="1"/>
  <c r="K212" i="1" s="1"/>
  <c r="A217" i="1"/>
  <c r="D217" i="1" s="1"/>
  <c r="S382" i="1" l="1"/>
  <c r="S378" i="1"/>
  <c r="S379" i="1"/>
  <c r="J216" i="1"/>
  <c r="K216" i="1" s="1"/>
  <c r="A221" i="1"/>
  <c r="D221" i="1" s="1"/>
  <c r="A235" i="1"/>
  <c r="D235" i="1" s="1"/>
  <c r="J230" i="1"/>
  <c r="K230" i="1" s="1"/>
  <c r="A223" i="1"/>
  <c r="D223" i="1" s="1"/>
  <c r="J218" i="1"/>
  <c r="K218" i="1" s="1"/>
  <c r="J217" i="1"/>
  <c r="K217" i="1" s="1"/>
  <c r="A222" i="1"/>
  <c r="D222" i="1" s="1"/>
  <c r="A224" i="1"/>
  <c r="D224" i="1" s="1"/>
  <c r="J219" i="1"/>
  <c r="K219" i="1" s="1"/>
  <c r="S387" i="1" l="1"/>
  <c r="S383" i="1"/>
  <c r="S384" i="1"/>
  <c r="A227" i="1"/>
  <c r="D227" i="1" s="1"/>
  <c r="J222" i="1"/>
  <c r="K222" i="1" s="1"/>
  <c r="J235" i="1"/>
  <c r="K235" i="1" s="1"/>
  <c r="A240" i="1"/>
  <c r="D240" i="1" s="1"/>
  <c r="A226" i="1"/>
  <c r="D226" i="1" s="1"/>
  <c r="J221" i="1"/>
  <c r="K221" i="1" s="1"/>
  <c r="J223" i="1"/>
  <c r="K223" i="1" s="1"/>
  <c r="A228" i="1"/>
  <c r="D228" i="1" s="1"/>
  <c r="J224" i="1"/>
  <c r="K224" i="1" s="1"/>
  <c r="A229" i="1"/>
  <c r="D229" i="1" s="1"/>
  <c r="J228" i="1" l="1"/>
  <c r="K228" i="1" s="1"/>
  <c r="A233" i="1"/>
  <c r="D233" i="1" s="1"/>
  <c r="A231" i="1"/>
  <c r="D231" i="1" s="1"/>
  <c r="J226" i="1"/>
  <c r="K226" i="1" s="1"/>
  <c r="J240" i="1"/>
  <c r="K240" i="1" s="1"/>
  <c r="A245" i="1"/>
  <c r="D245" i="1" s="1"/>
  <c r="J229" i="1"/>
  <c r="K229" i="1" s="1"/>
  <c r="A234" i="1"/>
  <c r="D234" i="1" s="1"/>
  <c r="A232" i="1"/>
  <c r="D232" i="1" s="1"/>
  <c r="J227" i="1"/>
  <c r="K227" i="1" s="1"/>
  <c r="J245" i="1" l="1"/>
  <c r="K245" i="1" s="1"/>
  <c r="A250" i="1"/>
  <c r="D250" i="1" s="1"/>
  <c r="A239" i="1"/>
  <c r="D239" i="1" s="1"/>
  <c r="J234" i="1"/>
  <c r="K234" i="1" s="1"/>
  <c r="A236" i="1"/>
  <c r="D236" i="1" s="1"/>
  <c r="J231" i="1"/>
  <c r="K231" i="1" s="1"/>
  <c r="J233" i="1"/>
  <c r="K233" i="1" s="1"/>
  <c r="A238" i="1"/>
  <c r="D238" i="1" s="1"/>
  <c r="J232" i="1"/>
  <c r="K232" i="1" s="1"/>
  <c r="A237" i="1"/>
  <c r="D237" i="1" s="1"/>
  <c r="J236" i="1" l="1"/>
  <c r="K236" i="1" s="1"/>
  <c r="A241" i="1"/>
  <c r="D241" i="1" s="1"/>
  <c r="A243" i="1"/>
  <c r="D243" i="1" s="1"/>
  <c r="J238" i="1"/>
  <c r="K238" i="1" s="1"/>
  <c r="A244" i="1"/>
  <c r="D244" i="1" s="1"/>
  <c r="J239" i="1"/>
  <c r="K239" i="1" s="1"/>
  <c r="J237" i="1"/>
  <c r="K237" i="1" s="1"/>
  <c r="A242" i="1"/>
  <c r="D242" i="1" s="1"/>
  <c r="A255" i="1"/>
  <c r="D255" i="1" s="1"/>
  <c r="J250" i="1"/>
  <c r="K250" i="1" s="1"/>
  <c r="A260" i="1" l="1"/>
  <c r="D260" i="1" s="1"/>
  <c r="J255" i="1"/>
  <c r="K255" i="1" s="1"/>
  <c r="A249" i="1"/>
  <c r="D249" i="1" s="1"/>
  <c r="J244" i="1"/>
  <c r="K244" i="1" s="1"/>
  <c r="A248" i="1"/>
  <c r="D248" i="1" s="1"/>
  <c r="J243" i="1"/>
  <c r="K243" i="1" s="1"/>
  <c r="A247" i="1"/>
  <c r="D247" i="1" s="1"/>
  <c r="J242" i="1"/>
  <c r="K242" i="1" s="1"/>
  <c r="J241" i="1"/>
  <c r="K241" i="1" s="1"/>
  <c r="A246" i="1"/>
  <c r="D246" i="1" s="1"/>
  <c r="A252" i="1" l="1"/>
  <c r="D252" i="1" s="1"/>
  <c r="J247" i="1"/>
  <c r="K247" i="1" s="1"/>
  <c r="J248" i="1"/>
  <c r="K248" i="1" s="1"/>
  <c r="A253" i="1"/>
  <c r="D253" i="1" s="1"/>
  <c r="J249" i="1"/>
  <c r="K249" i="1" s="1"/>
  <c r="A254" i="1"/>
  <c r="D254" i="1" s="1"/>
  <c r="J246" i="1"/>
  <c r="K246" i="1" s="1"/>
  <c r="A251" i="1"/>
  <c r="D251" i="1" s="1"/>
  <c r="J260" i="1"/>
  <c r="K260" i="1" s="1"/>
  <c r="A265" i="1"/>
  <c r="D265" i="1" s="1"/>
  <c r="J265" i="1" l="1"/>
  <c r="K265" i="1" s="1"/>
  <c r="A270" i="1"/>
  <c r="D270" i="1" s="1"/>
  <c r="A256" i="1"/>
  <c r="D256" i="1" s="1"/>
  <c r="J251" i="1"/>
  <c r="K251" i="1" s="1"/>
  <c r="A259" i="1"/>
  <c r="D259" i="1" s="1"/>
  <c r="J254" i="1"/>
  <c r="K254" i="1" s="1"/>
  <c r="J253" i="1"/>
  <c r="K253" i="1" s="1"/>
  <c r="A258" i="1"/>
  <c r="D258" i="1" s="1"/>
  <c r="J252" i="1"/>
  <c r="K252" i="1" s="1"/>
  <c r="A257" i="1"/>
  <c r="D257" i="1" s="1"/>
  <c r="A263" i="1" l="1"/>
  <c r="D263" i="1" s="1"/>
  <c r="J258" i="1"/>
  <c r="K258" i="1" s="1"/>
  <c r="A264" i="1"/>
  <c r="D264" i="1" s="1"/>
  <c r="J259" i="1"/>
  <c r="K259" i="1" s="1"/>
  <c r="J256" i="1"/>
  <c r="K256" i="1" s="1"/>
  <c r="A261" i="1"/>
  <c r="D261" i="1" s="1"/>
  <c r="J257" i="1"/>
  <c r="K257" i="1" s="1"/>
  <c r="A262" i="1"/>
  <c r="D262" i="1" s="1"/>
  <c r="A275" i="1"/>
  <c r="D275" i="1" s="1"/>
  <c r="J270" i="1"/>
  <c r="K270" i="1" s="1"/>
  <c r="J261" i="1" l="1"/>
  <c r="K261" i="1" s="1"/>
  <c r="A266" i="1"/>
  <c r="D266" i="1" s="1"/>
  <c r="A267" i="1"/>
  <c r="D267" i="1" s="1"/>
  <c r="J262" i="1"/>
  <c r="K262" i="1" s="1"/>
  <c r="J264" i="1"/>
  <c r="K264" i="1" s="1"/>
  <c r="A269" i="1"/>
  <c r="D269" i="1" s="1"/>
  <c r="A280" i="1"/>
  <c r="D280" i="1" s="1"/>
  <c r="J275" i="1"/>
  <c r="K275" i="1" s="1"/>
  <c r="A268" i="1"/>
  <c r="D268" i="1" s="1"/>
  <c r="J263" i="1"/>
  <c r="K263" i="1" s="1"/>
  <c r="A274" i="1" l="1"/>
  <c r="D274" i="1" s="1"/>
  <c r="J269" i="1"/>
  <c r="K269" i="1" s="1"/>
  <c r="J267" i="1"/>
  <c r="K267" i="1" s="1"/>
  <c r="A272" i="1"/>
  <c r="D272" i="1" s="1"/>
  <c r="J266" i="1"/>
  <c r="K266" i="1" s="1"/>
  <c r="A271" i="1"/>
  <c r="D271" i="1" s="1"/>
  <c r="A285" i="1"/>
  <c r="D285" i="1" s="1"/>
  <c r="J280" i="1"/>
  <c r="K280" i="1" s="1"/>
  <c r="J268" i="1"/>
  <c r="K268" i="1" s="1"/>
  <c r="A273" i="1"/>
  <c r="D273" i="1" s="1"/>
  <c r="J271" i="1" l="1"/>
  <c r="K271" i="1" s="1"/>
  <c r="A276" i="1"/>
  <c r="D276" i="1" s="1"/>
  <c r="J272" i="1"/>
  <c r="K272" i="1" s="1"/>
  <c r="A277" i="1"/>
  <c r="D277" i="1" s="1"/>
  <c r="A290" i="1"/>
  <c r="D290" i="1" s="1"/>
  <c r="J285" i="1"/>
  <c r="K285" i="1" s="1"/>
  <c r="J273" i="1"/>
  <c r="K273" i="1" s="1"/>
  <c r="A278" i="1"/>
  <c r="D278" i="1" s="1"/>
  <c r="A279" i="1"/>
  <c r="D279" i="1" s="1"/>
  <c r="J274" i="1"/>
  <c r="K274" i="1" s="1"/>
  <c r="A295" i="1" l="1"/>
  <c r="D295" i="1" s="1"/>
  <c r="J290" i="1"/>
  <c r="K290" i="1" s="1"/>
  <c r="A282" i="1"/>
  <c r="D282" i="1" s="1"/>
  <c r="J277" i="1"/>
  <c r="K277" i="1" s="1"/>
  <c r="A281" i="1"/>
  <c r="D281" i="1" s="1"/>
  <c r="J276" i="1"/>
  <c r="K276" i="1" s="1"/>
  <c r="A283" i="1"/>
  <c r="D283" i="1" s="1"/>
  <c r="J278" i="1"/>
  <c r="K278" i="1" s="1"/>
  <c r="J279" i="1"/>
  <c r="K279" i="1" s="1"/>
  <c r="A284" i="1"/>
  <c r="D284" i="1" s="1"/>
  <c r="J283" i="1" l="1"/>
  <c r="K283" i="1" s="1"/>
  <c r="A288" i="1"/>
  <c r="D288" i="1" s="1"/>
  <c r="J281" i="1"/>
  <c r="K281" i="1" s="1"/>
  <c r="A286" i="1"/>
  <c r="D286" i="1" s="1"/>
  <c r="A287" i="1"/>
  <c r="D287" i="1" s="1"/>
  <c r="J282" i="1"/>
  <c r="K282" i="1" s="1"/>
  <c r="J284" i="1"/>
  <c r="K284" i="1" s="1"/>
  <c r="A289" i="1"/>
  <c r="D289" i="1" s="1"/>
  <c r="J295" i="1"/>
  <c r="K295" i="1" s="1"/>
  <c r="A300" i="1"/>
  <c r="D300" i="1" s="1"/>
  <c r="J289" i="1" l="1"/>
  <c r="K289" i="1" s="1"/>
  <c r="A294" i="1"/>
  <c r="D294" i="1" s="1"/>
  <c r="A292" i="1"/>
  <c r="D292" i="1" s="1"/>
  <c r="J287" i="1"/>
  <c r="K287" i="1" s="1"/>
  <c r="A291" i="1"/>
  <c r="D291" i="1" s="1"/>
  <c r="J286" i="1"/>
  <c r="K286" i="1" s="1"/>
  <c r="J300" i="1"/>
  <c r="K300" i="1" s="1"/>
  <c r="A305" i="1"/>
  <c r="D305" i="1" s="1"/>
  <c r="J288" i="1"/>
  <c r="K288" i="1" s="1"/>
  <c r="A293" i="1"/>
  <c r="D293" i="1" s="1"/>
  <c r="A310" i="1" l="1"/>
  <c r="D310" i="1" s="1"/>
  <c r="J305" i="1"/>
  <c r="K305" i="1" s="1"/>
  <c r="A296" i="1"/>
  <c r="D296" i="1" s="1"/>
  <c r="J291" i="1"/>
  <c r="K291" i="1" s="1"/>
  <c r="A297" i="1"/>
  <c r="D297" i="1" s="1"/>
  <c r="J292" i="1"/>
  <c r="K292" i="1" s="1"/>
  <c r="J293" i="1"/>
  <c r="K293" i="1" s="1"/>
  <c r="A298" i="1"/>
  <c r="D298" i="1" s="1"/>
  <c r="J294" i="1"/>
  <c r="K294" i="1" s="1"/>
  <c r="A299" i="1"/>
  <c r="D299" i="1" s="1"/>
  <c r="A302" i="1" l="1"/>
  <c r="D302" i="1" s="1"/>
  <c r="J297" i="1"/>
  <c r="K297" i="1" s="1"/>
  <c r="A301" i="1"/>
  <c r="D301" i="1" s="1"/>
  <c r="J296" i="1"/>
  <c r="K296" i="1" s="1"/>
  <c r="A303" i="1"/>
  <c r="D303" i="1" s="1"/>
  <c r="J298" i="1"/>
  <c r="K298" i="1" s="1"/>
  <c r="A304" i="1"/>
  <c r="D304" i="1" s="1"/>
  <c r="J299" i="1"/>
  <c r="K299" i="1" s="1"/>
  <c r="J310" i="1"/>
  <c r="K310" i="1" s="1"/>
  <c r="A315" i="1"/>
  <c r="D315" i="1" s="1"/>
  <c r="A309" i="1" l="1"/>
  <c r="D309" i="1" s="1"/>
  <c r="J304" i="1"/>
  <c r="K304" i="1" s="1"/>
  <c r="A308" i="1"/>
  <c r="D308" i="1" s="1"/>
  <c r="J303" i="1"/>
  <c r="K303" i="1" s="1"/>
  <c r="J301" i="1"/>
  <c r="K301" i="1" s="1"/>
  <c r="A306" i="1"/>
  <c r="D306" i="1" s="1"/>
  <c r="A320" i="1"/>
  <c r="D320" i="1" s="1"/>
  <c r="J315" i="1"/>
  <c r="K315" i="1" s="1"/>
  <c r="J302" i="1"/>
  <c r="K302" i="1" s="1"/>
  <c r="A307" i="1"/>
  <c r="D307" i="1" s="1"/>
  <c r="A325" i="1" l="1"/>
  <c r="D325" i="1" s="1"/>
  <c r="J320" i="1"/>
  <c r="K320" i="1" s="1"/>
  <c r="A311" i="1"/>
  <c r="D311" i="1" s="1"/>
  <c r="J306" i="1"/>
  <c r="K306" i="1" s="1"/>
  <c r="A313" i="1"/>
  <c r="D313" i="1" s="1"/>
  <c r="J308" i="1"/>
  <c r="K308" i="1" s="1"/>
  <c r="J307" i="1"/>
  <c r="K307" i="1" s="1"/>
  <c r="A312" i="1"/>
  <c r="D312" i="1" s="1"/>
  <c r="A314" i="1"/>
  <c r="D314" i="1" s="1"/>
  <c r="J309" i="1"/>
  <c r="K309" i="1" s="1"/>
  <c r="A317" i="1" l="1"/>
  <c r="D317" i="1" s="1"/>
  <c r="J312" i="1"/>
  <c r="K312" i="1" s="1"/>
  <c r="J313" i="1"/>
  <c r="K313" i="1" s="1"/>
  <c r="A318" i="1"/>
  <c r="D318" i="1" s="1"/>
  <c r="A316" i="1"/>
  <c r="D316" i="1" s="1"/>
  <c r="J311" i="1"/>
  <c r="K311" i="1" s="1"/>
  <c r="J314" i="1"/>
  <c r="K314" i="1" s="1"/>
  <c r="A319" i="1"/>
  <c r="D319" i="1" s="1"/>
  <c r="J325" i="1"/>
  <c r="K325" i="1" s="1"/>
  <c r="A330" i="1"/>
  <c r="D330" i="1" s="1"/>
  <c r="J319" i="1" l="1"/>
  <c r="K319" i="1" s="1"/>
  <c r="A324" i="1"/>
  <c r="D324" i="1" s="1"/>
  <c r="A321" i="1"/>
  <c r="D321" i="1" s="1"/>
  <c r="J316" i="1"/>
  <c r="K316" i="1" s="1"/>
  <c r="J318" i="1"/>
  <c r="K318" i="1" s="1"/>
  <c r="A323" i="1"/>
  <c r="D323" i="1" s="1"/>
  <c r="A335" i="1"/>
  <c r="D335" i="1" s="1"/>
  <c r="J330" i="1"/>
  <c r="K330" i="1" s="1"/>
  <c r="A322" i="1"/>
  <c r="D322" i="1" s="1"/>
  <c r="J317" i="1"/>
  <c r="K317" i="1" s="1"/>
  <c r="A340" i="1" l="1"/>
  <c r="D340" i="1" s="1"/>
  <c r="J335" i="1"/>
  <c r="K335" i="1" s="1"/>
  <c r="J323" i="1"/>
  <c r="K323" i="1" s="1"/>
  <c r="A328" i="1"/>
  <c r="D328" i="1" s="1"/>
  <c r="A329" i="1"/>
  <c r="D329" i="1" s="1"/>
  <c r="J324" i="1"/>
  <c r="K324" i="1" s="1"/>
  <c r="A326" i="1"/>
  <c r="D326" i="1" s="1"/>
  <c r="J321" i="1"/>
  <c r="K321" i="1" s="1"/>
  <c r="A327" i="1"/>
  <c r="D327" i="1" s="1"/>
  <c r="J322" i="1"/>
  <c r="K322" i="1" s="1"/>
  <c r="J326" i="1" l="1"/>
  <c r="K326" i="1" s="1"/>
  <c r="A331" i="1"/>
  <c r="D331" i="1" s="1"/>
  <c r="J329" i="1"/>
  <c r="K329" i="1" s="1"/>
  <c r="A334" i="1"/>
  <c r="D334" i="1" s="1"/>
  <c r="A333" i="1"/>
  <c r="D333" i="1" s="1"/>
  <c r="J328" i="1"/>
  <c r="K328" i="1" s="1"/>
  <c r="J327" i="1"/>
  <c r="K327" i="1" s="1"/>
  <c r="A332" i="1"/>
  <c r="D332" i="1" s="1"/>
  <c r="A345" i="1"/>
  <c r="D345" i="1" s="1"/>
  <c r="J340" i="1"/>
  <c r="K340" i="1" s="1"/>
  <c r="A338" i="1" l="1"/>
  <c r="D338" i="1" s="1"/>
  <c r="J333" i="1"/>
  <c r="K333" i="1" s="1"/>
  <c r="A339" i="1"/>
  <c r="D339" i="1" s="1"/>
  <c r="J334" i="1"/>
  <c r="K334" i="1" s="1"/>
  <c r="J332" i="1"/>
  <c r="K332" i="1" s="1"/>
  <c r="A337" i="1"/>
  <c r="D337" i="1" s="1"/>
  <c r="A350" i="1"/>
  <c r="D350" i="1" s="1"/>
  <c r="J345" i="1"/>
  <c r="K345" i="1" s="1"/>
  <c r="J331" i="1"/>
  <c r="K331" i="1" s="1"/>
  <c r="A336" i="1"/>
  <c r="D336" i="1" s="1"/>
  <c r="A355" i="1" l="1"/>
  <c r="D355" i="1" s="1"/>
  <c r="J350" i="1"/>
  <c r="K350" i="1" s="1"/>
  <c r="A344" i="1"/>
  <c r="D344" i="1" s="1"/>
  <c r="J339" i="1"/>
  <c r="K339" i="1" s="1"/>
  <c r="A342" i="1"/>
  <c r="D342" i="1" s="1"/>
  <c r="J337" i="1"/>
  <c r="K337" i="1" s="1"/>
  <c r="A341" i="1"/>
  <c r="D341" i="1" s="1"/>
  <c r="J336" i="1"/>
  <c r="K336" i="1" s="1"/>
  <c r="A343" i="1"/>
  <c r="D343" i="1" s="1"/>
  <c r="J338" i="1"/>
  <c r="K338" i="1" s="1"/>
  <c r="J341" i="1" l="1"/>
  <c r="K341" i="1" s="1"/>
  <c r="A346" i="1"/>
  <c r="D346" i="1" s="1"/>
  <c r="J342" i="1"/>
  <c r="K342" i="1" s="1"/>
  <c r="A347" i="1"/>
  <c r="D347" i="1" s="1"/>
  <c r="A349" i="1"/>
  <c r="D349" i="1" s="1"/>
  <c r="J344" i="1"/>
  <c r="K344" i="1" s="1"/>
  <c r="J343" i="1"/>
  <c r="K343" i="1" s="1"/>
  <c r="A348" i="1"/>
  <c r="D348" i="1" s="1"/>
  <c r="A360" i="1"/>
  <c r="D360" i="1" s="1"/>
  <c r="J355" i="1"/>
  <c r="K355" i="1" s="1"/>
  <c r="A354" i="1" l="1"/>
  <c r="D354" i="1" s="1"/>
  <c r="J349" i="1"/>
  <c r="K349" i="1" s="1"/>
  <c r="J360" i="1"/>
  <c r="K360" i="1" s="1"/>
  <c r="A365" i="1"/>
  <c r="D365" i="1" s="1"/>
  <c r="J347" i="1"/>
  <c r="K347" i="1" s="1"/>
  <c r="A352" i="1"/>
  <c r="D352" i="1" s="1"/>
  <c r="J348" i="1"/>
  <c r="K348" i="1" s="1"/>
  <c r="A353" i="1"/>
  <c r="D353" i="1" s="1"/>
  <c r="A351" i="1"/>
  <c r="D351" i="1" s="1"/>
  <c r="J346" i="1"/>
  <c r="K346" i="1" s="1"/>
  <c r="J352" i="1" l="1"/>
  <c r="K352" i="1" s="1"/>
  <c r="A357" i="1"/>
  <c r="D357" i="1" s="1"/>
  <c r="J353" i="1"/>
  <c r="K353" i="1" s="1"/>
  <c r="A358" i="1"/>
  <c r="D358" i="1" s="1"/>
  <c r="J365" i="1"/>
  <c r="K365" i="1" s="1"/>
  <c r="A370" i="1"/>
  <c r="D370" i="1" s="1"/>
  <c r="A356" i="1"/>
  <c r="D356" i="1" s="1"/>
  <c r="J351" i="1"/>
  <c r="K351" i="1" s="1"/>
  <c r="J354" i="1"/>
  <c r="K354" i="1" s="1"/>
  <c r="A359" i="1"/>
  <c r="D359" i="1" s="1"/>
  <c r="J356" i="1" l="1"/>
  <c r="K356" i="1" s="1"/>
  <c r="A361" i="1"/>
  <c r="D361" i="1" s="1"/>
  <c r="J370" i="1"/>
  <c r="K370" i="1" s="1"/>
  <c r="A375" i="1"/>
  <c r="D375" i="1" s="1"/>
  <c r="J358" i="1"/>
  <c r="K358" i="1" s="1"/>
  <c r="A363" i="1"/>
  <c r="D363" i="1" s="1"/>
  <c r="J359" i="1"/>
  <c r="K359" i="1" s="1"/>
  <c r="A364" i="1"/>
  <c r="D364" i="1" s="1"/>
  <c r="A362" i="1"/>
  <c r="D362" i="1" s="1"/>
  <c r="J357" i="1"/>
  <c r="K357" i="1" s="1"/>
  <c r="J364" i="1" l="1"/>
  <c r="K364" i="1" s="1"/>
  <c r="A369" i="1"/>
  <c r="D369" i="1" s="1"/>
  <c r="A368" i="1"/>
  <c r="D368" i="1" s="1"/>
  <c r="J363" i="1"/>
  <c r="K363" i="1" s="1"/>
  <c r="A380" i="1"/>
  <c r="D380" i="1" s="1"/>
  <c r="J375" i="1"/>
  <c r="K375" i="1" s="1"/>
  <c r="A367" i="1"/>
  <c r="D367" i="1" s="1"/>
  <c r="J362" i="1"/>
  <c r="K362" i="1" s="1"/>
  <c r="A366" i="1"/>
  <c r="D366" i="1" s="1"/>
  <c r="J361" i="1"/>
  <c r="K361" i="1" s="1"/>
  <c r="A372" i="1" l="1"/>
  <c r="D372" i="1" s="1"/>
  <c r="J367" i="1"/>
  <c r="K367" i="1" s="1"/>
  <c r="J380" i="1"/>
  <c r="K380" i="1" s="1"/>
  <c r="A385" i="1"/>
  <c r="D385" i="1" s="1"/>
  <c r="J368" i="1"/>
  <c r="K368" i="1" s="1"/>
  <c r="A373" i="1"/>
  <c r="D373" i="1" s="1"/>
  <c r="J369" i="1"/>
  <c r="K369" i="1" s="1"/>
  <c r="A374" i="1"/>
  <c r="D374" i="1" s="1"/>
  <c r="J366" i="1"/>
  <c r="K366" i="1" s="1"/>
  <c r="A371" i="1"/>
  <c r="D371" i="1" s="1"/>
  <c r="A378" i="1" l="1"/>
  <c r="D378" i="1" s="1"/>
  <c r="J373" i="1"/>
  <c r="K373" i="1" s="1"/>
  <c r="J385" i="1"/>
  <c r="K385" i="1" s="1"/>
  <c r="A379" i="1"/>
  <c r="D379" i="1" s="1"/>
  <c r="J374" i="1"/>
  <c r="K374" i="1" s="1"/>
  <c r="J371" i="1"/>
  <c r="K371" i="1" s="1"/>
  <c r="A376" i="1"/>
  <c r="D376" i="1" s="1"/>
  <c r="J372" i="1"/>
  <c r="K372" i="1" s="1"/>
  <c r="A377" i="1"/>
  <c r="D377" i="1" s="1"/>
  <c r="J379" i="1" l="1"/>
  <c r="K379" i="1" s="1"/>
  <c r="A384" i="1"/>
  <c r="D384" i="1" s="1"/>
  <c r="A382" i="1"/>
  <c r="D382" i="1" s="1"/>
  <c r="J377" i="1"/>
  <c r="K377" i="1" s="1"/>
  <c r="A381" i="1"/>
  <c r="D381" i="1" s="1"/>
  <c r="J376" i="1"/>
  <c r="K376" i="1" s="1"/>
  <c r="J378" i="1"/>
  <c r="K378" i="1" s="1"/>
  <c r="A383" i="1"/>
  <c r="D383" i="1" s="1"/>
  <c r="J381" i="1" l="1"/>
  <c r="K381" i="1" s="1"/>
  <c r="A386" i="1"/>
  <c r="D386" i="1" s="1"/>
  <c r="J382" i="1"/>
  <c r="K382" i="1" s="1"/>
  <c r="A387" i="1"/>
  <c r="D387" i="1" s="1"/>
  <c r="J383" i="1"/>
  <c r="K383" i="1" s="1"/>
  <c r="J384" i="1"/>
  <c r="K384" i="1" s="1"/>
  <c r="J387" i="1" l="1"/>
  <c r="K387" i="1" s="1"/>
  <c r="J386" i="1"/>
  <c r="K386" i="1" s="1"/>
</calcChain>
</file>

<file path=xl/sharedStrings.xml><?xml version="1.0" encoding="utf-8"?>
<sst xmlns="http://schemas.openxmlformats.org/spreadsheetml/2006/main" count="889" uniqueCount="111">
  <si>
    <t>TFHCV9HGN-N</t>
  </si>
  <si>
    <t>TFHCV8HGN-N</t>
  </si>
  <si>
    <t>TFHCV7HGN-N</t>
  </si>
  <si>
    <t>TFHCV6HGN-N</t>
  </si>
  <si>
    <t>TFHCV5HGN-N</t>
  </si>
  <si>
    <t>TFHCV4HGN-N</t>
  </si>
  <si>
    <t>TFHCV3HGN-N</t>
  </si>
  <si>
    <t>TFHCV2HGN-N</t>
  </si>
  <si>
    <t>TFHCV9ELC-N</t>
  </si>
  <si>
    <t>TFHCV8ELC-N</t>
  </si>
  <si>
    <t>TFHCV7ELC-N</t>
  </si>
  <si>
    <t>TFHCV6ELC-N</t>
  </si>
  <si>
    <t>TFHCV5ELC-N</t>
  </si>
  <si>
    <t>TFHCV4ELC-N</t>
  </si>
  <si>
    <t>TFHCV3ELC-N</t>
  </si>
  <si>
    <t>TFHCV2ELC-N</t>
  </si>
  <si>
    <t>TFHCV1ELC-N</t>
  </si>
  <si>
    <t>TFHCV9GAS-N</t>
  </si>
  <si>
    <t>TFHCV8GAS-N</t>
  </si>
  <si>
    <t>TFHCV7GAS-N</t>
  </si>
  <si>
    <t>TFHCV6GAS-N</t>
  </si>
  <si>
    <t>TFHCV5GAS-N</t>
  </si>
  <si>
    <t>TFHCV4GAS-N</t>
  </si>
  <si>
    <t>TFHCV3GAS-N</t>
  </si>
  <si>
    <t>TFHCV2GAS-N</t>
  </si>
  <si>
    <t>TFHCV1GAS-N</t>
  </si>
  <si>
    <t>TFHCV9ODS-N</t>
  </si>
  <si>
    <t>TFHCV8ODS-N</t>
  </si>
  <si>
    <t>TFHCV7ODS-N</t>
  </si>
  <si>
    <t>TFHCV6ODS-N</t>
  </si>
  <si>
    <t>TFHCV5ODS-N</t>
  </si>
  <si>
    <t>TFHCV4ODS-N</t>
  </si>
  <si>
    <t>TFHCV3ODS-N</t>
  </si>
  <si>
    <t>TFHCV2ODS-N</t>
  </si>
  <si>
    <t>TFHCV1OGS-N</t>
  </si>
  <si>
    <t>TFHCV1ODS-N</t>
  </si>
  <si>
    <t>TFLCVELC-N</t>
  </si>
  <si>
    <t>TFLCVGAS-N</t>
  </si>
  <si>
    <t>TFLCVOGSH-N</t>
  </si>
  <si>
    <t>TFLCVOGS-N</t>
  </si>
  <si>
    <t>TFLCVODSH-N</t>
  </si>
  <si>
    <t>TFLCVODS-N</t>
  </si>
  <si>
    <t>TPPUBRTBGS-N</t>
  </si>
  <si>
    <t>TPPUBRTHGNF-N</t>
  </si>
  <si>
    <t>TPPUBRTELC-N</t>
  </si>
  <si>
    <t>TPPUBRTGAS-N</t>
  </si>
  <si>
    <t>TPPUBRTODS-N</t>
  </si>
  <si>
    <t>TPPUMBTELC-N</t>
  </si>
  <si>
    <t>TPPUMBTBGS-N</t>
  </si>
  <si>
    <t>TPPUMBTHGNF-N</t>
  </si>
  <si>
    <t>TPPUMBTGAS-N</t>
  </si>
  <si>
    <t>TPPUMBTODSH-N</t>
  </si>
  <si>
    <t>TPPUMBTOGS-N</t>
  </si>
  <si>
    <t>TPPUMBTODS-N</t>
  </si>
  <si>
    <t>TPPUBUSELC-N</t>
  </si>
  <si>
    <t>TPPUBUSBGS-N</t>
  </si>
  <si>
    <t>TPPUBUSHGNF-N</t>
  </si>
  <si>
    <t>TPPUBUSGAS-N</t>
  </si>
  <si>
    <t>TPPUBUSODS-N</t>
  </si>
  <si>
    <t>TPPRMOTELC-N</t>
  </si>
  <si>
    <t>TPPRMOTOGS-N</t>
  </si>
  <si>
    <t>TPPRCARBGS-N</t>
  </si>
  <si>
    <t>TPPRCARHGNF-N</t>
  </si>
  <si>
    <t>TPPRCARGAS-N</t>
  </si>
  <si>
    <t>TPPRCARELC-N</t>
  </si>
  <si>
    <t>SUV</t>
  </si>
  <si>
    <t>TPPRCAROGSH-N</t>
  </si>
  <si>
    <t>MBT</t>
  </si>
  <si>
    <t>TPPRCARODSH-N</t>
  </si>
  <si>
    <t>LCV</t>
  </si>
  <si>
    <t>TPPRCAROGS-N</t>
  </si>
  <si>
    <t>TPPRCARODS-N</t>
  </si>
  <si>
    <t>TPPRSUVELC-N</t>
  </si>
  <si>
    <t>TPPRSUVBGS-N</t>
  </si>
  <si>
    <t>TPPRSUVHGNF-N</t>
  </si>
  <si>
    <t>TPPRSUVGAS-N</t>
  </si>
  <si>
    <t>TPPRSUVOGSH-N</t>
  </si>
  <si>
    <t>TPPRSUVODSH-N</t>
  </si>
  <si>
    <t>SHAPE</t>
  </si>
  <si>
    <t>TPPRSUVOGS-N</t>
  </si>
  <si>
    <t>CAR</t>
  </si>
  <si>
    <t>TPPRSUVODS-N</t>
  </si>
  <si>
    <t>BUS</t>
  </si>
  <si>
    <t>Tech</t>
  </si>
  <si>
    <t>Type</t>
  </si>
  <si>
    <t>Decay parameter</t>
  </si>
  <si>
    <t>From Analytica Vehicle Parc Model</t>
  </si>
  <si>
    <t>Value</t>
  </si>
  <si>
    <t>Year</t>
  </si>
  <si>
    <t>Other_Indexes</t>
  </si>
  <si>
    <t>Attribute</t>
  </si>
  <si>
    <t>Shape</t>
  </si>
  <si>
    <t/>
  </si>
  <si>
    <t>NCAP_AFX</t>
  </si>
  <si>
    <t>~TFM_INS</t>
  </si>
  <si>
    <t>MOT</t>
  </si>
  <si>
    <t>BRT</t>
  </si>
  <si>
    <t>HCV1</t>
  </si>
  <si>
    <t>HCV2</t>
  </si>
  <si>
    <t>HCV3</t>
  </si>
  <si>
    <t>HCV4</t>
  </si>
  <si>
    <t>HCV5</t>
  </si>
  <si>
    <t>HCV6</t>
  </si>
  <si>
    <t>HCV7</t>
  </si>
  <si>
    <t>HCV8</t>
  </si>
  <si>
    <t>HCV9</t>
  </si>
  <si>
    <t>could do a FILL here</t>
  </si>
  <si>
    <t>ATTRIBUTE</t>
  </si>
  <si>
    <t>Decay Parameter</t>
  </si>
  <si>
    <t>~TFM_INS-TS</t>
  </si>
  <si>
    <t>PSET_PN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</si>
</sst>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9" tint="-0.24994659260841701"/>
      <name val="Arial"/>
      <family val="2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0" fontId="1" fillId="0" borderId="0"/>
    <xf numFmtId="0" fontId="2" fillId="0" borderId="0"/>
    <xf numFmtId="164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164" fontId="0" fillId="0" borderId="0" xfId="0"/>
    <xf numFmtId="0" fontId="0" fillId="0" borderId="0" xfId="0" applyNumberFormat="1"/>
    <xf numFmtId="0" fontId="1" fillId="0" borderId="0" xfId="1"/>
    <xf numFmtId="2" fontId="3" fillId="0" borderId="0" xfId="3" applyNumberFormat="1" applyFill="1" applyAlignment="1">
      <alignment horizontal="right"/>
    </xf>
    <xf numFmtId="0" fontId="1" fillId="0" borderId="0" xfId="1" quotePrefix="1"/>
    <xf numFmtId="164" fontId="5" fillId="0" borderId="0" xfId="4" applyNumberFormat="1"/>
    <xf numFmtId="0" fontId="5" fillId="0" borderId="0" xfId="4"/>
    <xf numFmtId="0" fontId="0" fillId="2" borderId="0" xfId="0" applyNumberFormat="1" applyFill="1"/>
    <xf numFmtId="0" fontId="5" fillId="2" borderId="0" xfId="4" applyFill="1"/>
    <xf numFmtId="0" fontId="1" fillId="2" borderId="0" xfId="1" applyFill="1"/>
  </cellXfs>
  <cellStyles count="5">
    <cellStyle name="Heading 4" xfId="4" builtinId="19"/>
    <cellStyle name="Linked" xfId="3" xr:uid="{F28BDF82-D473-4139-80B2-A5DCA8880471}"/>
    <cellStyle name="Normal" xfId="0" builtinId="0"/>
    <cellStyle name="Normal 2" xfId="2" xr:uid="{0CEF595D-1462-4E89-B523-8B947C775885}"/>
    <cellStyle name="Normal 3" xfId="1" xr:uid="{62166FB1-BA64-4266-B181-BBF28FD42D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T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/SATIM/SANEDI%20Projects/Transport%20Project/Reports%20and%20Papers/Working%20Paper%201/Paper%201%20Working%20Spreadsheets/tkm%20scenarios_v3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C%20Fileserver\Staff%20shared%20folders\Modelling%20Group\SATIM\Workbooks\TCH_SUP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D/Modelling%20Group/_03_SECTORS/_TRA/adrian/TCH_TRA_T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SATM/Def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MS_old"/>
      <sheetName val="EB_2006"/>
      <sheetName val="EB_2012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2020"/>
      <sheetName val="ENATIS"/>
      <sheetName val="NAAMSA_SAPIA_WG"/>
      <sheetName val="HistoricalSales"/>
      <sheetName val="Comp Assumptions"/>
      <sheetName val="FuelCell"/>
      <sheetName val="EV misc"/>
      <sheetName val="EV Charging Capex"/>
      <sheetName val="EV battery "/>
      <sheetName val="AEA2012 summary"/>
      <sheetName val="Vehicle data "/>
      <sheetName val="Vehicle data-NDC2020"/>
      <sheetName val="mileagedegrad"/>
      <sheetName val="Calib_1011"/>
      <sheetName val="Calib_1011_2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Analytica"/>
      <sheetName val="TID DrTech"/>
      <sheetName val="TID UCrTech"/>
      <sheetName val="Scenarios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  <sheetName val="Units.CV"/>
    </sheetNames>
    <sheetDataSet>
      <sheetData sheetId="0"/>
      <sheetData sheetId="1">
        <row r="68">
          <cell r="AG68">
            <v>744.7462524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>
            <v>0</v>
          </cell>
        </row>
        <row r="16">
          <cell r="B16" t="b">
            <v>1</v>
          </cell>
        </row>
        <row r="18">
          <cell r="B18">
            <v>1</v>
          </cell>
        </row>
        <row r="21">
          <cell r="B21">
            <v>1</v>
          </cell>
        </row>
        <row r="24">
          <cell r="B24">
            <v>0</v>
          </cell>
        </row>
        <row r="28">
          <cell r="B28" t="b">
            <v>0</v>
          </cell>
        </row>
      </sheetData>
      <sheetData sheetId="41">
        <row r="2">
          <cell r="A2">
            <v>2012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3">
          <cell r="J33">
            <v>0.820564128</v>
          </cell>
        </row>
      </sheetData>
      <sheetData sheetId="51"/>
      <sheetData sheetId="52"/>
      <sheetData sheetId="53"/>
      <sheetData sheetId="54"/>
      <sheetData sheetId="55"/>
      <sheetData sheetId="56">
        <row r="1">
          <cell r="F1">
            <v>1E-8</v>
          </cell>
        </row>
        <row r="3">
          <cell r="D3" t="str">
            <v>Biogas</v>
          </cell>
          <cell r="E3" t="str">
            <v>BIG</v>
          </cell>
        </row>
        <row r="4">
          <cell r="D4" t="str">
            <v>Biomass bagasse</v>
          </cell>
          <cell r="E4" t="str">
            <v>BIB</v>
          </cell>
        </row>
        <row r="5">
          <cell r="D5" t="str">
            <v>Biomass Other</v>
          </cell>
          <cell r="E5" t="str">
            <v>BIO</v>
          </cell>
        </row>
        <row r="6">
          <cell r="D6" t="str">
            <v>Biomass Wood</v>
          </cell>
          <cell r="E6" t="str">
            <v>BIW</v>
          </cell>
        </row>
        <row r="7">
          <cell r="D7" t="str">
            <v>Coal</v>
          </cell>
          <cell r="E7" t="str">
            <v>COA</v>
          </cell>
        </row>
        <row r="8">
          <cell r="D8" t="str">
            <v>Coal Coking</v>
          </cell>
          <cell r="E8" t="str">
            <v>COK</v>
          </cell>
        </row>
        <row r="9">
          <cell r="D9" t="str">
            <v>Coal Discard</v>
          </cell>
          <cell r="E9" t="str">
            <v>CLD</v>
          </cell>
        </row>
        <row r="10">
          <cell r="D10" t="str">
            <v>Coal existing</v>
          </cell>
          <cell r="E10" t="str">
            <v>CLE</v>
          </cell>
        </row>
        <row r="11">
          <cell r="D11" t="str">
            <v>Coal for plants in Region</v>
          </cell>
          <cell r="E11" t="str">
            <v>CLR</v>
          </cell>
        </row>
        <row r="12">
          <cell r="D12" t="str">
            <v>Coal new</v>
          </cell>
          <cell r="E12" t="str">
            <v>CLN</v>
          </cell>
        </row>
        <row r="13">
          <cell r="D13" t="str">
            <v>Coal Sasol</v>
          </cell>
          <cell r="E13" t="str">
            <v>CLS</v>
          </cell>
        </row>
        <row r="14">
          <cell r="D14" t="str">
            <v>Electricity</v>
          </cell>
          <cell r="E14" t="str">
            <v>ELC</v>
          </cell>
        </row>
        <row r="15">
          <cell r="D15" t="str">
            <v>Gas</v>
          </cell>
          <cell r="E15" t="str">
            <v>GAS</v>
          </cell>
        </row>
        <row r="16">
          <cell r="D16" t="str">
            <v>Gas LNG</v>
          </cell>
          <cell r="E16" t="str">
            <v>GAL</v>
          </cell>
        </row>
        <row r="17">
          <cell r="D17" t="str">
            <v>Gas Region</v>
          </cell>
          <cell r="E17" t="str">
            <v>GAR</v>
          </cell>
        </row>
        <row r="18">
          <cell r="D18" t="str">
            <v>Hydro</v>
          </cell>
          <cell r="E18" t="str">
            <v>HYD</v>
          </cell>
        </row>
        <row r="19">
          <cell r="D19" t="str">
            <v>Hydrogen</v>
          </cell>
          <cell r="E19" t="str">
            <v>HGN</v>
          </cell>
        </row>
        <row r="20">
          <cell r="D20" t="str">
            <v>Hydrogen</v>
          </cell>
          <cell r="E20" t="str">
            <v>HFC</v>
          </cell>
        </row>
        <row r="21">
          <cell r="D21" t="str">
            <v>Nuclear</v>
          </cell>
          <cell r="E21" t="str">
            <v>NUC</v>
          </cell>
        </row>
        <row r="22">
          <cell r="D22" t="str">
            <v>Oil Av Gasoline</v>
          </cell>
          <cell r="E22" t="str">
            <v>OAG</v>
          </cell>
        </row>
        <row r="23">
          <cell r="D23" t="str">
            <v>Oil Crude</v>
          </cell>
          <cell r="E23" t="str">
            <v>OCR</v>
          </cell>
        </row>
        <row r="24">
          <cell r="D24" t="str">
            <v>Oil Diesel</v>
          </cell>
          <cell r="E24" t="str">
            <v>ODS</v>
          </cell>
        </row>
        <row r="25">
          <cell r="D25" t="str">
            <v>Oil Gasoline</v>
          </cell>
          <cell r="E25" t="str">
            <v>OGS</v>
          </cell>
        </row>
        <row r="26">
          <cell r="D26" t="str">
            <v>Oil HFO</v>
          </cell>
          <cell r="E26" t="str">
            <v>OHF</v>
          </cell>
        </row>
        <row r="27">
          <cell r="D27" t="str">
            <v>Oil Jet Fuel</v>
          </cell>
          <cell r="E27" t="str">
            <v>OKE</v>
          </cell>
        </row>
        <row r="28">
          <cell r="D28" t="str">
            <v>Oil LPG</v>
          </cell>
          <cell r="E28" t="str">
            <v>OLP</v>
          </cell>
        </row>
        <row r="29">
          <cell r="D29" t="str">
            <v>Oil Paraffin</v>
          </cell>
          <cell r="E29" t="str">
            <v>OPA</v>
          </cell>
        </row>
        <row r="30">
          <cell r="D30" t="str">
            <v>Oil Blended Gasoline-Ethanol-E85</v>
          </cell>
          <cell r="E30" t="str">
            <v>BGS</v>
          </cell>
        </row>
        <row r="31">
          <cell r="D31" t="str">
            <v>Solar</v>
          </cell>
          <cell r="E31" t="str">
            <v>SOL</v>
          </cell>
        </row>
        <row r="32">
          <cell r="D32" t="str">
            <v>Wind</v>
          </cell>
          <cell r="E32" t="str">
            <v>WND</v>
          </cell>
        </row>
        <row r="36">
          <cell r="D36" t="str">
            <v>SUV</v>
          </cell>
          <cell r="E36" t="str">
            <v>LCV</v>
          </cell>
        </row>
        <row r="37">
          <cell r="D37" t="str">
            <v>Car</v>
          </cell>
          <cell r="E37" t="str">
            <v>SUV</v>
          </cell>
        </row>
        <row r="38">
          <cell r="D38" t="str">
            <v>Car</v>
          </cell>
          <cell r="E38" t="str">
            <v>CAR</v>
          </cell>
        </row>
        <row r="39">
          <cell r="D39" t="str">
            <v>MBT</v>
          </cell>
          <cell r="E39" t="str">
            <v>MBT</v>
          </cell>
        </row>
      </sheetData>
      <sheetData sheetId="57"/>
      <sheetData sheetId="58"/>
      <sheetData sheetId="59"/>
      <sheetData sheetId="60">
        <row r="9">
          <cell r="B9">
            <v>36.607594936708864</v>
          </cell>
          <cell r="C9">
            <v>38.1</v>
          </cell>
        </row>
        <row r="13">
          <cell r="C13">
            <v>34.200000000000003</v>
          </cell>
        </row>
        <row r="43">
          <cell r="F43">
            <v>33.148148148148152</v>
          </cell>
        </row>
        <row r="46">
          <cell r="F46">
            <v>36.607594936708864</v>
          </cell>
        </row>
        <row r="50">
          <cell r="F50">
            <v>23.000259429209784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Dataset (7)"/>
      <sheetName val="Sheet6"/>
      <sheetName val="Load Factors"/>
      <sheetName val="Sector Diesel"/>
      <sheetName val="Sheet1"/>
      <sheetName val="Diesel 199_2012"/>
      <sheetName val="SOL"/>
      <sheetName val="GVM vs GCM"/>
      <sheetName val="Load and FC"/>
      <sheetName val="Classes &amp; Configs"/>
      <sheetName val="Constants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K8">
            <v>34.200000000000003</v>
          </cell>
        </row>
        <row r="48">
          <cell r="F48">
            <v>36.607594936708864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2006"/>
      <sheetName val="FuelPrices"/>
      <sheetName val="SUP"/>
      <sheetName val="ITEMS_STech"/>
      <sheetName val="TS STech"/>
      <sheetName val="TID STech"/>
      <sheetName val="ITEMS_Comm"/>
      <sheetName val="TS Emiss"/>
      <sheetName val="TID Emiss"/>
      <sheetName val="TS ZTech"/>
      <sheetName val="TID ZTech"/>
      <sheetName val="SasolRES"/>
      <sheetName val="Crude refineries"/>
      <sheetName val="GTL and CTL"/>
      <sheetName val="SummaryRef"/>
      <sheetName val="RefineriesData"/>
      <sheetName val="UPS"/>
      <sheetName val="ITEMS_UPS"/>
      <sheetName val="ITEMS_GRP"/>
      <sheetName val="TS_TTech"/>
      <sheetName val="TID_TTech"/>
      <sheetName val="NameConv"/>
      <sheetName val="ITEMS_XTech"/>
      <sheetName val="ITEMS_CommX"/>
      <sheetName val="TS_XTech"/>
      <sheetName val="TID_XTech"/>
      <sheetName val="ITEMS_XEmiss"/>
      <sheetName val="TS XEmiss"/>
      <sheetName val="TID XEmiss"/>
      <sheetName val="Deflator"/>
      <sheetName val="SU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B6" t="str">
            <v>UPS</v>
          </cell>
        </row>
      </sheetData>
      <sheetData sheetId="18"/>
      <sheetData sheetId="19"/>
      <sheetData sheetId="20"/>
      <sheetData sheetId="21"/>
      <sheetData sheetId="22">
        <row r="2">
          <cell r="V2">
            <v>16</v>
          </cell>
        </row>
        <row r="3">
          <cell r="W3" t="str">
            <v>CO2S</v>
          </cell>
          <cell r="X3" t="str">
            <v>CH4S</v>
          </cell>
          <cell r="Y3" t="str">
            <v>N2OS</v>
          </cell>
          <cell r="Z3" t="str">
            <v>SOXS</v>
          </cell>
          <cell r="AA3" t="str">
            <v>NOXS</v>
          </cell>
          <cell r="AB3" t="str">
            <v>CMOX</v>
          </cell>
          <cell r="AC3" t="str">
            <v>NMVS</v>
          </cell>
          <cell r="AD3" t="str">
            <v>P10S</v>
          </cell>
          <cell r="AE3" t="str">
            <v>CO2R</v>
          </cell>
          <cell r="AF3" t="str">
            <v>CH4R</v>
          </cell>
          <cell r="AG3" t="str">
            <v>N2OR</v>
          </cell>
          <cell r="AH3" t="str">
            <v>SOXR</v>
          </cell>
          <cell r="AI3" t="str">
            <v>NOXR</v>
          </cell>
          <cell r="AJ3" t="str">
            <v>CMOR</v>
          </cell>
          <cell r="AK3" t="str">
            <v>NMVR</v>
          </cell>
          <cell r="AL3" t="str">
            <v>P10R</v>
          </cell>
        </row>
        <row r="4">
          <cell r="V4" t="str">
            <v>BIG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V5" t="str">
            <v>BIB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V6" t="str">
            <v>BIO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V7" t="str">
            <v>BIW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V8" t="str">
            <v>COA</v>
          </cell>
          <cell r="W8">
            <v>96.25</v>
          </cell>
          <cell r="X8">
            <v>1E-3</v>
          </cell>
          <cell r="Y8">
            <v>1.4E-3</v>
          </cell>
          <cell r="Z8">
            <v>0.62619999999999998</v>
          </cell>
          <cell r="AA8">
            <v>0.3</v>
          </cell>
          <cell r="AB8">
            <v>0.02</v>
          </cell>
          <cell r="AC8">
            <v>5.0000000000000001E-3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V9" t="str">
            <v>COK</v>
          </cell>
          <cell r="W9">
            <v>94.6</v>
          </cell>
          <cell r="X9">
            <v>1E-3</v>
          </cell>
          <cell r="Y9">
            <v>1.5E-3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V10" t="str">
            <v>CLD</v>
          </cell>
          <cell r="W10">
            <v>96.25</v>
          </cell>
          <cell r="X10">
            <v>1E-3</v>
          </cell>
          <cell r="Y10">
            <v>1.4E-3</v>
          </cell>
          <cell r="Z10">
            <v>0.62619999999999998</v>
          </cell>
          <cell r="AA10">
            <v>0.3</v>
          </cell>
          <cell r="AB10">
            <v>0.02</v>
          </cell>
          <cell r="AC10">
            <v>5.0000000000000001E-3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V11" t="str">
            <v>CLE</v>
          </cell>
          <cell r="W11">
            <v>96.25</v>
          </cell>
          <cell r="X11">
            <v>1E-3</v>
          </cell>
          <cell r="Y11">
            <v>1.4E-3</v>
          </cell>
          <cell r="Z11">
            <v>0.62619999999999998</v>
          </cell>
          <cell r="AA11">
            <v>0.3</v>
          </cell>
          <cell r="AB11">
            <v>0.02</v>
          </cell>
          <cell r="AC11">
            <v>5.0000000000000001E-3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V12" t="str">
            <v>CLR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96.25</v>
          </cell>
          <cell r="AF12">
            <v>1E-3</v>
          </cell>
          <cell r="AG12">
            <v>1.4E-3</v>
          </cell>
          <cell r="AH12">
            <v>0.62619999999999998</v>
          </cell>
          <cell r="AI12">
            <v>0.3</v>
          </cell>
          <cell r="AJ12">
            <v>0.02</v>
          </cell>
          <cell r="AK12">
            <v>5.0000000000000001E-3</v>
          </cell>
          <cell r="AL12">
            <v>0</v>
          </cell>
        </row>
        <row r="13">
          <cell r="V13" t="str">
            <v>CLN</v>
          </cell>
          <cell r="W13">
            <v>96.25</v>
          </cell>
          <cell r="X13">
            <v>1E-3</v>
          </cell>
          <cell r="Y13">
            <v>1.4E-3</v>
          </cell>
          <cell r="Z13">
            <v>0.62619999999999998</v>
          </cell>
          <cell r="AA13">
            <v>0.3</v>
          </cell>
          <cell r="AB13">
            <v>0.02</v>
          </cell>
          <cell r="AC13">
            <v>5.0000000000000001E-3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V14" t="str">
            <v>CME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V15" t="str">
            <v>CMN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V16" t="str">
            <v>ELC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V17" t="str">
            <v>ELCC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V18" t="str">
            <v>GAL</v>
          </cell>
          <cell r="W18">
            <v>56.1</v>
          </cell>
          <cell r="X18">
            <v>1E-3</v>
          </cell>
          <cell r="Y18">
            <v>1E-4</v>
          </cell>
          <cell r="Z18">
            <v>0</v>
          </cell>
          <cell r="AA18">
            <v>0.15</v>
          </cell>
          <cell r="AB18">
            <v>0.02</v>
          </cell>
          <cell r="AC18">
            <v>5.0000000000000001E-3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V19" t="str">
            <v>GAM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V20" t="str">
            <v>GAR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56.1</v>
          </cell>
          <cell r="AF20">
            <v>1E-3</v>
          </cell>
          <cell r="AG20">
            <v>1E-4</v>
          </cell>
          <cell r="AH20">
            <v>0</v>
          </cell>
          <cell r="AI20">
            <v>0.15</v>
          </cell>
          <cell r="AJ20">
            <v>0.02</v>
          </cell>
          <cell r="AK20">
            <v>5.0000000000000001E-3</v>
          </cell>
          <cell r="AL20">
            <v>0</v>
          </cell>
        </row>
        <row r="21">
          <cell r="V21" t="str">
            <v>GAS</v>
          </cell>
          <cell r="W21">
            <v>56.1</v>
          </cell>
          <cell r="X21">
            <v>1E-3</v>
          </cell>
          <cell r="Y21">
            <v>1E-4</v>
          </cell>
          <cell r="Z21">
            <v>0</v>
          </cell>
          <cell r="AA21">
            <v>0.15</v>
          </cell>
          <cell r="AB21">
            <v>0.02</v>
          </cell>
          <cell r="AC21">
            <v>5.0000000000000001E-3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V22" t="str">
            <v>GMR</v>
          </cell>
          <cell r="W22">
            <v>56.1</v>
          </cell>
          <cell r="X22">
            <v>1E-3</v>
          </cell>
          <cell r="Y22">
            <v>1E-4</v>
          </cell>
          <cell r="Z22">
            <v>0</v>
          </cell>
          <cell r="AA22">
            <v>0.15</v>
          </cell>
          <cell r="AB22">
            <v>0.02</v>
          </cell>
          <cell r="AC22">
            <v>5.0000000000000001E-3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V23" t="str">
            <v>HET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V24" t="str">
            <v>HEE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V25" t="str">
            <v>HEN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V26" t="str">
            <v>HYD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V27" t="str">
            <v>NUC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V28" t="str">
            <v>OAG</v>
          </cell>
          <cell r="W28">
            <v>70</v>
          </cell>
          <cell r="X28">
            <v>3.0000000000000001E-3</v>
          </cell>
          <cell r="Y28">
            <v>5.9999999999999995E-4</v>
          </cell>
          <cell r="Z28">
            <v>4.6699999999999998E-2</v>
          </cell>
          <cell r="AA28">
            <v>0.3</v>
          </cell>
          <cell r="AB28">
            <v>0.1</v>
          </cell>
          <cell r="AC28">
            <v>0.05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V29" t="str">
            <v>OCR</v>
          </cell>
          <cell r="W29">
            <v>73.3</v>
          </cell>
          <cell r="X29">
            <v>3.0000000000000001E-3</v>
          </cell>
          <cell r="Y29">
            <v>5.9999999999999995E-4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V30" t="str">
            <v>ODS</v>
          </cell>
          <cell r="W30">
            <v>74.066699999999997</v>
          </cell>
          <cell r="X30">
            <v>3.0000000000000001E-3</v>
          </cell>
          <cell r="Y30">
            <v>5.9999999999999995E-4</v>
          </cell>
          <cell r="Z30">
            <v>0.25290000000000001</v>
          </cell>
          <cell r="AA30">
            <v>0.2</v>
          </cell>
          <cell r="AB30">
            <v>1.4999999999999999E-2</v>
          </cell>
          <cell r="AC30">
            <v>5.0000000000000001E-3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V31" t="str">
            <v>OGS</v>
          </cell>
          <cell r="W31">
            <v>69.3</v>
          </cell>
          <cell r="X31">
            <v>3.0000000000000001E-3</v>
          </cell>
          <cell r="Y31">
            <v>5.9999999999999995E-4</v>
          </cell>
          <cell r="Z31">
            <v>4.6699999999999998E-2</v>
          </cell>
          <cell r="AA31">
            <v>0.6</v>
          </cell>
          <cell r="AB31">
            <v>8</v>
          </cell>
          <cell r="AC31">
            <v>1.5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V32" t="str">
            <v>OHF</v>
          </cell>
          <cell r="W32">
            <v>77.400000000000006</v>
          </cell>
          <cell r="X32">
            <v>3.0000000000000001E-3</v>
          </cell>
          <cell r="Y32">
            <v>5.9999999999999995E-4</v>
          </cell>
          <cell r="Z32">
            <v>1.5290999999999999</v>
          </cell>
          <cell r="AA32">
            <v>0.2</v>
          </cell>
          <cell r="AB32">
            <v>0.01</v>
          </cell>
          <cell r="AC32">
            <v>5.0000000000000001E-3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V33" t="str">
            <v>OKE</v>
          </cell>
          <cell r="W33">
            <v>72.900000000000006</v>
          </cell>
          <cell r="X33">
            <v>3.0000000000000001E-3</v>
          </cell>
          <cell r="Y33">
            <v>5.9999999999999995E-4</v>
          </cell>
          <cell r="Z33">
            <v>4.5900000000000003E-2</v>
          </cell>
          <cell r="AA33">
            <v>0.2</v>
          </cell>
          <cell r="AB33">
            <v>0.01</v>
          </cell>
          <cell r="AC33">
            <v>5.0000000000000001E-3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V34" t="str">
            <v>OLP</v>
          </cell>
          <cell r="W34">
            <v>63.1</v>
          </cell>
          <cell r="X34">
            <v>3.0000000000000001E-3</v>
          </cell>
          <cell r="Y34">
            <v>1E-4</v>
          </cell>
          <cell r="Z34">
            <v>5.4089999999999998</v>
          </cell>
          <cell r="AA34">
            <v>1.2460000000000001E-2</v>
          </cell>
          <cell r="AB34">
            <v>0.182</v>
          </cell>
          <cell r="AC34">
            <v>2.3699999999999999E-2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V35" t="str">
            <v>OTH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V36" t="str">
            <v>OPA</v>
          </cell>
          <cell r="W36">
            <v>72.900000000000006</v>
          </cell>
          <cell r="X36">
            <v>3.0000000000000001E-3</v>
          </cell>
          <cell r="Y36">
            <v>5.9999999999999995E-4</v>
          </cell>
          <cell r="Z36">
            <v>5.4089999999999998</v>
          </cell>
          <cell r="AA36">
            <v>1.2460000000000001E-2</v>
          </cell>
          <cell r="AB36">
            <v>0.182</v>
          </cell>
          <cell r="AC36">
            <v>2.3699999999999999E-2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V37" t="str">
            <v>SOL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V38" t="str">
            <v>WND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MS_old"/>
      <sheetName val="EB_2006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"/>
      <sheetName val="NAAMSA_SAPIA_WG"/>
      <sheetName val="Comp Assumptions"/>
      <sheetName val="Analytica"/>
      <sheetName val="FuelCell"/>
      <sheetName val="mileagedegrad"/>
      <sheetName val="HistoricalSales"/>
      <sheetName val="Calib_1011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TID DrTech"/>
      <sheetName val="TID UCrTech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9">
          <cell r="B39">
            <v>1.9269406392694064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7">
          <cell r="AL67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03">
          <cell r="B103" t="str">
            <v>TPPRCARHGNF-N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1">
          <cell r="F1">
            <v>1E-8</v>
          </cell>
        </row>
      </sheetData>
      <sheetData sheetId="47" refreshError="1"/>
      <sheetData sheetId="48">
        <row r="4">
          <cell r="N4">
            <v>0.84477724913494801</v>
          </cell>
        </row>
      </sheetData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lator"/>
    </sheetNames>
    <sheetDataSet>
      <sheetData sheetId="0" refreshError="1">
        <row r="4">
          <cell r="P4">
            <v>1.3094103081137336</v>
          </cell>
          <cell r="R4">
            <v>1.1636030437253695</v>
          </cell>
          <cell r="U4">
            <v>1</v>
          </cell>
        </row>
        <row r="12">
          <cell r="B12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840C-3DB4-400C-B3B8-339EE40C07DA}">
  <dimension ref="A1:AF428"/>
  <sheetViews>
    <sheetView tabSelected="1" workbookViewId="0">
      <selection activeCell="R2" sqref="R2:R387"/>
    </sheetView>
  </sheetViews>
  <sheetFormatPr defaultRowHeight="14.25" x14ac:dyDescent="0.45"/>
  <cols>
    <col min="4" max="4" width="15" bestFit="1" customWidth="1"/>
    <col min="5" max="5" width="9.59765625" bestFit="1" customWidth="1"/>
    <col min="6" max="6" width="1.73046875" bestFit="1" customWidth="1"/>
    <col min="7" max="7" width="4.73046875" bestFit="1" customWidth="1"/>
    <col min="8" max="9" width="15" customWidth="1"/>
    <col min="18" max="18" width="12.796875" bestFit="1" customWidth="1"/>
    <col min="31" max="31" width="16.73046875" bestFit="1" customWidth="1"/>
  </cols>
  <sheetData>
    <row r="1" spans="1:32" x14ac:dyDescent="0.45">
      <c r="D1" s="5" t="s">
        <v>109</v>
      </c>
      <c r="E1" s="5"/>
      <c r="Q1" s="6" t="s">
        <v>94</v>
      </c>
      <c r="R1" s="5"/>
      <c r="S1" s="5"/>
      <c r="T1" s="5"/>
    </row>
    <row r="2" spans="1:32" x14ac:dyDescent="0.45">
      <c r="A2" t="s">
        <v>91</v>
      </c>
      <c r="D2" s="5" t="s">
        <v>110</v>
      </c>
      <c r="E2" s="5" t="s">
        <v>107</v>
      </c>
      <c r="F2" s="7">
        <v>0</v>
      </c>
      <c r="G2" s="1">
        <v>2017</v>
      </c>
      <c r="J2" t="s">
        <v>84</v>
      </c>
      <c r="K2" t="s">
        <v>108</v>
      </c>
      <c r="Q2" s="6" t="s">
        <v>90</v>
      </c>
      <c r="R2" s="8" t="s">
        <v>89</v>
      </c>
      <c r="S2" s="6" t="s">
        <v>88</v>
      </c>
      <c r="T2" s="6" t="s">
        <v>87</v>
      </c>
    </row>
    <row r="3" spans="1:32" x14ac:dyDescent="0.45">
      <c r="A3" s="1">
        <v>1</v>
      </c>
      <c r="B3" s="1"/>
      <c r="C3" s="1"/>
      <c r="D3" t="str">
        <f>INDEX($AE$5:$AE$89,MATCH(A3,$AF$5:$AF$89,0))</f>
        <v>TPPRSUVODS-N</v>
      </c>
      <c r="E3" t="s">
        <v>93</v>
      </c>
      <c r="F3" s="7">
        <v>2</v>
      </c>
      <c r="G3" s="1">
        <f>A3</f>
        <v>1</v>
      </c>
      <c r="J3" t="str">
        <f t="shared" ref="J3:J8" si="0">INDEX($AD$5:$AD$89,MATCH(D3,$AE$5:$AE$89,0))</f>
        <v>SUV</v>
      </c>
      <c r="K3" s="1">
        <f t="shared" ref="K3:K66" si="1">INDEX($AB$5:$AB$20,MATCH(J3,$AA$5:$AA$20,0))</f>
        <v>0.04</v>
      </c>
      <c r="Q3" s="2" t="s">
        <v>78</v>
      </c>
      <c r="R3" s="9">
        <f>A3</f>
        <v>1</v>
      </c>
      <c r="S3" s="4">
        <v>1</v>
      </c>
      <c r="T3" s="2">
        <f>(EXP(-((K3)*(S3-1))))</f>
        <v>1</v>
      </c>
      <c r="AA3" s="1" t="s">
        <v>86</v>
      </c>
      <c r="AB3" s="1"/>
      <c r="AF3" t="s">
        <v>106</v>
      </c>
    </row>
    <row r="4" spans="1:32" x14ac:dyDescent="0.45">
      <c r="A4" s="1">
        <v>1</v>
      </c>
      <c r="B4" s="1"/>
      <c r="C4" s="1"/>
      <c r="D4" t="str">
        <f t="shared" ref="D4:D67" si="2">INDEX($AE$5:$AE$89,MATCH(A4,$AF$5:$AF$89,0))</f>
        <v>TPPRSUVODS-N</v>
      </c>
      <c r="E4" t="s">
        <v>93</v>
      </c>
      <c r="F4" s="7">
        <v>2</v>
      </c>
      <c r="G4" s="1">
        <f t="shared" ref="G4:G67" si="3">A4</f>
        <v>1</v>
      </c>
      <c r="J4" t="str">
        <f t="shared" si="0"/>
        <v>SUV</v>
      </c>
      <c r="K4" s="1">
        <f t="shared" si="1"/>
        <v>0.04</v>
      </c>
      <c r="Q4" s="2" t="s">
        <v>78</v>
      </c>
      <c r="R4" s="9">
        <f t="shared" ref="R4:R67" si="4">A4</f>
        <v>1</v>
      </c>
      <c r="S4" s="4">
        <v>5</v>
      </c>
      <c r="T4" s="2">
        <f t="shared" ref="T4:T67" si="5">(EXP(-((K4)*(S4-1))))</f>
        <v>0.85214378896621135</v>
      </c>
      <c r="AA4" s="1" t="s">
        <v>84</v>
      </c>
      <c r="AB4" s="1" t="s">
        <v>85</v>
      </c>
      <c r="AD4" t="s">
        <v>84</v>
      </c>
      <c r="AE4" t="s">
        <v>83</v>
      </c>
      <c r="AF4" t="s">
        <v>93</v>
      </c>
    </row>
    <row r="5" spans="1:32" x14ac:dyDescent="0.45">
      <c r="A5" s="1">
        <v>1</v>
      </c>
      <c r="B5" s="1"/>
      <c r="C5" s="1"/>
      <c r="D5" t="str">
        <f t="shared" si="2"/>
        <v>TPPRSUVODS-N</v>
      </c>
      <c r="E5" t="s">
        <v>93</v>
      </c>
      <c r="F5" s="7">
        <v>2</v>
      </c>
      <c r="G5" s="1">
        <f t="shared" si="3"/>
        <v>1</v>
      </c>
      <c r="J5" t="str">
        <f t="shared" si="0"/>
        <v>SUV</v>
      </c>
      <c r="K5" s="1">
        <f t="shared" si="1"/>
        <v>0.04</v>
      </c>
      <c r="Q5" s="2" t="s">
        <v>78</v>
      </c>
      <c r="R5" s="9">
        <f t="shared" si="4"/>
        <v>1</v>
      </c>
      <c r="S5" s="4">
        <v>10</v>
      </c>
      <c r="T5" s="2">
        <f t="shared" si="5"/>
        <v>0.69767632607103103</v>
      </c>
      <c r="AA5" s="1" t="s">
        <v>82</v>
      </c>
      <c r="AB5" s="1">
        <v>9.8299999999999998E-2</v>
      </c>
      <c r="AD5" t="str">
        <f t="shared" ref="AD5:AD46" si="6">MID(AE5,5,3)</f>
        <v>SUV</v>
      </c>
      <c r="AE5" t="s">
        <v>81</v>
      </c>
      <c r="AF5" s="3">
        <v>1</v>
      </c>
    </row>
    <row r="6" spans="1:32" x14ac:dyDescent="0.45">
      <c r="A6" s="1">
        <v>1</v>
      </c>
      <c r="B6" s="1"/>
      <c r="C6" s="1"/>
      <c r="D6" t="str">
        <f t="shared" si="2"/>
        <v>TPPRSUVODS-N</v>
      </c>
      <c r="E6" t="s">
        <v>93</v>
      </c>
      <c r="F6" s="7">
        <v>2</v>
      </c>
      <c r="G6" s="1">
        <f t="shared" si="3"/>
        <v>1</v>
      </c>
      <c r="J6" t="str">
        <f t="shared" si="0"/>
        <v>SUV</v>
      </c>
      <c r="K6" s="1">
        <f t="shared" si="1"/>
        <v>0.04</v>
      </c>
      <c r="Q6" s="2" t="s">
        <v>78</v>
      </c>
      <c r="R6" s="9">
        <f t="shared" si="4"/>
        <v>1</v>
      </c>
      <c r="S6" s="4">
        <v>30</v>
      </c>
      <c r="T6" s="2">
        <f t="shared" si="5"/>
        <v>0.31348618088260533</v>
      </c>
      <c r="AA6" s="1" t="s">
        <v>96</v>
      </c>
      <c r="AB6" s="1">
        <f>AB5</f>
        <v>9.8299999999999998E-2</v>
      </c>
      <c r="AD6" t="str">
        <f t="shared" si="6"/>
        <v>SUV</v>
      </c>
      <c r="AE6" t="s">
        <v>79</v>
      </c>
      <c r="AF6" s="3">
        <v>2</v>
      </c>
    </row>
    <row r="7" spans="1:32" x14ac:dyDescent="0.45">
      <c r="A7" s="1">
        <v>1</v>
      </c>
      <c r="B7" s="1"/>
      <c r="C7" s="1"/>
      <c r="D7" t="str">
        <f t="shared" si="2"/>
        <v>TPPRSUVODS-N</v>
      </c>
      <c r="E7" t="s">
        <v>93</v>
      </c>
      <c r="F7" s="7">
        <v>2</v>
      </c>
      <c r="G7" s="1">
        <f t="shared" si="3"/>
        <v>1</v>
      </c>
      <c r="J7" t="str">
        <f t="shared" si="0"/>
        <v>SUV</v>
      </c>
      <c r="K7" s="1">
        <f t="shared" si="1"/>
        <v>0.04</v>
      </c>
      <c r="Q7" s="2" t="s">
        <v>78</v>
      </c>
      <c r="R7" s="9">
        <f t="shared" si="4"/>
        <v>1</v>
      </c>
      <c r="S7" s="4">
        <v>50</v>
      </c>
      <c r="T7" s="2">
        <f t="shared" si="5"/>
        <v>0.140858420921045</v>
      </c>
      <c r="AA7" s="1" t="s">
        <v>80</v>
      </c>
      <c r="AB7" s="1">
        <v>0.04</v>
      </c>
      <c r="AD7" t="str">
        <f t="shared" si="6"/>
        <v>SUV</v>
      </c>
      <c r="AE7" t="s">
        <v>77</v>
      </c>
      <c r="AF7" s="3">
        <v>3</v>
      </c>
    </row>
    <row r="8" spans="1:32" x14ac:dyDescent="0.45">
      <c r="A8" s="1">
        <f>A3+1</f>
        <v>2</v>
      </c>
      <c r="B8" s="1"/>
      <c r="C8" s="1"/>
      <c r="D8" t="str">
        <f t="shared" si="2"/>
        <v>TPPRSUVOGS-N</v>
      </c>
      <c r="E8" t="s">
        <v>93</v>
      </c>
      <c r="F8" s="7">
        <v>2</v>
      </c>
      <c r="G8" s="1">
        <f t="shared" si="3"/>
        <v>2</v>
      </c>
      <c r="J8" t="str">
        <f t="shared" si="0"/>
        <v>SUV</v>
      </c>
      <c r="K8" s="1">
        <f t="shared" si="1"/>
        <v>0.04</v>
      </c>
      <c r="Q8" s="2" t="s">
        <v>78</v>
      </c>
      <c r="R8" s="9">
        <f t="shared" si="4"/>
        <v>2</v>
      </c>
      <c r="S8" s="2">
        <f>S3</f>
        <v>1</v>
      </c>
      <c r="T8" s="2">
        <f t="shared" si="5"/>
        <v>1</v>
      </c>
      <c r="AA8" s="1" t="s">
        <v>97</v>
      </c>
      <c r="AB8" s="1">
        <v>8.8800000000000004E-2</v>
      </c>
      <c r="AD8" t="str">
        <f t="shared" si="6"/>
        <v>SUV</v>
      </c>
      <c r="AE8" t="s">
        <v>76</v>
      </c>
      <c r="AF8" s="3">
        <v>4</v>
      </c>
    </row>
    <row r="9" spans="1:32" x14ac:dyDescent="0.45">
      <c r="A9" s="1">
        <f t="shared" ref="A9:A72" si="7">A4+1</f>
        <v>2</v>
      </c>
      <c r="B9" s="1"/>
      <c r="C9" s="1"/>
      <c r="D9" t="str">
        <f t="shared" si="2"/>
        <v>TPPRSUVOGS-N</v>
      </c>
      <c r="E9" t="s">
        <v>93</v>
      </c>
      <c r="F9" s="7">
        <v>2</v>
      </c>
      <c r="G9" s="1">
        <f t="shared" si="3"/>
        <v>2</v>
      </c>
      <c r="J9" t="str">
        <f t="shared" ref="J9:J72" si="8">INDEX($AD$5:$AD$89,MATCH(D9,$AE$5:$AE$89,0))</f>
        <v>SUV</v>
      </c>
      <c r="K9" s="1">
        <f t="shared" si="1"/>
        <v>0.04</v>
      </c>
      <c r="Q9" s="2" t="s">
        <v>78</v>
      </c>
      <c r="R9" s="9">
        <f t="shared" si="4"/>
        <v>2</v>
      </c>
      <c r="S9" s="2">
        <f t="shared" ref="S9:S72" si="9">S4</f>
        <v>5</v>
      </c>
      <c r="T9" s="2">
        <f t="shared" si="5"/>
        <v>0.85214378896621135</v>
      </c>
      <c r="AA9" s="1" t="s">
        <v>98</v>
      </c>
      <c r="AB9" s="1">
        <v>6.1800000000000001E-2</v>
      </c>
      <c r="AD9" t="str">
        <f t="shared" si="6"/>
        <v>SUV</v>
      </c>
      <c r="AE9" t="s">
        <v>75</v>
      </c>
      <c r="AF9" s="3">
        <v>5</v>
      </c>
    </row>
    <row r="10" spans="1:32" x14ac:dyDescent="0.45">
      <c r="A10" s="1">
        <f t="shared" si="7"/>
        <v>2</v>
      </c>
      <c r="B10" s="1"/>
      <c r="C10" s="1"/>
      <c r="D10" t="str">
        <f t="shared" si="2"/>
        <v>TPPRSUVOGS-N</v>
      </c>
      <c r="E10" t="s">
        <v>93</v>
      </c>
      <c r="F10" s="7">
        <v>2</v>
      </c>
      <c r="G10" s="1">
        <f t="shared" si="3"/>
        <v>2</v>
      </c>
      <c r="J10" t="str">
        <f t="shared" si="8"/>
        <v>SUV</v>
      </c>
      <c r="K10" s="1">
        <f t="shared" si="1"/>
        <v>0.04</v>
      </c>
      <c r="Q10" s="2" t="s">
        <v>78</v>
      </c>
      <c r="R10" s="9">
        <f t="shared" si="4"/>
        <v>2</v>
      </c>
      <c r="S10" s="2">
        <f t="shared" si="9"/>
        <v>10</v>
      </c>
      <c r="T10" s="2">
        <f t="shared" si="5"/>
        <v>0.69767632607103103</v>
      </c>
      <c r="AA10" s="1" t="s">
        <v>99</v>
      </c>
      <c r="AB10" s="1">
        <v>6.5600000000000006E-2</v>
      </c>
      <c r="AD10" t="str">
        <f t="shared" si="6"/>
        <v>SUV</v>
      </c>
      <c r="AE10" t="s">
        <v>74</v>
      </c>
      <c r="AF10" s="3">
        <v>6</v>
      </c>
    </row>
    <row r="11" spans="1:32" x14ac:dyDescent="0.45">
      <c r="A11" s="1">
        <f t="shared" si="7"/>
        <v>2</v>
      </c>
      <c r="B11" s="1"/>
      <c r="C11" s="1"/>
      <c r="D11" t="str">
        <f t="shared" si="2"/>
        <v>TPPRSUVOGS-N</v>
      </c>
      <c r="E11" t="s">
        <v>93</v>
      </c>
      <c r="F11" s="7">
        <v>2</v>
      </c>
      <c r="G11" s="1">
        <f t="shared" si="3"/>
        <v>2</v>
      </c>
      <c r="J11" t="str">
        <f t="shared" si="8"/>
        <v>SUV</v>
      </c>
      <c r="K11" s="1">
        <f t="shared" si="1"/>
        <v>0.04</v>
      </c>
      <c r="Q11" s="2" t="s">
        <v>78</v>
      </c>
      <c r="R11" s="9">
        <f t="shared" si="4"/>
        <v>2</v>
      </c>
      <c r="S11" s="2">
        <f t="shared" si="9"/>
        <v>30</v>
      </c>
      <c r="T11" s="2">
        <f t="shared" si="5"/>
        <v>0.31348618088260533</v>
      </c>
      <c r="AA11" s="1" t="s">
        <v>100</v>
      </c>
      <c r="AB11" s="1">
        <v>6.5600000000000006E-2</v>
      </c>
      <c r="AD11" t="str">
        <f t="shared" si="6"/>
        <v>SUV</v>
      </c>
      <c r="AE11" t="s">
        <v>73</v>
      </c>
      <c r="AF11" s="3">
        <v>7</v>
      </c>
    </row>
    <row r="12" spans="1:32" x14ac:dyDescent="0.45">
      <c r="A12" s="1">
        <f t="shared" si="7"/>
        <v>2</v>
      </c>
      <c r="B12" s="1"/>
      <c r="C12" s="1"/>
      <c r="D12" t="str">
        <f t="shared" si="2"/>
        <v>TPPRSUVOGS-N</v>
      </c>
      <c r="E12" t="s">
        <v>93</v>
      </c>
      <c r="F12" s="7">
        <v>2</v>
      </c>
      <c r="G12" s="1">
        <f t="shared" si="3"/>
        <v>2</v>
      </c>
      <c r="J12" t="str">
        <f t="shared" si="8"/>
        <v>SUV</v>
      </c>
      <c r="K12" s="1">
        <f t="shared" si="1"/>
        <v>0.04</v>
      </c>
      <c r="Q12" s="2" t="s">
        <v>78</v>
      </c>
      <c r="R12" s="9">
        <f t="shared" si="4"/>
        <v>2</v>
      </c>
      <c r="S12" s="2">
        <f t="shared" si="9"/>
        <v>50</v>
      </c>
      <c r="T12" s="2">
        <f t="shared" si="5"/>
        <v>0.140858420921045</v>
      </c>
      <c r="AA12" s="1" t="s">
        <v>101</v>
      </c>
      <c r="AB12" s="1">
        <v>6.5600000000000006E-2</v>
      </c>
      <c r="AD12" t="str">
        <f t="shared" si="6"/>
        <v>SUV</v>
      </c>
      <c r="AE12" t="s">
        <v>72</v>
      </c>
      <c r="AF12" s="3">
        <v>8</v>
      </c>
    </row>
    <row r="13" spans="1:32" x14ac:dyDescent="0.45">
      <c r="A13" s="1">
        <f t="shared" si="7"/>
        <v>3</v>
      </c>
      <c r="B13" s="1"/>
      <c r="C13" s="1"/>
      <c r="D13" t="str">
        <f t="shared" si="2"/>
        <v>TPPRSUVODSH-N</v>
      </c>
      <c r="E13" t="s">
        <v>93</v>
      </c>
      <c r="F13" s="7">
        <v>2</v>
      </c>
      <c r="G13" s="1">
        <f t="shared" si="3"/>
        <v>3</v>
      </c>
      <c r="J13" t="str">
        <f t="shared" si="8"/>
        <v>SUV</v>
      </c>
      <c r="K13" s="1">
        <f t="shared" si="1"/>
        <v>0.04</v>
      </c>
      <c r="Q13" s="2" t="s">
        <v>78</v>
      </c>
      <c r="R13" s="9">
        <f t="shared" si="4"/>
        <v>3</v>
      </c>
      <c r="S13" s="2">
        <f t="shared" si="9"/>
        <v>1</v>
      </c>
      <c r="T13" s="2">
        <f t="shared" si="5"/>
        <v>1</v>
      </c>
      <c r="AA13" s="1" t="s">
        <v>102</v>
      </c>
      <c r="AB13" s="1">
        <v>9.8299999999999998E-2</v>
      </c>
      <c r="AD13" t="str">
        <f t="shared" si="6"/>
        <v/>
      </c>
      <c r="AF13" s="3" t="s">
        <v>92</v>
      </c>
    </row>
    <row r="14" spans="1:32" x14ac:dyDescent="0.45">
      <c r="A14" s="1">
        <f t="shared" si="7"/>
        <v>3</v>
      </c>
      <c r="B14" s="1"/>
      <c r="C14" s="1"/>
      <c r="D14" t="str">
        <f t="shared" si="2"/>
        <v>TPPRSUVODSH-N</v>
      </c>
      <c r="E14" t="s">
        <v>93</v>
      </c>
      <c r="F14" s="7">
        <v>2</v>
      </c>
      <c r="G14" s="1">
        <f t="shared" si="3"/>
        <v>3</v>
      </c>
      <c r="J14" t="str">
        <f t="shared" si="8"/>
        <v>SUV</v>
      </c>
      <c r="K14" s="1">
        <f t="shared" si="1"/>
        <v>0.04</v>
      </c>
      <c r="Q14" s="2" t="s">
        <v>78</v>
      </c>
      <c r="R14" s="9">
        <f t="shared" si="4"/>
        <v>3</v>
      </c>
      <c r="S14" s="2">
        <f t="shared" si="9"/>
        <v>5</v>
      </c>
      <c r="T14" s="2">
        <f t="shared" si="5"/>
        <v>0.85214378896621135</v>
      </c>
      <c r="AA14" s="1" t="s">
        <v>103</v>
      </c>
      <c r="AB14" s="1">
        <v>9.8000000000000004E-2</v>
      </c>
      <c r="AD14" t="str">
        <f t="shared" si="6"/>
        <v>CAR</v>
      </c>
      <c r="AE14" t="s">
        <v>71</v>
      </c>
      <c r="AF14" s="3">
        <v>9</v>
      </c>
    </row>
    <row r="15" spans="1:32" x14ac:dyDescent="0.45">
      <c r="A15" s="1">
        <f t="shared" si="7"/>
        <v>3</v>
      </c>
      <c r="B15" s="1"/>
      <c r="C15" s="1"/>
      <c r="D15" t="str">
        <f t="shared" si="2"/>
        <v>TPPRSUVODSH-N</v>
      </c>
      <c r="E15" t="s">
        <v>93</v>
      </c>
      <c r="F15" s="7">
        <v>2</v>
      </c>
      <c r="G15" s="1">
        <f t="shared" si="3"/>
        <v>3</v>
      </c>
      <c r="J15" t="str">
        <f t="shared" si="8"/>
        <v>SUV</v>
      </c>
      <c r="K15" s="1">
        <f t="shared" si="1"/>
        <v>0.04</v>
      </c>
      <c r="Q15" s="2" t="s">
        <v>78</v>
      </c>
      <c r="R15" s="9">
        <f t="shared" si="4"/>
        <v>3</v>
      </c>
      <c r="S15" s="2">
        <f t="shared" si="9"/>
        <v>10</v>
      </c>
      <c r="T15" s="2">
        <f t="shared" si="5"/>
        <v>0.69767632607103103</v>
      </c>
      <c r="AA15" s="1" t="s">
        <v>104</v>
      </c>
      <c r="AB15" s="1">
        <v>9.8000000000000004E-2</v>
      </c>
      <c r="AD15" t="str">
        <f t="shared" si="6"/>
        <v>CAR</v>
      </c>
      <c r="AE15" t="s">
        <v>70</v>
      </c>
      <c r="AF15" s="3">
        <v>10</v>
      </c>
    </row>
    <row r="16" spans="1:32" x14ac:dyDescent="0.45">
      <c r="A16" s="1">
        <f t="shared" si="7"/>
        <v>3</v>
      </c>
      <c r="B16" s="1"/>
      <c r="C16" s="1"/>
      <c r="D16" t="str">
        <f t="shared" si="2"/>
        <v>TPPRSUVODSH-N</v>
      </c>
      <c r="E16" t="s">
        <v>93</v>
      </c>
      <c r="F16" s="7">
        <v>2</v>
      </c>
      <c r="G16" s="1">
        <f t="shared" si="3"/>
        <v>3</v>
      </c>
      <c r="J16" t="str">
        <f t="shared" si="8"/>
        <v>SUV</v>
      </c>
      <c r="K16" s="1">
        <f t="shared" si="1"/>
        <v>0.04</v>
      </c>
      <c r="Q16" s="2" t="s">
        <v>78</v>
      </c>
      <c r="R16" s="9">
        <f t="shared" si="4"/>
        <v>3</v>
      </c>
      <c r="S16" s="2">
        <f t="shared" si="9"/>
        <v>30</v>
      </c>
      <c r="T16" s="2">
        <f t="shared" si="5"/>
        <v>0.31348618088260533</v>
      </c>
      <c r="AA16" s="1" t="s">
        <v>105</v>
      </c>
      <c r="AB16" s="1">
        <v>9.8000000000000004E-2</v>
      </c>
      <c r="AD16" t="str">
        <f t="shared" si="6"/>
        <v>CAR</v>
      </c>
      <c r="AE16" t="s">
        <v>68</v>
      </c>
      <c r="AF16" s="3">
        <v>11</v>
      </c>
    </row>
    <row r="17" spans="1:32" x14ac:dyDescent="0.45">
      <c r="A17" s="1">
        <f t="shared" si="7"/>
        <v>3</v>
      </c>
      <c r="B17" s="1"/>
      <c r="C17" s="1"/>
      <c r="D17" t="str">
        <f t="shared" si="2"/>
        <v>TPPRSUVODSH-N</v>
      </c>
      <c r="E17" t="s">
        <v>93</v>
      </c>
      <c r="F17" s="7">
        <v>2</v>
      </c>
      <c r="G17" s="1">
        <f t="shared" si="3"/>
        <v>3</v>
      </c>
      <c r="J17" t="str">
        <f t="shared" si="8"/>
        <v>SUV</v>
      </c>
      <c r="K17" s="1">
        <f t="shared" si="1"/>
        <v>0.04</v>
      </c>
      <c r="Q17" s="2" t="s">
        <v>78</v>
      </c>
      <c r="R17" s="9">
        <f t="shared" si="4"/>
        <v>3</v>
      </c>
      <c r="S17" s="2">
        <f t="shared" si="9"/>
        <v>50</v>
      </c>
      <c r="T17" s="2">
        <f t="shared" si="5"/>
        <v>0.140858420921045</v>
      </c>
      <c r="AA17" s="1" t="s">
        <v>69</v>
      </c>
      <c r="AB17" s="1">
        <v>7.4999999999999997E-2</v>
      </c>
      <c r="AD17" t="str">
        <f t="shared" si="6"/>
        <v>CAR</v>
      </c>
      <c r="AE17" t="s">
        <v>66</v>
      </c>
      <c r="AF17" s="3">
        <v>12</v>
      </c>
    </row>
    <row r="18" spans="1:32" x14ac:dyDescent="0.45">
      <c r="A18" s="1">
        <f t="shared" si="7"/>
        <v>4</v>
      </c>
      <c r="B18" s="1"/>
      <c r="C18" s="1"/>
      <c r="D18" t="str">
        <f t="shared" si="2"/>
        <v>TPPRSUVOGSH-N</v>
      </c>
      <c r="E18" t="s">
        <v>93</v>
      </c>
      <c r="F18" s="7">
        <v>2</v>
      </c>
      <c r="G18" s="1">
        <f t="shared" si="3"/>
        <v>4</v>
      </c>
      <c r="J18" t="str">
        <f t="shared" si="8"/>
        <v>SUV</v>
      </c>
      <c r="K18" s="1">
        <f t="shared" si="1"/>
        <v>0.04</v>
      </c>
      <c r="Q18" s="2" t="s">
        <v>78</v>
      </c>
      <c r="R18" s="9">
        <f t="shared" si="4"/>
        <v>4</v>
      </c>
      <c r="S18" s="2">
        <f t="shared" si="9"/>
        <v>1</v>
      </c>
      <c r="T18" s="2">
        <f t="shared" si="5"/>
        <v>1</v>
      </c>
      <c r="AA18" s="1" t="s">
        <v>67</v>
      </c>
      <c r="AB18" s="1">
        <v>0.04</v>
      </c>
      <c r="AD18" t="str">
        <f t="shared" si="6"/>
        <v>CAR</v>
      </c>
      <c r="AE18" t="s">
        <v>64</v>
      </c>
      <c r="AF18" s="3">
        <v>13</v>
      </c>
    </row>
    <row r="19" spans="1:32" x14ac:dyDescent="0.45">
      <c r="A19" s="1">
        <f t="shared" si="7"/>
        <v>4</v>
      </c>
      <c r="B19" s="1"/>
      <c r="C19" s="1"/>
      <c r="D19" t="str">
        <f t="shared" si="2"/>
        <v>TPPRSUVOGSH-N</v>
      </c>
      <c r="E19" t="s">
        <v>93</v>
      </c>
      <c r="F19" s="7">
        <v>2</v>
      </c>
      <c r="G19" s="1">
        <f t="shared" si="3"/>
        <v>4</v>
      </c>
      <c r="J19" t="str">
        <f t="shared" si="8"/>
        <v>SUV</v>
      </c>
      <c r="K19" s="1">
        <f t="shared" si="1"/>
        <v>0.04</v>
      </c>
      <c r="Q19" s="2" t="s">
        <v>78</v>
      </c>
      <c r="R19" s="9">
        <f t="shared" si="4"/>
        <v>4</v>
      </c>
      <c r="S19" s="2">
        <f t="shared" si="9"/>
        <v>5</v>
      </c>
      <c r="T19" s="2">
        <f t="shared" si="5"/>
        <v>0.85214378896621135</v>
      </c>
      <c r="AA19" s="1" t="s">
        <v>95</v>
      </c>
      <c r="AB19" s="1">
        <v>0.04</v>
      </c>
      <c r="AD19" t="str">
        <f t="shared" si="6"/>
        <v>CAR</v>
      </c>
      <c r="AE19" t="s">
        <v>63</v>
      </c>
      <c r="AF19" s="3">
        <v>14</v>
      </c>
    </row>
    <row r="20" spans="1:32" x14ac:dyDescent="0.45">
      <c r="A20" s="1">
        <f t="shared" si="7"/>
        <v>4</v>
      </c>
      <c r="B20" s="1"/>
      <c r="C20" s="1"/>
      <c r="D20" t="str">
        <f t="shared" si="2"/>
        <v>TPPRSUVOGSH-N</v>
      </c>
      <c r="E20" t="s">
        <v>93</v>
      </c>
      <c r="F20" s="7">
        <v>2</v>
      </c>
      <c r="G20" s="1">
        <f t="shared" si="3"/>
        <v>4</v>
      </c>
      <c r="J20" t="str">
        <f t="shared" si="8"/>
        <v>SUV</v>
      </c>
      <c r="K20" s="1">
        <f t="shared" si="1"/>
        <v>0.04</v>
      </c>
      <c r="Q20" s="2" t="s">
        <v>78</v>
      </c>
      <c r="R20" s="9">
        <f t="shared" si="4"/>
        <v>4</v>
      </c>
      <c r="S20" s="2">
        <f t="shared" si="9"/>
        <v>10</v>
      </c>
      <c r="T20" s="2">
        <f t="shared" si="5"/>
        <v>0.69767632607103103</v>
      </c>
      <c r="AA20" s="1" t="s">
        <v>65</v>
      </c>
      <c r="AB20" s="1">
        <v>0.04</v>
      </c>
      <c r="AD20" t="str">
        <f t="shared" si="6"/>
        <v>CAR</v>
      </c>
      <c r="AE20" t="s">
        <v>62</v>
      </c>
      <c r="AF20" s="3">
        <v>15</v>
      </c>
    </row>
    <row r="21" spans="1:32" x14ac:dyDescent="0.45">
      <c r="A21" s="1">
        <f t="shared" si="7"/>
        <v>4</v>
      </c>
      <c r="B21" s="1"/>
      <c r="C21" s="1"/>
      <c r="D21" t="str">
        <f t="shared" si="2"/>
        <v>TPPRSUVOGSH-N</v>
      </c>
      <c r="E21" t="s">
        <v>93</v>
      </c>
      <c r="F21" s="7">
        <v>2</v>
      </c>
      <c r="G21" s="1">
        <f t="shared" si="3"/>
        <v>4</v>
      </c>
      <c r="J21" t="str">
        <f t="shared" si="8"/>
        <v>SUV</v>
      </c>
      <c r="K21" s="1">
        <f t="shared" si="1"/>
        <v>0.04</v>
      </c>
      <c r="Q21" s="2" t="s">
        <v>78</v>
      </c>
      <c r="R21" s="9">
        <f t="shared" si="4"/>
        <v>4</v>
      </c>
      <c r="S21" s="2">
        <f t="shared" si="9"/>
        <v>30</v>
      </c>
      <c r="T21" s="2">
        <f t="shared" si="5"/>
        <v>0.31348618088260533</v>
      </c>
      <c r="AD21" t="str">
        <f t="shared" si="6"/>
        <v>CAR</v>
      </c>
      <c r="AE21" t="s">
        <v>61</v>
      </c>
      <c r="AF21" s="3">
        <v>16</v>
      </c>
    </row>
    <row r="22" spans="1:32" x14ac:dyDescent="0.45">
      <c r="A22" s="1">
        <f t="shared" si="7"/>
        <v>4</v>
      </c>
      <c r="B22" s="1"/>
      <c r="C22" s="1"/>
      <c r="D22" t="str">
        <f t="shared" si="2"/>
        <v>TPPRSUVOGSH-N</v>
      </c>
      <c r="E22" t="s">
        <v>93</v>
      </c>
      <c r="F22" s="7">
        <v>2</v>
      </c>
      <c r="G22" s="1">
        <f t="shared" si="3"/>
        <v>4</v>
      </c>
      <c r="J22" t="str">
        <f t="shared" si="8"/>
        <v>SUV</v>
      </c>
      <c r="K22" s="1">
        <f t="shared" si="1"/>
        <v>0.04</v>
      </c>
      <c r="Q22" s="2" t="s">
        <v>78</v>
      </c>
      <c r="R22" s="9">
        <f t="shared" si="4"/>
        <v>4</v>
      </c>
      <c r="S22" s="2">
        <f t="shared" si="9"/>
        <v>50</v>
      </c>
      <c r="T22" s="2">
        <f t="shared" si="5"/>
        <v>0.140858420921045</v>
      </c>
      <c r="AD22" t="str">
        <f t="shared" si="6"/>
        <v/>
      </c>
      <c r="AF22" s="3" t="s">
        <v>92</v>
      </c>
    </row>
    <row r="23" spans="1:32" x14ac:dyDescent="0.45">
      <c r="A23" s="1">
        <f t="shared" si="7"/>
        <v>5</v>
      </c>
      <c r="B23" s="1"/>
      <c r="C23" s="1"/>
      <c r="D23" t="str">
        <f t="shared" si="2"/>
        <v>TPPRSUVGAS-N</v>
      </c>
      <c r="E23" t="s">
        <v>93</v>
      </c>
      <c r="F23" s="7">
        <v>2</v>
      </c>
      <c r="G23" s="1">
        <f t="shared" si="3"/>
        <v>5</v>
      </c>
      <c r="J23" t="str">
        <f t="shared" si="8"/>
        <v>SUV</v>
      </c>
      <c r="K23" s="1">
        <f t="shared" si="1"/>
        <v>0.04</v>
      </c>
      <c r="Q23" s="2" t="s">
        <v>78</v>
      </c>
      <c r="R23" s="9">
        <f t="shared" si="4"/>
        <v>5</v>
      </c>
      <c r="S23" s="2">
        <f t="shared" si="9"/>
        <v>1</v>
      </c>
      <c r="T23" s="2">
        <f t="shared" si="5"/>
        <v>1</v>
      </c>
      <c r="AD23" t="str">
        <f t="shared" si="6"/>
        <v>MOT</v>
      </c>
      <c r="AE23" t="s">
        <v>60</v>
      </c>
      <c r="AF23" s="3">
        <v>17</v>
      </c>
    </row>
    <row r="24" spans="1:32" x14ac:dyDescent="0.45">
      <c r="A24" s="1">
        <f t="shared" si="7"/>
        <v>5</v>
      </c>
      <c r="B24" s="1"/>
      <c r="C24" s="1"/>
      <c r="D24" t="str">
        <f t="shared" si="2"/>
        <v>TPPRSUVGAS-N</v>
      </c>
      <c r="E24" t="s">
        <v>93</v>
      </c>
      <c r="F24" s="7">
        <v>2</v>
      </c>
      <c r="G24" s="1">
        <f t="shared" si="3"/>
        <v>5</v>
      </c>
      <c r="J24" t="str">
        <f t="shared" si="8"/>
        <v>SUV</v>
      </c>
      <c r="K24" s="1">
        <f t="shared" si="1"/>
        <v>0.04</v>
      </c>
      <c r="Q24" s="2" t="s">
        <v>78</v>
      </c>
      <c r="R24" s="9">
        <f t="shared" si="4"/>
        <v>5</v>
      </c>
      <c r="S24" s="2">
        <f t="shared" si="9"/>
        <v>5</v>
      </c>
      <c r="T24" s="2">
        <f t="shared" si="5"/>
        <v>0.85214378896621135</v>
      </c>
      <c r="AD24" t="str">
        <f t="shared" si="6"/>
        <v>MOT</v>
      </c>
      <c r="AE24" t="s">
        <v>59</v>
      </c>
      <c r="AF24" s="3">
        <v>18</v>
      </c>
    </row>
    <row r="25" spans="1:32" x14ac:dyDescent="0.45">
      <c r="A25" s="1">
        <f t="shared" si="7"/>
        <v>5</v>
      </c>
      <c r="B25" s="1"/>
      <c r="C25" s="1"/>
      <c r="D25" t="str">
        <f t="shared" si="2"/>
        <v>TPPRSUVGAS-N</v>
      </c>
      <c r="E25" t="s">
        <v>93</v>
      </c>
      <c r="F25" s="7">
        <v>2</v>
      </c>
      <c r="G25" s="1">
        <f t="shared" si="3"/>
        <v>5</v>
      </c>
      <c r="J25" t="str">
        <f t="shared" si="8"/>
        <v>SUV</v>
      </c>
      <c r="K25" s="1">
        <f t="shared" si="1"/>
        <v>0.04</v>
      </c>
      <c r="Q25" s="2" t="s">
        <v>78</v>
      </c>
      <c r="R25" s="9">
        <f t="shared" si="4"/>
        <v>5</v>
      </c>
      <c r="S25" s="2">
        <f t="shared" si="9"/>
        <v>10</v>
      </c>
      <c r="T25" s="2">
        <f t="shared" si="5"/>
        <v>0.69767632607103103</v>
      </c>
      <c r="AD25" t="str">
        <f t="shared" si="6"/>
        <v/>
      </c>
      <c r="AF25" s="3" t="s">
        <v>92</v>
      </c>
    </row>
    <row r="26" spans="1:32" x14ac:dyDescent="0.45">
      <c r="A26" s="1">
        <f t="shared" si="7"/>
        <v>5</v>
      </c>
      <c r="B26" s="1"/>
      <c r="C26" s="1"/>
      <c r="D26" t="str">
        <f t="shared" si="2"/>
        <v>TPPRSUVGAS-N</v>
      </c>
      <c r="E26" t="s">
        <v>93</v>
      </c>
      <c r="F26" s="7">
        <v>2</v>
      </c>
      <c r="G26" s="1">
        <f t="shared" si="3"/>
        <v>5</v>
      </c>
      <c r="J26" t="str">
        <f t="shared" si="8"/>
        <v>SUV</v>
      </c>
      <c r="K26" s="1">
        <f t="shared" si="1"/>
        <v>0.04</v>
      </c>
      <c r="Q26" s="2" t="s">
        <v>78</v>
      </c>
      <c r="R26" s="9">
        <f t="shared" si="4"/>
        <v>5</v>
      </c>
      <c r="S26" s="2">
        <f t="shared" si="9"/>
        <v>30</v>
      </c>
      <c r="T26" s="2">
        <f t="shared" si="5"/>
        <v>0.31348618088260533</v>
      </c>
      <c r="AD26" t="str">
        <f t="shared" si="6"/>
        <v>BUS</v>
      </c>
      <c r="AE26" t="s">
        <v>58</v>
      </c>
      <c r="AF26" s="3">
        <v>19</v>
      </c>
    </row>
    <row r="27" spans="1:32" x14ac:dyDescent="0.45">
      <c r="A27" s="1">
        <f t="shared" si="7"/>
        <v>5</v>
      </c>
      <c r="B27" s="1"/>
      <c r="C27" s="1"/>
      <c r="D27" t="str">
        <f t="shared" si="2"/>
        <v>TPPRSUVGAS-N</v>
      </c>
      <c r="E27" t="s">
        <v>93</v>
      </c>
      <c r="F27" s="7">
        <v>2</v>
      </c>
      <c r="G27" s="1">
        <f t="shared" si="3"/>
        <v>5</v>
      </c>
      <c r="J27" t="str">
        <f t="shared" si="8"/>
        <v>SUV</v>
      </c>
      <c r="K27" s="1">
        <f t="shared" si="1"/>
        <v>0.04</v>
      </c>
      <c r="Q27" s="2" t="s">
        <v>78</v>
      </c>
      <c r="R27" s="9">
        <f t="shared" si="4"/>
        <v>5</v>
      </c>
      <c r="S27" s="2">
        <f t="shared" si="9"/>
        <v>50</v>
      </c>
      <c r="T27" s="2">
        <f t="shared" si="5"/>
        <v>0.140858420921045</v>
      </c>
      <c r="AD27" t="str">
        <f t="shared" si="6"/>
        <v>BUS</v>
      </c>
      <c r="AE27" t="s">
        <v>57</v>
      </c>
      <c r="AF27" s="3">
        <v>20</v>
      </c>
    </row>
    <row r="28" spans="1:32" x14ac:dyDescent="0.45">
      <c r="A28" s="1">
        <f t="shared" si="7"/>
        <v>6</v>
      </c>
      <c r="B28" s="1"/>
      <c r="C28" s="1"/>
      <c r="D28" t="str">
        <f t="shared" si="2"/>
        <v>TPPRSUVHGNF-N</v>
      </c>
      <c r="E28" t="s">
        <v>93</v>
      </c>
      <c r="F28" s="7">
        <v>2</v>
      </c>
      <c r="G28" s="1">
        <f t="shared" si="3"/>
        <v>6</v>
      </c>
      <c r="J28" t="str">
        <f t="shared" si="8"/>
        <v>SUV</v>
      </c>
      <c r="K28" s="1">
        <f t="shared" si="1"/>
        <v>0.04</v>
      </c>
      <c r="Q28" s="2" t="s">
        <v>78</v>
      </c>
      <c r="R28" s="9">
        <f t="shared" si="4"/>
        <v>6</v>
      </c>
      <c r="S28" s="2">
        <f t="shared" si="9"/>
        <v>1</v>
      </c>
      <c r="T28" s="2">
        <f t="shared" si="5"/>
        <v>1</v>
      </c>
      <c r="AD28" t="str">
        <f t="shared" si="6"/>
        <v>BUS</v>
      </c>
      <c r="AE28" t="s">
        <v>56</v>
      </c>
      <c r="AF28" s="3">
        <v>21</v>
      </c>
    </row>
    <row r="29" spans="1:32" x14ac:dyDescent="0.45">
      <c r="A29" s="1">
        <f t="shared" si="7"/>
        <v>6</v>
      </c>
      <c r="B29" s="1"/>
      <c r="C29" s="1"/>
      <c r="D29" t="str">
        <f t="shared" si="2"/>
        <v>TPPRSUVHGNF-N</v>
      </c>
      <c r="E29" t="s">
        <v>93</v>
      </c>
      <c r="F29" s="7">
        <v>2</v>
      </c>
      <c r="G29" s="1">
        <f t="shared" si="3"/>
        <v>6</v>
      </c>
      <c r="J29" t="str">
        <f t="shared" si="8"/>
        <v>SUV</v>
      </c>
      <c r="K29" s="1">
        <f t="shared" si="1"/>
        <v>0.04</v>
      </c>
      <c r="Q29" s="2" t="s">
        <v>78</v>
      </c>
      <c r="R29" s="9">
        <f t="shared" si="4"/>
        <v>6</v>
      </c>
      <c r="S29" s="2">
        <f t="shared" si="9"/>
        <v>5</v>
      </c>
      <c r="T29" s="2">
        <f t="shared" si="5"/>
        <v>0.85214378896621135</v>
      </c>
      <c r="AD29" t="str">
        <f t="shared" si="6"/>
        <v>BUS</v>
      </c>
      <c r="AE29" t="s">
        <v>55</v>
      </c>
      <c r="AF29" s="3">
        <v>22</v>
      </c>
    </row>
    <row r="30" spans="1:32" x14ac:dyDescent="0.45">
      <c r="A30" s="1">
        <f t="shared" si="7"/>
        <v>6</v>
      </c>
      <c r="B30" s="1"/>
      <c r="C30" s="1"/>
      <c r="D30" t="str">
        <f t="shared" si="2"/>
        <v>TPPRSUVHGNF-N</v>
      </c>
      <c r="E30" t="s">
        <v>93</v>
      </c>
      <c r="F30" s="7">
        <v>2</v>
      </c>
      <c r="G30" s="1">
        <f t="shared" si="3"/>
        <v>6</v>
      </c>
      <c r="J30" t="str">
        <f t="shared" si="8"/>
        <v>SUV</v>
      </c>
      <c r="K30" s="1">
        <f t="shared" si="1"/>
        <v>0.04</v>
      </c>
      <c r="Q30" s="2" t="s">
        <v>78</v>
      </c>
      <c r="R30" s="9">
        <f t="shared" si="4"/>
        <v>6</v>
      </c>
      <c r="S30" s="2">
        <f t="shared" si="9"/>
        <v>10</v>
      </c>
      <c r="T30" s="2">
        <f t="shared" si="5"/>
        <v>0.69767632607103103</v>
      </c>
      <c r="AD30" t="str">
        <f t="shared" si="6"/>
        <v>BUS</v>
      </c>
      <c r="AE30" t="s">
        <v>54</v>
      </c>
      <c r="AF30" s="3">
        <v>23</v>
      </c>
    </row>
    <row r="31" spans="1:32" x14ac:dyDescent="0.45">
      <c r="A31" s="1">
        <f t="shared" si="7"/>
        <v>6</v>
      </c>
      <c r="B31" s="1"/>
      <c r="C31" s="1"/>
      <c r="D31" t="str">
        <f t="shared" si="2"/>
        <v>TPPRSUVHGNF-N</v>
      </c>
      <c r="E31" t="s">
        <v>93</v>
      </c>
      <c r="F31" s="7">
        <v>2</v>
      </c>
      <c r="G31" s="1">
        <f t="shared" si="3"/>
        <v>6</v>
      </c>
      <c r="J31" t="str">
        <f t="shared" si="8"/>
        <v>SUV</v>
      </c>
      <c r="K31" s="1">
        <f t="shared" si="1"/>
        <v>0.04</v>
      </c>
      <c r="Q31" s="2" t="s">
        <v>78</v>
      </c>
      <c r="R31" s="9">
        <f t="shared" si="4"/>
        <v>6</v>
      </c>
      <c r="S31" s="2">
        <f t="shared" si="9"/>
        <v>30</v>
      </c>
      <c r="T31" s="2">
        <f t="shared" si="5"/>
        <v>0.31348618088260533</v>
      </c>
      <c r="AD31" t="str">
        <f t="shared" si="6"/>
        <v/>
      </c>
      <c r="AF31" s="3" t="s">
        <v>92</v>
      </c>
    </row>
    <row r="32" spans="1:32" x14ac:dyDescent="0.45">
      <c r="A32" s="1">
        <f t="shared" si="7"/>
        <v>6</v>
      </c>
      <c r="B32" s="1"/>
      <c r="C32" s="1"/>
      <c r="D32" t="str">
        <f t="shared" si="2"/>
        <v>TPPRSUVHGNF-N</v>
      </c>
      <c r="E32" t="s">
        <v>93</v>
      </c>
      <c r="F32" s="7">
        <v>2</v>
      </c>
      <c r="G32" s="1">
        <f t="shared" si="3"/>
        <v>6</v>
      </c>
      <c r="J32" t="str">
        <f t="shared" si="8"/>
        <v>SUV</v>
      </c>
      <c r="K32" s="1">
        <f t="shared" si="1"/>
        <v>0.04</v>
      </c>
      <c r="Q32" s="2" t="s">
        <v>78</v>
      </c>
      <c r="R32" s="9">
        <f t="shared" si="4"/>
        <v>6</v>
      </c>
      <c r="S32" s="2">
        <f t="shared" si="9"/>
        <v>50</v>
      </c>
      <c r="T32" s="2">
        <f t="shared" si="5"/>
        <v>0.140858420921045</v>
      </c>
      <c r="AD32" t="str">
        <f t="shared" si="6"/>
        <v>MBT</v>
      </c>
      <c r="AE32" t="s">
        <v>53</v>
      </c>
      <c r="AF32" s="3">
        <v>24</v>
      </c>
    </row>
    <row r="33" spans="1:32" x14ac:dyDescent="0.45">
      <c r="A33" s="1">
        <f t="shared" si="7"/>
        <v>7</v>
      </c>
      <c r="B33" s="1"/>
      <c r="C33" s="1"/>
      <c r="D33" t="str">
        <f t="shared" si="2"/>
        <v>TPPRSUVBGS-N</v>
      </c>
      <c r="E33" t="s">
        <v>93</v>
      </c>
      <c r="F33" s="7">
        <v>2</v>
      </c>
      <c r="G33" s="1">
        <f t="shared" si="3"/>
        <v>7</v>
      </c>
      <c r="J33" t="str">
        <f t="shared" si="8"/>
        <v>SUV</v>
      </c>
      <c r="K33" s="1">
        <f t="shared" si="1"/>
        <v>0.04</v>
      </c>
      <c r="Q33" s="2" t="s">
        <v>78</v>
      </c>
      <c r="R33" s="9">
        <f t="shared" si="4"/>
        <v>7</v>
      </c>
      <c r="S33" s="2">
        <f t="shared" si="9"/>
        <v>1</v>
      </c>
      <c r="T33" s="2">
        <f t="shared" si="5"/>
        <v>1</v>
      </c>
      <c r="AD33" t="str">
        <f t="shared" si="6"/>
        <v>MBT</v>
      </c>
      <c r="AE33" t="s">
        <v>52</v>
      </c>
      <c r="AF33" s="3">
        <v>25</v>
      </c>
    </row>
    <row r="34" spans="1:32" x14ac:dyDescent="0.45">
      <c r="A34" s="1">
        <f t="shared" si="7"/>
        <v>7</v>
      </c>
      <c r="B34" s="1"/>
      <c r="C34" s="1"/>
      <c r="D34" t="str">
        <f t="shared" si="2"/>
        <v>TPPRSUVBGS-N</v>
      </c>
      <c r="E34" t="s">
        <v>93</v>
      </c>
      <c r="F34" s="7">
        <v>2</v>
      </c>
      <c r="G34" s="1">
        <f t="shared" si="3"/>
        <v>7</v>
      </c>
      <c r="J34" t="str">
        <f t="shared" si="8"/>
        <v>SUV</v>
      </c>
      <c r="K34" s="1">
        <f t="shared" si="1"/>
        <v>0.04</v>
      </c>
      <c r="Q34" s="2" t="s">
        <v>78</v>
      </c>
      <c r="R34" s="9">
        <f t="shared" si="4"/>
        <v>7</v>
      </c>
      <c r="S34" s="2">
        <f t="shared" si="9"/>
        <v>5</v>
      </c>
      <c r="T34" s="2">
        <f t="shared" si="5"/>
        <v>0.85214378896621135</v>
      </c>
      <c r="AD34" t="str">
        <f t="shared" si="6"/>
        <v>MBT</v>
      </c>
      <c r="AE34" t="s">
        <v>51</v>
      </c>
      <c r="AF34" s="3">
        <v>26</v>
      </c>
    </row>
    <row r="35" spans="1:32" x14ac:dyDescent="0.45">
      <c r="A35" s="1">
        <f t="shared" si="7"/>
        <v>7</v>
      </c>
      <c r="B35" s="1"/>
      <c r="C35" s="1"/>
      <c r="D35" t="str">
        <f t="shared" si="2"/>
        <v>TPPRSUVBGS-N</v>
      </c>
      <c r="E35" t="s">
        <v>93</v>
      </c>
      <c r="F35" s="7">
        <v>2</v>
      </c>
      <c r="G35" s="1">
        <f t="shared" si="3"/>
        <v>7</v>
      </c>
      <c r="J35" t="str">
        <f t="shared" si="8"/>
        <v>SUV</v>
      </c>
      <c r="K35" s="1">
        <f t="shared" si="1"/>
        <v>0.04</v>
      </c>
      <c r="Q35" s="2" t="s">
        <v>78</v>
      </c>
      <c r="R35" s="9">
        <f t="shared" si="4"/>
        <v>7</v>
      </c>
      <c r="S35" s="2">
        <f t="shared" si="9"/>
        <v>10</v>
      </c>
      <c r="T35" s="2">
        <f t="shared" si="5"/>
        <v>0.69767632607103103</v>
      </c>
      <c r="AD35" t="str">
        <f t="shared" si="6"/>
        <v>MBT</v>
      </c>
      <c r="AE35" t="s">
        <v>50</v>
      </c>
      <c r="AF35" s="3">
        <v>27</v>
      </c>
    </row>
    <row r="36" spans="1:32" x14ac:dyDescent="0.45">
      <c r="A36" s="1">
        <f t="shared" si="7"/>
        <v>7</v>
      </c>
      <c r="B36" s="1"/>
      <c r="C36" s="1"/>
      <c r="D36" t="str">
        <f t="shared" si="2"/>
        <v>TPPRSUVBGS-N</v>
      </c>
      <c r="E36" t="s">
        <v>93</v>
      </c>
      <c r="F36" s="7">
        <v>2</v>
      </c>
      <c r="G36" s="1">
        <f t="shared" si="3"/>
        <v>7</v>
      </c>
      <c r="J36" t="str">
        <f t="shared" si="8"/>
        <v>SUV</v>
      </c>
      <c r="K36" s="1">
        <f t="shared" si="1"/>
        <v>0.04</v>
      </c>
      <c r="Q36" s="2" t="s">
        <v>78</v>
      </c>
      <c r="R36" s="9">
        <f t="shared" si="4"/>
        <v>7</v>
      </c>
      <c r="S36" s="2">
        <f t="shared" si="9"/>
        <v>30</v>
      </c>
      <c r="T36" s="2">
        <f t="shared" si="5"/>
        <v>0.31348618088260533</v>
      </c>
      <c r="AD36" t="str">
        <f t="shared" si="6"/>
        <v>MBT</v>
      </c>
      <c r="AE36" t="s">
        <v>49</v>
      </c>
      <c r="AF36" s="3">
        <v>28</v>
      </c>
    </row>
    <row r="37" spans="1:32" x14ac:dyDescent="0.45">
      <c r="A37" s="1">
        <f t="shared" si="7"/>
        <v>7</v>
      </c>
      <c r="B37" s="1"/>
      <c r="C37" s="1"/>
      <c r="D37" t="str">
        <f t="shared" si="2"/>
        <v>TPPRSUVBGS-N</v>
      </c>
      <c r="E37" t="s">
        <v>93</v>
      </c>
      <c r="F37" s="7">
        <v>2</v>
      </c>
      <c r="G37" s="1">
        <f t="shared" si="3"/>
        <v>7</v>
      </c>
      <c r="J37" t="str">
        <f t="shared" si="8"/>
        <v>SUV</v>
      </c>
      <c r="K37" s="1">
        <f t="shared" si="1"/>
        <v>0.04</v>
      </c>
      <c r="Q37" s="2" t="s">
        <v>78</v>
      </c>
      <c r="R37" s="9">
        <f t="shared" si="4"/>
        <v>7</v>
      </c>
      <c r="S37" s="2">
        <f t="shared" si="9"/>
        <v>50</v>
      </c>
      <c r="T37" s="2">
        <f t="shared" si="5"/>
        <v>0.140858420921045</v>
      </c>
      <c r="AD37" t="str">
        <f t="shared" si="6"/>
        <v>MBT</v>
      </c>
      <c r="AE37" t="s">
        <v>48</v>
      </c>
      <c r="AF37" s="3">
        <v>29</v>
      </c>
    </row>
    <row r="38" spans="1:32" x14ac:dyDescent="0.45">
      <c r="A38" s="1">
        <f t="shared" si="7"/>
        <v>8</v>
      </c>
      <c r="B38" s="1"/>
      <c r="C38" s="1"/>
      <c r="D38" t="str">
        <f t="shared" si="2"/>
        <v>TPPRSUVELC-N</v>
      </c>
      <c r="E38" t="s">
        <v>93</v>
      </c>
      <c r="F38" s="7">
        <v>2</v>
      </c>
      <c r="G38" s="1">
        <f t="shared" si="3"/>
        <v>8</v>
      </c>
      <c r="J38" t="str">
        <f t="shared" si="8"/>
        <v>SUV</v>
      </c>
      <c r="K38" s="1">
        <f t="shared" si="1"/>
        <v>0.04</v>
      </c>
      <c r="Q38" s="2" t="s">
        <v>78</v>
      </c>
      <c r="R38" s="9">
        <f t="shared" si="4"/>
        <v>8</v>
      </c>
      <c r="S38" s="2">
        <f t="shared" si="9"/>
        <v>1</v>
      </c>
      <c r="T38" s="2">
        <f t="shared" si="5"/>
        <v>1</v>
      </c>
      <c r="AD38" t="str">
        <f t="shared" si="6"/>
        <v>MBT</v>
      </c>
      <c r="AE38" t="s">
        <v>47</v>
      </c>
      <c r="AF38" s="3">
        <v>30</v>
      </c>
    </row>
    <row r="39" spans="1:32" x14ac:dyDescent="0.45">
      <c r="A39" s="1">
        <f t="shared" si="7"/>
        <v>8</v>
      </c>
      <c r="B39" s="1"/>
      <c r="C39" s="1"/>
      <c r="D39" t="str">
        <f t="shared" si="2"/>
        <v>TPPRSUVELC-N</v>
      </c>
      <c r="E39" t="s">
        <v>93</v>
      </c>
      <c r="F39" s="7">
        <v>2</v>
      </c>
      <c r="G39" s="1">
        <f t="shared" si="3"/>
        <v>8</v>
      </c>
      <c r="J39" t="str">
        <f t="shared" si="8"/>
        <v>SUV</v>
      </c>
      <c r="K39" s="1">
        <f t="shared" si="1"/>
        <v>0.04</v>
      </c>
      <c r="Q39" s="2" t="s">
        <v>78</v>
      </c>
      <c r="R39" s="9">
        <f t="shared" si="4"/>
        <v>8</v>
      </c>
      <c r="S39" s="2">
        <f t="shared" si="9"/>
        <v>5</v>
      </c>
      <c r="T39" s="2">
        <f t="shared" si="5"/>
        <v>0.85214378896621135</v>
      </c>
      <c r="AD39" t="str">
        <f t="shared" si="6"/>
        <v/>
      </c>
      <c r="AF39" s="3" t="s">
        <v>92</v>
      </c>
    </row>
    <row r="40" spans="1:32" x14ac:dyDescent="0.45">
      <c r="A40" s="1">
        <f t="shared" si="7"/>
        <v>8</v>
      </c>
      <c r="B40" s="1"/>
      <c r="C40" s="1"/>
      <c r="D40" t="str">
        <f t="shared" si="2"/>
        <v>TPPRSUVELC-N</v>
      </c>
      <c r="E40" t="s">
        <v>93</v>
      </c>
      <c r="F40" s="7">
        <v>2</v>
      </c>
      <c r="G40" s="1">
        <f t="shared" si="3"/>
        <v>8</v>
      </c>
      <c r="J40" t="str">
        <f t="shared" si="8"/>
        <v>SUV</v>
      </c>
      <c r="K40" s="1">
        <f t="shared" si="1"/>
        <v>0.04</v>
      </c>
      <c r="Q40" s="2" t="s">
        <v>78</v>
      </c>
      <c r="R40" s="9">
        <f t="shared" si="4"/>
        <v>8</v>
      </c>
      <c r="S40" s="2">
        <f t="shared" si="9"/>
        <v>10</v>
      </c>
      <c r="T40" s="2">
        <f t="shared" si="5"/>
        <v>0.69767632607103103</v>
      </c>
      <c r="AD40" t="str">
        <f t="shared" si="6"/>
        <v>BRT</v>
      </c>
      <c r="AE40" t="s">
        <v>46</v>
      </c>
      <c r="AF40" s="3">
        <v>31</v>
      </c>
    </row>
    <row r="41" spans="1:32" x14ac:dyDescent="0.45">
      <c r="A41" s="1">
        <f t="shared" si="7"/>
        <v>8</v>
      </c>
      <c r="B41" s="1"/>
      <c r="C41" s="1"/>
      <c r="D41" t="str">
        <f t="shared" si="2"/>
        <v>TPPRSUVELC-N</v>
      </c>
      <c r="E41" t="s">
        <v>93</v>
      </c>
      <c r="F41" s="7">
        <v>2</v>
      </c>
      <c r="G41" s="1">
        <f t="shared" si="3"/>
        <v>8</v>
      </c>
      <c r="J41" t="str">
        <f t="shared" si="8"/>
        <v>SUV</v>
      </c>
      <c r="K41" s="1">
        <f t="shared" si="1"/>
        <v>0.04</v>
      </c>
      <c r="Q41" s="2" t="s">
        <v>78</v>
      </c>
      <c r="R41" s="9">
        <f t="shared" si="4"/>
        <v>8</v>
      </c>
      <c r="S41" s="2">
        <f t="shared" si="9"/>
        <v>30</v>
      </c>
      <c r="T41" s="2">
        <f t="shared" si="5"/>
        <v>0.31348618088260533</v>
      </c>
      <c r="AD41" t="str">
        <f t="shared" si="6"/>
        <v>BRT</v>
      </c>
      <c r="AE41" t="s">
        <v>45</v>
      </c>
      <c r="AF41" s="3">
        <v>32</v>
      </c>
    </row>
    <row r="42" spans="1:32" x14ac:dyDescent="0.45">
      <c r="A42" s="1">
        <f t="shared" si="7"/>
        <v>8</v>
      </c>
      <c r="B42" s="1"/>
      <c r="C42" s="1"/>
      <c r="D42" t="str">
        <f t="shared" si="2"/>
        <v>TPPRSUVELC-N</v>
      </c>
      <c r="E42" t="s">
        <v>93</v>
      </c>
      <c r="F42" s="7">
        <v>2</v>
      </c>
      <c r="G42" s="1">
        <f t="shared" si="3"/>
        <v>8</v>
      </c>
      <c r="J42" t="str">
        <f t="shared" si="8"/>
        <v>SUV</v>
      </c>
      <c r="K42" s="1">
        <f t="shared" si="1"/>
        <v>0.04</v>
      </c>
      <c r="Q42" s="2" t="s">
        <v>78</v>
      </c>
      <c r="R42" s="9">
        <f t="shared" si="4"/>
        <v>8</v>
      </c>
      <c r="S42" s="2">
        <f t="shared" si="9"/>
        <v>50</v>
      </c>
      <c r="T42" s="2">
        <f t="shared" si="5"/>
        <v>0.140858420921045</v>
      </c>
      <c r="AD42" t="str">
        <f t="shared" si="6"/>
        <v>BRT</v>
      </c>
      <c r="AE42" t="s">
        <v>44</v>
      </c>
      <c r="AF42" s="3">
        <v>33</v>
      </c>
    </row>
    <row r="43" spans="1:32" x14ac:dyDescent="0.45">
      <c r="A43" s="1">
        <f t="shared" si="7"/>
        <v>9</v>
      </c>
      <c r="B43" s="1"/>
      <c r="C43" s="1"/>
      <c r="D43" t="str">
        <f t="shared" si="2"/>
        <v>TPPRCARODS-N</v>
      </c>
      <c r="E43" t="s">
        <v>93</v>
      </c>
      <c r="F43" s="7">
        <v>2</v>
      </c>
      <c r="G43" s="1">
        <f t="shared" si="3"/>
        <v>9</v>
      </c>
      <c r="J43" t="str">
        <f t="shared" si="8"/>
        <v>CAR</v>
      </c>
      <c r="K43" s="1">
        <f t="shared" si="1"/>
        <v>0.04</v>
      </c>
      <c r="Q43" s="2" t="s">
        <v>78</v>
      </c>
      <c r="R43" s="9">
        <f t="shared" si="4"/>
        <v>9</v>
      </c>
      <c r="S43" s="2">
        <f t="shared" si="9"/>
        <v>1</v>
      </c>
      <c r="T43" s="2">
        <f t="shared" si="5"/>
        <v>1</v>
      </c>
      <c r="AD43" t="str">
        <f t="shared" si="6"/>
        <v>BRT</v>
      </c>
      <c r="AE43" t="s">
        <v>43</v>
      </c>
      <c r="AF43" s="3">
        <v>34</v>
      </c>
    </row>
    <row r="44" spans="1:32" x14ac:dyDescent="0.45">
      <c r="A44" s="1">
        <f t="shared" si="7"/>
        <v>9</v>
      </c>
      <c r="B44" s="1"/>
      <c r="C44" s="1"/>
      <c r="D44" t="str">
        <f t="shared" si="2"/>
        <v>TPPRCARODS-N</v>
      </c>
      <c r="E44" t="s">
        <v>93</v>
      </c>
      <c r="F44" s="7">
        <v>2</v>
      </c>
      <c r="G44" s="1">
        <f t="shared" si="3"/>
        <v>9</v>
      </c>
      <c r="J44" t="str">
        <f t="shared" si="8"/>
        <v>CAR</v>
      </c>
      <c r="K44" s="1">
        <f t="shared" si="1"/>
        <v>0.04</v>
      </c>
      <c r="Q44" s="2" t="s">
        <v>78</v>
      </c>
      <c r="R44" s="9">
        <f t="shared" si="4"/>
        <v>9</v>
      </c>
      <c r="S44" s="2">
        <f t="shared" si="9"/>
        <v>5</v>
      </c>
      <c r="T44" s="2">
        <f t="shared" si="5"/>
        <v>0.85214378896621135</v>
      </c>
      <c r="AD44" t="str">
        <f t="shared" si="6"/>
        <v>BRT</v>
      </c>
      <c r="AE44" t="s">
        <v>42</v>
      </c>
      <c r="AF44" s="3">
        <v>35</v>
      </c>
    </row>
    <row r="45" spans="1:32" x14ac:dyDescent="0.45">
      <c r="A45" s="1">
        <f t="shared" si="7"/>
        <v>9</v>
      </c>
      <c r="B45" s="1"/>
      <c r="C45" s="1"/>
      <c r="D45" t="str">
        <f t="shared" si="2"/>
        <v>TPPRCARODS-N</v>
      </c>
      <c r="E45" t="s">
        <v>93</v>
      </c>
      <c r="F45" s="7">
        <v>2</v>
      </c>
      <c r="G45" s="1">
        <f t="shared" si="3"/>
        <v>9</v>
      </c>
      <c r="J45" t="str">
        <f t="shared" si="8"/>
        <v>CAR</v>
      </c>
      <c r="K45" s="1">
        <f t="shared" si="1"/>
        <v>0.04</v>
      </c>
      <c r="Q45" s="2" t="s">
        <v>78</v>
      </c>
      <c r="R45" s="9">
        <f t="shared" si="4"/>
        <v>9</v>
      </c>
      <c r="S45" s="2">
        <f t="shared" si="9"/>
        <v>10</v>
      </c>
      <c r="T45" s="2">
        <f t="shared" si="5"/>
        <v>0.69767632607103103</v>
      </c>
      <c r="AD45" t="str">
        <f t="shared" si="6"/>
        <v/>
      </c>
      <c r="AF45" s="3" t="s">
        <v>92</v>
      </c>
    </row>
    <row r="46" spans="1:32" x14ac:dyDescent="0.45">
      <c r="A46" s="1">
        <f t="shared" si="7"/>
        <v>9</v>
      </c>
      <c r="B46" s="1"/>
      <c r="C46" s="1"/>
      <c r="D46" t="str">
        <f t="shared" si="2"/>
        <v>TPPRCARODS-N</v>
      </c>
      <c r="E46" t="s">
        <v>93</v>
      </c>
      <c r="F46" s="7">
        <v>2</v>
      </c>
      <c r="G46" s="1">
        <f t="shared" si="3"/>
        <v>9</v>
      </c>
      <c r="J46" t="str">
        <f t="shared" si="8"/>
        <v>CAR</v>
      </c>
      <c r="K46" s="1">
        <f t="shared" si="1"/>
        <v>0.04</v>
      </c>
      <c r="Q46" s="2" t="s">
        <v>78</v>
      </c>
      <c r="R46" s="9">
        <f t="shared" si="4"/>
        <v>9</v>
      </c>
      <c r="S46" s="2">
        <f t="shared" si="9"/>
        <v>30</v>
      </c>
      <c r="T46" s="2">
        <f t="shared" si="5"/>
        <v>0.31348618088260533</v>
      </c>
      <c r="AD46" t="str">
        <f t="shared" si="6"/>
        <v/>
      </c>
      <c r="AF46" s="3" t="s">
        <v>92</v>
      </c>
    </row>
    <row r="47" spans="1:32" x14ac:dyDescent="0.45">
      <c r="A47" s="1">
        <f t="shared" si="7"/>
        <v>9</v>
      </c>
      <c r="B47" s="1"/>
      <c r="C47" s="1"/>
      <c r="D47" t="str">
        <f t="shared" si="2"/>
        <v>TPPRCARODS-N</v>
      </c>
      <c r="E47" t="s">
        <v>93</v>
      </c>
      <c r="F47" s="7">
        <v>2</v>
      </c>
      <c r="G47" s="1">
        <f t="shared" si="3"/>
        <v>9</v>
      </c>
      <c r="J47" t="str">
        <f t="shared" si="8"/>
        <v>CAR</v>
      </c>
      <c r="K47" s="1">
        <f t="shared" si="1"/>
        <v>0.04</v>
      </c>
      <c r="Q47" s="2" t="s">
        <v>78</v>
      </c>
      <c r="R47" s="9">
        <f t="shared" si="4"/>
        <v>9</v>
      </c>
      <c r="S47" s="2">
        <f t="shared" si="9"/>
        <v>50</v>
      </c>
      <c r="T47" s="2">
        <f t="shared" si="5"/>
        <v>0.140858420921045</v>
      </c>
      <c r="AD47" t="str">
        <f t="shared" ref="AD47:AD53" si="10">MID(AE47,3,3)</f>
        <v>LCV</v>
      </c>
      <c r="AE47" t="s">
        <v>41</v>
      </c>
      <c r="AF47" s="3">
        <v>38</v>
      </c>
    </row>
    <row r="48" spans="1:32" x14ac:dyDescent="0.45">
      <c r="A48" s="1">
        <f t="shared" si="7"/>
        <v>10</v>
      </c>
      <c r="B48" s="1"/>
      <c r="C48" s="1"/>
      <c r="D48" t="str">
        <f t="shared" si="2"/>
        <v>TPPRCAROGS-N</v>
      </c>
      <c r="E48" t="s">
        <v>93</v>
      </c>
      <c r="F48" s="7">
        <v>2</v>
      </c>
      <c r="G48" s="1">
        <f t="shared" si="3"/>
        <v>10</v>
      </c>
      <c r="J48" t="str">
        <f t="shared" si="8"/>
        <v>CAR</v>
      </c>
      <c r="K48" s="1">
        <f t="shared" si="1"/>
        <v>0.04</v>
      </c>
      <c r="Q48" s="2" t="s">
        <v>78</v>
      </c>
      <c r="R48" s="9">
        <f t="shared" si="4"/>
        <v>10</v>
      </c>
      <c r="S48" s="2">
        <f t="shared" si="9"/>
        <v>1</v>
      </c>
      <c r="T48" s="2">
        <f t="shared" si="5"/>
        <v>1</v>
      </c>
      <c r="AD48" t="str">
        <f t="shared" si="10"/>
        <v>LCV</v>
      </c>
      <c r="AE48" t="s">
        <v>40</v>
      </c>
      <c r="AF48" s="3">
        <v>39</v>
      </c>
    </row>
    <row r="49" spans="1:32" x14ac:dyDescent="0.45">
      <c r="A49" s="1">
        <f t="shared" si="7"/>
        <v>10</v>
      </c>
      <c r="B49" s="1"/>
      <c r="C49" s="1"/>
      <c r="D49" t="str">
        <f t="shared" si="2"/>
        <v>TPPRCAROGS-N</v>
      </c>
      <c r="E49" t="s">
        <v>93</v>
      </c>
      <c r="F49" s="7">
        <v>2</v>
      </c>
      <c r="G49" s="1">
        <f t="shared" si="3"/>
        <v>10</v>
      </c>
      <c r="J49" t="str">
        <f t="shared" si="8"/>
        <v>CAR</v>
      </c>
      <c r="K49" s="1">
        <f t="shared" si="1"/>
        <v>0.04</v>
      </c>
      <c r="Q49" s="2" t="s">
        <v>78</v>
      </c>
      <c r="R49" s="9">
        <f t="shared" si="4"/>
        <v>10</v>
      </c>
      <c r="S49" s="2">
        <f t="shared" si="9"/>
        <v>5</v>
      </c>
      <c r="T49" s="2">
        <f t="shared" si="5"/>
        <v>0.85214378896621135</v>
      </c>
      <c r="AD49" t="str">
        <f t="shared" si="10"/>
        <v>LCV</v>
      </c>
      <c r="AE49" t="s">
        <v>39</v>
      </c>
      <c r="AF49" s="3">
        <v>40</v>
      </c>
    </row>
    <row r="50" spans="1:32" x14ac:dyDescent="0.45">
      <c r="A50" s="1">
        <f t="shared" si="7"/>
        <v>10</v>
      </c>
      <c r="B50" s="1"/>
      <c r="C50" s="1"/>
      <c r="D50" t="str">
        <f t="shared" si="2"/>
        <v>TPPRCAROGS-N</v>
      </c>
      <c r="E50" t="s">
        <v>93</v>
      </c>
      <c r="F50" s="7">
        <v>2</v>
      </c>
      <c r="G50" s="1">
        <f t="shared" si="3"/>
        <v>10</v>
      </c>
      <c r="J50" t="str">
        <f t="shared" si="8"/>
        <v>CAR</v>
      </c>
      <c r="K50" s="1">
        <f t="shared" si="1"/>
        <v>0.04</v>
      </c>
      <c r="Q50" s="2" t="s">
        <v>78</v>
      </c>
      <c r="R50" s="9">
        <f t="shared" si="4"/>
        <v>10</v>
      </c>
      <c r="S50" s="2">
        <f t="shared" si="9"/>
        <v>10</v>
      </c>
      <c r="T50" s="2">
        <f t="shared" si="5"/>
        <v>0.69767632607103103</v>
      </c>
      <c r="AD50" t="str">
        <f t="shared" si="10"/>
        <v>LCV</v>
      </c>
      <c r="AE50" t="s">
        <v>38</v>
      </c>
      <c r="AF50" s="3">
        <v>41</v>
      </c>
    </row>
    <row r="51" spans="1:32" x14ac:dyDescent="0.45">
      <c r="A51" s="1">
        <f t="shared" si="7"/>
        <v>10</v>
      </c>
      <c r="B51" s="1"/>
      <c r="C51" s="1"/>
      <c r="D51" t="str">
        <f t="shared" si="2"/>
        <v>TPPRCAROGS-N</v>
      </c>
      <c r="E51" t="s">
        <v>93</v>
      </c>
      <c r="F51" s="7">
        <v>2</v>
      </c>
      <c r="G51" s="1">
        <f t="shared" si="3"/>
        <v>10</v>
      </c>
      <c r="J51" t="str">
        <f t="shared" si="8"/>
        <v>CAR</v>
      </c>
      <c r="K51" s="1">
        <f t="shared" si="1"/>
        <v>0.04</v>
      </c>
      <c r="Q51" s="2" t="s">
        <v>78</v>
      </c>
      <c r="R51" s="9">
        <f t="shared" si="4"/>
        <v>10</v>
      </c>
      <c r="S51" s="2">
        <f t="shared" si="9"/>
        <v>30</v>
      </c>
      <c r="T51" s="2">
        <f t="shared" si="5"/>
        <v>0.31348618088260533</v>
      </c>
      <c r="AD51" t="str">
        <f t="shared" si="10"/>
        <v>LCV</v>
      </c>
      <c r="AE51" t="s">
        <v>37</v>
      </c>
      <c r="AF51" s="3">
        <v>42</v>
      </c>
    </row>
    <row r="52" spans="1:32" x14ac:dyDescent="0.45">
      <c r="A52" s="1">
        <f t="shared" si="7"/>
        <v>10</v>
      </c>
      <c r="B52" s="1"/>
      <c r="C52" s="1"/>
      <c r="D52" t="str">
        <f t="shared" si="2"/>
        <v>TPPRCAROGS-N</v>
      </c>
      <c r="E52" t="s">
        <v>93</v>
      </c>
      <c r="F52" s="7">
        <v>2</v>
      </c>
      <c r="G52" s="1">
        <f t="shared" si="3"/>
        <v>10</v>
      </c>
      <c r="J52" t="str">
        <f t="shared" si="8"/>
        <v>CAR</v>
      </c>
      <c r="K52" s="1">
        <f t="shared" si="1"/>
        <v>0.04</v>
      </c>
      <c r="Q52" s="2" t="s">
        <v>78</v>
      </c>
      <c r="R52" s="9">
        <f t="shared" si="4"/>
        <v>10</v>
      </c>
      <c r="S52" s="2">
        <f t="shared" si="9"/>
        <v>50</v>
      </c>
      <c r="T52" s="2">
        <f t="shared" si="5"/>
        <v>0.140858420921045</v>
      </c>
      <c r="AD52" t="str">
        <f t="shared" si="10"/>
        <v>LCV</v>
      </c>
      <c r="AE52" t="s">
        <v>36</v>
      </c>
      <c r="AF52" s="3">
        <v>43</v>
      </c>
    </row>
    <row r="53" spans="1:32" x14ac:dyDescent="0.45">
      <c r="A53" s="1">
        <f t="shared" si="7"/>
        <v>11</v>
      </c>
      <c r="B53" s="1"/>
      <c r="C53" s="1"/>
      <c r="D53" t="str">
        <f t="shared" si="2"/>
        <v>TPPRCARODSH-N</v>
      </c>
      <c r="E53" t="s">
        <v>93</v>
      </c>
      <c r="F53" s="7">
        <v>2</v>
      </c>
      <c r="G53" s="1">
        <f t="shared" si="3"/>
        <v>11</v>
      </c>
      <c r="J53" t="str">
        <f t="shared" si="8"/>
        <v>CAR</v>
      </c>
      <c r="K53" s="1">
        <f t="shared" si="1"/>
        <v>0.04</v>
      </c>
      <c r="Q53" s="2" t="s">
        <v>78</v>
      </c>
      <c r="R53" s="9">
        <f t="shared" si="4"/>
        <v>11</v>
      </c>
      <c r="S53" s="2">
        <f t="shared" si="9"/>
        <v>1</v>
      </c>
      <c r="T53" s="2">
        <f t="shared" si="5"/>
        <v>1</v>
      </c>
      <c r="AD53" t="str">
        <f t="shared" si="10"/>
        <v/>
      </c>
      <c r="AF53" s="3" t="s">
        <v>92</v>
      </c>
    </row>
    <row r="54" spans="1:32" x14ac:dyDescent="0.45">
      <c r="A54" s="1">
        <f t="shared" si="7"/>
        <v>11</v>
      </c>
      <c r="B54" s="1"/>
      <c r="C54" s="1"/>
      <c r="D54" t="str">
        <f t="shared" si="2"/>
        <v>TPPRCARODSH-N</v>
      </c>
      <c r="E54" t="s">
        <v>93</v>
      </c>
      <c r="F54" s="7">
        <v>2</v>
      </c>
      <c r="G54" s="1">
        <f t="shared" si="3"/>
        <v>11</v>
      </c>
      <c r="J54" t="str">
        <f t="shared" si="8"/>
        <v>CAR</v>
      </c>
      <c r="K54" s="1">
        <f t="shared" si="1"/>
        <v>0.04</v>
      </c>
      <c r="Q54" s="2" t="s">
        <v>78</v>
      </c>
      <c r="R54" s="9">
        <f t="shared" si="4"/>
        <v>11</v>
      </c>
      <c r="S54" s="2">
        <f t="shared" si="9"/>
        <v>5</v>
      </c>
      <c r="T54" s="2">
        <f t="shared" si="5"/>
        <v>0.85214378896621135</v>
      </c>
      <c r="AD54" t="str">
        <f t="shared" ref="AD54:AD89" si="11">MID(AE54,3,4)</f>
        <v>HCV1</v>
      </c>
      <c r="AE54" t="s">
        <v>35</v>
      </c>
      <c r="AF54" s="3">
        <v>44</v>
      </c>
    </row>
    <row r="55" spans="1:32" x14ac:dyDescent="0.45">
      <c r="A55" s="1">
        <f t="shared" si="7"/>
        <v>11</v>
      </c>
      <c r="B55" s="1"/>
      <c r="C55" s="1"/>
      <c r="D55" t="str">
        <f t="shared" si="2"/>
        <v>TPPRCARODSH-N</v>
      </c>
      <c r="E55" t="s">
        <v>93</v>
      </c>
      <c r="F55" s="7">
        <v>2</v>
      </c>
      <c r="G55" s="1">
        <f t="shared" si="3"/>
        <v>11</v>
      </c>
      <c r="J55" t="str">
        <f t="shared" si="8"/>
        <v>CAR</v>
      </c>
      <c r="K55" s="1">
        <f t="shared" si="1"/>
        <v>0.04</v>
      </c>
      <c r="Q55" s="2" t="s">
        <v>78</v>
      </c>
      <c r="R55" s="9">
        <f t="shared" si="4"/>
        <v>11</v>
      </c>
      <c r="S55" s="2">
        <f t="shared" si="9"/>
        <v>10</v>
      </c>
      <c r="T55" s="2">
        <f t="shared" si="5"/>
        <v>0.69767632607103103</v>
      </c>
      <c r="AD55" t="str">
        <f t="shared" si="11"/>
        <v>HCV1</v>
      </c>
      <c r="AE55" t="s">
        <v>34</v>
      </c>
      <c r="AF55" s="3">
        <v>45</v>
      </c>
    </row>
    <row r="56" spans="1:32" x14ac:dyDescent="0.45">
      <c r="A56" s="1">
        <f t="shared" si="7"/>
        <v>11</v>
      </c>
      <c r="B56" s="1"/>
      <c r="C56" s="1"/>
      <c r="D56" t="str">
        <f t="shared" si="2"/>
        <v>TPPRCARODSH-N</v>
      </c>
      <c r="E56" t="s">
        <v>93</v>
      </c>
      <c r="F56" s="7">
        <v>2</v>
      </c>
      <c r="G56" s="1">
        <f t="shared" si="3"/>
        <v>11</v>
      </c>
      <c r="J56" t="str">
        <f t="shared" si="8"/>
        <v>CAR</v>
      </c>
      <c r="K56" s="1">
        <f t="shared" si="1"/>
        <v>0.04</v>
      </c>
      <c r="Q56" s="2" t="s">
        <v>78</v>
      </c>
      <c r="R56" s="9">
        <f t="shared" si="4"/>
        <v>11</v>
      </c>
      <c r="S56" s="2">
        <f t="shared" si="9"/>
        <v>30</v>
      </c>
      <c r="T56" s="2">
        <f t="shared" si="5"/>
        <v>0.31348618088260533</v>
      </c>
      <c r="AD56" t="str">
        <f t="shared" si="11"/>
        <v>HCV2</v>
      </c>
      <c r="AE56" t="s">
        <v>33</v>
      </c>
      <c r="AF56" s="3">
        <v>46</v>
      </c>
    </row>
    <row r="57" spans="1:32" x14ac:dyDescent="0.45">
      <c r="A57" s="1">
        <f t="shared" si="7"/>
        <v>11</v>
      </c>
      <c r="B57" s="1"/>
      <c r="C57" s="1"/>
      <c r="D57" t="str">
        <f t="shared" si="2"/>
        <v>TPPRCARODSH-N</v>
      </c>
      <c r="E57" t="s">
        <v>93</v>
      </c>
      <c r="F57" s="7">
        <v>2</v>
      </c>
      <c r="G57" s="1">
        <f t="shared" si="3"/>
        <v>11</v>
      </c>
      <c r="J57" t="str">
        <f t="shared" si="8"/>
        <v>CAR</v>
      </c>
      <c r="K57" s="1">
        <f t="shared" si="1"/>
        <v>0.04</v>
      </c>
      <c r="Q57" s="2" t="s">
        <v>78</v>
      </c>
      <c r="R57" s="9">
        <f t="shared" si="4"/>
        <v>11</v>
      </c>
      <c r="S57" s="2">
        <f t="shared" si="9"/>
        <v>50</v>
      </c>
      <c r="T57" s="2">
        <f t="shared" si="5"/>
        <v>0.140858420921045</v>
      </c>
      <c r="AD57" t="str">
        <f t="shared" si="11"/>
        <v>HCV3</v>
      </c>
      <c r="AE57" t="s">
        <v>32</v>
      </c>
      <c r="AF57" s="3">
        <v>47</v>
      </c>
    </row>
    <row r="58" spans="1:32" x14ac:dyDescent="0.45">
      <c r="A58" s="1">
        <f t="shared" si="7"/>
        <v>12</v>
      </c>
      <c r="B58" s="1"/>
      <c r="C58" s="1"/>
      <c r="D58" t="str">
        <f t="shared" si="2"/>
        <v>TPPRCAROGSH-N</v>
      </c>
      <c r="E58" t="s">
        <v>93</v>
      </c>
      <c r="F58" s="7">
        <v>2</v>
      </c>
      <c r="G58" s="1">
        <f t="shared" si="3"/>
        <v>12</v>
      </c>
      <c r="J58" t="str">
        <f t="shared" si="8"/>
        <v>CAR</v>
      </c>
      <c r="K58" s="1">
        <f t="shared" si="1"/>
        <v>0.04</v>
      </c>
      <c r="Q58" s="2" t="s">
        <v>78</v>
      </c>
      <c r="R58" s="9">
        <f t="shared" si="4"/>
        <v>12</v>
      </c>
      <c r="S58" s="2">
        <f t="shared" si="9"/>
        <v>1</v>
      </c>
      <c r="T58" s="2">
        <f t="shared" si="5"/>
        <v>1</v>
      </c>
      <c r="AD58" t="str">
        <f t="shared" si="11"/>
        <v>HCV4</v>
      </c>
      <c r="AE58" t="s">
        <v>31</v>
      </c>
      <c r="AF58" s="3">
        <v>48</v>
      </c>
    </row>
    <row r="59" spans="1:32" x14ac:dyDescent="0.45">
      <c r="A59" s="1">
        <f t="shared" si="7"/>
        <v>12</v>
      </c>
      <c r="B59" s="1"/>
      <c r="C59" s="1"/>
      <c r="D59" t="str">
        <f t="shared" si="2"/>
        <v>TPPRCAROGSH-N</v>
      </c>
      <c r="E59" t="s">
        <v>93</v>
      </c>
      <c r="F59" s="7">
        <v>2</v>
      </c>
      <c r="G59" s="1">
        <f t="shared" si="3"/>
        <v>12</v>
      </c>
      <c r="J59" t="str">
        <f t="shared" si="8"/>
        <v>CAR</v>
      </c>
      <c r="K59" s="1">
        <f t="shared" si="1"/>
        <v>0.04</v>
      </c>
      <c r="Q59" s="2" t="s">
        <v>78</v>
      </c>
      <c r="R59" s="9">
        <f t="shared" si="4"/>
        <v>12</v>
      </c>
      <c r="S59" s="2">
        <f t="shared" si="9"/>
        <v>5</v>
      </c>
      <c r="T59" s="2">
        <f t="shared" si="5"/>
        <v>0.85214378896621135</v>
      </c>
      <c r="AD59" t="str">
        <f t="shared" si="11"/>
        <v>HCV5</v>
      </c>
      <c r="AE59" t="s">
        <v>30</v>
      </c>
      <c r="AF59" s="3">
        <v>49</v>
      </c>
    </row>
    <row r="60" spans="1:32" x14ac:dyDescent="0.45">
      <c r="A60" s="1">
        <f t="shared" si="7"/>
        <v>12</v>
      </c>
      <c r="B60" s="1"/>
      <c r="C60" s="1"/>
      <c r="D60" t="str">
        <f t="shared" si="2"/>
        <v>TPPRCAROGSH-N</v>
      </c>
      <c r="E60" t="s">
        <v>93</v>
      </c>
      <c r="F60" s="7">
        <v>2</v>
      </c>
      <c r="G60" s="1">
        <f t="shared" si="3"/>
        <v>12</v>
      </c>
      <c r="J60" t="str">
        <f t="shared" si="8"/>
        <v>CAR</v>
      </c>
      <c r="K60" s="1">
        <f t="shared" si="1"/>
        <v>0.04</v>
      </c>
      <c r="Q60" s="2" t="s">
        <v>78</v>
      </c>
      <c r="R60" s="9">
        <f t="shared" si="4"/>
        <v>12</v>
      </c>
      <c r="S60" s="2">
        <f t="shared" si="9"/>
        <v>10</v>
      </c>
      <c r="T60" s="2">
        <f t="shared" si="5"/>
        <v>0.69767632607103103</v>
      </c>
      <c r="AD60" t="str">
        <f t="shared" si="11"/>
        <v>HCV6</v>
      </c>
      <c r="AE60" t="s">
        <v>29</v>
      </c>
      <c r="AF60" s="3">
        <v>50</v>
      </c>
    </row>
    <row r="61" spans="1:32" x14ac:dyDescent="0.45">
      <c r="A61" s="1">
        <f t="shared" si="7"/>
        <v>12</v>
      </c>
      <c r="B61" s="1"/>
      <c r="C61" s="1"/>
      <c r="D61" t="str">
        <f t="shared" si="2"/>
        <v>TPPRCAROGSH-N</v>
      </c>
      <c r="E61" t="s">
        <v>93</v>
      </c>
      <c r="F61" s="7">
        <v>2</v>
      </c>
      <c r="G61" s="1">
        <f t="shared" si="3"/>
        <v>12</v>
      </c>
      <c r="J61" t="str">
        <f t="shared" si="8"/>
        <v>CAR</v>
      </c>
      <c r="K61" s="1">
        <f t="shared" si="1"/>
        <v>0.04</v>
      </c>
      <c r="Q61" s="2" t="s">
        <v>78</v>
      </c>
      <c r="R61" s="9">
        <f t="shared" si="4"/>
        <v>12</v>
      </c>
      <c r="S61" s="2">
        <f t="shared" si="9"/>
        <v>30</v>
      </c>
      <c r="T61" s="2">
        <f t="shared" si="5"/>
        <v>0.31348618088260533</v>
      </c>
      <c r="AD61" t="str">
        <f t="shared" si="11"/>
        <v>HCV7</v>
      </c>
      <c r="AE61" t="s">
        <v>28</v>
      </c>
      <c r="AF61" s="3">
        <v>51</v>
      </c>
    </row>
    <row r="62" spans="1:32" x14ac:dyDescent="0.45">
      <c r="A62" s="1">
        <f t="shared" si="7"/>
        <v>12</v>
      </c>
      <c r="B62" s="1"/>
      <c r="C62" s="1"/>
      <c r="D62" t="str">
        <f t="shared" si="2"/>
        <v>TPPRCAROGSH-N</v>
      </c>
      <c r="E62" t="s">
        <v>93</v>
      </c>
      <c r="F62" s="7">
        <v>2</v>
      </c>
      <c r="G62" s="1">
        <f t="shared" si="3"/>
        <v>12</v>
      </c>
      <c r="J62" t="str">
        <f t="shared" si="8"/>
        <v>CAR</v>
      </c>
      <c r="K62" s="1">
        <f t="shared" si="1"/>
        <v>0.04</v>
      </c>
      <c r="Q62" s="2" t="s">
        <v>78</v>
      </c>
      <c r="R62" s="9">
        <f t="shared" si="4"/>
        <v>12</v>
      </c>
      <c r="S62" s="2">
        <f t="shared" si="9"/>
        <v>50</v>
      </c>
      <c r="T62" s="2">
        <f t="shared" si="5"/>
        <v>0.140858420921045</v>
      </c>
      <c r="AD62" t="str">
        <f t="shared" si="11"/>
        <v>HCV8</v>
      </c>
      <c r="AE62" t="s">
        <v>27</v>
      </c>
      <c r="AF62" s="3">
        <v>52</v>
      </c>
    </row>
    <row r="63" spans="1:32" x14ac:dyDescent="0.45">
      <c r="A63" s="1">
        <f t="shared" si="7"/>
        <v>13</v>
      </c>
      <c r="B63" s="1"/>
      <c r="C63" s="1"/>
      <c r="D63" t="str">
        <f t="shared" si="2"/>
        <v>TPPRCARELC-N</v>
      </c>
      <c r="E63" t="s">
        <v>93</v>
      </c>
      <c r="F63" s="7">
        <v>2</v>
      </c>
      <c r="G63" s="1">
        <f t="shared" si="3"/>
        <v>13</v>
      </c>
      <c r="J63" t="str">
        <f t="shared" si="8"/>
        <v>CAR</v>
      </c>
      <c r="K63" s="1">
        <f t="shared" si="1"/>
        <v>0.04</v>
      </c>
      <c r="Q63" s="2" t="s">
        <v>78</v>
      </c>
      <c r="R63" s="9">
        <f t="shared" si="4"/>
        <v>13</v>
      </c>
      <c r="S63" s="2">
        <f t="shared" si="9"/>
        <v>1</v>
      </c>
      <c r="T63" s="2">
        <f t="shared" si="5"/>
        <v>1</v>
      </c>
      <c r="AD63" t="str">
        <f t="shared" si="11"/>
        <v>HCV9</v>
      </c>
      <c r="AE63" t="s">
        <v>26</v>
      </c>
      <c r="AF63" s="3">
        <v>53</v>
      </c>
    </row>
    <row r="64" spans="1:32" x14ac:dyDescent="0.45">
      <c r="A64" s="1">
        <f t="shared" si="7"/>
        <v>13</v>
      </c>
      <c r="B64" s="1"/>
      <c r="C64" s="1"/>
      <c r="D64" t="str">
        <f t="shared" si="2"/>
        <v>TPPRCARELC-N</v>
      </c>
      <c r="E64" t="s">
        <v>93</v>
      </c>
      <c r="F64" s="7">
        <v>2</v>
      </c>
      <c r="G64" s="1">
        <f t="shared" si="3"/>
        <v>13</v>
      </c>
      <c r="J64" t="str">
        <f t="shared" si="8"/>
        <v>CAR</v>
      </c>
      <c r="K64" s="1">
        <f t="shared" si="1"/>
        <v>0.04</v>
      </c>
      <c r="Q64" s="2" t="s">
        <v>78</v>
      </c>
      <c r="R64" s="9">
        <f t="shared" si="4"/>
        <v>13</v>
      </c>
      <c r="S64" s="2">
        <f t="shared" si="9"/>
        <v>5</v>
      </c>
      <c r="T64" s="2">
        <f t="shared" si="5"/>
        <v>0.85214378896621135</v>
      </c>
      <c r="AD64" t="str">
        <f t="shared" si="11"/>
        <v>HCV1</v>
      </c>
      <c r="AE64" t="s">
        <v>25</v>
      </c>
      <c r="AF64" s="3">
        <v>54</v>
      </c>
    </row>
    <row r="65" spans="1:32" x14ac:dyDescent="0.45">
      <c r="A65" s="1">
        <f t="shared" si="7"/>
        <v>13</v>
      </c>
      <c r="B65" s="1"/>
      <c r="C65" s="1"/>
      <c r="D65" t="str">
        <f t="shared" si="2"/>
        <v>TPPRCARELC-N</v>
      </c>
      <c r="E65" t="s">
        <v>93</v>
      </c>
      <c r="F65" s="7">
        <v>2</v>
      </c>
      <c r="G65" s="1">
        <f t="shared" si="3"/>
        <v>13</v>
      </c>
      <c r="J65" t="str">
        <f t="shared" si="8"/>
        <v>CAR</v>
      </c>
      <c r="K65" s="1">
        <f t="shared" si="1"/>
        <v>0.04</v>
      </c>
      <c r="Q65" s="2" t="s">
        <v>78</v>
      </c>
      <c r="R65" s="9">
        <f t="shared" si="4"/>
        <v>13</v>
      </c>
      <c r="S65" s="2">
        <f t="shared" si="9"/>
        <v>10</v>
      </c>
      <c r="T65" s="2">
        <f t="shared" si="5"/>
        <v>0.69767632607103103</v>
      </c>
      <c r="AD65" t="str">
        <f t="shared" si="11"/>
        <v>HCV2</v>
      </c>
      <c r="AE65" t="s">
        <v>24</v>
      </c>
      <c r="AF65" s="3">
        <v>55</v>
      </c>
    </row>
    <row r="66" spans="1:32" x14ac:dyDescent="0.45">
      <c r="A66" s="1">
        <f t="shared" si="7"/>
        <v>13</v>
      </c>
      <c r="B66" s="1"/>
      <c r="C66" s="1"/>
      <c r="D66" t="str">
        <f t="shared" si="2"/>
        <v>TPPRCARELC-N</v>
      </c>
      <c r="E66" t="s">
        <v>93</v>
      </c>
      <c r="F66" s="7">
        <v>2</v>
      </c>
      <c r="G66" s="1">
        <f t="shared" si="3"/>
        <v>13</v>
      </c>
      <c r="J66" t="str">
        <f t="shared" si="8"/>
        <v>CAR</v>
      </c>
      <c r="K66" s="1">
        <f t="shared" si="1"/>
        <v>0.04</v>
      </c>
      <c r="Q66" s="2" t="s">
        <v>78</v>
      </c>
      <c r="R66" s="9">
        <f t="shared" si="4"/>
        <v>13</v>
      </c>
      <c r="S66" s="2">
        <f t="shared" si="9"/>
        <v>30</v>
      </c>
      <c r="T66" s="2">
        <f t="shared" si="5"/>
        <v>0.31348618088260533</v>
      </c>
      <c r="AD66" t="str">
        <f t="shared" si="11"/>
        <v>HCV3</v>
      </c>
      <c r="AE66" t="s">
        <v>23</v>
      </c>
      <c r="AF66" s="3">
        <v>56</v>
      </c>
    </row>
    <row r="67" spans="1:32" x14ac:dyDescent="0.45">
      <c r="A67" s="1">
        <f t="shared" si="7"/>
        <v>13</v>
      </c>
      <c r="B67" s="1"/>
      <c r="C67" s="1"/>
      <c r="D67" t="str">
        <f t="shared" si="2"/>
        <v>TPPRCARELC-N</v>
      </c>
      <c r="E67" t="s">
        <v>93</v>
      </c>
      <c r="F67" s="7">
        <v>2</v>
      </c>
      <c r="G67" s="1">
        <f t="shared" si="3"/>
        <v>13</v>
      </c>
      <c r="J67" t="str">
        <f t="shared" si="8"/>
        <v>CAR</v>
      </c>
      <c r="K67" s="1">
        <f t="shared" ref="K67:K130" si="12">INDEX($AB$5:$AB$20,MATCH(J67,$AA$5:$AA$20,0))</f>
        <v>0.04</v>
      </c>
      <c r="Q67" s="2" t="s">
        <v>78</v>
      </c>
      <c r="R67" s="9">
        <f t="shared" si="4"/>
        <v>13</v>
      </c>
      <c r="S67" s="2">
        <f t="shared" si="9"/>
        <v>50</v>
      </c>
      <c r="T67" s="2">
        <f t="shared" si="5"/>
        <v>0.140858420921045</v>
      </c>
      <c r="AD67" t="str">
        <f t="shared" si="11"/>
        <v>HCV4</v>
      </c>
      <c r="AE67" t="s">
        <v>22</v>
      </c>
      <c r="AF67" s="3">
        <v>57</v>
      </c>
    </row>
    <row r="68" spans="1:32" x14ac:dyDescent="0.45">
      <c r="A68" s="1">
        <f t="shared" si="7"/>
        <v>14</v>
      </c>
      <c r="B68" s="1"/>
      <c r="C68" s="1"/>
      <c r="D68" t="str">
        <f t="shared" ref="D68:D131" si="13">INDEX($AE$5:$AE$89,MATCH(A68,$AF$5:$AF$89,0))</f>
        <v>TPPRCARGAS-N</v>
      </c>
      <c r="E68" t="s">
        <v>93</v>
      </c>
      <c r="F68" s="7">
        <v>2</v>
      </c>
      <c r="G68" s="1">
        <f t="shared" ref="G68:G131" si="14">A68</f>
        <v>14</v>
      </c>
      <c r="J68" t="str">
        <f t="shared" si="8"/>
        <v>CAR</v>
      </c>
      <c r="K68" s="1">
        <f t="shared" si="12"/>
        <v>0.04</v>
      </c>
      <c r="Q68" s="2" t="s">
        <v>78</v>
      </c>
      <c r="R68" s="9">
        <f t="shared" ref="R68:R131" si="15">A68</f>
        <v>14</v>
      </c>
      <c r="S68" s="2">
        <f t="shared" si="9"/>
        <v>1</v>
      </c>
      <c r="T68" s="2">
        <f t="shared" ref="T68:T131" si="16">(EXP(-((K68)*(S68-1))))</f>
        <v>1</v>
      </c>
      <c r="AD68" t="str">
        <f t="shared" si="11"/>
        <v>HCV5</v>
      </c>
      <c r="AE68" t="s">
        <v>21</v>
      </c>
      <c r="AF68" s="3">
        <v>58</v>
      </c>
    </row>
    <row r="69" spans="1:32" x14ac:dyDescent="0.45">
      <c r="A69" s="1">
        <f t="shared" si="7"/>
        <v>14</v>
      </c>
      <c r="B69" s="1"/>
      <c r="C69" s="1"/>
      <c r="D69" t="str">
        <f t="shared" si="13"/>
        <v>TPPRCARGAS-N</v>
      </c>
      <c r="E69" t="s">
        <v>93</v>
      </c>
      <c r="F69" s="7">
        <v>2</v>
      </c>
      <c r="G69" s="1">
        <f t="shared" si="14"/>
        <v>14</v>
      </c>
      <c r="J69" t="str">
        <f t="shared" si="8"/>
        <v>CAR</v>
      </c>
      <c r="K69" s="1">
        <f t="shared" si="12"/>
        <v>0.04</v>
      </c>
      <c r="Q69" s="2" t="s">
        <v>78</v>
      </c>
      <c r="R69" s="9">
        <f t="shared" si="15"/>
        <v>14</v>
      </c>
      <c r="S69" s="2">
        <f t="shared" si="9"/>
        <v>5</v>
      </c>
      <c r="T69" s="2">
        <f t="shared" si="16"/>
        <v>0.85214378896621135</v>
      </c>
      <c r="AD69" t="str">
        <f t="shared" si="11"/>
        <v>HCV6</v>
      </c>
      <c r="AE69" t="s">
        <v>20</v>
      </c>
      <c r="AF69" s="3">
        <v>59</v>
      </c>
    </row>
    <row r="70" spans="1:32" x14ac:dyDescent="0.45">
      <c r="A70" s="1">
        <f t="shared" si="7"/>
        <v>14</v>
      </c>
      <c r="B70" s="1"/>
      <c r="C70" s="1"/>
      <c r="D70" t="str">
        <f t="shared" si="13"/>
        <v>TPPRCARGAS-N</v>
      </c>
      <c r="E70" t="s">
        <v>93</v>
      </c>
      <c r="F70" s="7">
        <v>2</v>
      </c>
      <c r="G70" s="1">
        <f t="shared" si="14"/>
        <v>14</v>
      </c>
      <c r="J70" t="str">
        <f t="shared" si="8"/>
        <v>CAR</v>
      </c>
      <c r="K70" s="1">
        <f t="shared" si="12"/>
        <v>0.04</v>
      </c>
      <c r="Q70" s="2" t="s">
        <v>78</v>
      </c>
      <c r="R70" s="9">
        <f t="shared" si="15"/>
        <v>14</v>
      </c>
      <c r="S70" s="2">
        <f t="shared" si="9"/>
        <v>10</v>
      </c>
      <c r="T70" s="2">
        <f t="shared" si="16"/>
        <v>0.69767632607103103</v>
      </c>
      <c r="AD70" t="str">
        <f t="shared" si="11"/>
        <v>HCV7</v>
      </c>
      <c r="AE70" t="s">
        <v>19</v>
      </c>
      <c r="AF70" s="3">
        <v>60</v>
      </c>
    </row>
    <row r="71" spans="1:32" x14ac:dyDescent="0.45">
      <c r="A71" s="1">
        <f t="shared" si="7"/>
        <v>14</v>
      </c>
      <c r="B71" s="1"/>
      <c r="C71" s="1"/>
      <c r="D71" t="str">
        <f t="shared" si="13"/>
        <v>TPPRCARGAS-N</v>
      </c>
      <c r="E71" t="s">
        <v>93</v>
      </c>
      <c r="F71" s="7">
        <v>2</v>
      </c>
      <c r="G71" s="1">
        <f t="shared" si="14"/>
        <v>14</v>
      </c>
      <c r="J71" t="str">
        <f t="shared" si="8"/>
        <v>CAR</v>
      </c>
      <c r="K71" s="1">
        <f t="shared" si="12"/>
        <v>0.04</v>
      </c>
      <c r="Q71" s="2" t="s">
        <v>78</v>
      </c>
      <c r="R71" s="9">
        <f t="shared" si="15"/>
        <v>14</v>
      </c>
      <c r="S71" s="2">
        <f t="shared" si="9"/>
        <v>30</v>
      </c>
      <c r="T71" s="2">
        <f t="shared" si="16"/>
        <v>0.31348618088260533</v>
      </c>
      <c r="AD71" t="str">
        <f t="shared" si="11"/>
        <v>HCV8</v>
      </c>
      <c r="AE71" t="s">
        <v>18</v>
      </c>
      <c r="AF71" s="3">
        <v>61</v>
      </c>
    </row>
    <row r="72" spans="1:32" x14ac:dyDescent="0.45">
      <c r="A72" s="1">
        <f t="shared" si="7"/>
        <v>14</v>
      </c>
      <c r="B72" s="1"/>
      <c r="C72" s="1"/>
      <c r="D72" t="str">
        <f t="shared" si="13"/>
        <v>TPPRCARGAS-N</v>
      </c>
      <c r="E72" t="s">
        <v>93</v>
      </c>
      <c r="F72" s="7">
        <v>2</v>
      </c>
      <c r="G72" s="1">
        <f t="shared" si="14"/>
        <v>14</v>
      </c>
      <c r="J72" t="str">
        <f t="shared" si="8"/>
        <v>CAR</v>
      </c>
      <c r="K72" s="1">
        <f t="shared" si="12"/>
        <v>0.04</v>
      </c>
      <c r="Q72" s="2" t="s">
        <v>78</v>
      </c>
      <c r="R72" s="9">
        <f t="shared" si="15"/>
        <v>14</v>
      </c>
      <c r="S72" s="2">
        <f t="shared" si="9"/>
        <v>50</v>
      </c>
      <c r="T72" s="2">
        <f t="shared" si="16"/>
        <v>0.140858420921045</v>
      </c>
      <c r="AD72" t="str">
        <f t="shared" si="11"/>
        <v>HCV9</v>
      </c>
      <c r="AE72" t="s">
        <v>17</v>
      </c>
      <c r="AF72" s="3">
        <v>62</v>
      </c>
    </row>
    <row r="73" spans="1:32" x14ac:dyDescent="0.45">
      <c r="A73" s="1">
        <f t="shared" ref="A73:A136" si="17">A68+1</f>
        <v>15</v>
      </c>
      <c r="B73" s="1"/>
      <c r="C73" s="1"/>
      <c r="D73" t="str">
        <f t="shared" si="13"/>
        <v>TPPRCARHGNF-N</v>
      </c>
      <c r="E73" t="s">
        <v>93</v>
      </c>
      <c r="F73" s="7">
        <v>2</v>
      </c>
      <c r="G73" s="1">
        <f t="shared" si="14"/>
        <v>15</v>
      </c>
      <c r="J73" t="str">
        <f t="shared" ref="J73:J136" si="18">INDEX($AD$5:$AD$89,MATCH(D73,$AE$5:$AE$89,0))</f>
        <v>CAR</v>
      </c>
      <c r="K73" s="1">
        <f t="shared" si="12"/>
        <v>0.04</v>
      </c>
      <c r="Q73" s="2" t="s">
        <v>78</v>
      </c>
      <c r="R73" s="9">
        <f t="shared" si="15"/>
        <v>15</v>
      </c>
      <c r="S73" s="2">
        <f t="shared" ref="S73:S136" si="19">S68</f>
        <v>1</v>
      </c>
      <c r="T73" s="2">
        <f t="shared" si="16"/>
        <v>1</v>
      </c>
      <c r="AD73" t="str">
        <f t="shared" si="11"/>
        <v>HCV1</v>
      </c>
      <c r="AE73" t="s">
        <v>16</v>
      </c>
      <c r="AF73" s="3">
        <v>63</v>
      </c>
    </row>
    <row r="74" spans="1:32" x14ac:dyDescent="0.45">
      <c r="A74" s="1">
        <f t="shared" si="17"/>
        <v>15</v>
      </c>
      <c r="B74" s="1"/>
      <c r="C74" s="1"/>
      <c r="D74" t="str">
        <f t="shared" si="13"/>
        <v>TPPRCARHGNF-N</v>
      </c>
      <c r="E74" t="s">
        <v>93</v>
      </c>
      <c r="F74" s="7">
        <v>2</v>
      </c>
      <c r="G74" s="1">
        <f t="shared" si="14"/>
        <v>15</v>
      </c>
      <c r="J74" t="str">
        <f t="shared" si="18"/>
        <v>CAR</v>
      </c>
      <c r="K74" s="1">
        <f t="shared" si="12"/>
        <v>0.04</v>
      </c>
      <c r="Q74" s="2" t="s">
        <v>78</v>
      </c>
      <c r="R74" s="9">
        <f t="shared" si="15"/>
        <v>15</v>
      </c>
      <c r="S74" s="2">
        <f t="shared" si="19"/>
        <v>5</v>
      </c>
      <c r="T74" s="2">
        <f t="shared" si="16"/>
        <v>0.85214378896621135</v>
      </c>
      <c r="AD74" t="str">
        <f t="shared" si="11"/>
        <v>HCV2</v>
      </c>
      <c r="AE74" t="s">
        <v>15</v>
      </c>
      <c r="AF74" s="3">
        <v>64</v>
      </c>
    </row>
    <row r="75" spans="1:32" x14ac:dyDescent="0.45">
      <c r="A75" s="1">
        <f t="shared" si="17"/>
        <v>15</v>
      </c>
      <c r="B75" s="1"/>
      <c r="C75" s="1"/>
      <c r="D75" t="str">
        <f t="shared" si="13"/>
        <v>TPPRCARHGNF-N</v>
      </c>
      <c r="E75" t="s">
        <v>93</v>
      </c>
      <c r="F75" s="7">
        <v>2</v>
      </c>
      <c r="G75" s="1">
        <f t="shared" si="14"/>
        <v>15</v>
      </c>
      <c r="J75" t="str">
        <f t="shared" si="18"/>
        <v>CAR</v>
      </c>
      <c r="K75" s="1">
        <f t="shared" si="12"/>
        <v>0.04</v>
      </c>
      <c r="Q75" s="2" t="s">
        <v>78</v>
      </c>
      <c r="R75" s="9">
        <f t="shared" si="15"/>
        <v>15</v>
      </c>
      <c r="S75" s="2">
        <f t="shared" si="19"/>
        <v>10</v>
      </c>
      <c r="T75" s="2">
        <f t="shared" si="16"/>
        <v>0.69767632607103103</v>
      </c>
      <c r="AD75" t="str">
        <f t="shared" si="11"/>
        <v>HCV3</v>
      </c>
      <c r="AE75" t="s">
        <v>14</v>
      </c>
      <c r="AF75" s="3">
        <v>65</v>
      </c>
    </row>
    <row r="76" spans="1:32" x14ac:dyDescent="0.45">
      <c r="A76" s="1">
        <f t="shared" si="17"/>
        <v>15</v>
      </c>
      <c r="B76" s="1"/>
      <c r="C76" s="1"/>
      <c r="D76" t="str">
        <f t="shared" si="13"/>
        <v>TPPRCARHGNF-N</v>
      </c>
      <c r="E76" t="s">
        <v>93</v>
      </c>
      <c r="F76" s="7">
        <v>2</v>
      </c>
      <c r="G76" s="1">
        <f t="shared" si="14"/>
        <v>15</v>
      </c>
      <c r="J76" t="str">
        <f t="shared" si="18"/>
        <v>CAR</v>
      </c>
      <c r="K76" s="1">
        <f t="shared" si="12"/>
        <v>0.04</v>
      </c>
      <c r="Q76" s="2" t="s">
        <v>78</v>
      </c>
      <c r="R76" s="9">
        <f t="shared" si="15"/>
        <v>15</v>
      </c>
      <c r="S76" s="2">
        <f t="shared" si="19"/>
        <v>30</v>
      </c>
      <c r="T76" s="2">
        <f t="shared" si="16"/>
        <v>0.31348618088260533</v>
      </c>
      <c r="AD76" t="str">
        <f t="shared" si="11"/>
        <v>HCV4</v>
      </c>
      <c r="AE76" t="s">
        <v>13</v>
      </c>
      <c r="AF76" s="3">
        <v>66</v>
      </c>
    </row>
    <row r="77" spans="1:32" x14ac:dyDescent="0.45">
      <c r="A77" s="1">
        <f t="shared" si="17"/>
        <v>15</v>
      </c>
      <c r="B77" s="1"/>
      <c r="C77" s="1"/>
      <c r="D77" t="str">
        <f t="shared" si="13"/>
        <v>TPPRCARHGNF-N</v>
      </c>
      <c r="E77" t="s">
        <v>93</v>
      </c>
      <c r="F77" s="7">
        <v>2</v>
      </c>
      <c r="G77" s="1">
        <f t="shared" si="14"/>
        <v>15</v>
      </c>
      <c r="J77" t="str">
        <f t="shared" si="18"/>
        <v>CAR</v>
      </c>
      <c r="K77" s="1">
        <f t="shared" si="12"/>
        <v>0.04</v>
      </c>
      <c r="Q77" s="2" t="s">
        <v>78</v>
      </c>
      <c r="R77" s="9">
        <f t="shared" si="15"/>
        <v>15</v>
      </c>
      <c r="S77" s="2">
        <f t="shared" si="19"/>
        <v>50</v>
      </c>
      <c r="T77" s="2">
        <f t="shared" si="16"/>
        <v>0.140858420921045</v>
      </c>
      <c r="AD77" t="str">
        <f t="shared" si="11"/>
        <v>HCV5</v>
      </c>
      <c r="AE77" t="s">
        <v>12</v>
      </c>
      <c r="AF77" s="3">
        <v>67</v>
      </c>
    </row>
    <row r="78" spans="1:32" x14ac:dyDescent="0.45">
      <c r="A78" s="1">
        <f t="shared" si="17"/>
        <v>16</v>
      </c>
      <c r="B78" s="1"/>
      <c r="C78" s="1"/>
      <c r="D78" t="str">
        <f t="shared" si="13"/>
        <v>TPPRCARBGS-N</v>
      </c>
      <c r="E78" t="s">
        <v>93</v>
      </c>
      <c r="F78" s="7">
        <v>2</v>
      </c>
      <c r="G78" s="1">
        <f t="shared" si="14"/>
        <v>16</v>
      </c>
      <c r="J78" t="str">
        <f t="shared" si="18"/>
        <v>CAR</v>
      </c>
      <c r="K78" s="1">
        <f t="shared" si="12"/>
        <v>0.04</v>
      </c>
      <c r="Q78" s="2" t="s">
        <v>78</v>
      </c>
      <c r="R78" s="9">
        <f t="shared" si="15"/>
        <v>16</v>
      </c>
      <c r="S78" s="2">
        <f t="shared" si="19"/>
        <v>1</v>
      </c>
      <c r="T78" s="2">
        <f t="shared" si="16"/>
        <v>1</v>
      </c>
      <c r="AD78" t="str">
        <f t="shared" si="11"/>
        <v>HCV6</v>
      </c>
      <c r="AE78" t="s">
        <v>11</v>
      </c>
      <c r="AF78" s="3">
        <v>68</v>
      </c>
    </row>
    <row r="79" spans="1:32" x14ac:dyDescent="0.45">
      <c r="A79" s="1">
        <f t="shared" si="17"/>
        <v>16</v>
      </c>
      <c r="B79" s="1"/>
      <c r="C79" s="1"/>
      <c r="D79" t="str">
        <f t="shared" si="13"/>
        <v>TPPRCARBGS-N</v>
      </c>
      <c r="E79" t="s">
        <v>93</v>
      </c>
      <c r="F79" s="7">
        <v>2</v>
      </c>
      <c r="G79" s="1">
        <f t="shared" si="14"/>
        <v>16</v>
      </c>
      <c r="J79" t="str">
        <f t="shared" si="18"/>
        <v>CAR</v>
      </c>
      <c r="K79" s="1">
        <f t="shared" si="12"/>
        <v>0.04</v>
      </c>
      <c r="Q79" s="2" t="s">
        <v>78</v>
      </c>
      <c r="R79" s="9">
        <f t="shared" si="15"/>
        <v>16</v>
      </c>
      <c r="S79" s="2">
        <f t="shared" si="19"/>
        <v>5</v>
      </c>
      <c r="T79" s="2">
        <f t="shared" si="16"/>
        <v>0.85214378896621135</v>
      </c>
      <c r="AD79" t="str">
        <f t="shared" si="11"/>
        <v>HCV7</v>
      </c>
      <c r="AE79" t="s">
        <v>10</v>
      </c>
      <c r="AF79" s="3">
        <v>69</v>
      </c>
    </row>
    <row r="80" spans="1:32" x14ac:dyDescent="0.45">
      <c r="A80" s="1">
        <f t="shared" si="17"/>
        <v>16</v>
      </c>
      <c r="B80" s="1"/>
      <c r="C80" s="1"/>
      <c r="D80" t="str">
        <f t="shared" si="13"/>
        <v>TPPRCARBGS-N</v>
      </c>
      <c r="E80" t="s">
        <v>93</v>
      </c>
      <c r="F80" s="7">
        <v>2</v>
      </c>
      <c r="G80" s="1">
        <f t="shared" si="14"/>
        <v>16</v>
      </c>
      <c r="J80" t="str">
        <f t="shared" si="18"/>
        <v>CAR</v>
      </c>
      <c r="K80" s="1">
        <f t="shared" si="12"/>
        <v>0.04</v>
      </c>
      <c r="Q80" s="2" t="s">
        <v>78</v>
      </c>
      <c r="R80" s="9">
        <f t="shared" si="15"/>
        <v>16</v>
      </c>
      <c r="S80" s="2">
        <f t="shared" si="19"/>
        <v>10</v>
      </c>
      <c r="T80" s="2">
        <f t="shared" si="16"/>
        <v>0.69767632607103103</v>
      </c>
      <c r="AD80" t="str">
        <f t="shared" si="11"/>
        <v>HCV8</v>
      </c>
      <c r="AE80" t="s">
        <v>9</v>
      </c>
      <c r="AF80" s="3">
        <v>70</v>
      </c>
    </row>
    <row r="81" spans="1:32" x14ac:dyDescent="0.45">
      <c r="A81" s="1">
        <f t="shared" si="17"/>
        <v>16</v>
      </c>
      <c r="B81" s="1"/>
      <c r="C81" s="1"/>
      <c r="D81" t="str">
        <f t="shared" si="13"/>
        <v>TPPRCARBGS-N</v>
      </c>
      <c r="E81" t="s">
        <v>93</v>
      </c>
      <c r="F81" s="7">
        <v>2</v>
      </c>
      <c r="G81" s="1">
        <f t="shared" si="14"/>
        <v>16</v>
      </c>
      <c r="J81" t="str">
        <f t="shared" si="18"/>
        <v>CAR</v>
      </c>
      <c r="K81" s="1">
        <f t="shared" si="12"/>
        <v>0.04</v>
      </c>
      <c r="Q81" s="2" t="s">
        <v>78</v>
      </c>
      <c r="R81" s="9">
        <f t="shared" si="15"/>
        <v>16</v>
      </c>
      <c r="S81" s="2">
        <f t="shared" si="19"/>
        <v>30</v>
      </c>
      <c r="T81" s="2">
        <f t="shared" si="16"/>
        <v>0.31348618088260533</v>
      </c>
      <c r="AD81" t="str">
        <f t="shared" si="11"/>
        <v>HCV9</v>
      </c>
      <c r="AE81" t="s">
        <v>8</v>
      </c>
      <c r="AF81" s="3">
        <v>71</v>
      </c>
    </row>
    <row r="82" spans="1:32" x14ac:dyDescent="0.45">
      <c r="A82" s="1">
        <f t="shared" si="17"/>
        <v>16</v>
      </c>
      <c r="B82" s="1"/>
      <c r="C82" s="1"/>
      <c r="D82" t="str">
        <f t="shared" si="13"/>
        <v>TPPRCARBGS-N</v>
      </c>
      <c r="E82" t="s">
        <v>93</v>
      </c>
      <c r="F82" s="7">
        <v>2</v>
      </c>
      <c r="G82" s="1">
        <f t="shared" si="14"/>
        <v>16</v>
      </c>
      <c r="J82" t="str">
        <f t="shared" si="18"/>
        <v>CAR</v>
      </c>
      <c r="K82" s="1">
        <f t="shared" si="12"/>
        <v>0.04</v>
      </c>
      <c r="Q82" s="2" t="s">
        <v>78</v>
      </c>
      <c r="R82" s="9">
        <f t="shared" si="15"/>
        <v>16</v>
      </c>
      <c r="S82" s="2">
        <f t="shared" si="19"/>
        <v>50</v>
      </c>
      <c r="T82" s="2">
        <f t="shared" si="16"/>
        <v>0.140858420921045</v>
      </c>
      <c r="AD82" t="str">
        <f t="shared" si="11"/>
        <v>HCV2</v>
      </c>
      <c r="AE82" t="s">
        <v>7</v>
      </c>
      <c r="AF82" s="3">
        <v>72</v>
      </c>
    </row>
    <row r="83" spans="1:32" x14ac:dyDescent="0.45">
      <c r="A83" s="1">
        <f t="shared" si="17"/>
        <v>17</v>
      </c>
      <c r="B83" s="1"/>
      <c r="C83" s="1"/>
      <c r="D83" t="str">
        <f t="shared" si="13"/>
        <v>TPPRMOTOGS-N</v>
      </c>
      <c r="E83" t="s">
        <v>93</v>
      </c>
      <c r="F83" s="7">
        <v>2</v>
      </c>
      <c r="G83" s="1">
        <f t="shared" si="14"/>
        <v>17</v>
      </c>
      <c r="J83" t="str">
        <f t="shared" si="18"/>
        <v>MOT</v>
      </c>
      <c r="K83" s="1">
        <f t="shared" si="12"/>
        <v>0.04</v>
      </c>
      <c r="Q83" s="2" t="s">
        <v>78</v>
      </c>
      <c r="R83" s="9">
        <f t="shared" si="15"/>
        <v>17</v>
      </c>
      <c r="S83" s="2">
        <f t="shared" si="19"/>
        <v>1</v>
      </c>
      <c r="T83" s="2">
        <f t="shared" si="16"/>
        <v>1</v>
      </c>
      <c r="AD83" t="str">
        <f t="shared" si="11"/>
        <v>HCV3</v>
      </c>
      <c r="AE83" t="s">
        <v>6</v>
      </c>
      <c r="AF83" s="3">
        <v>73</v>
      </c>
    </row>
    <row r="84" spans="1:32" x14ac:dyDescent="0.45">
      <c r="A84" s="1">
        <f t="shared" si="17"/>
        <v>17</v>
      </c>
      <c r="B84" s="1"/>
      <c r="C84" s="1"/>
      <c r="D84" t="str">
        <f t="shared" si="13"/>
        <v>TPPRMOTOGS-N</v>
      </c>
      <c r="E84" t="s">
        <v>93</v>
      </c>
      <c r="F84" s="7">
        <v>2</v>
      </c>
      <c r="G84" s="1">
        <f t="shared" si="14"/>
        <v>17</v>
      </c>
      <c r="J84" t="str">
        <f t="shared" si="18"/>
        <v>MOT</v>
      </c>
      <c r="K84" s="1">
        <f t="shared" si="12"/>
        <v>0.04</v>
      </c>
      <c r="Q84" s="2" t="s">
        <v>78</v>
      </c>
      <c r="R84" s="9">
        <f t="shared" si="15"/>
        <v>17</v>
      </c>
      <c r="S84" s="2">
        <f t="shared" si="19"/>
        <v>5</v>
      </c>
      <c r="T84" s="2">
        <f t="shared" si="16"/>
        <v>0.85214378896621135</v>
      </c>
      <c r="AD84" t="str">
        <f t="shared" si="11"/>
        <v>HCV4</v>
      </c>
      <c r="AE84" t="s">
        <v>5</v>
      </c>
      <c r="AF84" s="3">
        <v>74</v>
      </c>
    </row>
    <row r="85" spans="1:32" x14ac:dyDescent="0.45">
      <c r="A85" s="1">
        <f t="shared" si="17"/>
        <v>17</v>
      </c>
      <c r="B85" s="1"/>
      <c r="C85" s="1"/>
      <c r="D85" t="str">
        <f t="shared" si="13"/>
        <v>TPPRMOTOGS-N</v>
      </c>
      <c r="E85" t="s">
        <v>93</v>
      </c>
      <c r="F85" s="7">
        <v>2</v>
      </c>
      <c r="G85" s="1">
        <f t="shared" si="14"/>
        <v>17</v>
      </c>
      <c r="J85" t="str">
        <f t="shared" si="18"/>
        <v>MOT</v>
      </c>
      <c r="K85" s="1">
        <f t="shared" si="12"/>
        <v>0.04</v>
      </c>
      <c r="Q85" s="2" t="s">
        <v>78</v>
      </c>
      <c r="R85" s="9">
        <f t="shared" si="15"/>
        <v>17</v>
      </c>
      <c r="S85" s="2">
        <f t="shared" si="19"/>
        <v>10</v>
      </c>
      <c r="T85" s="2">
        <f t="shared" si="16"/>
        <v>0.69767632607103103</v>
      </c>
      <c r="AD85" t="str">
        <f t="shared" si="11"/>
        <v>HCV5</v>
      </c>
      <c r="AE85" t="s">
        <v>4</v>
      </c>
      <c r="AF85" s="3">
        <v>75</v>
      </c>
    </row>
    <row r="86" spans="1:32" x14ac:dyDescent="0.45">
      <c r="A86" s="1">
        <f t="shared" si="17"/>
        <v>17</v>
      </c>
      <c r="B86" s="1"/>
      <c r="C86" s="1"/>
      <c r="D86" t="str">
        <f t="shared" si="13"/>
        <v>TPPRMOTOGS-N</v>
      </c>
      <c r="E86" t="s">
        <v>93</v>
      </c>
      <c r="F86" s="7">
        <v>2</v>
      </c>
      <c r="G86" s="1">
        <f t="shared" si="14"/>
        <v>17</v>
      </c>
      <c r="J86" t="str">
        <f t="shared" si="18"/>
        <v>MOT</v>
      </c>
      <c r="K86" s="1">
        <f t="shared" si="12"/>
        <v>0.04</v>
      </c>
      <c r="Q86" s="2" t="s">
        <v>78</v>
      </c>
      <c r="R86" s="9">
        <f t="shared" si="15"/>
        <v>17</v>
      </c>
      <c r="S86" s="2">
        <f t="shared" si="19"/>
        <v>30</v>
      </c>
      <c r="T86" s="2">
        <f t="shared" si="16"/>
        <v>0.31348618088260533</v>
      </c>
      <c r="AD86" t="str">
        <f t="shared" si="11"/>
        <v>HCV6</v>
      </c>
      <c r="AE86" t="s">
        <v>3</v>
      </c>
      <c r="AF86" s="3">
        <v>76</v>
      </c>
    </row>
    <row r="87" spans="1:32" x14ac:dyDescent="0.45">
      <c r="A87" s="1">
        <f t="shared" si="17"/>
        <v>17</v>
      </c>
      <c r="B87" s="1"/>
      <c r="C87" s="1"/>
      <c r="D87" t="str">
        <f t="shared" si="13"/>
        <v>TPPRMOTOGS-N</v>
      </c>
      <c r="E87" t="s">
        <v>93</v>
      </c>
      <c r="F87" s="7">
        <v>2</v>
      </c>
      <c r="G87" s="1">
        <f t="shared" si="14"/>
        <v>17</v>
      </c>
      <c r="J87" t="str">
        <f t="shared" si="18"/>
        <v>MOT</v>
      </c>
      <c r="K87" s="1">
        <f t="shared" si="12"/>
        <v>0.04</v>
      </c>
      <c r="Q87" s="2" t="s">
        <v>78</v>
      </c>
      <c r="R87" s="9">
        <f t="shared" si="15"/>
        <v>17</v>
      </c>
      <c r="S87" s="2">
        <f t="shared" si="19"/>
        <v>50</v>
      </c>
      <c r="T87" s="2">
        <f t="shared" si="16"/>
        <v>0.140858420921045</v>
      </c>
      <c r="AD87" t="str">
        <f t="shared" si="11"/>
        <v>HCV7</v>
      </c>
      <c r="AE87" t="s">
        <v>2</v>
      </c>
      <c r="AF87" s="3">
        <v>77</v>
      </c>
    </row>
    <row r="88" spans="1:32" x14ac:dyDescent="0.45">
      <c r="A88" s="1">
        <f t="shared" si="17"/>
        <v>18</v>
      </c>
      <c r="B88" s="1"/>
      <c r="C88" s="1"/>
      <c r="D88" t="str">
        <f t="shared" si="13"/>
        <v>TPPRMOTELC-N</v>
      </c>
      <c r="E88" t="s">
        <v>93</v>
      </c>
      <c r="F88" s="7">
        <v>2</v>
      </c>
      <c r="G88" s="1">
        <f t="shared" si="14"/>
        <v>18</v>
      </c>
      <c r="J88" t="str">
        <f t="shared" si="18"/>
        <v>MOT</v>
      </c>
      <c r="K88" s="1">
        <f t="shared" si="12"/>
        <v>0.04</v>
      </c>
      <c r="Q88" s="2" t="s">
        <v>78</v>
      </c>
      <c r="R88" s="9">
        <f t="shared" si="15"/>
        <v>18</v>
      </c>
      <c r="S88" s="2">
        <f t="shared" si="19"/>
        <v>1</v>
      </c>
      <c r="T88" s="2">
        <f t="shared" si="16"/>
        <v>1</v>
      </c>
      <c r="AD88" t="str">
        <f t="shared" si="11"/>
        <v>HCV8</v>
      </c>
      <c r="AE88" t="s">
        <v>1</v>
      </c>
      <c r="AF88" s="3">
        <v>78</v>
      </c>
    </row>
    <row r="89" spans="1:32" x14ac:dyDescent="0.45">
      <c r="A89" s="1">
        <f t="shared" si="17"/>
        <v>18</v>
      </c>
      <c r="B89" s="1"/>
      <c r="C89" s="1"/>
      <c r="D89" t="str">
        <f t="shared" si="13"/>
        <v>TPPRMOTELC-N</v>
      </c>
      <c r="E89" t="s">
        <v>93</v>
      </c>
      <c r="F89" s="7">
        <v>2</v>
      </c>
      <c r="G89" s="1">
        <f t="shared" si="14"/>
        <v>18</v>
      </c>
      <c r="J89" t="str">
        <f t="shared" si="18"/>
        <v>MOT</v>
      </c>
      <c r="K89" s="1">
        <f t="shared" si="12"/>
        <v>0.04</v>
      </c>
      <c r="Q89" s="2" t="s">
        <v>78</v>
      </c>
      <c r="R89" s="9">
        <f t="shared" si="15"/>
        <v>18</v>
      </c>
      <c r="S89" s="2">
        <f t="shared" si="19"/>
        <v>5</v>
      </c>
      <c r="T89" s="2">
        <f t="shared" si="16"/>
        <v>0.85214378896621135</v>
      </c>
      <c r="AD89" t="str">
        <f t="shared" si="11"/>
        <v>HCV9</v>
      </c>
      <c r="AE89" t="s">
        <v>0</v>
      </c>
      <c r="AF89" s="3">
        <v>79</v>
      </c>
    </row>
    <row r="90" spans="1:32" x14ac:dyDescent="0.45">
      <c r="A90" s="1">
        <f t="shared" si="17"/>
        <v>18</v>
      </c>
      <c r="B90" s="1"/>
      <c r="C90" s="1"/>
      <c r="D90" t="str">
        <f t="shared" si="13"/>
        <v>TPPRMOTELC-N</v>
      </c>
      <c r="E90" t="s">
        <v>93</v>
      </c>
      <c r="F90" s="7">
        <v>2</v>
      </c>
      <c r="G90" s="1">
        <f t="shared" si="14"/>
        <v>18</v>
      </c>
      <c r="J90" t="str">
        <f t="shared" si="18"/>
        <v>MOT</v>
      </c>
      <c r="K90" s="1">
        <f t="shared" si="12"/>
        <v>0.04</v>
      </c>
      <c r="Q90" s="2" t="s">
        <v>78</v>
      </c>
      <c r="R90" s="9">
        <f t="shared" si="15"/>
        <v>18</v>
      </c>
      <c r="S90" s="2">
        <f t="shared" si="19"/>
        <v>10</v>
      </c>
      <c r="T90" s="2">
        <f t="shared" si="16"/>
        <v>0.69767632607103103</v>
      </c>
    </row>
    <row r="91" spans="1:32" x14ac:dyDescent="0.45">
      <c r="A91" s="1">
        <f t="shared" si="17"/>
        <v>18</v>
      </c>
      <c r="B91" s="1"/>
      <c r="C91" s="1"/>
      <c r="D91" t="str">
        <f t="shared" si="13"/>
        <v>TPPRMOTELC-N</v>
      </c>
      <c r="E91" t="s">
        <v>93</v>
      </c>
      <c r="F91" s="7">
        <v>2</v>
      </c>
      <c r="G91" s="1">
        <f t="shared" si="14"/>
        <v>18</v>
      </c>
      <c r="J91" t="str">
        <f t="shared" si="18"/>
        <v>MOT</v>
      </c>
      <c r="K91" s="1">
        <f t="shared" si="12"/>
        <v>0.04</v>
      </c>
      <c r="Q91" s="2" t="s">
        <v>78</v>
      </c>
      <c r="R91" s="9">
        <f t="shared" si="15"/>
        <v>18</v>
      </c>
      <c r="S91" s="2">
        <f t="shared" si="19"/>
        <v>30</v>
      </c>
      <c r="T91" s="2">
        <f t="shared" si="16"/>
        <v>0.31348618088260533</v>
      </c>
    </row>
    <row r="92" spans="1:32" x14ac:dyDescent="0.45">
      <c r="A92" s="1">
        <f t="shared" si="17"/>
        <v>18</v>
      </c>
      <c r="B92" s="1"/>
      <c r="C92" s="1"/>
      <c r="D92" t="str">
        <f t="shared" si="13"/>
        <v>TPPRMOTELC-N</v>
      </c>
      <c r="E92" t="s">
        <v>93</v>
      </c>
      <c r="F92" s="7">
        <v>2</v>
      </c>
      <c r="G92" s="1">
        <f t="shared" si="14"/>
        <v>18</v>
      </c>
      <c r="J92" t="str">
        <f t="shared" si="18"/>
        <v>MOT</v>
      </c>
      <c r="K92" s="1">
        <f t="shared" si="12"/>
        <v>0.04</v>
      </c>
      <c r="Q92" s="2" t="s">
        <v>78</v>
      </c>
      <c r="R92" s="9">
        <f t="shared" si="15"/>
        <v>18</v>
      </c>
      <c r="S92" s="2">
        <f t="shared" si="19"/>
        <v>50</v>
      </c>
      <c r="T92" s="2">
        <f t="shared" si="16"/>
        <v>0.140858420921045</v>
      </c>
    </row>
    <row r="93" spans="1:32" x14ac:dyDescent="0.45">
      <c r="A93" s="1">
        <f t="shared" si="17"/>
        <v>19</v>
      </c>
      <c r="B93" s="1"/>
      <c r="C93" s="1"/>
      <c r="D93" t="str">
        <f t="shared" si="13"/>
        <v>TPPUBUSODS-N</v>
      </c>
      <c r="E93" t="s">
        <v>93</v>
      </c>
      <c r="F93" s="7">
        <v>2</v>
      </c>
      <c r="G93" s="1">
        <f t="shared" si="14"/>
        <v>19</v>
      </c>
      <c r="J93" t="str">
        <f t="shared" si="18"/>
        <v>BUS</v>
      </c>
      <c r="K93" s="1">
        <f t="shared" si="12"/>
        <v>9.8299999999999998E-2</v>
      </c>
      <c r="Q93" s="2" t="s">
        <v>78</v>
      </c>
      <c r="R93" s="9">
        <f t="shared" si="15"/>
        <v>19</v>
      </c>
      <c r="S93" s="2">
        <f t="shared" si="19"/>
        <v>1</v>
      </c>
      <c r="T93" s="2">
        <f t="shared" si="16"/>
        <v>1</v>
      </c>
    </row>
    <row r="94" spans="1:32" x14ac:dyDescent="0.45">
      <c r="A94" s="1">
        <f t="shared" si="17"/>
        <v>19</v>
      </c>
      <c r="B94" s="1"/>
      <c r="C94" s="1"/>
      <c r="D94" t="str">
        <f t="shared" si="13"/>
        <v>TPPUBUSODS-N</v>
      </c>
      <c r="E94" t="s">
        <v>93</v>
      </c>
      <c r="F94" s="7">
        <v>2</v>
      </c>
      <c r="G94" s="1">
        <f t="shared" si="14"/>
        <v>19</v>
      </c>
      <c r="J94" t="str">
        <f t="shared" si="18"/>
        <v>BUS</v>
      </c>
      <c r="K94" s="1">
        <f t="shared" si="12"/>
        <v>9.8299999999999998E-2</v>
      </c>
      <c r="Q94" s="2" t="s">
        <v>78</v>
      </c>
      <c r="R94" s="9">
        <f t="shared" si="15"/>
        <v>19</v>
      </c>
      <c r="S94" s="2">
        <f t="shared" si="19"/>
        <v>5</v>
      </c>
      <c r="T94" s="2">
        <f t="shared" si="16"/>
        <v>0.67489375533629092</v>
      </c>
    </row>
    <row r="95" spans="1:32" x14ac:dyDescent="0.45">
      <c r="A95" s="1">
        <f t="shared" si="17"/>
        <v>19</v>
      </c>
      <c r="B95" s="1"/>
      <c r="C95" s="1"/>
      <c r="D95" t="str">
        <f t="shared" si="13"/>
        <v>TPPUBUSODS-N</v>
      </c>
      <c r="E95" t="s">
        <v>93</v>
      </c>
      <c r="F95" s="7">
        <v>2</v>
      </c>
      <c r="G95" s="1">
        <f t="shared" si="14"/>
        <v>19</v>
      </c>
      <c r="J95" t="str">
        <f t="shared" si="18"/>
        <v>BUS</v>
      </c>
      <c r="K95" s="1">
        <f t="shared" si="12"/>
        <v>9.8299999999999998E-2</v>
      </c>
      <c r="Q95" s="2" t="s">
        <v>78</v>
      </c>
      <c r="R95" s="9">
        <f t="shared" si="15"/>
        <v>19</v>
      </c>
      <c r="S95" s="2">
        <f t="shared" si="19"/>
        <v>10</v>
      </c>
      <c r="T95" s="2">
        <f t="shared" si="16"/>
        <v>0.41283800610502852</v>
      </c>
    </row>
    <row r="96" spans="1:32" x14ac:dyDescent="0.45">
      <c r="A96" s="1">
        <f t="shared" si="17"/>
        <v>19</v>
      </c>
      <c r="B96" s="1"/>
      <c r="C96" s="1"/>
      <c r="D96" t="str">
        <f t="shared" si="13"/>
        <v>TPPUBUSODS-N</v>
      </c>
      <c r="E96" t="s">
        <v>93</v>
      </c>
      <c r="F96" s="7">
        <v>2</v>
      </c>
      <c r="G96" s="1">
        <f t="shared" si="14"/>
        <v>19</v>
      </c>
      <c r="J96" t="str">
        <f t="shared" si="18"/>
        <v>BUS</v>
      </c>
      <c r="K96" s="1">
        <f t="shared" si="12"/>
        <v>9.8299999999999998E-2</v>
      </c>
      <c r="Q96" s="2" t="s">
        <v>78</v>
      </c>
      <c r="R96" s="9">
        <f t="shared" si="15"/>
        <v>19</v>
      </c>
      <c r="S96" s="2">
        <f t="shared" si="19"/>
        <v>30</v>
      </c>
      <c r="T96" s="2">
        <f t="shared" si="16"/>
        <v>5.7803844018778514E-2</v>
      </c>
    </row>
    <row r="97" spans="1:20" x14ac:dyDescent="0.45">
      <c r="A97" s="1">
        <f t="shared" si="17"/>
        <v>19</v>
      </c>
      <c r="B97" s="1"/>
      <c r="C97" s="1"/>
      <c r="D97" t="str">
        <f t="shared" si="13"/>
        <v>TPPUBUSODS-N</v>
      </c>
      <c r="E97" t="s">
        <v>93</v>
      </c>
      <c r="F97" s="7">
        <v>2</v>
      </c>
      <c r="G97" s="1">
        <f t="shared" si="14"/>
        <v>19</v>
      </c>
      <c r="J97" t="str">
        <f t="shared" si="18"/>
        <v>BUS</v>
      </c>
      <c r="K97" s="1">
        <f t="shared" si="12"/>
        <v>9.8299999999999998E-2</v>
      </c>
      <c r="Q97" s="2" t="s">
        <v>78</v>
      </c>
      <c r="R97" s="9">
        <f t="shared" si="15"/>
        <v>19</v>
      </c>
      <c r="S97" s="2">
        <f t="shared" si="19"/>
        <v>50</v>
      </c>
      <c r="T97" s="2">
        <f t="shared" si="16"/>
        <v>8.0934515086705273E-3</v>
      </c>
    </row>
    <row r="98" spans="1:20" x14ac:dyDescent="0.45">
      <c r="A98" s="1">
        <f t="shared" si="17"/>
        <v>20</v>
      </c>
      <c r="B98" s="1"/>
      <c r="C98" s="1"/>
      <c r="D98" t="str">
        <f t="shared" si="13"/>
        <v>TPPUBUSGAS-N</v>
      </c>
      <c r="E98" t="s">
        <v>93</v>
      </c>
      <c r="F98" s="7">
        <v>2</v>
      </c>
      <c r="G98" s="1">
        <f t="shared" si="14"/>
        <v>20</v>
      </c>
      <c r="J98" t="str">
        <f t="shared" si="18"/>
        <v>BUS</v>
      </c>
      <c r="K98" s="1">
        <f t="shared" si="12"/>
        <v>9.8299999999999998E-2</v>
      </c>
      <c r="Q98" s="2" t="s">
        <v>78</v>
      </c>
      <c r="R98" s="9">
        <f t="shared" si="15"/>
        <v>20</v>
      </c>
      <c r="S98" s="2">
        <f t="shared" si="19"/>
        <v>1</v>
      </c>
      <c r="T98" s="2">
        <f t="shared" si="16"/>
        <v>1</v>
      </c>
    </row>
    <row r="99" spans="1:20" x14ac:dyDescent="0.45">
      <c r="A99" s="1">
        <f t="shared" si="17"/>
        <v>20</v>
      </c>
      <c r="B99" s="1"/>
      <c r="C99" s="1"/>
      <c r="D99" t="str">
        <f t="shared" si="13"/>
        <v>TPPUBUSGAS-N</v>
      </c>
      <c r="E99" t="s">
        <v>93</v>
      </c>
      <c r="F99" s="7">
        <v>2</v>
      </c>
      <c r="G99" s="1">
        <f t="shared" si="14"/>
        <v>20</v>
      </c>
      <c r="J99" t="str">
        <f t="shared" si="18"/>
        <v>BUS</v>
      </c>
      <c r="K99" s="1">
        <f t="shared" si="12"/>
        <v>9.8299999999999998E-2</v>
      </c>
      <c r="Q99" s="2" t="s">
        <v>78</v>
      </c>
      <c r="R99" s="9">
        <f t="shared" si="15"/>
        <v>20</v>
      </c>
      <c r="S99" s="2">
        <f t="shared" si="19"/>
        <v>5</v>
      </c>
      <c r="T99" s="2">
        <f t="shared" si="16"/>
        <v>0.67489375533629092</v>
      </c>
    </row>
    <row r="100" spans="1:20" x14ac:dyDescent="0.45">
      <c r="A100" s="1">
        <f t="shared" si="17"/>
        <v>20</v>
      </c>
      <c r="B100" s="1"/>
      <c r="C100" s="1"/>
      <c r="D100" t="str">
        <f t="shared" si="13"/>
        <v>TPPUBUSGAS-N</v>
      </c>
      <c r="E100" t="s">
        <v>93</v>
      </c>
      <c r="F100" s="7">
        <v>2</v>
      </c>
      <c r="G100" s="1">
        <f t="shared" si="14"/>
        <v>20</v>
      </c>
      <c r="J100" t="str">
        <f t="shared" si="18"/>
        <v>BUS</v>
      </c>
      <c r="K100" s="1">
        <f t="shared" si="12"/>
        <v>9.8299999999999998E-2</v>
      </c>
      <c r="Q100" s="2" t="s">
        <v>78</v>
      </c>
      <c r="R100" s="9">
        <f t="shared" si="15"/>
        <v>20</v>
      </c>
      <c r="S100" s="2">
        <f t="shared" si="19"/>
        <v>10</v>
      </c>
      <c r="T100" s="2">
        <f t="shared" si="16"/>
        <v>0.41283800610502852</v>
      </c>
    </row>
    <row r="101" spans="1:20" x14ac:dyDescent="0.45">
      <c r="A101" s="1">
        <f t="shared" si="17"/>
        <v>20</v>
      </c>
      <c r="B101" s="1"/>
      <c r="C101" s="1"/>
      <c r="D101" t="str">
        <f t="shared" si="13"/>
        <v>TPPUBUSGAS-N</v>
      </c>
      <c r="E101" t="s">
        <v>93</v>
      </c>
      <c r="F101" s="7">
        <v>2</v>
      </c>
      <c r="G101" s="1">
        <f t="shared" si="14"/>
        <v>20</v>
      </c>
      <c r="J101" t="str">
        <f t="shared" si="18"/>
        <v>BUS</v>
      </c>
      <c r="K101" s="1">
        <f t="shared" si="12"/>
        <v>9.8299999999999998E-2</v>
      </c>
      <c r="Q101" s="2" t="s">
        <v>78</v>
      </c>
      <c r="R101" s="9">
        <f t="shared" si="15"/>
        <v>20</v>
      </c>
      <c r="S101" s="2">
        <f t="shared" si="19"/>
        <v>30</v>
      </c>
      <c r="T101" s="2">
        <f t="shared" si="16"/>
        <v>5.7803844018778514E-2</v>
      </c>
    </row>
    <row r="102" spans="1:20" x14ac:dyDescent="0.45">
      <c r="A102" s="1">
        <f t="shared" si="17"/>
        <v>20</v>
      </c>
      <c r="B102" s="1"/>
      <c r="C102" s="1"/>
      <c r="D102" t="str">
        <f t="shared" si="13"/>
        <v>TPPUBUSGAS-N</v>
      </c>
      <c r="E102" t="s">
        <v>93</v>
      </c>
      <c r="F102" s="7">
        <v>2</v>
      </c>
      <c r="G102" s="1">
        <f t="shared" si="14"/>
        <v>20</v>
      </c>
      <c r="J102" t="str">
        <f t="shared" si="18"/>
        <v>BUS</v>
      </c>
      <c r="K102" s="1">
        <f t="shared" si="12"/>
        <v>9.8299999999999998E-2</v>
      </c>
      <c r="Q102" s="2" t="s">
        <v>78</v>
      </c>
      <c r="R102" s="9">
        <f t="shared" si="15"/>
        <v>20</v>
      </c>
      <c r="S102" s="2">
        <f t="shared" si="19"/>
        <v>50</v>
      </c>
      <c r="T102" s="2">
        <f t="shared" si="16"/>
        <v>8.0934515086705273E-3</v>
      </c>
    </row>
    <row r="103" spans="1:20" x14ac:dyDescent="0.45">
      <c r="A103" s="1">
        <f t="shared" si="17"/>
        <v>21</v>
      </c>
      <c r="B103" s="1"/>
      <c r="C103" s="1"/>
      <c r="D103" t="str">
        <f t="shared" si="13"/>
        <v>TPPUBUSHGNF-N</v>
      </c>
      <c r="E103" t="s">
        <v>93</v>
      </c>
      <c r="F103" s="7">
        <v>2</v>
      </c>
      <c r="G103" s="1">
        <f t="shared" si="14"/>
        <v>21</v>
      </c>
      <c r="J103" t="str">
        <f t="shared" si="18"/>
        <v>BUS</v>
      </c>
      <c r="K103" s="1">
        <f t="shared" si="12"/>
        <v>9.8299999999999998E-2</v>
      </c>
      <c r="Q103" s="2" t="s">
        <v>78</v>
      </c>
      <c r="R103" s="9">
        <f t="shared" si="15"/>
        <v>21</v>
      </c>
      <c r="S103" s="2">
        <f t="shared" si="19"/>
        <v>1</v>
      </c>
      <c r="T103" s="2">
        <f t="shared" si="16"/>
        <v>1</v>
      </c>
    </row>
    <row r="104" spans="1:20" x14ac:dyDescent="0.45">
      <c r="A104" s="1">
        <f t="shared" si="17"/>
        <v>21</v>
      </c>
      <c r="B104" s="1"/>
      <c r="C104" s="1"/>
      <c r="D104" t="str">
        <f t="shared" si="13"/>
        <v>TPPUBUSHGNF-N</v>
      </c>
      <c r="E104" t="s">
        <v>93</v>
      </c>
      <c r="F104" s="7">
        <v>2</v>
      </c>
      <c r="G104" s="1">
        <f t="shared" si="14"/>
        <v>21</v>
      </c>
      <c r="J104" t="str">
        <f t="shared" si="18"/>
        <v>BUS</v>
      </c>
      <c r="K104" s="1">
        <f t="shared" si="12"/>
        <v>9.8299999999999998E-2</v>
      </c>
      <c r="Q104" s="2" t="s">
        <v>78</v>
      </c>
      <c r="R104" s="9">
        <f t="shared" si="15"/>
        <v>21</v>
      </c>
      <c r="S104" s="2">
        <f t="shared" si="19"/>
        <v>5</v>
      </c>
      <c r="T104" s="2">
        <f t="shared" si="16"/>
        <v>0.67489375533629092</v>
      </c>
    </row>
    <row r="105" spans="1:20" x14ac:dyDescent="0.45">
      <c r="A105" s="1">
        <f t="shared" si="17"/>
        <v>21</v>
      </c>
      <c r="B105" s="1"/>
      <c r="C105" s="1"/>
      <c r="D105" t="str">
        <f t="shared" si="13"/>
        <v>TPPUBUSHGNF-N</v>
      </c>
      <c r="E105" t="s">
        <v>93</v>
      </c>
      <c r="F105" s="7">
        <v>2</v>
      </c>
      <c r="G105" s="1">
        <f t="shared" si="14"/>
        <v>21</v>
      </c>
      <c r="J105" t="str">
        <f t="shared" si="18"/>
        <v>BUS</v>
      </c>
      <c r="K105" s="1">
        <f t="shared" si="12"/>
        <v>9.8299999999999998E-2</v>
      </c>
      <c r="Q105" s="2" t="s">
        <v>78</v>
      </c>
      <c r="R105" s="9">
        <f t="shared" si="15"/>
        <v>21</v>
      </c>
      <c r="S105" s="2">
        <f t="shared" si="19"/>
        <v>10</v>
      </c>
      <c r="T105" s="2">
        <f t="shared" si="16"/>
        <v>0.41283800610502852</v>
      </c>
    </row>
    <row r="106" spans="1:20" x14ac:dyDescent="0.45">
      <c r="A106" s="1">
        <f t="shared" si="17"/>
        <v>21</v>
      </c>
      <c r="B106" s="1"/>
      <c r="C106" s="1"/>
      <c r="D106" t="str">
        <f t="shared" si="13"/>
        <v>TPPUBUSHGNF-N</v>
      </c>
      <c r="E106" t="s">
        <v>93</v>
      </c>
      <c r="F106" s="7">
        <v>2</v>
      </c>
      <c r="G106" s="1">
        <f t="shared" si="14"/>
        <v>21</v>
      </c>
      <c r="J106" t="str">
        <f t="shared" si="18"/>
        <v>BUS</v>
      </c>
      <c r="K106" s="1">
        <f t="shared" si="12"/>
        <v>9.8299999999999998E-2</v>
      </c>
      <c r="Q106" s="2" t="s">
        <v>78</v>
      </c>
      <c r="R106" s="9">
        <f t="shared" si="15"/>
        <v>21</v>
      </c>
      <c r="S106" s="2">
        <f t="shared" si="19"/>
        <v>30</v>
      </c>
      <c r="T106" s="2">
        <f t="shared" si="16"/>
        <v>5.7803844018778514E-2</v>
      </c>
    </row>
    <row r="107" spans="1:20" x14ac:dyDescent="0.45">
      <c r="A107" s="1">
        <f t="shared" si="17"/>
        <v>21</v>
      </c>
      <c r="B107" s="1"/>
      <c r="C107" s="1"/>
      <c r="D107" t="str">
        <f t="shared" si="13"/>
        <v>TPPUBUSHGNF-N</v>
      </c>
      <c r="E107" t="s">
        <v>93</v>
      </c>
      <c r="F107" s="7">
        <v>2</v>
      </c>
      <c r="G107" s="1">
        <f t="shared" si="14"/>
        <v>21</v>
      </c>
      <c r="J107" t="str">
        <f t="shared" si="18"/>
        <v>BUS</v>
      </c>
      <c r="K107" s="1">
        <f t="shared" si="12"/>
        <v>9.8299999999999998E-2</v>
      </c>
      <c r="Q107" s="2" t="s">
        <v>78</v>
      </c>
      <c r="R107" s="9">
        <f t="shared" si="15"/>
        <v>21</v>
      </c>
      <c r="S107" s="2">
        <f t="shared" si="19"/>
        <v>50</v>
      </c>
      <c r="T107" s="2">
        <f t="shared" si="16"/>
        <v>8.0934515086705273E-3</v>
      </c>
    </row>
    <row r="108" spans="1:20" x14ac:dyDescent="0.45">
      <c r="A108" s="1">
        <f t="shared" si="17"/>
        <v>22</v>
      </c>
      <c r="B108" s="1"/>
      <c r="C108" s="1"/>
      <c r="D108" t="str">
        <f t="shared" si="13"/>
        <v>TPPUBUSBGS-N</v>
      </c>
      <c r="E108" t="s">
        <v>93</v>
      </c>
      <c r="F108" s="7">
        <v>2</v>
      </c>
      <c r="G108" s="1">
        <f t="shared" si="14"/>
        <v>22</v>
      </c>
      <c r="J108" t="str">
        <f t="shared" si="18"/>
        <v>BUS</v>
      </c>
      <c r="K108" s="1">
        <f t="shared" si="12"/>
        <v>9.8299999999999998E-2</v>
      </c>
      <c r="Q108" s="2" t="s">
        <v>78</v>
      </c>
      <c r="R108" s="9">
        <f t="shared" si="15"/>
        <v>22</v>
      </c>
      <c r="S108" s="2">
        <f t="shared" si="19"/>
        <v>1</v>
      </c>
      <c r="T108" s="2">
        <f t="shared" si="16"/>
        <v>1</v>
      </c>
    </row>
    <row r="109" spans="1:20" x14ac:dyDescent="0.45">
      <c r="A109" s="1">
        <f t="shared" si="17"/>
        <v>22</v>
      </c>
      <c r="B109" s="1"/>
      <c r="C109" s="1"/>
      <c r="D109" t="str">
        <f t="shared" si="13"/>
        <v>TPPUBUSBGS-N</v>
      </c>
      <c r="E109" t="s">
        <v>93</v>
      </c>
      <c r="F109" s="7">
        <v>2</v>
      </c>
      <c r="G109" s="1">
        <f t="shared" si="14"/>
        <v>22</v>
      </c>
      <c r="J109" t="str">
        <f t="shared" si="18"/>
        <v>BUS</v>
      </c>
      <c r="K109" s="1">
        <f t="shared" si="12"/>
        <v>9.8299999999999998E-2</v>
      </c>
      <c r="Q109" s="2" t="s">
        <v>78</v>
      </c>
      <c r="R109" s="9">
        <f t="shared" si="15"/>
        <v>22</v>
      </c>
      <c r="S109" s="2">
        <f t="shared" si="19"/>
        <v>5</v>
      </c>
      <c r="T109" s="2">
        <f t="shared" si="16"/>
        <v>0.67489375533629092</v>
      </c>
    </row>
    <row r="110" spans="1:20" x14ac:dyDescent="0.45">
      <c r="A110" s="1">
        <f t="shared" si="17"/>
        <v>22</v>
      </c>
      <c r="B110" s="1"/>
      <c r="C110" s="1"/>
      <c r="D110" t="str">
        <f t="shared" si="13"/>
        <v>TPPUBUSBGS-N</v>
      </c>
      <c r="E110" t="s">
        <v>93</v>
      </c>
      <c r="F110" s="7">
        <v>2</v>
      </c>
      <c r="G110" s="1">
        <f t="shared" si="14"/>
        <v>22</v>
      </c>
      <c r="J110" t="str">
        <f t="shared" si="18"/>
        <v>BUS</v>
      </c>
      <c r="K110" s="1">
        <f t="shared" si="12"/>
        <v>9.8299999999999998E-2</v>
      </c>
      <c r="Q110" s="2" t="s">
        <v>78</v>
      </c>
      <c r="R110" s="9">
        <f t="shared" si="15"/>
        <v>22</v>
      </c>
      <c r="S110" s="2">
        <f t="shared" si="19"/>
        <v>10</v>
      </c>
      <c r="T110" s="2">
        <f t="shared" si="16"/>
        <v>0.41283800610502852</v>
      </c>
    </row>
    <row r="111" spans="1:20" x14ac:dyDescent="0.45">
      <c r="A111" s="1">
        <f t="shared" si="17"/>
        <v>22</v>
      </c>
      <c r="B111" s="1"/>
      <c r="C111" s="1"/>
      <c r="D111" t="str">
        <f t="shared" si="13"/>
        <v>TPPUBUSBGS-N</v>
      </c>
      <c r="E111" t="s">
        <v>93</v>
      </c>
      <c r="F111" s="7">
        <v>2</v>
      </c>
      <c r="G111" s="1">
        <f t="shared" si="14"/>
        <v>22</v>
      </c>
      <c r="J111" t="str">
        <f t="shared" si="18"/>
        <v>BUS</v>
      </c>
      <c r="K111" s="1">
        <f t="shared" si="12"/>
        <v>9.8299999999999998E-2</v>
      </c>
      <c r="Q111" s="2" t="s">
        <v>78</v>
      </c>
      <c r="R111" s="9">
        <f t="shared" si="15"/>
        <v>22</v>
      </c>
      <c r="S111" s="2">
        <f t="shared" si="19"/>
        <v>30</v>
      </c>
      <c r="T111" s="2">
        <f t="shared" si="16"/>
        <v>5.7803844018778514E-2</v>
      </c>
    </row>
    <row r="112" spans="1:20" x14ac:dyDescent="0.45">
      <c r="A112" s="1">
        <f t="shared" si="17"/>
        <v>22</v>
      </c>
      <c r="B112" s="1"/>
      <c r="C112" s="1"/>
      <c r="D112" t="str">
        <f t="shared" si="13"/>
        <v>TPPUBUSBGS-N</v>
      </c>
      <c r="E112" t="s">
        <v>93</v>
      </c>
      <c r="F112" s="7">
        <v>2</v>
      </c>
      <c r="G112" s="1">
        <f t="shared" si="14"/>
        <v>22</v>
      </c>
      <c r="J112" t="str">
        <f t="shared" si="18"/>
        <v>BUS</v>
      </c>
      <c r="K112" s="1">
        <f t="shared" si="12"/>
        <v>9.8299999999999998E-2</v>
      </c>
      <c r="Q112" s="2" t="s">
        <v>78</v>
      </c>
      <c r="R112" s="9">
        <f t="shared" si="15"/>
        <v>22</v>
      </c>
      <c r="S112" s="2">
        <f t="shared" si="19"/>
        <v>50</v>
      </c>
      <c r="T112" s="2">
        <f t="shared" si="16"/>
        <v>8.0934515086705273E-3</v>
      </c>
    </row>
    <row r="113" spans="1:20" x14ac:dyDescent="0.45">
      <c r="A113" s="1">
        <f t="shared" si="17"/>
        <v>23</v>
      </c>
      <c r="B113" s="1"/>
      <c r="C113" s="1"/>
      <c r="D113" t="str">
        <f t="shared" si="13"/>
        <v>TPPUBUSELC-N</v>
      </c>
      <c r="E113" t="s">
        <v>93</v>
      </c>
      <c r="F113" s="7">
        <v>2</v>
      </c>
      <c r="G113" s="1">
        <f t="shared" si="14"/>
        <v>23</v>
      </c>
      <c r="J113" t="str">
        <f t="shared" si="18"/>
        <v>BUS</v>
      </c>
      <c r="K113" s="1">
        <f t="shared" si="12"/>
        <v>9.8299999999999998E-2</v>
      </c>
      <c r="Q113" s="2" t="s">
        <v>78</v>
      </c>
      <c r="R113" s="9">
        <f t="shared" si="15"/>
        <v>23</v>
      </c>
      <c r="S113" s="2">
        <f t="shared" si="19"/>
        <v>1</v>
      </c>
      <c r="T113" s="2">
        <f t="shared" si="16"/>
        <v>1</v>
      </c>
    </row>
    <row r="114" spans="1:20" x14ac:dyDescent="0.45">
      <c r="A114" s="1">
        <f t="shared" si="17"/>
        <v>23</v>
      </c>
      <c r="B114" s="1"/>
      <c r="C114" s="1"/>
      <c r="D114" t="str">
        <f t="shared" si="13"/>
        <v>TPPUBUSELC-N</v>
      </c>
      <c r="E114" t="s">
        <v>93</v>
      </c>
      <c r="F114" s="7">
        <v>2</v>
      </c>
      <c r="G114" s="1">
        <f t="shared" si="14"/>
        <v>23</v>
      </c>
      <c r="J114" t="str">
        <f t="shared" si="18"/>
        <v>BUS</v>
      </c>
      <c r="K114" s="1">
        <f t="shared" si="12"/>
        <v>9.8299999999999998E-2</v>
      </c>
      <c r="Q114" s="2" t="s">
        <v>78</v>
      </c>
      <c r="R114" s="9">
        <f t="shared" si="15"/>
        <v>23</v>
      </c>
      <c r="S114" s="2">
        <f t="shared" si="19"/>
        <v>5</v>
      </c>
      <c r="T114" s="2">
        <f t="shared" si="16"/>
        <v>0.67489375533629092</v>
      </c>
    </row>
    <row r="115" spans="1:20" x14ac:dyDescent="0.45">
      <c r="A115" s="1">
        <f t="shared" si="17"/>
        <v>23</v>
      </c>
      <c r="B115" s="1"/>
      <c r="C115" s="1"/>
      <c r="D115" t="str">
        <f t="shared" si="13"/>
        <v>TPPUBUSELC-N</v>
      </c>
      <c r="E115" t="s">
        <v>93</v>
      </c>
      <c r="F115" s="7">
        <v>2</v>
      </c>
      <c r="G115" s="1">
        <f t="shared" si="14"/>
        <v>23</v>
      </c>
      <c r="J115" t="str">
        <f t="shared" si="18"/>
        <v>BUS</v>
      </c>
      <c r="K115" s="1">
        <f t="shared" si="12"/>
        <v>9.8299999999999998E-2</v>
      </c>
      <c r="Q115" s="2" t="s">
        <v>78</v>
      </c>
      <c r="R115" s="9">
        <f t="shared" si="15"/>
        <v>23</v>
      </c>
      <c r="S115" s="2">
        <f t="shared" si="19"/>
        <v>10</v>
      </c>
      <c r="T115" s="2">
        <f t="shared" si="16"/>
        <v>0.41283800610502852</v>
      </c>
    </row>
    <row r="116" spans="1:20" x14ac:dyDescent="0.45">
      <c r="A116" s="1">
        <f t="shared" si="17"/>
        <v>23</v>
      </c>
      <c r="B116" s="1"/>
      <c r="C116" s="1"/>
      <c r="D116" t="str">
        <f t="shared" si="13"/>
        <v>TPPUBUSELC-N</v>
      </c>
      <c r="E116" t="s">
        <v>93</v>
      </c>
      <c r="F116" s="7">
        <v>2</v>
      </c>
      <c r="G116" s="1">
        <f t="shared" si="14"/>
        <v>23</v>
      </c>
      <c r="J116" t="str">
        <f t="shared" si="18"/>
        <v>BUS</v>
      </c>
      <c r="K116" s="1">
        <f t="shared" si="12"/>
        <v>9.8299999999999998E-2</v>
      </c>
      <c r="Q116" s="2" t="s">
        <v>78</v>
      </c>
      <c r="R116" s="9">
        <f t="shared" si="15"/>
        <v>23</v>
      </c>
      <c r="S116" s="2">
        <f t="shared" si="19"/>
        <v>30</v>
      </c>
      <c r="T116" s="2">
        <f t="shared" si="16"/>
        <v>5.7803844018778514E-2</v>
      </c>
    </row>
    <row r="117" spans="1:20" x14ac:dyDescent="0.45">
      <c r="A117" s="1">
        <f t="shared" si="17"/>
        <v>23</v>
      </c>
      <c r="B117" s="1"/>
      <c r="C117" s="1"/>
      <c r="D117" t="str">
        <f t="shared" si="13"/>
        <v>TPPUBUSELC-N</v>
      </c>
      <c r="E117" t="s">
        <v>93</v>
      </c>
      <c r="F117" s="7">
        <v>2</v>
      </c>
      <c r="G117" s="1">
        <f t="shared" si="14"/>
        <v>23</v>
      </c>
      <c r="J117" t="str">
        <f t="shared" si="18"/>
        <v>BUS</v>
      </c>
      <c r="K117" s="1">
        <f t="shared" si="12"/>
        <v>9.8299999999999998E-2</v>
      </c>
      <c r="Q117" s="2" t="s">
        <v>78</v>
      </c>
      <c r="R117" s="9">
        <f t="shared" si="15"/>
        <v>23</v>
      </c>
      <c r="S117" s="2">
        <f t="shared" si="19"/>
        <v>50</v>
      </c>
      <c r="T117" s="2">
        <f t="shared" si="16"/>
        <v>8.0934515086705273E-3</v>
      </c>
    </row>
    <row r="118" spans="1:20" x14ac:dyDescent="0.45">
      <c r="A118" s="1">
        <f t="shared" si="17"/>
        <v>24</v>
      </c>
      <c r="B118" s="1"/>
      <c r="C118" s="1"/>
      <c r="D118" t="str">
        <f t="shared" si="13"/>
        <v>TPPUMBTODS-N</v>
      </c>
      <c r="E118" t="s">
        <v>93</v>
      </c>
      <c r="F118" s="7">
        <v>2</v>
      </c>
      <c r="G118" s="1">
        <f t="shared" si="14"/>
        <v>24</v>
      </c>
      <c r="J118" t="str">
        <f t="shared" si="18"/>
        <v>MBT</v>
      </c>
      <c r="K118" s="1">
        <f t="shared" si="12"/>
        <v>0.04</v>
      </c>
      <c r="Q118" s="2" t="s">
        <v>78</v>
      </c>
      <c r="R118" s="9">
        <f t="shared" si="15"/>
        <v>24</v>
      </c>
      <c r="S118" s="2">
        <f t="shared" si="19"/>
        <v>1</v>
      </c>
      <c r="T118" s="2">
        <f t="shared" si="16"/>
        <v>1</v>
      </c>
    </row>
    <row r="119" spans="1:20" x14ac:dyDescent="0.45">
      <c r="A119" s="1">
        <f t="shared" si="17"/>
        <v>24</v>
      </c>
      <c r="B119" s="1"/>
      <c r="C119" s="1"/>
      <c r="D119" t="str">
        <f t="shared" si="13"/>
        <v>TPPUMBTODS-N</v>
      </c>
      <c r="E119" t="s">
        <v>93</v>
      </c>
      <c r="F119" s="7">
        <v>2</v>
      </c>
      <c r="G119" s="1">
        <f t="shared" si="14"/>
        <v>24</v>
      </c>
      <c r="J119" t="str">
        <f t="shared" si="18"/>
        <v>MBT</v>
      </c>
      <c r="K119" s="1">
        <f t="shared" si="12"/>
        <v>0.04</v>
      </c>
      <c r="Q119" s="2" t="s">
        <v>78</v>
      </c>
      <c r="R119" s="9">
        <f t="shared" si="15"/>
        <v>24</v>
      </c>
      <c r="S119" s="2">
        <f t="shared" si="19"/>
        <v>5</v>
      </c>
      <c r="T119" s="2">
        <f t="shared" si="16"/>
        <v>0.85214378896621135</v>
      </c>
    </row>
    <row r="120" spans="1:20" x14ac:dyDescent="0.45">
      <c r="A120" s="1">
        <f t="shared" si="17"/>
        <v>24</v>
      </c>
      <c r="B120" s="1"/>
      <c r="C120" s="1"/>
      <c r="D120" t="str">
        <f t="shared" si="13"/>
        <v>TPPUMBTODS-N</v>
      </c>
      <c r="E120" t="s">
        <v>93</v>
      </c>
      <c r="F120" s="7">
        <v>2</v>
      </c>
      <c r="G120" s="1">
        <f t="shared" si="14"/>
        <v>24</v>
      </c>
      <c r="J120" t="str">
        <f t="shared" si="18"/>
        <v>MBT</v>
      </c>
      <c r="K120" s="1">
        <f t="shared" si="12"/>
        <v>0.04</v>
      </c>
      <c r="Q120" s="2" t="s">
        <v>78</v>
      </c>
      <c r="R120" s="9">
        <f t="shared" si="15"/>
        <v>24</v>
      </c>
      <c r="S120" s="2">
        <f t="shared" si="19"/>
        <v>10</v>
      </c>
      <c r="T120" s="2">
        <f t="shared" si="16"/>
        <v>0.69767632607103103</v>
      </c>
    </row>
    <row r="121" spans="1:20" x14ac:dyDescent="0.45">
      <c r="A121" s="1">
        <f t="shared" si="17"/>
        <v>24</v>
      </c>
      <c r="B121" s="1"/>
      <c r="C121" s="1"/>
      <c r="D121" t="str">
        <f t="shared" si="13"/>
        <v>TPPUMBTODS-N</v>
      </c>
      <c r="E121" t="s">
        <v>93</v>
      </c>
      <c r="F121" s="7">
        <v>2</v>
      </c>
      <c r="G121" s="1">
        <f t="shared" si="14"/>
        <v>24</v>
      </c>
      <c r="J121" t="str">
        <f t="shared" si="18"/>
        <v>MBT</v>
      </c>
      <c r="K121" s="1">
        <f t="shared" si="12"/>
        <v>0.04</v>
      </c>
      <c r="Q121" s="2" t="s">
        <v>78</v>
      </c>
      <c r="R121" s="9">
        <f t="shared" si="15"/>
        <v>24</v>
      </c>
      <c r="S121" s="2">
        <f t="shared" si="19"/>
        <v>30</v>
      </c>
      <c r="T121" s="2">
        <f t="shared" si="16"/>
        <v>0.31348618088260533</v>
      </c>
    </row>
    <row r="122" spans="1:20" x14ac:dyDescent="0.45">
      <c r="A122" s="1">
        <f t="shared" si="17"/>
        <v>24</v>
      </c>
      <c r="B122" s="1"/>
      <c r="C122" s="1"/>
      <c r="D122" t="str">
        <f t="shared" si="13"/>
        <v>TPPUMBTODS-N</v>
      </c>
      <c r="E122" t="s">
        <v>93</v>
      </c>
      <c r="F122" s="7">
        <v>2</v>
      </c>
      <c r="G122" s="1">
        <f t="shared" si="14"/>
        <v>24</v>
      </c>
      <c r="J122" t="str">
        <f t="shared" si="18"/>
        <v>MBT</v>
      </c>
      <c r="K122" s="1">
        <f t="shared" si="12"/>
        <v>0.04</v>
      </c>
      <c r="Q122" s="2" t="s">
        <v>78</v>
      </c>
      <c r="R122" s="9">
        <f t="shared" si="15"/>
        <v>24</v>
      </c>
      <c r="S122" s="2">
        <f t="shared" si="19"/>
        <v>50</v>
      </c>
      <c r="T122" s="2">
        <f t="shared" si="16"/>
        <v>0.140858420921045</v>
      </c>
    </row>
    <row r="123" spans="1:20" x14ac:dyDescent="0.45">
      <c r="A123" s="1">
        <f t="shared" si="17"/>
        <v>25</v>
      </c>
      <c r="B123" s="1"/>
      <c r="C123" s="1"/>
      <c r="D123" t="str">
        <f t="shared" si="13"/>
        <v>TPPUMBTOGS-N</v>
      </c>
      <c r="E123" t="s">
        <v>93</v>
      </c>
      <c r="F123" s="7">
        <v>2</v>
      </c>
      <c r="G123" s="1">
        <f t="shared" si="14"/>
        <v>25</v>
      </c>
      <c r="J123" t="str">
        <f t="shared" si="18"/>
        <v>MBT</v>
      </c>
      <c r="K123" s="1">
        <f t="shared" si="12"/>
        <v>0.04</v>
      </c>
      <c r="Q123" s="2" t="s">
        <v>78</v>
      </c>
      <c r="R123" s="9">
        <f t="shared" si="15"/>
        <v>25</v>
      </c>
      <c r="S123" s="2">
        <f t="shared" si="19"/>
        <v>1</v>
      </c>
      <c r="T123" s="2">
        <f t="shared" si="16"/>
        <v>1</v>
      </c>
    </row>
    <row r="124" spans="1:20" x14ac:dyDescent="0.45">
      <c r="A124" s="1">
        <f t="shared" si="17"/>
        <v>25</v>
      </c>
      <c r="B124" s="1"/>
      <c r="C124" s="1"/>
      <c r="D124" t="str">
        <f t="shared" si="13"/>
        <v>TPPUMBTOGS-N</v>
      </c>
      <c r="E124" t="s">
        <v>93</v>
      </c>
      <c r="F124" s="7">
        <v>2</v>
      </c>
      <c r="G124" s="1">
        <f t="shared" si="14"/>
        <v>25</v>
      </c>
      <c r="J124" t="str">
        <f t="shared" si="18"/>
        <v>MBT</v>
      </c>
      <c r="K124" s="1">
        <f t="shared" si="12"/>
        <v>0.04</v>
      </c>
      <c r="Q124" s="2" t="s">
        <v>78</v>
      </c>
      <c r="R124" s="9">
        <f t="shared" si="15"/>
        <v>25</v>
      </c>
      <c r="S124" s="2">
        <f t="shared" si="19"/>
        <v>5</v>
      </c>
      <c r="T124" s="2">
        <f t="shared" si="16"/>
        <v>0.85214378896621135</v>
      </c>
    </row>
    <row r="125" spans="1:20" x14ac:dyDescent="0.45">
      <c r="A125" s="1">
        <f t="shared" si="17"/>
        <v>25</v>
      </c>
      <c r="B125" s="1"/>
      <c r="C125" s="1"/>
      <c r="D125" t="str">
        <f t="shared" si="13"/>
        <v>TPPUMBTOGS-N</v>
      </c>
      <c r="E125" t="s">
        <v>93</v>
      </c>
      <c r="F125" s="7">
        <v>2</v>
      </c>
      <c r="G125" s="1">
        <f t="shared" si="14"/>
        <v>25</v>
      </c>
      <c r="J125" t="str">
        <f t="shared" si="18"/>
        <v>MBT</v>
      </c>
      <c r="K125" s="1">
        <f t="shared" si="12"/>
        <v>0.04</v>
      </c>
      <c r="Q125" s="2" t="s">
        <v>78</v>
      </c>
      <c r="R125" s="9">
        <f t="shared" si="15"/>
        <v>25</v>
      </c>
      <c r="S125" s="2">
        <f t="shared" si="19"/>
        <v>10</v>
      </c>
      <c r="T125" s="2">
        <f t="shared" si="16"/>
        <v>0.69767632607103103</v>
      </c>
    </row>
    <row r="126" spans="1:20" x14ac:dyDescent="0.45">
      <c r="A126" s="1">
        <f t="shared" si="17"/>
        <v>25</v>
      </c>
      <c r="B126" s="1"/>
      <c r="C126" s="1"/>
      <c r="D126" t="str">
        <f t="shared" si="13"/>
        <v>TPPUMBTOGS-N</v>
      </c>
      <c r="E126" t="s">
        <v>93</v>
      </c>
      <c r="F126" s="7">
        <v>2</v>
      </c>
      <c r="G126" s="1">
        <f t="shared" si="14"/>
        <v>25</v>
      </c>
      <c r="J126" t="str">
        <f t="shared" si="18"/>
        <v>MBT</v>
      </c>
      <c r="K126" s="1">
        <f t="shared" si="12"/>
        <v>0.04</v>
      </c>
      <c r="Q126" s="2" t="s">
        <v>78</v>
      </c>
      <c r="R126" s="9">
        <f t="shared" si="15"/>
        <v>25</v>
      </c>
      <c r="S126" s="2">
        <f t="shared" si="19"/>
        <v>30</v>
      </c>
      <c r="T126" s="2">
        <f t="shared" si="16"/>
        <v>0.31348618088260533</v>
      </c>
    </row>
    <row r="127" spans="1:20" x14ac:dyDescent="0.45">
      <c r="A127" s="1">
        <f t="shared" si="17"/>
        <v>25</v>
      </c>
      <c r="B127" s="1"/>
      <c r="C127" s="1"/>
      <c r="D127" t="str">
        <f t="shared" si="13"/>
        <v>TPPUMBTOGS-N</v>
      </c>
      <c r="E127" t="s">
        <v>93</v>
      </c>
      <c r="F127" s="7">
        <v>2</v>
      </c>
      <c r="G127" s="1">
        <f t="shared" si="14"/>
        <v>25</v>
      </c>
      <c r="J127" t="str">
        <f t="shared" si="18"/>
        <v>MBT</v>
      </c>
      <c r="K127" s="1">
        <f t="shared" si="12"/>
        <v>0.04</v>
      </c>
      <c r="Q127" s="2" t="s">
        <v>78</v>
      </c>
      <c r="R127" s="9">
        <f t="shared" si="15"/>
        <v>25</v>
      </c>
      <c r="S127" s="2">
        <f t="shared" si="19"/>
        <v>50</v>
      </c>
      <c r="T127" s="2">
        <f t="shared" si="16"/>
        <v>0.140858420921045</v>
      </c>
    </row>
    <row r="128" spans="1:20" x14ac:dyDescent="0.45">
      <c r="A128" s="1">
        <f t="shared" si="17"/>
        <v>26</v>
      </c>
      <c r="B128" s="1"/>
      <c r="C128" s="1"/>
      <c r="D128" t="str">
        <f t="shared" si="13"/>
        <v>TPPUMBTODSH-N</v>
      </c>
      <c r="E128" t="s">
        <v>93</v>
      </c>
      <c r="F128" s="7">
        <v>2</v>
      </c>
      <c r="G128" s="1">
        <f t="shared" si="14"/>
        <v>26</v>
      </c>
      <c r="J128" t="str">
        <f t="shared" si="18"/>
        <v>MBT</v>
      </c>
      <c r="K128" s="1">
        <f t="shared" si="12"/>
        <v>0.04</v>
      </c>
      <c r="Q128" s="2" t="s">
        <v>78</v>
      </c>
      <c r="R128" s="9">
        <f t="shared" si="15"/>
        <v>26</v>
      </c>
      <c r="S128" s="2">
        <f t="shared" si="19"/>
        <v>1</v>
      </c>
      <c r="T128" s="2">
        <f t="shared" si="16"/>
        <v>1</v>
      </c>
    </row>
    <row r="129" spans="1:20" x14ac:dyDescent="0.45">
      <c r="A129" s="1">
        <f t="shared" si="17"/>
        <v>26</v>
      </c>
      <c r="B129" s="1"/>
      <c r="C129" s="1"/>
      <c r="D129" t="str">
        <f t="shared" si="13"/>
        <v>TPPUMBTODSH-N</v>
      </c>
      <c r="E129" t="s">
        <v>93</v>
      </c>
      <c r="F129" s="7">
        <v>2</v>
      </c>
      <c r="G129" s="1">
        <f t="shared" si="14"/>
        <v>26</v>
      </c>
      <c r="J129" t="str">
        <f t="shared" si="18"/>
        <v>MBT</v>
      </c>
      <c r="K129" s="1">
        <f t="shared" si="12"/>
        <v>0.04</v>
      </c>
      <c r="Q129" s="2" t="s">
        <v>78</v>
      </c>
      <c r="R129" s="9">
        <f t="shared" si="15"/>
        <v>26</v>
      </c>
      <c r="S129" s="2">
        <f t="shared" si="19"/>
        <v>5</v>
      </c>
      <c r="T129" s="2">
        <f t="shared" si="16"/>
        <v>0.85214378896621135</v>
      </c>
    </row>
    <row r="130" spans="1:20" x14ac:dyDescent="0.45">
      <c r="A130" s="1">
        <f t="shared" si="17"/>
        <v>26</v>
      </c>
      <c r="B130" s="1"/>
      <c r="C130" s="1"/>
      <c r="D130" t="str">
        <f t="shared" si="13"/>
        <v>TPPUMBTODSH-N</v>
      </c>
      <c r="E130" t="s">
        <v>93</v>
      </c>
      <c r="F130" s="7">
        <v>2</v>
      </c>
      <c r="G130" s="1">
        <f t="shared" si="14"/>
        <v>26</v>
      </c>
      <c r="J130" t="str">
        <f t="shared" si="18"/>
        <v>MBT</v>
      </c>
      <c r="K130" s="1">
        <f t="shared" si="12"/>
        <v>0.04</v>
      </c>
      <c r="Q130" s="2" t="s">
        <v>78</v>
      </c>
      <c r="R130" s="9">
        <f t="shared" si="15"/>
        <v>26</v>
      </c>
      <c r="S130" s="2">
        <f t="shared" si="19"/>
        <v>10</v>
      </c>
      <c r="T130" s="2">
        <f t="shared" si="16"/>
        <v>0.69767632607103103</v>
      </c>
    </row>
    <row r="131" spans="1:20" x14ac:dyDescent="0.45">
      <c r="A131" s="1">
        <f t="shared" si="17"/>
        <v>26</v>
      </c>
      <c r="B131" s="1"/>
      <c r="C131" s="1"/>
      <c r="D131" t="str">
        <f t="shared" si="13"/>
        <v>TPPUMBTODSH-N</v>
      </c>
      <c r="E131" t="s">
        <v>93</v>
      </c>
      <c r="F131" s="7">
        <v>2</v>
      </c>
      <c r="G131" s="1">
        <f t="shared" si="14"/>
        <v>26</v>
      </c>
      <c r="J131" t="str">
        <f t="shared" si="18"/>
        <v>MBT</v>
      </c>
      <c r="K131" s="1">
        <f t="shared" ref="K131:K194" si="20">INDEX($AB$5:$AB$20,MATCH(J131,$AA$5:$AA$20,0))</f>
        <v>0.04</v>
      </c>
      <c r="Q131" s="2" t="s">
        <v>78</v>
      </c>
      <c r="R131" s="9">
        <f t="shared" si="15"/>
        <v>26</v>
      </c>
      <c r="S131" s="2">
        <f t="shared" si="19"/>
        <v>30</v>
      </c>
      <c r="T131" s="2">
        <f t="shared" si="16"/>
        <v>0.31348618088260533</v>
      </c>
    </row>
    <row r="132" spans="1:20" x14ac:dyDescent="0.45">
      <c r="A132" s="1">
        <f t="shared" si="17"/>
        <v>26</v>
      </c>
      <c r="B132" s="1"/>
      <c r="C132" s="1"/>
      <c r="D132" t="str">
        <f t="shared" ref="D132:D195" si="21">INDEX($AE$5:$AE$89,MATCH(A132,$AF$5:$AF$89,0))</f>
        <v>TPPUMBTODSH-N</v>
      </c>
      <c r="E132" t="s">
        <v>93</v>
      </c>
      <c r="F132" s="7">
        <v>2</v>
      </c>
      <c r="G132" s="1">
        <f t="shared" ref="G132:G195" si="22">A132</f>
        <v>26</v>
      </c>
      <c r="J132" t="str">
        <f t="shared" si="18"/>
        <v>MBT</v>
      </c>
      <c r="K132" s="1">
        <f t="shared" si="20"/>
        <v>0.04</v>
      </c>
      <c r="Q132" s="2" t="s">
        <v>78</v>
      </c>
      <c r="R132" s="9">
        <f t="shared" ref="R132:R195" si="23">A132</f>
        <v>26</v>
      </c>
      <c r="S132" s="2">
        <f t="shared" si="19"/>
        <v>50</v>
      </c>
      <c r="T132" s="2">
        <f t="shared" ref="T132:T195" si="24">(EXP(-((K132)*(S132-1))))</f>
        <v>0.140858420921045</v>
      </c>
    </row>
    <row r="133" spans="1:20" x14ac:dyDescent="0.45">
      <c r="A133" s="1">
        <f t="shared" si="17"/>
        <v>27</v>
      </c>
      <c r="B133" s="1"/>
      <c r="C133" s="1"/>
      <c r="D133" t="str">
        <f t="shared" si="21"/>
        <v>TPPUMBTGAS-N</v>
      </c>
      <c r="E133" t="s">
        <v>93</v>
      </c>
      <c r="F133" s="7">
        <v>2</v>
      </c>
      <c r="G133" s="1">
        <f t="shared" si="22"/>
        <v>27</v>
      </c>
      <c r="J133" t="str">
        <f t="shared" si="18"/>
        <v>MBT</v>
      </c>
      <c r="K133" s="1">
        <f t="shared" si="20"/>
        <v>0.04</v>
      </c>
      <c r="Q133" s="2" t="s">
        <v>78</v>
      </c>
      <c r="R133" s="9">
        <f t="shared" si="23"/>
        <v>27</v>
      </c>
      <c r="S133" s="2">
        <f t="shared" si="19"/>
        <v>1</v>
      </c>
      <c r="T133" s="2">
        <f t="shared" si="24"/>
        <v>1</v>
      </c>
    </row>
    <row r="134" spans="1:20" x14ac:dyDescent="0.45">
      <c r="A134" s="1">
        <f t="shared" si="17"/>
        <v>27</v>
      </c>
      <c r="B134" s="1"/>
      <c r="C134" s="1"/>
      <c r="D134" t="str">
        <f t="shared" si="21"/>
        <v>TPPUMBTGAS-N</v>
      </c>
      <c r="E134" t="s">
        <v>93</v>
      </c>
      <c r="F134" s="7">
        <v>2</v>
      </c>
      <c r="G134" s="1">
        <f t="shared" si="22"/>
        <v>27</v>
      </c>
      <c r="J134" t="str">
        <f t="shared" si="18"/>
        <v>MBT</v>
      </c>
      <c r="K134" s="1">
        <f t="shared" si="20"/>
        <v>0.04</v>
      </c>
      <c r="Q134" s="2" t="s">
        <v>78</v>
      </c>
      <c r="R134" s="9">
        <f t="shared" si="23"/>
        <v>27</v>
      </c>
      <c r="S134" s="2">
        <f t="shared" si="19"/>
        <v>5</v>
      </c>
      <c r="T134" s="2">
        <f t="shared" si="24"/>
        <v>0.85214378896621135</v>
      </c>
    </row>
    <row r="135" spans="1:20" x14ac:dyDescent="0.45">
      <c r="A135" s="1">
        <f t="shared" si="17"/>
        <v>27</v>
      </c>
      <c r="B135" s="1"/>
      <c r="C135" s="1"/>
      <c r="D135" t="str">
        <f t="shared" si="21"/>
        <v>TPPUMBTGAS-N</v>
      </c>
      <c r="E135" t="s">
        <v>93</v>
      </c>
      <c r="F135" s="7">
        <v>2</v>
      </c>
      <c r="G135" s="1">
        <f t="shared" si="22"/>
        <v>27</v>
      </c>
      <c r="J135" t="str">
        <f t="shared" si="18"/>
        <v>MBT</v>
      </c>
      <c r="K135" s="1">
        <f t="shared" si="20"/>
        <v>0.04</v>
      </c>
      <c r="Q135" s="2" t="s">
        <v>78</v>
      </c>
      <c r="R135" s="9">
        <f t="shared" si="23"/>
        <v>27</v>
      </c>
      <c r="S135" s="2">
        <f t="shared" si="19"/>
        <v>10</v>
      </c>
      <c r="T135" s="2">
        <f t="shared" si="24"/>
        <v>0.69767632607103103</v>
      </c>
    </row>
    <row r="136" spans="1:20" x14ac:dyDescent="0.45">
      <c r="A136" s="1">
        <f t="shared" si="17"/>
        <v>27</v>
      </c>
      <c r="B136" s="1"/>
      <c r="C136" s="1"/>
      <c r="D136" t="str">
        <f t="shared" si="21"/>
        <v>TPPUMBTGAS-N</v>
      </c>
      <c r="E136" t="s">
        <v>93</v>
      </c>
      <c r="F136" s="7">
        <v>2</v>
      </c>
      <c r="G136" s="1">
        <f t="shared" si="22"/>
        <v>27</v>
      </c>
      <c r="J136" t="str">
        <f t="shared" si="18"/>
        <v>MBT</v>
      </c>
      <c r="K136" s="1">
        <f t="shared" si="20"/>
        <v>0.04</v>
      </c>
      <c r="Q136" s="2" t="s">
        <v>78</v>
      </c>
      <c r="R136" s="9">
        <f t="shared" si="23"/>
        <v>27</v>
      </c>
      <c r="S136" s="2">
        <f t="shared" si="19"/>
        <v>30</v>
      </c>
      <c r="T136" s="2">
        <f t="shared" si="24"/>
        <v>0.31348618088260533</v>
      </c>
    </row>
    <row r="137" spans="1:20" x14ac:dyDescent="0.45">
      <c r="A137" s="1">
        <f t="shared" ref="A137:A200" si="25">A132+1</f>
        <v>27</v>
      </c>
      <c r="B137" s="1"/>
      <c r="C137" s="1"/>
      <c r="D137" t="str">
        <f t="shared" si="21"/>
        <v>TPPUMBTGAS-N</v>
      </c>
      <c r="E137" t="s">
        <v>93</v>
      </c>
      <c r="F137" s="7">
        <v>2</v>
      </c>
      <c r="G137" s="1">
        <f t="shared" si="22"/>
        <v>27</v>
      </c>
      <c r="J137" t="str">
        <f t="shared" ref="J137:J200" si="26">INDEX($AD$5:$AD$89,MATCH(D137,$AE$5:$AE$89,0))</f>
        <v>MBT</v>
      </c>
      <c r="K137" s="1">
        <f t="shared" si="20"/>
        <v>0.04</v>
      </c>
      <c r="Q137" s="2" t="s">
        <v>78</v>
      </c>
      <c r="R137" s="9">
        <f t="shared" si="23"/>
        <v>27</v>
      </c>
      <c r="S137" s="2">
        <f t="shared" ref="S137:S200" si="27">S132</f>
        <v>50</v>
      </c>
      <c r="T137" s="2">
        <f t="shared" si="24"/>
        <v>0.140858420921045</v>
      </c>
    </row>
    <row r="138" spans="1:20" x14ac:dyDescent="0.45">
      <c r="A138" s="1">
        <f t="shared" si="25"/>
        <v>28</v>
      </c>
      <c r="B138" s="1"/>
      <c r="C138" s="1"/>
      <c r="D138" t="str">
        <f t="shared" si="21"/>
        <v>TPPUMBTHGNF-N</v>
      </c>
      <c r="E138" t="s">
        <v>93</v>
      </c>
      <c r="F138" s="7">
        <v>2</v>
      </c>
      <c r="G138" s="1">
        <f t="shared" si="22"/>
        <v>28</v>
      </c>
      <c r="J138" t="str">
        <f t="shared" si="26"/>
        <v>MBT</v>
      </c>
      <c r="K138" s="1">
        <f t="shared" si="20"/>
        <v>0.04</v>
      </c>
      <c r="Q138" s="2" t="s">
        <v>78</v>
      </c>
      <c r="R138" s="9">
        <f t="shared" si="23"/>
        <v>28</v>
      </c>
      <c r="S138" s="2">
        <f t="shared" si="27"/>
        <v>1</v>
      </c>
      <c r="T138" s="2">
        <f t="shared" si="24"/>
        <v>1</v>
      </c>
    </row>
    <row r="139" spans="1:20" x14ac:dyDescent="0.45">
      <c r="A139" s="1">
        <f t="shared" si="25"/>
        <v>28</v>
      </c>
      <c r="B139" s="1"/>
      <c r="C139" s="1"/>
      <c r="D139" t="str">
        <f t="shared" si="21"/>
        <v>TPPUMBTHGNF-N</v>
      </c>
      <c r="E139" t="s">
        <v>93</v>
      </c>
      <c r="F139" s="7">
        <v>2</v>
      </c>
      <c r="G139" s="1">
        <f t="shared" si="22"/>
        <v>28</v>
      </c>
      <c r="J139" t="str">
        <f t="shared" si="26"/>
        <v>MBT</v>
      </c>
      <c r="K139" s="1">
        <f t="shared" si="20"/>
        <v>0.04</v>
      </c>
      <c r="Q139" s="2" t="s">
        <v>78</v>
      </c>
      <c r="R139" s="9">
        <f t="shared" si="23"/>
        <v>28</v>
      </c>
      <c r="S139" s="2">
        <f t="shared" si="27"/>
        <v>5</v>
      </c>
      <c r="T139" s="2">
        <f t="shared" si="24"/>
        <v>0.85214378896621135</v>
      </c>
    </row>
    <row r="140" spans="1:20" x14ac:dyDescent="0.45">
      <c r="A140" s="1">
        <f t="shared" si="25"/>
        <v>28</v>
      </c>
      <c r="B140" s="1"/>
      <c r="C140" s="1"/>
      <c r="D140" t="str">
        <f t="shared" si="21"/>
        <v>TPPUMBTHGNF-N</v>
      </c>
      <c r="E140" t="s">
        <v>93</v>
      </c>
      <c r="F140" s="7">
        <v>2</v>
      </c>
      <c r="G140" s="1">
        <f t="shared" si="22"/>
        <v>28</v>
      </c>
      <c r="J140" t="str">
        <f t="shared" si="26"/>
        <v>MBT</v>
      </c>
      <c r="K140" s="1">
        <f t="shared" si="20"/>
        <v>0.04</v>
      </c>
      <c r="Q140" s="2" t="s">
        <v>78</v>
      </c>
      <c r="R140" s="9">
        <f t="shared" si="23"/>
        <v>28</v>
      </c>
      <c r="S140" s="2">
        <f t="shared" si="27"/>
        <v>10</v>
      </c>
      <c r="T140" s="2">
        <f t="shared" si="24"/>
        <v>0.69767632607103103</v>
      </c>
    </row>
    <row r="141" spans="1:20" x14ac:dyDescent="0.45">
      <c r="A141" s="1">
        <f t="shared" si="25"/>
        <v>28</v>
      </c>
      <c r="B141" s="1"/>
      <c r="C141" s="1"/>
      <c r="D141" t="str">
        <f t="shared" si="21"/>
        <v>TPPUMBTHGNF-N</v>
      </c>
      <c r="E141" t="s">
        <v>93</v>
      </c>
      <c r="F141" s="7">
        <v>2</v>
      </c>
      <c r="G141" s="1">
        <f t="shared" si="22"/>
        <v>28</v>
      </c>
      <c r="J141" t="str">
        <f t="shared" si="26"/>
        <v>MBT</v>
      </c>
      <c r="K141" s="1">
        <f t="shared" si="20"/>
        <v>0.04</v>
      </c>
      <c r="Q141" s="2" t="s">
        <v>78</v>
      </c>
      <c r="R141" s="9">
        <f t="shared" si="23"/>
        <v>28</v>
      </c>
      <c r="S141" s="2">
        <f t="shared" si="27"/>
        <v>30</v>
      </c>
      <c r="T141" s="2">
        <f t="shared" si="24"/>
        <v>0.31348618088260533</v>
      </c>
    </row>
    <row r="142" spans="1:20" x14ac:dyDescent="0.45">
      <c r="A142" s="1">
        <f t="shared" si="25"/>
        <v>28</v>
      </c>
      <c r="B142" s="1"/>
      <c r="C142" s="1"/>
      <c r="D142" t="str">
        <f t="shared" si="21"/>
        <v>TPPUMBTHGNF-N</v>
      </c>
      <c r="E142" t="s">
        <v>93</v>
      </c>
      <c r="F142" s="7">
        <v>2</v>
      </c>
      <c r="G142" s="1">
        <f t="shared" si="22"/>
        <v>28</v>
      </c>
      <c r="J142" t="str">
        <f t="shared" si="26"/>
        <v>MBT</v>
      </c>
      <c r="K142" s="1">
        <f t="shared" si="20"/>
        <v>0.04</v>
      </c>
      <c r="Q142" s="2" t="s">
        <v>78</v>
      </c>
      <c r="R142" s="9">
        <f t="shared" si="23"/>
        <v>28</v>
      </c>
      <c r="S142" s="2">
        <f t="shared" si="27"/>
        <v>50</v>
      </c>
      <c r="T142" s="2">
        <f t="shared" si="24"/>
        <v>0.140858420921045</v>
      </c>
    </row>
    <row r="143" spans="1:20" x14ac:dyDescent="0.45">
      <c r="A143" s="1">
        <f t="shared" si="25"/>
        <v>29</v>
      </c>
      <c r="B143" s="1"/>
      <c r="C143" s="1"/>
      <c r="D143" t="str">
        <f t="shared" si="21"/>
        <v>TPPUMBTBGS-N</v>
      </c>
      <c r="E143" t="s">
        <v>93</v>
      </c>
      <c r="F143" s="7">
        <v>2</v>
      </c>
      <c r="G143" s="1">
        <f t="shared" si="22"/>
        <v>29</v>
      </c>
      <c r="J143" t="str">
        <f t="shared" si="26"/>
        <v>MBT</v>
      </c>
      <c r="K143" s="1">
        <f t="shared" si="20"/>
        <v>0.04</v>
      </c>
      <c r="Q143" s="2" t="s">
        <v>78</v>
      </c>
      <c r="R143" s="9">
        <f t="shared" si="23"/>
        <v>29</v>
      </c>
      <c r="S143" s="2">
        <f t="shared" si="27"/>
        <v>1</v>
      </c>
      <c r="T143" s="2">
        <f t="shared" si="24"/>
        <v>1</v>
      </c>
    </row>
    <row r="144" spans="1:20" x14ac:dyDescent="0.45">
      <c r="A144" s="1">
        <f t="shared" si="25"/>
        <v>29</v>
      </c>
      <c r="B144" s="1"/>
      <c r="C144" s="1"/>
      <c r="D144" t="str">
        <f t="shared" si="21"/>
        <v>TPPUMBTBGS-N</v>
      </c>
      <c r="E144" t="s">
        <v>93</v>
      </c>
      <c r="F144" s="7">
        <v>2</v>
      </c>
      <c r="G144" s="1">
        <f t="shared" si="22"/>
        <v>29</v>
      </c>
      <c r="J144" t="str">
        <f t="shared" si="26"/>
        <v>MBT</v>
      </c>
      <c r="K144" s="1">
        <f t="shared" si="20"/>
        <v>0.04</v>
      </c>
      <c r="Q144" s="2" t="s">
        <v>78</v>
      </c>
      <c r="R144" s="9">
        <f t="shared" si="23"/>
        <v>29</v>
      </c>
      <c r="S144" s="2">
        <f t="shared" si="27"/>
        <v>5</v>
      </c>
      <c r="T144" s="2">
        <f t="shared" si="24"/>
        <v>0.85214378896621135</v>
      </c>
    </row>
    <row r="145" spans="1:20" x14ac:dyDescent="0.45">
      <c r="A145" s="1">
        <f t="shared" si="25"/>
        <v>29</v>
      </c>
      <c r="B145" s="1"/>
      <c r="C145" s="1"/>
      <c r="D145" t="str">
        <f t="shared" si="21"/>
        <v>TPPUMBTBGS-N</v>
      </c>
      <c r="E145" t="s">
        <v>93</v>
      </c>
      <c r="F145" s="7">
        <v>2</v>
      </c>
      <c r="G145" s="1">
        <f t="shared" si="22"/>
        <v>29</v>
      </c>
      <c r="J145" t="str">
        <f t="shared" si="26"/>
        <v>MBT</v>
      </c>
      <c r="K145" s="1">
        <f t="shared" si="20"/>
        <v>0.04</v>
      </c>
      <c r="Q145" s="2" t="s">
        <v>78</v>
      </c>
      <c r="R145" s="9">
        <f t="shared" si="23"/>
        <v>29</v>
      </c>
      <c r="S145" s="2">
        <f t="shared" si="27"/>
        <v>10</v>
      </c>
      <c r="T145" s="2">
        <f t="shared" si="24"/>
        <v>0.69767632607103103</v>
      </c>
    </row>
    <row r="146" spans="1:20" x14ac:dyDescent="0.45">
      <c r="A146" s="1">
        <f t="shared" si="25"/>
        <v>29</v>
      </c>
      <c r="B146" s="1"/>
      <c r="C146" s="1"/>
      <c r="D146" t="str">
        <f t="shared" si="21"/>
        <v>TPPUMBTBGS-N</v>
      </c>
      <c r="E146" t="s">
        <v>93</v>
      </c>
      <c r="F146" s="7">
        <v>2</v>
      </c>
      <c r="G146" s="1">
        <f t="shared" si="22"/>
        <v>29</v>
      </c>
      <c r="J146" t="str">
        <f t="shared" si="26"/>
        <v>MBT</v>
      </c>
      <c r="K146" s="1">
        <f t="shared" si="20"/>
        <v>0.04</v>
      </c>
      <c r="Q146" s="2" t="s">
        <v>78</v>
      </c>
      <c r="R146" s="9">
        <f t="shared" si="23"/>
        <v>29</v>
      </c>
      <c r="S146" s="2">
        <f t="shared" si="27"/>
        <v>30</v>
      </c>
      <c r="T146" s="2">
        <f t="shared" si="24"/>
        <v>0.31348618088260533</v>
      </c>
    </row>
    <row r="147" spans="1:20" x14ac:dyDescent="0.45">
      <c r="A147" s="1">
        <f t="shared" si="25"/>
        <v>29</v>
      </c>
      <c r="B147" s="1"/>
      <c r="C147" s="1"/>
      <c r="D147" t="str">
        <f t="shared" si="21"/>
        <v>TPPUMBTBGS-N</v>
      </c>
      <c r="E147" t="s">
        <v>93</v>
      </c>
      <c r="F147" s="7">
        <v>2</v>
      </c>
      <c r="G147" s="1">
        <f t="shared" si="22"/>
        <v>29</v>
      </c>
      <c r="J147" t="str">
        <f t="shared" si="26"/>
        <v>MBT</v>
      </c>
      <c r="K147" s="1">
        <f t="shared" si="20"/>
        <v>0.04</v>
      </c>
      <c r="Q147" s="2" t="s">
        <v>78</v>
      </c>
      <c r="R147" s="9">
        <f t="shared" si="23"/>
        <v>29</v>
      </c>
      <c r="S147" s="2">
        <f t="shared" si="27"/>
        <v>50</v>
      </c>
      <c r="T147" s="2">
        <f t="shared" si="24"/>
        <v>0.140858420921045</v>
      </c>
    </row>
    <row r="148" spans="1:20" x14ac:dyDescent="0.45">
      <c r="A148" s="1">
        <f t="shared" si="25"/>
        <v>30</v>
      </c>
      <c r="B148" s="1"/>
      <c r="C148" s="1"/>
      <c r="D148" t="str">
        <f t="shared" si="21"/>
        <v>TPPUMBTELC-N</v>
      </c>
      <c r="E148" t="s">
        <v>93</v>
      </c>
      <c r="F148" s="7">
        <v>2</v>
      </c>
      <c r="G148" s="1">
        <f t="shared" si="22"/>
        <v>30</v>
      </c>
      <c r="J148" t="str">
        <f t="shared" si="26"/>
        <v>MBT</v>
      </c>
      <c r="K148" s="1">
        <f t="shared" si="20"/>
        <v>0.04</v>
      </c>
      <c r="Q148" s="2" t="s">
        <v>78</v>
      </c>
      <c r="R148" s="9">
        <f t="shared" si="23"/>
        <v>30</v>
      </c>
      <c r="S148" s="2">
        <f t="shared" si="27"/>
        <v>1</v>
      </c>
      <c r="T148" s="2">
        <f t="shared" si="24"/>
        <v>1</v>
      </c>
    </row>
    <row r="149" spans="1:20" x14ac:dyDescent="0.45">
      <c r="A149" s="1">
        <f t="shared" si="25"/>
        <v>30</v>
      </c>
      <c r="B149" s="1"/>
      <c r="C149" s="1"/>
      <c r="D149" t="str">
        <f t="shared" si="21"/>
        <v>TPPUMBTELC-N</v>
      </c>
      <c r="E149" t="s">
        <v>93</v>
      </c>
      <c r="F149" s="7">
        <v>2</v>
      </c>
      <c r="G149" s="1">
        <f t="shared" si="22"/>
        <v>30</v>
      </c>
      <c r="J149" t="str">
        <f t="shared" si="26"/>
        <v>MBT</v>
      </c>
      <c r="K149" s="1">
        <f t="shared" si="20"/>
        <v>0.04</v>
      </c>
      <c r="Q149" s="2" t="s">
        <v>78</v>
      </c>
      <c r="R149" s="9">
        <f t="shared" si="23"/>
        <v>30</v>
      </c>
      <c r="S149" s="2">
        <f t="shared" si="27"/>
        <v>5</v>
      </c>
      <c r="T149" s="2">
        <f t="shared" si="24"/>
        <v>0.85214378896621135</v>
      </c>
    </row>
    <row r="150" spans="1:20" x14ac:dyDescent="0.45">
      <c r="A150" s="1">
        <f t="shared" si="25"/>
        <v>30</v>
      </c>
      <c r="B150" s="1"/>
      <c r="C150" s="1"/>
      <c r="D150" t="str">
        <f t="shared" si="21"/>
        <v>TPPUMBTELC-N</v>
      </c>
      <c r="E150" t="s">
        <v>93</v>
      </c>
      <c r="F150" s="7">
        <v>2</v>
      </c>
      <c r="G150" s="1">
        <f t="shared" si="22"/>
        <v>30</v>
      </c>
      <c r="J150" t="str">
        <f t="shared" si="26"/>
        <v>MBT</v>
      </c>
      <c r="K150" s="1">
        <f t="shared" si="20"/>
        <v>0.04</v>
      </c>
      <c r="Q150" s="2" t="s">
        <v>78</v>
      </c>
      <c r="R150" s="9">
        <f t="shared" si="23"/>
        <v>30</v>
      </c>
      <c r="S150" s="2">
        <f t="shared" si="27"/>
        <v>10</v>
      </c>
      <c r="T150" s="2">
        <f t="shared" si="24"/>
        <v>0.69767632607103103</v>
      </c>
    </row>
    <row r="151" spans="1:20" x14ac:dyDescent="0.45">
      <c r="A151" s="1">
        <f t="shared" si="25"/>
        <v>30</v>
      </c>
      <c r="B151" s="1"/>
      <c r="C151" s="1"/>
      <c r="D151" t="str">
        <f t="shared" si="21"/>
        <v>TPPUMBTELC-N</v>
      </c>
      <c r="E151" t="s">
        <v>93</v>
      </c>
      <c r="F151" s="7">
        <v>2</v>
      </c>
      <c r="G151" s="1">
        <f t="shared" si="22"/>
        <v>30</v>
      </c>
      <c r="J151" t="str">
        <f t="shared" si="26"/>
        <v>MBT</v>
      </c>
      <c r="K151" s="1">
        <f t="shared" si="20"/>
        <v>0.04</v>
      </c>
      <c r="Q151" s="2" t="s">
        <v>78</v>
      </c>
      <c r="R151" s="9">
        <f t="shared" si="23"/>
        <v>30</v>
      </c>
      <c r="S151" s="2">
        <f t="shared" si="27"/>
        <v>30</v>
      </c>
      <c r="T151" s="2">
        <f t="shared" si="24"/>
        <v>0.31348618088260533</v>
      </c>
    </row>
    <row r="152" spans="1:20" x14ac:dyDescent="0.45">
      <c r="A152" s="1">
        <f t="shared" si="25"/>
        <v>30</v>
      </c>
      <c r="B152" s="1"/>
      <c r="C152" s="1"/>
      <c r="D152" t="str">
        <f t="shared" si="21"/>
        <v>TPPUMBTELC-N</v>
      </c>
      <c r="E152" t="s">
        <v>93</v>
      </c>
      <c r="F152" s="7">
        <v>2</v>
      </c>
      <c r="G152" s="1">
        <f t="shared" si="22"/>
        <v>30</v>
      </c>
      <c r="J152" t="str">
        <f t="shared" si="26"/>
        <v>MBT</v>
      </c>
      <c r="K152" s="1">
        <f t="shared" si="20"/>
        <v>0.04</v>
      </c>
      <c r="Q152" s="2" t="s">
        <v>78</v>
      </c>
      <c r="R152" s="9">
        <f t="shared" si="23"/>
        <v>30</v>
      </c>
      <c r="S152" s="2">
        <f t="shared" si="27"/>
        <v>50</v>
      </c>
      <c r="T152" s="2">
        <f t="shared" si="24"/>
        <v>0.140858420921045</v>
      </c>
    </row>
    <row r="153" spans="1:20" x14ac:dyDescent="0.45">
      <c r="A153" s="1">
        <f t="shared" si="25"/>
        <v>31</v>
      </c>
      <c r="B153" s="1"/>
      <c r="C153" s="1"/>
      <c r="D153" t="str">
        <f t="shared" si="21"/>
        <v>TPPUBRTODS-N</v>
      </c>
      <c r="E153" t="s">
        <v>93</v>
      </c>
      <c r="F153" s="7">
        <v>2</v>
      </c>
      <c r="G153" s="1">
        <f t="shared" si="22"/>
        <v>31</v>
      </c>
      <c r="J153" t="str">
        <f t="shared" si="26"/>
        <v>BRT</v>
      </c>
      <c r="K153" s="1">
        <f t="shared" si="20"/>
        <v>9.8299999999999998E-2</v>
      </c>
      <c r="Q153" s="2" t="s">
        <v>78</v>
      </c>
      <c r="R153" s="9">
        <f t="shared" si="23"/>
        <v>31</v>
      </c>
      <c r="S153" s="2">
        <f t="shared" si="27"/>
        <v>1</v>
      </c>
      <c r="T153" s="2">
        <f t="shared" si="24"/>
        <v>1</v>
      </c>
    </row>
    <row r="154" spans="1:20" x14ac:dyDescent="0.45">
      <c r="A154" s="1">
        <f t="shared" si="25"/>
        <v>31</v>
      </c>
      <c r="B154" s="1"/>
      <c r="C154" s="1"/>
      <c r="D154" t="str">
        <f t="shared" si="21"/>
        <v>TPPUBRTODS-N</v>
      </c>
      <c r="E154" t="s">
        <v>93</v>
      </c>
      <c r="F154" s="7">
        <v>2</v>
      </c>
      <c r="G154" s="1">
        <f t="shared" si="22"/>
        <v>31</v>
      </c>
      <c r="J154" t="str">
        <f t="shared" si="26"/>
        <v>BRT</v>
      </c>
      <c r="K154" s="1">
        <f t="shared" si="20"/>
        <v>9.8299999999999998E-2</v>
      </c>
      <c r="Q154" s="2" t="s">
        <v>78</v>
      </c>
      <c r="R154" s="9">
        <f t="shared" si="23"/>
        <v>31</v>
      </c>
      <c r="S154" s="2">
        <f t="shared" si="27"/>
        <v>5</v>
      </c>
      <c r="T154" s="2">
        <f t="shared" si="24"/>
        <v>0.67489375533629092</v>
      </c>
    </row>
    <row r="155" spans="1:20" x14ac:dyDescent="0.45">
      <c r="A155" s="1">
        <f t="shared" si="25"/>
        <v>31</v>
      </c>
      <c r="B155" s="1"/>
      <c r="C155" s="1"/>
      <c r="D155" t="str">
        <f t="shared" si="21"/>
        <v>TPPUBRTODS-N</v>
      </c>
      <c r="E155" t="s">
        <v>93</v>
      </c>
      <c r="F155" s="7">
        <v>2</v>
      </c>
      <c r="G155" s="1">
        <f t="shared" si="22"/>
        <v>31</v>
      </c>
      <c r="J155" t="str">
        <f t="shared" si="26"/>
        <v>BRT</v>
      </c>
      <c r="K155" s="1">
        <f t="shared" si="20"/>
        <v>9.8299999999999998E-2</v>
      </c>
      <c r="Q155" s="2" t="s">
        <v>78</v>
      </c>
      <c r="R155" s="9">
        <f t="shared" si="23"/>
        <v>31</v>
      </c>
      <c r="S155" s="2">
        <f t="shared" si="27"/>
        <v>10</v>
      </c>
      <c r="T155" s="2">
        <f t="shared" si="24"/>
        <v>0.41283800610502852</v>
      </c>
    </row>
    <row r="156" spans="1:20" x14ac:dyDescent="0.45">
      <c r="A156" s="1">
        <f t="shared" si="25"/>
        <v>31</v>
      </c>
      <c r="B156" s="1"/>
      <c r="C156" s="1"/>
      <c r="D156" t="str">
        <f t="shared" si="21"/>
        <v>TPPUBRTODS-N</v>
      </c>
      <c r="E156" t="s">
        <v>93</v>
      </c>
      <c r="F156" s="7">
        <v>2</v>
      </c>
      <c r="G156" s="1">
        <f t="shared" si="22"/>
        <v>31</v>
      </c>
      <c r="J156" t="str">
        <f t="shared" si="26"/>
        <v>BRT</v>
      </c>
      <c r="K156" s="1">
        <f t="shared" si="20"/>
        <v>9.8299999999999998E-2</v>
      </c>
      <c r="Q156" s="2" t="s">
        <v>78</v>
      </c>
      <c r="R156" s="9">
        <f t="shared" si="23"/>
        <v>31</v>
      </c>
      <c r="S156" s="2">
        <f t="shared" si="27"/>
        <v>30</v>
      </c>
      <c r="T156" s="2">
        <f t="shared" si="24"/>
        <v>5.7803844018778514E-2</v>
      </c>
    </row>
    <row r="157" spans="1:20" x14ac:dyDescent="0.45">
      <c r="A157" s="1">
        <f t="shared" si="25"/>
        <v>31</v>
      </c>
      <c r="B157" s="1"/>
      <c r="C157" s="1"/>
      <c r="D157" t="str">
        <f t="shared" si="21"/>
        <v>TPPUBRTODS-N</v>
      </c>
      <c r="E157" t="s">
        <v>93</v>
      </c>
      <c r="F157" s="7">
        <v>2</v>
      </c>
      <c r="G157" s="1">
        <f t="shared" si="22"/>
        <v>31</v>
      </c>
      <c r="J157" t="str">
        <f t="shared" si="26"/>
        <v>BRT</v>
      </c>
      <c r="K157" s="1">
        <f t="shared" si="20"/>
        <v>9.8299999999999998E-2</v>
      </c>
      <c r="Q157" s="2" t="s">
        <v>78</v>
      </c>
      <c r="R157" s="9">
        <f t="shared" si="23"/>
        <v>31</v>
      </c>
      <c r="S157" s="2">
        <f t="shared" si="27"/>
        <v>50</v>
      </c>
      <c r="T157" s="2">
        <f t="shared" si="24"/>
        <v>8.0934515086705273E-3</v>
      </c>
    </row>
    <row r="158" spans="1:20" x14ac:dyDescent="0.45">
      <c r="A158" s="1">
        <f t="shared" si="25"/>
        <v>32</v>
      </c>
      <c r="B158" s="1"/>
      <c r="C158" s="1"/>
      <c r="D158" t="str">
        <f t="shared" si="21"/>
        <v>TPPUBRTGAS-N</v>
      </c>
      <c r="E158" t="s">
        <v>93</v>
      </c>
      <c r="F158" s="7">
        <v>2</v>
      </c>
      <c r="G158" s="1">
        <f t="shared" si="22"/>
        <v>32</v>
      </c>
      <c r="J158" t="str">
        <f t="shared" si="26"/>
        <v>BRT</v>
      </c>
      <c r="K158" s="1">
        <f t="shared" si="20"/>
        <v>9.8299999999999998E-2</v>
      </c>
      <c r="Q158" s="2" t="s">
        <v>78</v>
      </c>
      <c r="R158" s="9">
        <f t="shared" si="23"/>
        <v>32</v>
      </c>
      <c r="S158" s="2">
        <f t="shared" si="27"/>
        <v>1</v>
      </c>
      <c r="T158" s="2">
        <f t="shared" si="24"/>
        <v>1</v>
      </c>
    </row>
    <row r="159" spans="1:20" x14ac:dyDescent="0.45">
      <c r="A159" s="1">
        <f t="shared" si="25"/>
        <v>32</v>
      </c>
      <c r="B159" s="1"/>
      <c r="C159" s="1"/>
      <c r="D159" t="str">
        <f t="shared" si="21"/>
        <v>TPPUBRTGAS-N</v>
      </c>
      <c r="E159" t="s">
        <v>93</v>
      </c>
      <c r="F159" s="7">
        <v>2</v>
      </c>
      <c r="G159" s="1">
        <f t="shared" si="22"/>
        <v>32</v>
      </c>
      <c r="J159" t="str">
        <f t="shared" si="26"/>
        <v>BRT</v>
      </c>
      <c r="K159" s="1">
        <f t="shared" si="20"/>
        <v>9.8299999999999998E-2</v>
      </c>
      <c r="Q159" s="2" t="s">
        <v>78</v>
      </c>
      <c r="R159" s="9">
        <f t="shared" si="23"/>
        <v>32</v>
      </c>
      <c r="S159" s="2">
        <f t="shared" si="27"/>
        <v>5</v>
      </c>
      <c r="T159" s="2">
        <f t="shared" si="24"/>
        <v>0.67489375533629092</v>
      </c>
    </row>
    <row r="160" spans="1:20" x14ac:dyDescent="0.45">
      <c r="A160" s="1">
        <f t="shared" si="25"/>
        <v>32</v>
      </c>
      <c r="B160" s="1"/>
      <c r="C160" s="1"/>
      <c r="D160" t="str">
        <f t="shared" si="21"/>
        <v>TPPUBRTGAS-N</v>
      </c>
      <c r="E160" t="s">
        <v>93</v>
      </c>
      <c r="F160" s="7">
        <v>2</v>
      </c>
      <c r="G160" s="1">
        <f t="shared" si="22"/>
        <v>32</v>
      </c>
      <c r="J160" t="str">
        <f t="shared" si="26"/>
        <v>BRT</v>
      </c>
      <c r="K160" s="1">
        <f t="shared" si="20"/>
        <v>9.8299999999999998E-2</v>
      </c>
      <c r="Q160" s="2" t="s">
        <v>78</v>
      </c>
      <c r="R160" s="9">
        <f t="shared" si="23"/>
        <v>32</v>
      </c>
      <c r="S160" s="2">
        <f t="shared" si="27"/>
        <v>10</v>
      </c>
      <c r="T160" s="2">
        <f t="shared" si="24"/>
        <v>0.41283800610502852</v>
      </c>
    </row>
    <row r="161" spans="1:20" x14ac:dyDescent="0.45">
      <c r="A161" s="1">
        <f t="shared" si="25"/>
        <v>32</v>
      </c>
      <c r="B161" s="1"/>
      <c r="C161" s="1"/>
      <c r="D161" t="str">
        <f t="shared" si="21"/>
        <v>TPPUBRTGAS-N</v>
      </c>
      <c r="E161" t="s">
        <v>93</v>
      </c>
      <c r="F161" s="7">
        <v>2</v>
      </c>
      <c r="G161" s="1">
        <f t="shared" si="22"/>
        <v>32</v>
      </c>
      <c r="J161" t="str">
        <f t="shared" si="26"/>
        <v>BRT</v>
      </c>
      <c r="K161" s="1">
        <f t="shared" si="20"/>
        <v>9.8299999999999998E-2</v>
      </c>
      <c r="Q161" s="2" t="s">
        <v>78</v>
      </c>
      <c r="R161" s="9">
        <f t="shared" si="23"/>
        <v>32</v>
      </c>
      <c r="S161" s="2">
        <f t="shared" si="27"/>
        <v>30</v>
      </c>
      <c r="T161" s="2">
        <f t="shared" si="24"/>
        <v>5.7803844018778514E-2</v>
      </c>
    </row>
    <row r="162" spans="1:20" x14ac:dyDescent="0.45">
      <c r="A162" s="1">
        <f t="shared" si="25"/>
        <v>32</v>
      </c>
      <c r="B162" s="1"/>
      <c r="C162" s="1"/>
      <c r="D162" t="str">
        <f t="shared" si="21"/>
        <v>TPPUBRTGAS-N</v>
      </c>
      <c r="E162" t="s">
        <v>93</v>
      </c>
      <c r="F162" s="7">
        <v>2</v>
      </c>
      <c r="G162" s="1">
        <f t="shared" si="22"/>
        <v>32</v>
      </c>
      <c r="J162" t="str">
        <f t="shared" si="26"/>
        <v>BRT</v>
      </c>
      <c r="K162" s="1">
        <f t="shared" si="20"/>
        <v>9.8299999999999998E-2</v>
      </c>
      <c r="Q162" s="2" t="s">
        <v>78</v>
      </c>
      <c r="R162" s="9">
        <f t="shared" si="23"/>
        <v>32</v>
      </c>
      <c r="S162" s="2">
        <f t="shared" si="27"/>
        <v>50</v>
      </c>
      <c r="T162" s="2">
        <f t="shared" si="24"/>
        <v>8.0934515086705273E-3</v>
      </c>
    </row>
    <row r="163" spans="1:20" x14ac:dyDescent="0.45">
      <c r="A163" s="1">
        <f t="shared" si="25"/>
        <v>33</v>
      </c>
      <c r="B163" s="1"/>
      <c r="C163" s="1"/>
      <c r="D163" t="str">
        <f t="shared" si="21"/>
        <v>TPPUBRTELC-N</v>
      </c>
      <c r="E163" t="s">
        <v>93</v>
      </c>
      <c r="F163" s="7">
        <v>2</v>
      </c>
      <c r="G163" s="1">
        <f t="shared" si="22"/>
        <v>33</v>
      </c>
      <c r="J163" t="str">
        <f t="shared" si="26"/>
        <v>BRT</v>
      </c>
      <c r="K163" s="1">
        <f t="shared" si="20"/>
        <v>9.8299999999999998E-2</v>
      </c>
      <c r="Q163" s="2" t="s">
        <v>78</v>
      </c>
      <c r="R163" s="9">
        <f t="shared" si="23"/>
        <v>33</v>
      </c>
      <c r="S163" s="2">
        <f t="shared" si="27"/>
        <v>1</v>
      </c>
      <c r="T163" s="2">
        <f t="shared" si="24"/>
        <v>1</v>
      </c>
    </row>
    <row r="164" spans="1:20" x14ac:dyDescent="0.45">
      <c r="A164" s="1">
        <f t="shared" si="25"/>
        <v>33</v>
      </c>
      <c r="B164" s="1"/>
      <c r="C164" s="1"/>
      <c r="D164" t="str">
        <f t="shared" si="21"/>
        <v>TPPUBRTELC-N</v>
      </c>
      <c r="E164" t="s">
        <v>93</v>
      </c>
      <c r="F164" s="7">
        <v>2</v>
      </c>
      <c r="G164" s="1">
        <f t="shared" si="22"/>
        <v>33</v>
      </c>
      <c r="J164" t="str">
        <f t="shared" si="26"/>
        <v>BRT</v>
      </c>
      <c r="K164" s="1">
        <f t="shared" si="20"/>
        <v>9.8299999999999998E-2</v>
      </c>
      <c r="Q164" s="2" t="s">
        <v>78</v>
      </c>
      <c r="R164" s="9">
        <f t="shared" si="23"/>
        <v>33</v>
      </c>
      <c r="S164" s="2">
        <f t="shared" si="27"/>
        <v>5</v>
      </c>
      <c r="T164" s="2">
        <f t="shared" si="24"/>
        <v>0.67489375533629092</v>
      </c>
    </row>
    <row r="165" spans="1:20" x14ac:dyDescent="0.45">
      <c r="A165" s="1">
        <f t="shared" si="25"/>
        <v>33</v>
      </c>
      <c r="B165" s="1"/>
      <c r="C165" s="1"/>
      <c r="D165" t="str">
        <f t="shared" si="21"/>
        <v>TPPUBRTELC-N</v>
      </c>
      <c r="E165" t="s">
        <v>93</v>
      </c>
      <c r="F165" s="7">
        <v>2</v>
      </c>
      <c r="G165" s="1">
        <f t="shared" si="22"/>
        <v>33</v>
      </c>
      <c r="J165" t="str">
        <f t="shared" si="26"/>
        <v>BRT</v>
      </c>
      <c r="K165" s="1">
        <f t="shared" si="20"/>
        <v>9.8299999999999998E-2</v>
      </c>
      <c r="Q165" s="2" t="s">
        <v>78</v>
      </c>
      <c r="R165" s="9">
        <f t="shared" si="23"/>
        <v>33</v>
      </c>
      <c r="S165" s="2">
        <f t="shared" si="27"/>
        <v>10</v>
      </c>
      <c r="T165" s="2">
        <f t="shared" si="24"/>
        <v>0.41283800610502852</v>
      </c>
    </row>
    <row r="166" spans="1:20" x14ac:dyDescent="0.45">
      <c r="A166" s="1">
        <f t="shared" si="25"/>
        <v>33</v>
      </c>
      <c r="B166" s="1"/>
      <c r="C166" s="1"/>
      <c r="D166" t="str">
        <f t="shared" si="21"/>
        <v>TPPUBRTELC-N</v>
      </c>
      <c r="E166" t="s">
        <v>93</v>
      </c>
      <c r="F166" s="7">
        <v>2</v>
      </c>
      <c r="G166" s="1">
        <f t="shared" si="22"/>
        <v>33</v>
      </c>
      <c r="J166" t="str">
        <f t="shared" si="26"/>
        <v>BRT</v>
      </c>
      <c r="K166" s="1">
        <f t="shared" si="20"/>
        <v>9.8299999999999998E-2</v>
      </c>
      <c r="Q166" s="2" t="s">
        <v>78</v>
      </c>
      <c r="R166" s="9">
        <f t="shared" si="23"/>
        <v>33</v>
      </c>
      <c r="S166" s="2">
        <f t="shared" si="27"/>
        <v>30</v>
      </c>
      <c r="T166" s="2">
        <f t="shared" si="24"/>
        <v>5.7803844018778514E-2</v>
      </c>
    </row>
    <row r="167" spans="1:20" x14ac:dyDescent="0.45">
      <c r="A167" s="1">
        <f t="shared" si="25"/>
        <v>33</v>
      </c>
      <c r="B167" s="1"/>
      <c r="C167" s="1"/>
      <c r="D167" t="str">
        <f t="shared" si="21"/>
        <v>TPPUBRTELC-N</v>
      </c>
      <c r="E167" t="s">
        <v>93</v>
      </c>
      <c r="F167" s="7">
        <v>2</v>
      </c>
      <c r="G167" s="1">
        <f t="shared" si="22"/>
        <v>33</v>
      </c>
      <c r="J167" t="str">
        <f t="shared" si="26"/>
        <v>BRT</v>
      </c>
      <c r="K167" s="1">
        <f t="shared" si="20"/>
        <v>9.8299999999999998E-2</v>
      </c>
      <c r="Q167" s="2" t="s">
        <v>78</v>
      </c>
      <c r="R167" s="9">
        <f t="shared" si="23"/>
        <v>33</v>
      </c>
      <c r="S167" s="2">
        <f t="shared" si="27"/>
        <v>50</v>
      </c>
      <c r="T167" s="2">
        <f t="shared" si="24"/>
        <v>8.0934515086705273E-3</v>
      </c>
    </row>
    <row r="168" spans="1:20" x14ac:dyDescent="0.45">
      <c r="A168" s="1">
        <f t="shared" si="25"/>
        <v>34</v>
      </c>
      <c r="B168" s="1"/>
      <c r="C168" s="1"/>
      <c r="D168" t="str">
        <f t="shared" si="21"/>
        <v>TPPUBRTHGNF-N</v>
      </c>
      <c r="E168" t="s">
        <v>93</v>
      </c>
      <c r="F168" s="7">
        <v>2</v>
      </c>
      <c r="G168" s="1">
        <f t="shared" si="22"/>
        <v>34</v>
      </c>
      <c r="J168" t="str">
        <f t="shared" si="26"/>
        <v>BRT</v>
      </c>
      <c r="K168" s="1">
        <f t="shared" si="20"/>
        <v>9.8299999999999998E-2</v>
      </c>
      <c r="Q168" s="2" t="s">
        <v>78</v>
      </c>
      <c r="R168" s="9">
        <f t="shared" si="23"/>
        <v>34</v>
      </c>
      <c r="S168" s="2">
        <f t="shared" si="27"/>
        <v>1</v>
      </c>
      <c r="T168" s="2">
        <f t="shared" si="24"/>
        <v>1</v>
      </c>
    </row>
    <row r="169" spans="1:20" x14ac:dyDescent="0.45">
      <c r="A169" s="1">
        <f t="shared" si="25"/>
        <v>34</v>
      </c>
      <c r="B169" s="1"/>
      <c r="C169" s="1"/>
      <c r="D169" t="str">
        <f t="shared" si="21"/>
        <v>TPPUBRTHGNF-N</v>
      </c>
      <c r="E169" t="s">
        <v>93</v>
      </c>
      <c r="F169" s="7">
        <v>2</v>
      </c>
      <c r="G169" s="1">
        <f t="shared" si="22"/>
        <v>34</v>
      </c>
      <c r="J169" t="str">
        <f t="shared" si="26"/>
        <v>BRT</v>
      </c>
      <c r="K169" s="1">
        <f t="shared" si="20"/>
        <v>9.8299999999999998E-2</v>
      </c>
      <c r="Q169" s="2" t="s">
        <v>78</v>
      </c>
      <c r="R169" s="9">
        <f t="shared" si="23"/>
        <v>34</v>
      </c>
      <c r="S169" s="2">
        <f t="shared" si="27"/>
        <v>5</v>
      </c>
      <c r="T169" s="2">
        <f t="shared" si="24"/>
        <v>0.67489375533629092</v>
      </c>
    </row>
    <row r="170" spans="1:20" x14ac:dyDescent="0.45">
      <c r="A170" s="1">
        <f t="shared" si="25"/>
        <v>34</v>
      </c>
      <c r="B170" s="1"/>
      <c r="C170" s="1"/>
      <c r="D170" t="str">
        <f t="shared" si="21"/>
        <v>TPPUBRTHGNF-N</v>
      </c>
      <c r="E170" t="s">
        <v>93</v>
      </c>
      <c r="F170" s="7">
        <v>2</v>
      </c>
      <c r="G170" s="1">
        <f t="shared" si="22"/>
        <v>34</v>
      </c>
      <c r="J170" t="str">
        <f t="shared" si="26"/>
        <v>BRT</v>
      </c>
      <c r="K170" s="1">
        <f t="shared" si="20"/>
        <v>9.8299999999999998E-2</v>
      </c>
      <c r="Q170" s="2" t="s">
        <v>78</v>
      </c>
      <c r="R170" s="9">
        <f t="shared" si="23"/>
        <v>34</v>
      </c>
      <c r="S170" s="2">
        <f t="shared" si="27"/>
        <v>10</v>
      </c>
      <c r="T170" s="2">
        <f t="shared" si="24"/>
        <v>0.41283800610502852</v>
      </c>
    </row>
    <row r="171" spans="1:20" x14ac:dyDescent="0.45">
      <c r="A171" s="1">
        <f t="shared" si="25"/>
        <v>34</v>
      </c>
      <c r="B171" s="1"/>
      <c r="C171" s="1"/>
      <c r="D171" t="str">
        <f t="shared" si="21"/>
        <v>TPPUBRTHGNF-N</v>
      </c>
      <c r="E171" t="s">
        <v>93</v>
      </c>
      <c r="F171" s="7">
        <v>2</v>
      </c>
      <c r="G171" s="1">
        <f t="shared" si="22"/>
        <v>34</v>
      </c>
      <c r="J171" t="str">
        <f t="shared" si="26"/>
        <v>BRT</v>
      </c>
      <c r="K171" s="1">
        <f t="shared" si="20"/>
        <v>9.8299999999999998E-2</v>
      </c>
      <c r="Q171" s="2" t="s">
        <v>78</v>
      </c>
      <c r="R171" s="9">
        <f t="shared" si="23"/>
        <v>34</v>
      </c>
      <c r="S171" s="2">
        <f t="shared" si="27"/>
        <v>30</v>
      </c>
      <c r="T171" s="2">
        <f t="shared" si="24"/>
        <v>5.7803844018778514E-2</v>
      </c>
    </row>
    <row r="172" spans="1:20" x14ac:dyDescent="0.45">
      <c r="A172" s="1">
        <f t="shared" si="25"/>
        <v>34</v>
      </c>
      <c r="B172" s="1"/>
      <c r="C172" s="1"/>
      <c r="D172" t="str">
        <f t="shared" si="21"/>
        <v>TPPUBRTHGNF-N</v>
      </c>
      <c r="E172" t="s">
        <v>93</v>
      </c>
      <c r="F172" s="7">
        <v>2</v>
      </c>
      <c r="G172" s="1">
        <f t="shared" si="22"/>
        <v>34</v>
      </c>
      <c r="J172" t="str">
        <f t="shared" si="26"/>
        <v>BRT</v>
      </c>
      <c r="K172" s="1">
        <f t="shared" si="20"/>
        <v>9.8299999999999998E-2</v>
      </c>
      <c r="Q172" s="2" t="s">
        <v>78</v>
      </c>
      <c r="R172" s="9">
        <f t="shared" si="23"/>
        <v>34</v>
      </c>
      <c r="S172" s="2">
        <f t="shared" si="27"/>
        <v>50</v>
      </c>
      <c r="T172" s="2">
        <f t="shared" si="24"/>
        <v>8.0934515086705273E-3</v>
      </c>
    </row>
    <row r="173" spans="1:20" x14ac:dyDescent="0.45">
      <c r="A173" s="1">
        <f t="shared" si="25"/>
        <v>35</v>
      </c>
      <c r="B173" s="1"/>
      <c r="C173" s="1"/>
      <c r="D173" t="str">
        <f t="shared" si="21"/>
        <v>TPPUBRTBGS-N</v>
      </c>
      <c r="E173" t="s">
        <v>93</v>
      </c>
      <c r="F173" s="7">
        <v>2</v>
      </c>
      <c r="G173" s="1">
        <f t="shared" si="22"/>
        <v>35</v>
      </c>
      <c r="J173" t="str">
        <f t="shared" si="26"/>
        <v>BRT</v>
      </c>
      <c r="K173" s="1">
        <f t="shared" si="20"/>
        <v>9.8299999999999998E-2</v>
      </c>
      <c r="Q173" s="2" t="s">
        <v>78</v>
      </c>
      <c r="R173" s="9">
        <f t="shared" si="23"/>
        <v>35</v>
      </c>
      <c r="S173" s="2">
        <f t="shared" si="27"/>
        <v>1</v>
      </c>
      <c r="T173" s="2">
        <f t="shared" si="24"/>
        <v>1</v>
      </c>
    </row>
    <row r="174" spans="1:20" x14ac:dyDescent="0.45">
      <c r="A174" s="1">
        <f t="shared" si="25"/>
        <v>35</v>
      </c>
      <c r="B174" s="1"/>
      <c r="C174" s="1"/>
      <c r="D174" t="str">
        <f t="shared" si="21"/>
        <v>TPPUBRTBGS-N</v>
      </c>
      <c r="E174" t="s">
        <v>93</v>
      </c>
      <c r="F174" s="7">
        <v>2</v>
      </c>
      <c r="G174" s="1">
        <f t="shared" si="22"/>
        <v>35</v>
      </c>
      <c r="J174" t="str">
        <f t="shared" si="26"/>
        <v>BRT</v>
      </c>
      <c r="K174" s="1">
        <f t="shared" si="20"/>
        <v>9.8299999999999998E-2</v>
      </c>
      <c r="Q174" s="2" t="s">
        <v>78</v>
      </c>
      <c r="R174" s="9">
        <f t="shared" si="23"/>
        <v>35</v>
      </c>
      <c r="S174" s="2">
        <f t="shared" si="27"/>
        <v>5</v>
      </c>
      <c r="T174" s="2">
        <f t="shared" si="24"/>
        <v>0.67489375533629092</v>
      </c>
    </row>
    <row r="175" spans="1:20" x14ac:dyDescent="0.45">
      <c r="A175" s="1">
        <f t="shared" si="25"/>
        <v>35</v>
      </c>
      <c r="B175" s="1"/>
      <c r="C175" s="1"/>
      <c r="D175" t="str">
        <f t="shared" si="21"/>
        <v>TPPUBRTBGS-N</v>
      </c>
      <c r="E175" t="s">
        <v>93</v>
      </c>
      <c r="F175" s="7">
        <v>2</v>
      </c>
      <c r="G175" s="1">
        <f t="shared" si="22"/>
        <v>35</v>
      </c>
      <c r="J175" t="str">
        <f t="shared" si="26"/>
        <v>BRT</v>
      </c>
      <c r="K175" s="1">
        <f t="shared" si="20"/>
        <v>9.8299999999999998E-2</v>
      </c>
      <c r="Q175" s="2" t="s">
        <v>78</v>
      </c>
      <c r="R175" s="9">
        <f t="shared" si="23"/>
        <v>35</v>
      </c>
      <c r="S175" s="2">
        <f t="shared" si="27"/>
        <v>10</v>
      </c>
      <c r="T175" s="2">
        <f t="shared" si="24"/>
        <v>0.41283800610502852</v>
      </c>
    </row>
    <row r="176" spans="1:20" x14ac:dyDescent="0.45">
      <c r="A176" s="1">
        <f t="shared" si="25"/>
        <v>35</v>
      </c>
      <c r="B176" s="1"/>
      <c r="C176" s="1"/>
      <c r="D176" t="str">
        <f t="shared" si="21"/>
        <v>TPPUBRTBGS-N</v>
      </c>
      <c r="E176" t="s">
        <v>93</v>
      </c>
      <c r="F176" s="7">
        <v>2</v>
      </c>
      <c r="G176" s="1">
        <f t="shared" si="22"/>
        <v>35</v>
      </c>
      <c r="J176" t="str">
        <f t="shared" si="26"/>
        <v>BRT</v>
      </c>
      <c r="K176" s="1">
        <f t="shared" si="20"/>
        <v>9.8299999999999998E-2</v>
      </c>
      <c r="Q176" s="2" t="s">
        <v>78</v>
      </c>
      <c r="R176" s="9">
        <f t="shared" si="23"/>
        <v>35</v>
      </c>
      <c r="S176" s="2">
        <f t="shared" si="27"/>
        <v>30</v>
      </c>
      <c r="T176" s="2">
        <f t="shared" si="24"/>
        <v>5.7803844018778514E-2</v>
      </c>
    </row>
    <row r="177" spans="1:20" x14ac:dyDescent="0.45">
      <c r="A177" s="1">
        <f t="shared" si="25"/>
        <v>35</v>
      </c>
      <c r="B177" s="1"/>
      <c r="C177" s="1"/>
      <c r="D177" t="str">
        <f t="shared" si="21"/>
        <v>TPPUBRTBGS-N</v>
      </c>
      <c r="E177" t="s">
        <v>93</v>
      </c>
      <c r="F177" s="7">
        <v>2</v>
      </c>
      <c r="G177" s="1">
        <f t="shared" si="22"/>
        <v>35</v>
      </c>
      <c r="J177" t="str">
        <f t="shared" si="26"/>
        <v>BRT</v>
      </c>
      <c r="K177" s="1">
        <f t="shared" si="20"/>
        <v>9.8299999999999998E-2</v>
      </c>
      <c r="Q177" s="2" t="s">
        <v>78</v>
      </c>
      <c r="R177" s="9">
        <f t="shared" si="23"/>
        <v>35</v>
      </c>
      <c r="S177" s="2">
        <f t="shared" si="27"/>
        <v>50</v>
      </c>
      <c r="T177" s="2">
        <f t="shared" si="24"/>
        <v>8.0934515086705273E-3</v>
      </c>
    </row>
    <row r="178" spans="1:20" x14ac:dyDescent="0.45">
      <c r="A178" s="1">
        <v>38</v>
      </c>
      <c r="B178" s="1"/>
      <c r="C178" s="1"/>
      <c r="D178" t="str">
        <f t="shared" si="21"/>
        <v>TFLCVODS-N</v>
      </c>
      <c r="E178" t="s">
        <v>93</v>
      </c>
      <c r="F178" s="7">
        <v>2</v>
      </c>
      <c r="G178" s="1">
        <f t="shared" si="22"/>
        <v>38</v>
      </c>
      <c r="J178" t="str">
        <f t="shared" si="26"/>
        <v>LCV</v>
      </c>
      <c r="K178" s="1">
        <f t="shared" si="20"/>
        <v>7.4999999999999997E-2</v>
      </c>
      <c r="Q178" s="2" t="s">
        <v>78</v>
      </c>
      <c r="R178" s="9">
        <f t="shared" si="23"/>
        <v>38</v>
      </c>
      <c r="S178" s="2">
        <f t="shared" si="27"/>
        <v>1</v>
      </c>
      <c r="T178" s="2">
        <f t="shared" si="24"/>
        <v>1</v>
      </c>
    </row>
    <row r="179" spans="1:20" x14ac:dyDescent="0.45">
      <c r="A179" s="1">
        <v>38</v>
      </c>
      <c r="B179" s="1"/>
      <c r="C179" s="1"/>
      <c r="D179" t="str">
        <f t="shared" si="21"/>
        <v>TFLCVODS-N</v>
      </c>
      <c r="E179" t="s">
        <v>93</v>
      </c>
      <c r="F179" s="7">
        <v>2</v>
      </c>
      <c r="G179" s="1">
        <f t="shared" si="22"/>
        <v>38</v>
      </c>
      <c r="J179" t="str">
        <f t="shared" si="26"/>
        <v>LCV</v>
      </c>
      <c r="K179" s="1">
        <f t="shared" si="20"/>
        <v>7.4999999999999997E-2</v>
      </c>
      <c r="Q179" s="2" t="s">
        <v>78</v>
      </c>
      <c r="R179" s="9">
        <f t="shared" si="23"/>
        <v>38</v>
      </c>
      <c r="S179" s="2">
        <f t="shared" si="27"/>
        <v>5</v>
      </c>
      <c r="T179" s="2">
        <f t="shared" si="24"/>
        <v>0.74081822068171788</v>
      </c>
    </row>
    <row r="180" spans="1:20" x14ac:dyDescent="0.45">
      <c r="A180" s="1">
        <v>38</v>
      </c>
      <c r="B180" s="1"/>
      <c r="C180" s="1"/>
      <c r="D180" t="str">
        <f t="shared" si="21"/>
        <v>TFLCVODS-N</v>
      </c>
      <c r="E180" t="s">
        <v>93</v>
      </c>
      <c r="F180" s="7">
        <v>2</v>
      </c>
      <c r="G180" s="1">
        <f t="shared" si="22"/>
        <v>38</v>
      </c>
      <c r="J180" t="str">
        <f t="shared" si="26"/>
        <v>LCV</v>
      </c>
      <c r="K180" s="1">
        <f t="shared" si="20"/>
        <v>7.4999999999999997E-2</v>
      </c>
      <c r="Q180" s="2" t="s">
        <v>78</v>
      </c>
      <c r="R180" s="9">
        <f t="shared" si="23"/>
        <v>38</v>
      </c>
      <c r="S180" s="2">
        <f t="shared" si="27"/>
        <v>10</v>
      </c>
      <c r="T180" s="2">
        <f t="shared" si="24"/>
        <v>0.50915642060754918</v>
      </c>
    </row>
    <row r="181" spans="1:20" x14ac:dyDescent="0.45">
      <c r="A181" s="1">
        <v>38</v>
      </c>
      <c r="B181" s="1"/>
      <c r="C181" s="1"/>
      <c r="D181" t="str">
        <f t="shared" si="21"/>
        <v>TFLCVODS-N</v>
      </c>
      <c r="E181" t="s">
        <v>93</v>
      </c>
      <c r="F181" s="7">
        <v>2</v>
      </c>
      <c r="G181" s="1">
        <f t="shared" si="22"/>
        <v>38</v>
      </c>
      <c r="J181" t="str">
        <f t="shared" si="26"/>
        <v>LCV</v>
      </c>
      <c r="K181" s="1">
        <f t="shared" si="20"/>
        <v>7.4999999999999997E-2</v>
      </c>
      <c r="Q181" s="2" t="s">
        <v>78</v>
      </c>
      <c r="R181" s="9">
        <f t="shared" si="23"/>
        <v>38</v>
      </c>
      <c r="S181" s="2">
        <f t="shared" si="27"/>
        <v>30</v>
      </c>
      <c r="T181" s="2">
        <f t="shared" si="24"/>
        <v>0.11360815367076377</v>
      </c>
    </row>
    <row r="182" spans="1:20" x14ac:dyDescent="0.45">
      <c r="A182" s="1">
        <v>38</v>
      </c>
      <c r="B182" s="1"/>
      <c r="C182" s="1"/>
      <c r="D182" t="str">
        <f t="shared" si="21"/>
        <v>TFLCVODS-N</v>
      </c>
      <c r="E182" t="s">
        <v>93</v>
      </c>
      <c r="F182" s="7">
        <v>2</v>
      </c>
      <c r="G182" s="1">
        <f t="shared" si="22"/>
        <v>38</v>
      </c>
      <c r="J182" t="str">
        <f t="shared" si="26"/>
        <v>LCV</v>
      </c>
      <c r="K182" s="1">
        <f t="shared" si="20"/>
        <v>7.4999999999999997E-2</v>
      </c>
      <c r="Q182" s="2" t="s">
        <v>78</v>
      </c>
      <c r="R182" s="9">
        <f t="shared" si="23"/>
        <v>38</v>
      </c>
      <c r="S182" s="2">
        <f t="shared" si="27"/>
        <v>50</v>
      </c>
      <c r="T182" s="2">
        <f t="shared" si="24"/>
        <v>2.5349405522724945E-2</v>
      </c>
    </row>
    <row r="183" spans="1:20" x14ac:dyDescent="0.45">
      <c r="A183" s="1">
        <f t="shared" si="25"/>
        <v>39</v>
      </c>
      <c r="B183" s="1"/>
      <c r="C183" s="1"/>
      <c r="D183" t="str">
        <f t="shared" si="21"/>
        <v>TFLCVODSH-N</v>
      </c>
      <c r="E183" t="s">
        <v>93</v>
      </c>
      <c r="F183" s="7">
        <v>2</v>
      </c>
      <c r="G183" s="1">
        <f t="shared" si="22"/>
        <v>39</v>
      </c>
      <c r="J183" t="str">
        <f t="shared" si="26"/>
        <v>LCV</v>
      </c>
      <c r="K183" s="1">
        <f t="shared" si="20"/>
        <v>7.4999999999999997E-2</v>
      </c>
      <c r="Q183" s="2" t="s">
        <v>78</v>
      </c>
      <c r="R183" s="9">
        <f t="shared" si="23"/>
        <v>39</v>
      </c>
      <c r="S183" s="2">
        <f t="shared" si="27"/>
        <v>1</v>
      </c>
      <c r="T183" s="2">
        <f t="shared" si="24"/>
        <v>1</v>
      </c>
    </row>
    <row r="184" spans="1:20" x14ac:dyDescent="0.45">
      <c r="A184" s="1">
        <f t="shared" si="25"/>
        <v>39</v>
      </c>
      <c r="B184" s="1"/>
      <c r="C184" s="1"/>
      <c r="D184" t="str">
        <f t="shared" si="21"/>
        <v>TFLCVODSH-N</v>
      </c>
      <c r="E184" t="s">
        <v>93</v>
      </c>
      <c r="F184" s="7">
        <v>2</v>
      </c>
      <c r="G184" s="1">
        <f t="shared" si="22"/>
        <v>39</v>
      </c>
      <c r="J184" t="str">
        <f t="shared" si="26"/>
        <v>LCV</v>
      </c>
      <c r="K184" s="1">
        <f t="shared" si="20"/>
        <v>7.4999999999999997E-2</v>
      </c>
      <c r="Q184" s="2" t="s">
        <v>78</v>
      </c>
      <c r="R184" s="9">
        <f t="shared" si="23"/>
        <v>39</v>
      </c>
      <c r="S184" s="2">
        <f t="shared" si="27"/>
        <v>5</v>
      </c>
      <c r="T184" s="2">
        <f t="shared" si="24"/>
        <v>0.74081822068171788</v>
      </c>
    </row>
    <row r="185" spans="1:20" x14ac:dyDescent="0.45">
      <c r="A185" s="1">
        <f t="shared" si="25"/>
        <v>39</v>
      </c>
      <c r="B185" s="1"/>
      <c r="C185" s="1"/>
      <c r="D185" t="str">
        <f t="shared" si="21"/>
        <v>TFLCVODSH-N</v>
      </c>
      <c r="E185" t="s">
        <v>93</v>
      </c>
      <c r="F185" s="7">
        <v>2</v>
      </c>
      <c r="G185" s="1">
        <f t="shared" si="22"/>
        <v>39</v>
      </c>
      <c r="J185" t="str">
        <f t="shared" si="26"/>
        <v>LCV</v>
      </c>
      <c r="K185" s="1">
        <f t="shared" si="20"/>
        <v>7.4999999999999997E-2</v>
      </c>
      <c r="Q185" s="2" t="s">
        <v>78</v>
      </c>
      <c r="R185" s="9">
        <f t="shared" si="23"/>
        <v>39</v>
      </c>
      <c r="S185" s="2">
        <f t="shared" si="27"/>
        <v>10</v>
      </c>
      <c r="T185" s="2">
        <f t="shared" si="24"/>
        <v>0.50915642060754918</v>
      </c>
    </row>
    <row r="186" spans="1:20" x14ac:dyDescent="0.45">
      <c r="A186" s="1">
        <f t="shared" si="25"/>
        <v>39</v>
      </c>
      <c r="B186" s="1"/>
      <c r="C186" s="1"/>
      <c r="D186" t="str">
        <f t="shared" si="21"/>
        <v>TFLCVODSH-N</v>
      </c>
      <c r="E186" t="s">
        <v>93</v>
      </c>
      <c r="F186" s="7">
        <v>2</v>
      </c>
      <c r="G186" s="1">
        <f t="shared" si="22"/>
        <v>39</v>
      </c>
      <c r="J186" t="str">
        <f t="shared" si="26"/>
        <v>LCV</v>
      </c>
      <c r="K186" s="1">
        <f t="shared" si="20"/>
        <v>7.4999999999999997E-2</v>
      </c>
      <c r="Q186" s="2" t="s">
        <v>78</v>
      </c>
      <c r="R186" s="9">
        <f t="shared" si="23"/>
        <v>39</v>
      </c>
      <c r="S186" s="2">
        <f t="shared" si="27"/>
        <v>30</v>
      </c>
      <c r="T186" s="2">
        <f t="shared" si="24"/>
        <v>0.11360815367076377</v>
      </c>
    </row>
    <row r="187" spans="1:20" x14ac:dyDescent="0.45">
      <c r="A187" s="1">
        <f t="shared" si="25"/>
        <v>39</v>
      </c>
      <c r="B187" s="1"/>
      <c r="C187" s="1"/>
      <c r="D187" t="str">
        <f t="shared" si="21"/>
        <v>TFLCVODSH-N</v>
      </c>
      <c r="E187" t="s">
        <v>93</v>
      </c>
      <c r="F187" s="7">
        <v>2</v>
      </c>
      <c r="G187" s="1">
        <f t="shared" si="22"/>
        <v>39</v>
      </c>
      <c r="J187" t="str">
        <f t="shared" si="26"/>
        <v>LCV</v>
      </c>
      <c r="K187" s="1">
        <f t="shared" si="20"/>
        <v>7.4999999999999997E-2</v>
      </c>
      <c r="Q187" s="2" t="s">
        <v>78</v>
      </c>
      <c r="R187" s="9">
        <f t="shared" si="23"/>
        <v>39</v>
      </c>
      <c r="S187" s="2">
        <f t="shared" si="27"/>
        <v>50</v>
      </c>
      <c r="T187" s="2">
        <f t="shared" si="24"/>
        <v>2.5349405522724945E-2</v>
      </c>
    </row>
    <row r="188" spans="1:20" x14ac:dyDescent="0.45">
      <c r="A188" s="1">
        <f>A183+1</f>
        <v>40</v>
      </c>
      <c r="B188" s="1"/>
      <c r="C188" s="1"/>
      <c r="D188" t="str">
        <f t="shared" si="21"/>
        <v>TFLCVOGS-N</v>
      </c>
      <c r="E188" t="s">
        <v>93</v>
      </c>
      <c r="F188" s="7">
        <v>2</v>
      </c>
      <c r="G188" s="1">
        <f t="shared" si="22"/>
        <v>40</v>
      </c>
      <c r="J188" t="str">
        <f t="shared" si="26"/>
        <v>LCV</v>
      </c>
      <c r="K188" s="1">
        <f t="shared" si="20"/>
        <v>7.4999999999999997E-2</v>
      </c>
      <c r="Q188" s="2" t="s">
        <v>78</v>
      </c>
      <c r="R188" s="9">
        <f t="shared" si="23"/>
        <v>40</v>
      </c>
      <c r="S188" s="2">
        <f>S183</f>
        <v>1</v>
      </c>
      <c r="T188" s="2">
        <f t="shared" si="24"/>
        <v>1</v>
      </c>
    </row>
    <row r="189" spans="1:20" x14ac:dyDescent="0.45">
      <c r="A189" s="1">
        <f>A184+1</f>
        <v>40</v>
      </c>
      <c r="B189" s="1"/>
      <c r="C189" s="1"/>
      <c r="D189" t="str">
        <f t="shared" si="21"/>
        <v>TFLCVOGS-N</v>
      </c>
      <c r="E189" t="s">
        <v>93</v>
      </c>
      <c r="F189" s="7">
        <v>2</v>
      </c>
      <c r="G189" s="1">
        <f t="shared" si="22"/>
        <v>40</v>
      </c>
      <c r="J189" t="str">
        <f t="shared" si="26"/>
        <v>LCV</v>
      </c>
      <c r="K189" s="1">
        <f t="shared" si="20"/>
        <v>7.4999999999999997E-2</v>
      </c>
      <c r="Q189" s="2" t="s">
        <v>78</v>
      </c>
      <c r="R189" s="9">
        <f t="shared" si="23"/>
        <v>40</v>
      </c>
      <c r="S189" s="2">
        <f>S184</f>
        <v>5</v>
      </c>
      <c r="T189" s="2">
        <f t="shared" si="24"/>
        <v>0.74081822068171788</v>
      </c>
    </row>
    <row r="190" spans="1:20" x14ac:dyDescent="0.45">
      <c r="A190" s="1">
        <f>A185+1</f>
        <v>40</v>
      </c>
      <c r="B190" s="1"/>
      <c r="C190" s="1"/>
      <c r="D190" t="str">
        <f t="shared" si="21"/>
        <v>TFLCVOGS-N</v>
      </c>
      <c r="E190" t="s">
        <v>93</v>
      </c>
      <c r="F190" s="7">
        <v>2</v>
      </c>
      <c r="G190" s="1">
        <f t="shared" si="22"/>
        <v>40</v>
      </c>
      <c r="J190" t="str">
        <f t="shared" si="26"/>
        <v>LCV</v>
      </c>
      <c r="K190" s="1">
        <f t="shared" si="20"/>
        <v>7.4999999999999997E-2</v>
      </c>
      <c r="Q190" s="2" t="s">
        <v>78</v>
      </c>
      <c r="R190" s="9">
        <f t="shared" si="23"/>
        <v>40</v>
      </c>
      <c r="S190" s="2">
        <f>S185</f>
        <v>10</v>
      </c>
      <c r="T190" s="2">
        <f t="shared" si="24"/>
        <v>0.50915642060754918</v>
      </c>
    </row>
    <row r="191" spans="1:20" x14ac:dyDescent="0.45">
      <c r="A191" s="1">
        <f>A186+1</f>
        <v>40</v>
      </c>
      <c r="B191" s="1"/>
      <c r="C191" s="1"/>
      <c r="D191" t="str">
        <f t="shared" si="21"/>
        <v>TFLCVOGS-N</v>
      </c>
      <c r="E191" t="s">
        <v>93</v>
      </c>
      <c r="F191" s="7">
        <v>2</v>
      </c>
      <c r="G191" s="1">
        <f t="shared" si="22"/>
        <v>40</v>
      </c>
      <c r="J191" t="str">
        <f t="shared" si="26"/>
        <v>LCV</v>
      </c>
      <c r="K191" s="1">
        <f t="shared" si="20"/>
        <v>7.4999999999999997E-2</v>
      </c>
      <c r="Q191" s="2" t="s">
        <v>78</v>
      </c>
      <c r="R191" s="9">
        <f t="shared" si="23"/>
        <v>40</v>
      </c>
      <c r="S191" s="2">
        <f>S186</f>
        <v>30</v>
      </c>
      <c r="T191" s="2">
        <f t="shared" si="24"/>
        <v>0.11360815367076377</v>
      </c>
    </row>
    <row r="192" spans="1:20" x14ac:dyDescent="0.45">
      <c r="A192" s="1">
        <f>A187+1</f>
        <v>40</v>
      </c>
      <c r="B192" s="1"/>
      <c r="C192" s="1"/>
      <c r="D192" t="str">
        <f t="shared" si="21"/>
        <v>TFLCVOGS-N</v>
      </c>
      <c r="E192" t="s">
        <v>93</v>
      </c>
      <c r="F192" s="7">
        <v>2</v>
      </c>
      <c r="G192" s="1">
        <f t="shared" si="22"/>
        <v>40</v>
      </c>
      <c r="J192" t="str">
        <f t="shared" si="26"/>
        <v>LCV</v>
      </c>
      <c r="K192" s="1">
        <f t="shared" si="20"/>
        <v>7.4999999999999997E-2</v>
      </c>
      <c r="Q192" s="2" t="s">
        <v>78</v>
      </c>
      <c r="R192" s="9">
        <f t="shared" si="23"/>
        <v>40</v>
      </c>
      <c r="S192" s="2">
        <f>S187</f>
        <v>50</v>
      </c>
      <c r="T192" s="2">
        <f t="shared" si="24"/>
        <v>2.5349405522724945E-2</v>
      </c>
    </row>
    <row r="193" spans="1:20" x14ac:dyDescent="0.45">
      <c r="A193" s="1">
        <f t="shared" si="25"/>
        <v>41</v>
      </c>
      <c r="B193" s="1"/>
      <c r="C193" s="1"/>
      <c r="D193" t="str">
        <f t="shared" si="21"/>
        <v>TFLCVOGSH-N</v>
      </c>
      <c r="E193" t="s">
        <v>93</v>
      </c>
      <c r="F193" s="7">
        <v>2</v>
      </c>
      <c r="G193" s="1">
        <f t="shared" si="22"/>
        <v>41</v>
      </c>
      <c r="J193" t="str">
        <f t="shared" si="26"/>
        <v>LCV</v>
      </c>
      <c r="K193" s="1">
        <f t="shared" si="20"/>
        <v>7.4999999999999997E-2</v>
      </c>
      <c r="Q193" s="2" t="s">
        <v>78</v>
      </c>
      <c r="R193" s="9">
        <f t="shared" si="23"/>
        <v>41</v>
      </c>
      <c r="S193" s="2">
        <f t="shared" si="27"/>
        <v>1</v>
      </c>
      <c r="T193" s="2">
        <f t="shared" si="24"/>
        <v>1</v>
      </c>
    </row>
    <row r="194" spans="1:20" x14ac:dyDescent="0.45">
      <c r="A194" s="1">
        <f t="shared" si="25"/>
        <v>41</v>
      </c>
      <c r="B194" s="1"/>
      <c r="C194" s="1"/>
      <c r="D194" t="str">
        <f t="shared" si="21"/>
        <v>TFLCVOGSH-N</v>
      </c>
      <c r="E194" t="s">
        <v>93</v>
      </c>
      <c r="F194" s="7">
        <v>2</v>
      </c>
      <c r="G194" s="1">
        <f t="shared" si="22"/>
        <v>41</v>
      </c>
      <c r="J194" t="str">
        <f t="shared" si="26"/>
        <v>LCV</v>
      </c>
      <c r="K194" s="1">
        <f t="shared" si="20"/>
        <v>7.4999999999999997E-2</v>
      </c>
      <c r="Q194" s="2" t="s">
        <v>78</v>
      </c>
      <c r="R194" s="9">
        <f t="shared" si="23"/>
        <v>41</v>
      </c>
      <c r="S194" s="2">
        <f t="shared" si="27"/>
        <v>5</v>
      </c>
      <c r="T194" s="2">
        <f t="shared" si="24"/>
        <v>0.74081822068171788</v>
      </c>
    </row>
    <row r="195" spans="1:20" x14ac:dyDescent="0.45">
      <c r="A195" s="1">
        <f t="shared" si="25"/>
        <v>41</v>
      </c>
      <c r="B195" s="1"/>
      <c r="C195" s="1"/>
      <c r="D195" t="str">
        <f t="shared" si="21"/>
        <v>TFLCVOGSH-N</v>
      </c>
      <c r="E195" t="s">
        <v>93</v>
      </c>
      <c r="F195" s="7">
        <v>2</v>
      </c>
      <c r="G195" s="1">
        <f t="shared" si="22"/>
        <v>41</v>
      </c>
      <c r="J195" t="str">
        <f t="shared" si="26"/>
        <v>LCV</v>
      </c>
      <c r="K195" s="1">
        <f t="shared" ref="K195:K258" si="28">INDEX($AB$5:$AB$20,MATCH(J195,$AA$5:$AA$20,0))</f>
        <v>7.4999999999999997E-2</v>
      </c>
      <c r="Q195" s="2" t="s">
        <v>78</v>
      </c>
      <c r="R195" s="9">
        <f t="shared" si="23"/>
        <v>41</v>
      </c>
      <c r="S195" s="2">
        <f t="shared" si="27"/>
        <v>10</v>
      </c>
      <c r="T195" s="2">
        <f t="shared" si="24"/>
        <v>0.50915642060754918</v>
      </c>
    </row>
    <row r="196" spans="1:20" x14ac:dyDescent="0.45">
      <c r="A196" s="1">
        <f t="shared" si="25"/>
        <v>41</v>
      </c>
      <c r="B196" s="1"/>
      <c r="C196" s="1"/>
      <c r="D196" t="str">
        <f t="shared" ref="D196:D259" si="29">INDEX($AE$5:$AE$89,MATCH(A196,$AF$5:$AF$89,0))</f>
        <v>TFLCVOGSH-N</v>
      </c>
      <c r="E196" t="s">
        <v>93</v>
      </c>
      <c r="F196" s="7">
        <v>2</v>
      </c>
      <c r="G196" s="1">
        <f t="shared" ref="G196:G259" si="30">A196</f>
        <v>41</v>
      </c>
      <c r="J196" t="str">
        <f t="shared" si="26"/>
        <v>LCV</v>
      </c>
      <c r="K196" s="1">
        <f t="shared" si="28"/>
        <v>7.4999999999999997E-2</v>
      </c>
      <c r="Q196" s="2" t="s">
        <v>78</v>
      </c>
      <c r="R196" s="9">
        <f t="shared" ref="R196:R259" si="31">A196</f>
        <v>41</v>
      </c>
      <c r="S196" s="2">
        <f t="shared" si="27"/>
        <v>30</v>
      </c>
      <c r="T196" s="2">
        <f t="shared" ref="T196:T259" si="32">(EXP(-((K196)*(S196-1))))</f>
        <v>0.11360815367076377</v>
      </c>
    </row>
    <row r="197" spans="1:20" x14ac:dyDescent="0.45">
      <c r="A197" s="1">
        <f t="shared" si="25"/>
        <v>41</v>
      </c>
      <c r="B197" s="1"/>
      <c r="C197" s="1"/>
      <c r="D197" t="str">
        <f t="shared" si="29"/>
        <v>TFLCVOGSH-N</v>
      </c>
      <c r="E197" t="s">
        <v>93</v>
      </c>
      <c r="F197" s="7">
        <v>2</v>
      </c>
      <c r="G197" s="1">
        <f t="shared" si="30"/>
        <v>41</v>
      </c>
      <c r="J197" t="str">
        <f t="shared" si="26"/>
        <v>LCV</v>
      </c>
      <c r="K197" s="1">
        <f t="shared" si="28"/>
        <v>7.4999999999999997E-2</v>
      </c>
      <c r="Q197" s="2" t="s">
        <v>78</v>
      </c>
      <c r="R197" s="9">
        <f t="shared" si="31"/>
        <v>41</v>
      </c>
      <c r="S197" s="2">
        <f t="shared" si="27"/>
        <v>50</v>
      </c>
      <c r="T197" s="2">
        <f t="shared" si="32"/>
        <v>2.5349405522724945E-2</v>
      </c>
    </row>
    <row r="198" spans="1:20" x14ac:dyDescent="0.45">
      <c r="A198" s="1">
        <f t="shared" si="25"/>
        <v>42</v>
      </c>
      <c r="B198" s="1"/>
      <c r="C198" s="1"/>
      <c r="D198" t="str">
        <f t="shared" si="29"/>
        <v>TFLCVGAS-N</v>
      </c>
      <c r="E198" t="s">
        <v>93</v>
      </c>
      <c r="F198" s="7">
        <v>2</v>
      </c>
      <c r="G198" s="1">
        <f t="shared" si="30"/>
        <v>42</v>
      </c>
      <c r="J198" t="str">
        <f t="shared" si="26"/>
        <v>LCV</v>
      </c>
      <c r="K198" s="1">
        <f t="shared" si="28"/>
        <v>7.4999999999999997E-2</v>
      </c>
      <c r="Q198" s="2" t="s">
        <v>78</v>
      </c>
      <c r="R198" s="9">
        <f t="shared" si="31"/>
        <v>42</v>
      </c>
      <c r="S198" s="2">
        <f t="shared" si="27"/>
        <v>1</v>
      </c>
      <c r="T198" s="2">
        <f t="shared" si="32"/>
        <v>1</v>
      </c>
    </row>
    <row r="199" spans="1:20" x14ac:dyDescent="0.45">
      <c r="A199" s="1">
        <f t="shared" si="25"/>
        <v>42</v>
      </c>
      <c r="B199" s="1"/>
      <c r="C199" s="1"/>
      <c r="D199" t="str">
        <f t="shared" si="29"/>
        <v>TFLCVGAS-N</v>
      </c>
      <c r="E199" t="s">
        <v>93</v>
      </c>
      <c r="F199" s="7">
        <v>2</v>
      </c>
      <c r="G199" s="1">
        <f t="shared" si="30"/>
        <v>42</v>
      </c>
      <c r="J199" t="str">
        <f t="shared" si="26"/>
        <v>LCV</v>
      </c>
      <c r="K199" s="1">
        <f t="shared" si="28"/>
        <v>7.4999999999999997E-2</v>
      </c>
      <c r="Q199" s="2" t="s">
        <v>78</v>
      </c>
      <c r="R199" s="9">
        <f t="shared" si="31"/>
        <v>42</v>
      </c>
      <c r="S199" s="2">
        <f t="shared" si="27"/>
        <v>5</v>
      </c>
      <c r="T199" s="2">
        <f t="shared" si="32"/>
        <v>0.74081822068171788</v>
      </c>
    </row>
    <row r="200" spans="1:20" x14ac:dyDescent="0.45">
      <c r="A200" s="1">
        <f t="shared" si="25"/>
        <v>42</v>
      </c>
      <c r="B200" s="1"/>
      <c r="C200" s="1"/>
      <c r="D200" t="str">
        <f t="shared" si="29"/>
        <v>TFLCVGAS-N</v>
      </c>
      <c r="E200" t="s">
        <v>93</v>
      </c>
      <c r="F200" s="7">
        <v>2</v>
      </c>
      <c r="G200" s="1">
        <f t="shared" si="30"/>
        <v>42</v>
      </c>
      <c r="J200" t="str">
        <f t="shared" si="26"/>
        <v>LCV</v>
      </c>
      <c r="K200" s="1">
        <f t="shared" si="28"/>
        <v>7.4999999999999997E-2</v>
      </c>
      <c r="Q200" s="2" t="s">
        <v>78</v>
      </c>
      <c r="R200" s="9">
        <f t="shared" si="31"/>
        <v>42</v>
      </c>
      <c r="S200" s="2">
        <f t="shared" si="27"/>
        <v>10</v>
      </c>
      <c r="T200" s="2">
        <f t="shared" si="32"/>
        <v>0.50915642060754918</v>
      </c>
    </row>
    <row r="201" spans="1:20" x14ac:dyDescent="0.45">
      <c r="A201" s="1">
        <f t="shared" ref="A201:A264" si="33">A196+1</f>
        <v>42</v>
      </c>
      <c r="B201" s="1"/>
      <c r="C201" s="1"/>
      <c r="D201" t="str">
        <f t="shared" si="29"/>
        <v>TFLCVGAS-N</v>
      </c>
      <c r="E201" t="s">
        <v>93</v>
      </c>
      <c r="F201" s="7">
        <v>2</v>
      </c>
      <c r="G201" s="1">
        <f t="shared" si="30"/>
        <v>42</v>
      </c>
      <c r="J201" t="str">
        <f t="shared" ref="J201:J264" si="34">INDEX($AD$5:$AD$89,MATCH(D201,$AE$5:$AE$89,0))</f>
        <v>LCV</v>
      </c>
      <c r="K201" s="1">
        <f t="shared" si="28"/>
        <v>7.4999999999999997E-2</v>
      </c>
      <c r="Q201" s="2" t="s">
        <v>78</v>
      </c>
      <c r="R201" s="9">
        <f t="shared" si="31"/>
        <v>42</v>
      </c>
      <c r="S201" s="2">
        <f t="shared" ref="S201:S264" si="35">S196</f>
        <v>30</v>
      </c>
      <c r="T201" s="2">
        <f t="shared" si="32"/>
        <v>0.11360815367076377</v>
      </c>
    </row>
    <row r="202" spans="1:20" x14ac:dyDescent="0.45">
      <c r="A202" s="1">
        <f t="shared" si="33"/>
        <v>42</v>
      </c>
      <c r="B202" s="1"/>
      <c r="C202" s="1"/>
      <c r="D202" t="str">
        <f t="shared" si="29"/>
        <v>TFLCVGAS-N</v>
      </c>
      <c r="E202" t="s">
        <v>93</v>
      </c>
      <c r="F202" s="7">
        <v>2</v>
      </c>
      <c r="G202" s="1">
        <f t="shared" si="30"/>
        <v>42</v>
      </c>
      <c r="J202" t="str">
        <f t="shared" si="34"/>
        <v>LCV</v>
      </c>
      <c r="K202" s="1">
        <f t="shared" si="28"/>
        <v>7.4999999999999997E-2</v>
      </c>
      <c r="Q202" s="2" t="s">
        <v>78</v>
      </c>
      <c r="R202" s="9">
        <f t="shared" si="31"/>
        <v>42</v>
      </c>
      <c r="S202" s="2">
        <f t="shared" si="35"/>
        <v>50</v>
      </c>
      <c r="T202" s="2">
        <f t="shared" si="32"/>
        <v>2.5349405522724945E-2</v>
      </c>
    </row>
    <row r="203" spans="1:20" x14ac:dyDescent="0.45">
      <c r="A203" s="1">
        <f t="shared" si="33"/>
        <v>43</v>
      </c>
      <c r="B203" s="1"/>
      <c r="C203" s="1"/>
      <c r="D203" t="str">
        <f t="shared" si="29"/>
        <v>TFLCVELC-N</v>
      </c>
      <c r="E203" t="s">
        <v>93</v>
      </c>
      <c r="F203" s="7">
        <v>2</v>
      </c>
      <c r="G203" s="1">
        <f t="shared" si="30"/>
        <v>43</v>
      </c>
      <c r="J203" t="str">
        <f t="shared" si="34"/>
        <v>LCV</v>
      </c>
      <c r="K203" s="1">
        <f t="shared" si="28"/>
        <v>7.4999999999999997E-2</v>
      </c>
      <c r="Q203" s="2" t="s">
        <v>78</v>
      </c>
      <c r="R203" s="9">
        <f t="shared" si="31"/>
        <v>43</v>
      </c>
      <c r="S203" s="2">
        <f t="shared" si="35"/>
        <v>1</v>
      </c>
      <c r="T203" s="2">
        <f t="shared" si="32"/>
        <v>1</v>
      </c>
    </row>
    <row r="204" spans="1:20" x14ac:dyDescent="0.45">
      <c r="A204" s="1">
        <f t="shared" si="33"/>
        <v>43</v>
      </c>
      <c r="B204" s="1"/>
      <c r="C204" s="1"/>
      <c r="D204" t="str">
        <f t="shared" si="29"/>
        <v>TFLCVELC-N</v>
      </c>
      <c r="E204" t="s">
        <v>93</v>
      </c>
      <c r="F204" s="7">
        <v>2</v>
      </c>
      <c r="G204" s="1">
        <f t="shared" si="30"/>
        <v>43</v>
      </c>
      <c r="J204" t="str">
        <f t="shared" si="34"/>
        <v>LCV</v>
      </c>
      <c r="K204" s="1">
        <f t="shared" si="28"/>
        <v>7.4999999999999997E-2</v>
      </c>
      <c r="Q204" s="2" t="s">
        <v>78</v>
      </c>
      <c r="R204" s="9">
        <f t="shared" si="31"/>
        <v>43</v>
      </c>
      <c r="S204" s="2">
        <f t="shared" si="35"/>
        <v>5</v>
      </c>
      <c r="T204" s="2">
        <f t="shared" si="32"/>
        <v>0.74081822068171788</v>
      </c>
    </row>
    <row r="205" spans="1:20" x14ac:dyDescent="0.45">
      <c r="A205" s="1">
        <f t="shared" si="33"/>
        <v>43</v>
      </c>
      <c r="B205" s="1"/>
      <c r="C205" s="1"/>
      <c r="D205" t="str">
        <f t="shared" si="29"/>
        <v>TFLCVELC-N</v>
      </c>
      <c r="E205" t="s">
        <v>93</v>
      </c>
      <c r="F205" s="7">
        <v>2</v>
      </c>
      <c r="G205" s="1">
        <f t="shared" si="30"/>
        <v>43</v>
      </c>
      <c r="J205" t="str">
        <f t="shared" si="34"/>
        <v>LCV</v>
      </c>
      <c r="K205" s="1">
        <f t="shared" si="28"/>
        <v>7.4999999999999997E-2</v>
      </c>
      <c r="Q205" s="2" t="s">
        <v>78</v>
      </c>
      <c r="R205" s="9">
        <f t="shared" si="31"/>
        <v>43</v>
      </c>
      <c r="S205" s="2">
        <f t="shared" si="35"/>
        <v>10</v>
      </c>
      <c r="T205" s="2">
        <f t="shared" si="32"/>
        <v>0.50915642060754918</v>
      </c>
    </row>
    <row r="206" spans="1:20" x14ac:dyDescent="0.45">
      <c r="A206" s="1">
        <f t="shared" si="33"/>
        <v>43</v>
      </c>
      <c r="B206" s="1"/>
      <c r="C206" s="1"/>
      <c r="D206" t="str">
        <f t="shared" si="29"/>
        <v>TFLCVELC-N</v>
      </c>
      <c r="E206" t="s">
        <v>93</v>
      </c>
      <c r="F206" s="7">
        <v>2</v>
      </c>
      <c r="G206" s="1">
        <f t="shared" si="30"/>
        <v>43</v>
      </c>
      <c r="J206" t="str">
        <f t="shared" si="34"/>
        <v>LCV</v>
      </c>
      <c r="K206" s="1">
        <f t="shared" si="28"/>
        <v>7.4999999999999997E-2</v>
      </c>
      <c r="Q206" s="2" t="s">
        <v>78</v>
      </c>
      <c r="R206" s="9">
        <f t="shared" si="31"/>
        <v>43</v>
      </c>
      <c r="S206" s="2">
        <f t="shared" si="35"/>
        <v>30</v>
      </c>
      <c r="T206" s="2">
        <f t="shared" si="32"/>
        <v>0.11360815367076377</v>
      </c>
    </row>
    <row r="207" spans="1:20" x14ac:dyDescent="0.45">
      <c r="A207" s="1">
        <f t="shared" si="33"/>
        <v>43</v>
      </c>
      <c r="B207" s="1"/>
      <c r="C207" s="1"/>
      <c r="D207" t="str">
        <f t="shared" si="29"/>
        <v>TFLCVELC-N</v>
      </c>
      <c r="E207" t="s">
        <v>93</v>
      </c>
      <c r="F207" s="7">
        <v>2</v>
      </c>
      <c r="G207" s="1">
        <f t="shared" si="30"/>
        <v>43</v>
      </c>
      <c r="J207" t="str">
        <f t="shared" si="34"/>
        <v>LCV</v>
      </c>
      <c r="K207" s="1">
        <f t="shared" si="28"/>
        <v>7.4999999999999997E-2</v>
      </c>
      <c r="Q207" s="2" t="s">
        <v>78</v>
      </c>
      <c r="R207" s="9">
        <f t="shared" si="31"/>
        <v>43</v>
      </c>
      <c r="S207" s="2">
        <f t="shared" si="35"/>
        <v>50</v>
      </c>
      <c r="T207" s="2">
        <f t="shared" si="32"/>
        <v>2.5349405522724945E-2</v>
      </c>
    </row>
    <row r="208" spans="1:20" x14ac:dyDescent="0.45">
      <c r="A208" s="1">
        <f t="shared" si="33"/>
        <v>44</v>
      </c>
      <c r="B208" s="1"/>
      <c r="C208" s="1"/>
      <c r="D208" t="str">
        <f t="shared" si="29"/>
        <v>TFHCV1ODS-N</v>
      </c>
      <c r="E208" t="s">
        <v>93</v>
      </c>
      <c r="F208" s="7">
        <v>2</v>
      </c>
      <c r="G208" s="1">
        <f t="shared" si="30"/>
        <v>44</v>
      </c>
      <c r="J208" t="str">
        <f t="shared" si="34"/>
        <v>HCV1</v>
      </c>
      <c r="K208" s="1">
        <f t="shared" si="28"/>
        <v>8.8800000000000004E-2</v>
      </c>
      <c r="Q208" s="2" t="s">
        <v>78</v>
      </c>
      <c r="R208" s="9">
        <f t="shared" si="31"/>
        <v>44</v>
      </c>
      <c r="S208" s="2">
        <f t="shared" si="35"/>
        <v>1</v>
      </c>
      <c r="T208" s="2">
        <f t="shared" si="32"/>
        <v>1</v>
      </c>
    </row>
    <row r="209" spans="1:20" x14ac:dyDescent="0.45">
      <c r="A209" s="1">
        <f t="shared" si="33"/>
        <v>44</v>
      </c>
      <c r="B209" s="1"/>
      <c r="C209" s="1"/>
      <c r="D209" t="str">
        <f t="shared" si="29"/>
        <v>TFHCV1ODS-N</v>
      </c>
      <c r="E209" t="s">
        <v>93</v>
      </c>
      <c r="F209" s="7">
        <v>2</v>
      </c>
      <c r="G209" s="1">
        <f t="shared" si="30"/>
        <v>44</v>
      </c>
      <c r="J209" t="str">
        <f t="shared" si="34"/>
        <v>HCV1</v>
      </c>
      <c r="K209" s="1">
        <f t="shared" si="28"/>
        <v>8.8800000000000004E-2</v>
      </c>
      <c r="Q209" s="2" t="s">
        <v>78</v>
      </c>
      <c r="R209" s="9">
        <f t="shared" si="31"/>
        <v>44</v>
      </c>
      <c r="S209" s="2">
        <f t="shared" si="35"/>
        <v>5</v>
      </c>
      <c r="T209" s="2">
        <f t="shared" si="32"/>
        <v>0.7010332225424647</v>
      </c>
    </row>
    <row r="210" spans="1:20" x14ac:dyDescent="0.45">
      <c r="A210" s="1">
        <f t="shared" si="33"/>
        <v>44</v>
      </c>
      <c r="B210" s="1"/>
      <c r="C210" s="1"/>
      <c r="D210" t="str">
        <f t="shared" si="29"/>
        <v>TFHCV1ODS-N</v>
      </c>
      <c r="E210" t="s">
        <v>93</v>
      </c>
      <c r="F210" s="7">
        <v>2</v>
      </c>
      <c r="G210" s="1">
        <f t="shared" si="30"/>
        <v>44</v>
      </c>
      <c r="J210" t="str">
        <f t="shared" si="34"/>
        <v>HCV1</v>
      </c>
      <c r="K210" s="1">
        <f t="shared" si="28"/>
        <v>8.8800000000000004E-2</v>
      </c>
      <c r="Q210" s="2" t="s">
        <v>78</v>
      </c>
      <c r="R210" s="9">
        <f t="shared" si="31"/>
        <v>44</v>
      </c>
      <c r="S210" s="2">
        <f t="shared" si="35"/>
        <v>10</v>
      </c>
      <c r="T210" s="2">
        <f t="shared" si="32"/>
        <v>0.44968857111213428</v>
      </c>
    </row>
    <row r="211" spans="1:20" x14ac:dyDescent="0.45">
      <c r="A211" s="1">
        <f t="shared" si="33"/>
        <v>44</v>
      </c>
      <c r="B211" s="1"/>
      <c r="C211" s="1"/>
      <c r="D211" t="str">
        <f t="shared" si="29"/>
        <v>TFHCV1ODS-N</v>
      </c>
      <c r="E211" t="s">
        <v>93</v>
      </c>
      <c r="F211" s="7">
        <v>2</v>
      </c>
      <c r="G211" s="1">
        <f t="shared" si="30"/>
        <v>44</v>
      </c>
      <c r="J211" t="str">
        <f t="shared" si="34"/>
        <v>HCV1</v>
      </c>
      <c r="K211" s="1">
        <f t="shared" si="28"/>
        <v>8.8800000000000004E-2</v>
      </c>
      <c r="Q211" s="2" t="s">
        <v>78</v>
      </c>
      <c r="R211" s="9">
        <f t="shared" si="31"/>
        <v>44</v>
      </c>
      <c r="S211" s="2">
        <f t="shared" si="35"/>
        <v>30</v>
      </c>
      <c r="T211" s="2">
        <f t="shared" si="32"/>
        <v>7.6138593557025527E-2</v>
      </c>
    </row>
    <row r="212" spans="1:20" x14ac:dyDescent="0.45">
      <c r="A212" s="1">
        <f t="shared" si="33"/>
        <v>44</v>
      </c>
      <c r="B212" s="1"/>
      <c r="C212" s="1"/>
      <c r="D212" t="str">
        <f t="shared" si="29"/>
        <v>TFHCV1ODS-N</v>
      </c>
      <c r="E212" t="s">
        <v>93</v>
      </c>
      <c r="F212" s="7">
        <v>2</v>
      </c>
      <c r="G212" s="1">
        <f t="shared" si="30"/>
        <v>44</v>
      </c>
      <c r="J212" t="str">
        <f t="shared" si="34"/>
        <v>HCV1</v>
      </c>
      <c r="K212" s="1">
        <f t="shared" si="28"/>
        <v>8.8800000000000004E-2</v>
      </c>
      <c r="Q212" s="2" t="s">
        <v>78</v>
      </c>
      <c r="R212" s="9">
        <f t="shared" si="31"/>
        <v>44</v>
      </c>
      <c r="S212" s="2">
        <f t="shared" si="35"/>
        <v>50</v>
      </c>
      <c r="T212" s="2">
        <f t="shared" si="32"/>
        <v>1.2891333694572299E-2</v>
      </c>
    </row>
    <row r="213" spans="1:20" x14ac:dyDescent="0.45">
      <c r="A213" s="1">
        <f t="shared" si="33"/>
        <v>45</v>
      </c>
      <c r="B213" s="1"/>
      <c r="C213" s="1"/>
      <c r="D213" t="str">
        <f t="shared" si="29"/>
        <v>TFHCV1OGS-N</v>
      </c>
      <c r="E213" t="s">
        <v>93</v>
      </c>
      <c r="F213" s="7">
        <v>2</v>
      </c>
      <c r="G213" s="1">
        <f t="shared" si="30"/>
        <v>45</v>
      </c>
      <c r="J213" t="str">
        <f t="shared" si="34"/>
        <v>HCV1</v>
      </c>
      <c r="K213" s="1">
        <f t="shared" si="28"/>
        <v>8.8800000000000004E-2</v>
      </c>
      <c r="Q213" s="2" t="s">
        <v>78</v>
      </c>
      <c r="R213" s="9">
        <f t="shared" si="31"/>
        <v>45</v>
      </c>
      <c r="S213" s="2">
        <f t="shared" si="35"/>
        <v>1</v>
      </c>
      <c r="T213" s="2">
        <f t="shared" si="32"/>
        <v>1</v>
      </c>
    </row>
    <row r="214" spans="1:20" x14ac:dyDescent="0.45">
      <c r="A214" s="1">
        <f t="shared" si="33"/>
        <v>45</v>
      </c>
      <c r="B214" s="1"/>
      <c r="C214" s="1"/>
      <c r="D214" t="str">
        <f t="shared" si="29"/>
        <v>TFHCV1OGS-N</v>
      </c>
      <c r="E214" t="s">
        <v>93</v>
      </c>
      <c r="F214" s="7">
        <v>2</v>
      </c>
      <c r="G214" s="1">
        <f t="shared" si="30"/>
        <v>45</v>
      </c>
      <c r="J214" t="str">
        <f t="shared" si="34"/>
        <v>HCV1</v>
      </c>
      <c r="K214" s="1">
        <f t="shared" si="28"/>
        <v>8.8800000000000004E-2</v>
      </c>
      <c r="Q214" s="2" t="s">
        <v>78</v>
      </c>
      <c r="R214" s="9">
        <f t="shared" si="31"/>
        <v>45</v>
      </c>
      <c r="S214" s="2">
        <f t="shared" si="35"/>
        <v>5</v>
      </c>
      <c r="T214" s="2">
        <f t="shared" si="32"/>
        <v>0.7010332225424647</v>
      </c>
    </row>
    <row r="215" spans="1:20" x14ac:dyDescent="0.45">
      <c r="A215" s="1">
        <f t="shared" si="33"/>
        <v>45</v>
      </c>
      <c r="B215" s="1"/>
      <c r="C215" s="1"/>
      <c r="D215" t="str">
        <f t="shared" si="29"/>
        <v>TFHCV1OGS-N</v>
      </c>
      <c r="E215" t="s">
        <v>93</v>
      </c>
      <c r="F215" s="7">
        <v>2</v>
      </c>
      <c r="G215" s="1">
        <f t="shared" si="30"/>
        <v>45</v>
      </c>
      <c r="J215" t="str">
        <f t="shared" si="34"/>
        <v>HCV1</v>
      </c>
      <c r="K215" s="1">
        <f t="shared" si="28"/>
        <v>8.8800000000000004E-2</v>
      </c>
      <c r="Q215" s="2" t="s">
        <v>78</v>
      </c>
      <c r="R215" s="9">
        <f t="shared" si="31"/>
        <v>45</v>
      </c>
      <c r="S215" s="2">
        <f t="shared" si="35"/>
        <v>10</v>
      </c>
      <c r="T215" s="2">
        <f t="shared" si="32"/>
        <v>0.44968857111213428</v>
      </c>
    </row>
    <row r="216" spans="1:20" x14ac:dyDescent="0.45">
      <c r="A216" s="1">
        <f t="shared" si="33"/>
        <v>45</v>
      </c>
      <c r="B216" s="1"/>
      <c r="C216" s="1"/>
      <c r="D216" t="str">
        <f t="shared" si="29"/>
        <v>TFHCV1OGS-N</v>
      </c>
      <c r="E216" t="s">
        <v>93</v>
      </c>
      <c r="F216" s="7">
        <v>2</v>
      </c>
      <c r="G216" s="1">
        <f t="shared" si="30"/>
        <v>45</v>
      </c>
      <c r="J216" t="str">
        <f t="shared" si="34"/>
        <v>HCV1</v>
      </c>
      <c r="K216" s="1">
        <f t="shared" si="28"/>
        <v>8.8800000000000004E-2</v>
      </c>
      <c r="Q216" s="2" t="s">
        <v>78</v>
      </c>
      <c r="R216" s="9">
        <f t="shared" si="31"/>
        <v>45</v>
      </c>
      <c r="S216" s="2">
        <f t="shared" si="35"/>
        <v>30</v>
      </c>
      <c r="T216" s="2">
        <f t="shared" si="32"/>
        <v>7.6138593557025527E-2</v>
      </c>
    </row>
    <row r="217" spans="1:20" x14ac:dyDescent="0.45">
      <c r="A217" s="1">
        <f t="shared" si="33"/>
        <v>45</v>
      </c>
      <c r="B217" s="1"/>
      <c r="C217" s="1"/>
      <c r="D217" t="str">
        <f t="shared" si="29"/>
        <v>TFHCV1OGS-N</v>
      </c>
      <c r="E217" t="s">
        <v>93</v>
      </c>
      <c r="F217" s="7">
        <v>2</v>
      </c>
      <c r="G217" s="1">
        <f t="shared" si="30"/>
        <v>45</v>
      </c>
      <c r="J217" t="str">
        <f t="shared" si="34"/>
        <v>HCV1</v>
      </c>
      <c r="K217" s="1">
        <f t="shared" si="28"/>
        <v>8.8800000000000004E-2</v>
      </c>
      <c r="Q217" s="2" t="s">
        <v>78</v>
      </c>
      <c r="R217" s="9">
        <f t="shared" si="31"/>
        <v>45</v>
      </c>
      <c r="S217" s="2">
        <f t="shared" si="35"/>
        <v>50</v>
      </c>
      <c r="T217" s="2">
        <f t="shared" si="32"/>
        <v>1.2891333694572299E-2</v>
      </c>
    </row>
    <row r="218" spans="1:20" x14ac:dyDescent="0.45">
      <c r="A218" s="1">
        <f t="shared" si="33"/>
        <v>46</v>
      </c>
      <c r="B218" s="1"/>
      <c r="C218" s="1"/>
      <c r="D218" t="str">
        <f t="shared" si="29"/>
        <v>TFHCV2ODS-N</v>
      </c>
      <c r="E218" t="s">
        <v>93</v>
      </c>
      <c r="F218" s="7">
        <v>2</v>
      </c>
      <c r="G218" s="1">
        <f t="shared" si="30"/>
        <v>46</v>
      </c>
      <c r="J218" t="str">
        <f t="shared" si="34"/>
        <v>HCV2</v>
      </c>
      <c r="K218" s="1">
        <f t="shared" si="28"/>
        <v>6.1800000000000001E-2</v>
      </c>
      <c r="Q218" s="2" t="s">
        <v>78</v>
      </c>
      <c r="R218" s="9">
        <f t="shared" si="31"/>
        <v>46</v>
      </c>
      <c r="S218" s="2">
        <f t="shared" si="35"/>
        <v>1</v>
      </c>
      <c r="T218" s="2">
        <f t="shared" si="32"/>
        <v>1</v>
      </c>
    </row>
    <row r="219" spans="1:20" x14ac:dyDescent="0.45">
      <c r="A219" s="1">
        <f t="shared" si="33"/>
        <v>46</v>
      </c>
      <c r="B219" s="1"/>
      <c r="C219" s="1"/>
      <c r="D219" t="str">
        <f t="shared" si="29"/>
        <v>TFHCV2ODS-N</v>
      </c>
      <c r="E219" t="s">
        <v>93</v>
      </c>
      <c r="F219" s="7">
        <v>2</v>
      </c>
      <c r="G219" s="1">
        <f t="shared" si="30"/>
        <v>46</v>
      </c>
      <c r="J219" t="str">
        <f t="shared" si="34"/>
        <v>HCV2</v>
      </c>
      <c r="K219" s="1">
        <f t="shared" si="28"/>
        <v>6.1800000000000001E-2</v>
      </c>
      <c r="Q219" s="2" t="s">
        <v>78</v>
      </c>
      <c r="R219" s="9">
        <f t="shared" si="31"/>
        <v>46</v>
      </c>
      <c r="S219" s="2">
        <f t="shared" si="35"/>
        <v>5</v>
      </c>
      <c r="T219" s="2">
        <f t="shared" si="32"/>
        <v>0.78098448101444262</v>
      </c>
    </row>
    <row r="220" spans="1:20" x14ac:dyDescent="0.45">
      <c r="A220" s="1">
        <f t="shared" si="33"/>
        <v>46</v>
      </c>
      <c r="B220" s="1"/>
      <c r="C220" s="1"/>
      <c r="D220" t="str">
        <f t="shared" si="29"/>
        <v>TFHCV2ODS-N</v>
      </c>
      <c r="E220" t="s">
        <v>93</v>
      </c>
      <c r="F220" s="7">
        <v>2</v>
      </c>
      <c r="G220" s="1">
        <f t="shared" si="30"/>
        <v>46</v>
      </c>
      <c r="J220" t="str">
        <f t="shared" si="34"/>
        <v>HCV2</v>
      </c>
      <c r="K220" s="1">
        <f t="shared" si="28"/>
        <v>6.1800000000000001E-2</v>
      </c>
      <c r="Q220" s="2" t="s">
        <v>78</v>
      </c>
      <c r="R220" s="9">
        <f t="shared" si="31"/>
        <v>46</v>
      </c>
      <c r="S220" s="2">
        <f t="shared" si="35"/>
        <v>10</v>
      </c>
      <c r="T220" s="2">
        <f t="shared" si="32"/>
        <v>0.57338378764974507</v>
      </c>
    </row>
    <row r="221" spans="1:20" x14ac:dyDescent="0.45">
      <c r="A221" s="1">
        <f t="shared" si="33"/>
        <v>46</v>
      </c>
      <c r="B221" s="1"/>
      <c r="C221" s="1"/>
      <c r="D221" t="str">
        <f t="shared" si="29"/>
        <v>TFHCV2ODS-N</v>
      </c>
      <c r="E221" t="s">
        <v>93</v>
      </c>
      <c r="F221" s="7">
        <v>2</v>
      </c>
      <c r="G221" s="1">
        <f t="shared" si="30"/>
        <v>46</v>
      </c>
      <c r="J221" t="str">
        <f t="shared" si="34"/>
        <v>HCV2</v>
      </c>
      <c r="K221" s="1">
        <f t="shared" si="28"/>
        <v>6.1800000000000001E-2</v>
      </c>
      <c r="Q221" s="2" t="s">
        <v>78</v>
      </c>
      <c r="R221" s="9">
        <f t="shared" si="31"/>
        <v>46</v>
      </c>
      <c r="S221" s="2">
        <f t="shared" si="35"/>
        <v>30</v>
      </c>
      <c r="T221" s="2">
        <f t="shared" si="32"/>
        <v>0.16659326104124805</v>
      </c>
    </row>
    <row r="222" spans="1:20" x14ac:dyDescent="0.45">
      <c r="A222" s="1">
        <f t="shared" si="33"/>
        <v>46</v>
      </c>
      <c r="B222" s="1"/>
      <c r="C222" s="1"/>
      <c r="D222" t="str">
        <f t="shared" si="29"/>
        <v>TFHCV2ODS-N</v>
      </c>
      <c r="E222" t="s">
        <v>93</v>
      </c>
      <c r="F222" s="7">
        <v>2</v>
      </c>
      <c r="G222" s="1">
        <f t="shared" si="30"/>
        <v>46</v>
      </c>
      <c r="J222" t="str">
        <f t="shared" si="34"/>
        <v>HCV2</v>
      </c>
      <c r="K222" s="1">
        <f t="shared" si="28"/>
        <v>6.1800000000000001E-2</v>
      </c>
      <c r="Q222" s="2" t="s">
        <v>78</v>
      </c>
      <c r="R222" s="9">
        <f t="shared" si="31"/>
        <v>46</v>
      </c>
      <c r="S222" s="2">
        <f t="shared" si="35"/>
        <v>50</v>
      </c>
      <c r="T222" s="2">
        <f t="shared" si="32"/>
        <v>4.8402684593012404E-2</v>
      </c>
    </row>
    <row r="223" spans="1:20" x14ac:dyDescent="0.45">
      <c r="A223" s="1">
        <f t="shared" si="33"/>
        <v>47</v>
      </c>
      <c r="B223" s="1"/>
      <c r="C223" s="1"/>
      <c r="D223" t="str">
        <f t="shared" si="29"/>
        <v>TFHCV3ODS-N</v>
      </c>
      <c r="E223" t="s">
        <v>93</v>
      </c>
      <c r="F223" s="7">
        <v>2</v>
      </c>
      <c r="G223" s="1">
        <f t="shared" si="30"/>
        <v>47</v>
      </c>
      <c r="J223" t="str">
        <f t="shared" si="34"/>
        <v>HCV3</v>
      </c>
      <c r="K223" s="1">
        <f t="shared" si="28"/>
        <v>6.5600000000000006E-2</v>
      </c>
      <c r="Q223" s="2" t="s">
        <v>78</v>
      </c>
      <c r="R223" s="9">
        <f t="shared" si="31"/>
        <v>47</v>
      </c>
      <c r="S223" s="2">
        <f t="shared" si="35"/>
        <v>1</v>
      </c>
      <c r="T223" s="2">
        <f t="shared" si="32"/>
        <v>1</v>
      </c>
    </row>
    <row r="224" spans="1:20" x14ac:dyDescent="0.45">
      <c r="A224" s="1">
        <f t="shared" si="33"/>
        <v>47</v>
      </c>
      <c r="B224" s="1"/>
      <c r="C224" s="1"/>
      <c r="D224" t="str">
        <f t="shared" si="29"/>
        <v>TFHCV3ODS-N</v>
      </c>
      <c r="E224" t="s">
        <v>93</v>
      </c>
      <c r="F224" s="7">
        <v>2</v>
      </c>
      <c r="G224" s="1">
        <f t="shared" si="30"/>
        <v>47</v>
      </c>
      <c r="J224" t="str">
        <f t="shared" si="34"/>
        <v>HCV3</v>
      </c>
      <c r="K224" s="1">
        <f t="shared" si="28"/>
        <v>6.5600000000000006E-2</v>
      </c>
      <c r="Q224" s="2" t="s">
        <v>78</v>
      </c>
      <c r="R224" s="9">
        <f t="shared" si="31"/>
        <v>47</v>
      </c>
      <c r="S224" s="2">
        <f t="shared" si="35"/>
        <v>5</v>
      </c>
      <c r="T224" s="2">
        <f t="shared" si="32"/>
        <v>0.76920328085076739</v>
      </c>
    </row>
    <row r="225" spans="1:20" x14ac:dyDescent="0.45">
      <c r="A225" s="1">
        <f t="shared" si="33"/>
        <v>47</v>
      </c>
      <c r="B225" s="1"/>
      <c r="C225" s="1"/>
      <c r="D225" t="str">
        <f t="shared" si="29"/>
        <v>TFHCV3ODS-N</v>
      </c>
      <c r="E225" t="s">
        <v>93</v>
      </c>
      <c r="F225" s="7">
        <v>2</v>
      </c>
      <c r="G225" s="1">
        <f t="shared" si="30"/>
        <v>47</v>
      </c>
      <c r="J225" t="str">
        <f t="shared" si="34"/>
        <v>HCV3</v>
      </c>
      <c r="K225" s="1">
        <f t="shared" si="28"/>
        <v>6.5600000000000006E-2</v>
      </c>
      <c r="Q225" s="2" t="s">
        <v>78</v>
      </c>
      <c r="R225" s="9">
        <f t="shared" si="31"/>
        <v>47</v>
      </c>
      <c r="S225" s="2">
        <f t="shared" si="35"/>
        <v>10</v>
      </c>
      <c r="T225" s="2">
        <f t="shared" si="32"/>
        <v>0.55410559816088378</v>
      </c>
    </row>
    <row r="226" spans="1:20" x14ac:dyDescent="0.45">
      <c r="A226" s="1">
        <f t="shared" si="33"/>
        <v>47</v>
      </c>
      <c r="B226" s="1"/>
      <c r="C226" s="1"/>
      <c r="D226" t="str">
        <f t="shared" si="29"/>
        <v>TFHCV3ODS-N</v>
      </c>
      <c r="E226" t="s">
        <v>93</v>
      </c>
      <c r="F226" s="7">
        <v>2</v>
      </c>
      <c r="G226" s="1">
        <f t="shared" si="30"/>
        <v>47</v>
      </c>
      <c r="J226" t="str">
        <f t="shared" si="34"/>
        <v>HCV3</v>
      </c>
      <c r="K226" s="1">
        <f t="shared" si="28"/>
        <v>6.5600000000000006E-2</v>
      </c>
      <c r="Q226" s="2" t="s">
        <v>78</v>
      </c>
      <c r="R226" s="9">
        <f t="shared" si="31"/>
        <v>47</v>
      </c>
      <c r="S226" s="2">
        <f t="shared" si="35"/>
        <v>30</v>
      </c>
      <c r="T226" s="2">
        <f t="shared" si="32"/>
        <v>0.14921008494972465</v>
      </c>
    </row>
    <row r="227" spans="1:20" x14ac:dyDescent="0.45">
      <c r="A227" s="1">
        <f t="shared" si="33"/>
        <v>47</v>
      </c>
      <c r="B227" s="1"/>
      <c r="C227" s="1"/>
      <c r="D227" t="str">
        <f t="shared" si="29"/>
        <v>TFHCV3ODS-N</v>
      </c>
      <c r="E227" t="s">
        <v>93</v>
      </c>
      <c r="F227" s="7">
        <v>2</v>
      </c>
      <c r="G227" s="1">
        <f t="shared" si="30"/>
        <v>47</v>
      </c>
      <c r="J227" t="str">
        <f t="shared" si="34"/>
        <v>HCV3</v>
      </c>
      <c r="K227" s="1">
        <f t="shared" si="28"/>
        <v>6.5600000000000006E-2</v>
      </c>
      <c r="Q227" s="2" t="s">
        <v>78</v>
      </c>
      <c r="R227" s="9">
        <f t="shared" si="31"/>
        <v>47</v>
      </c>
      <c r="S227" s="2">
        <f t="shared" si="35"/>
        <v>50</v>
      </c>
      <c r="T227" s="2">
        <f t="shared" si="32"/>
        <v>4.0179434253324077E-2</v>
      </c>
    </row>
    <row r="228" spans="1:20" x14ac:dyDescent="0.45">
      <c r="A228" s="1">
        <f t="shared" si="33"/>
        <v>48</v>
      </c>
      <c r="B228" s="1"/>
      <c r="C228" s="1"/>
      <c r="D228" t="str">
        <f t="shared" si="29"/>
        <v>TFHCV4ODS-N</v>
      </c>
      <c r="E228" t="s">
        <v>93</v>
      </c>
      <c r="F228" s="7">
        <v>2</v>
      </c>
      <c r="G228" s="1">
        <f t="shared" si="30"/>
        <v>48</v>
      </c>
      <c r="J228" t="str">
        <f t="shared" si="34"/>
        <v>HCV4</v>
      </c>
      <c r="K228" s="1">
        <f t="shared" si="28"/>
        <v>6.5600000000000006E-2</v>
      </c>
      <c r="Q228" s="2" t="s">
        <v>78</v>
      </c>
      <c r="R228" s="9">
        <f t="shared" si="31"/>
        <v>48</v>
      </c>
      <c r="S228" s="2">
        <f t="shared" si="35"/>
        <v>1</v>
      </c>
      <c r="T228" s="2">
        <f t="shared" si="32"/>
        <v>1</v>
      </c>
    </row>
    <row r="229" spans="1:20" x14ac:dyDescent="0.45">
      <c r="A229" s="1">
        <f t="shared" si="33"/>
        <v>48</v>
      </c>
      <c r="B229" s="1"/>
      <c r="C229" s="1"/>
      <c r="D229" t="str">
        <f t="shared" si="29"/>
        <v>TFHCV4ODS-N</v>
      </c>
      <c r="E229" t="s">
        <v>93</v>
      </c>
      <c r="F229" s="7">
        <v>2</v>
      </c>
      <c r="G229" s="1">
        <f t="shared" si="30"/>
        <v>48</v>
      </c>
      <c r="J229" t="str">
        <f t="shared" si="34"/>
        <v>HCV4</v>
      </c>
      <c r="K229" s="1">
        <f t="shared" si="28"/>
        <v>6.5600000000000006E-2</v>
      </c>
      <c r="Q229" s="2" t="s">
        <v>78</v>
      </c>
      <c r="R229" s="9">
        <f t="shared" si="31"/>
        <v>48</v>
      </c>
      <c r="S229" s="2">
        <f t="shared" si="35"/>
        <v>5</v>
      </c>
      <c r="T229" s="2">
        <f t="shared" si="32"/>
        <v>0.76920328085076739</v>
      </c>
    </row>
    <row r="230" spans="1:20" x14ac:dyDescent="0.45">
      <c r="A230" s="1">
        <f t="shared" si="33"/>
        <v>48</v>
      </c>
      <c r="B230" s="1"/>
      <c r="C230" s="1"/>
      <c r="D230" t="str">
        <f t="shared" si="29"/>
        <v>TFHCV4ODS-N</v>
      </c>
      <c r="E230" t="s">
        <v>93</v>
      </c>
      <c r="F230" s="7">
        <v>2</v>
      </c>
      <c r="G230" s="1">
        <f t="shared" si="30"/>
        <v>48</v>
      </c>
      <c r="J230" t="str">
        <f t="shared" si="34"/>
        <v>HCV4</v>
      </c>
      <c r="K230" s="1">
        <f t="shared" si="28"/>
        <v>6.5600000000000006E-2</v>
      </c>
      <c r="Q230" s="2" t="s">
        <v>78</v>
      </c>
      <c r="R230" s="9">
        <f t="shared" si="31"/>
        <v>48</v>
      </c>
      <c r="S230" s="2">
        <f t="shared" si="35"/>
        <v>10</v>
      </c>
      <c r="T230" s="2">
        <f t="shared" si="32"/>
        <v>0.55410559816088378</v>
      </c>
    </row>
    <row r="231" spans="1:20" x14ac:dyDescent="0.45">
      <c r="A231" s="1">
        <f t="shared" si="33"/>
        <v>48</v>
      </c>
      <c r="B231" s="1"/>
      <c r="C231" s="1"/>
      <c r="D231" t="str">
        <f t="shared" si="29"/>
        <v>TFHCV4ODS-N</v>
      </c>
      <c r="E231" t="s">
        <v>93</v>
      </c>
      <c r="F231" s="7">
        <v>2</v>
      </c>
      <c r="G231" s="1">
        <f t="shared" si="30"/>
        <v>48</v>
      </c>
      <c r="J231" t="str">
        <f t="shared" si="34"/>
        <v>HCV4</v>
      </c>
      <c r="K231" s="1">
        <f t="shared" si="28"/>
        <v>6.5600000000000006E-2</v>
      </c>
      <c r="Q231" s="2" t="s">
        <v>78</v>
      </c>
      <c r="R231" s="9">
        <f t="shared" si="31"/>
        <v>48</v>
      </c>
      <c r="S231" s="2">
        <f t="shared" si="35"/>
        <v>30</v>
      </c>
      <c r="T231" s="2">
        <f t="shared" si="32"/>
        <v>0.14921008494972465</v>
      </c>
    </row>
    <row r="232" spans="1:20" x14ac:dyDescent="0.45">
      <c r="A232" s="1">
        <f t="shared" si="33"/>
        <v>48</v>
      </c>
      <c r="B232" s="1"/>
      <c r="C232" s="1"/>
      <c r="D232" t="str">
        <f t="shared" si="29"/>
        <v>TFHCV4ODS-N</v>
      </c>
      <c r="E232" t="s">
        <v>93</v>
      </c>
      <c r="F232" s="7">
        <v>2</v>
      </c>
      <c r="G232" s="1">
        <f t="shared" si="30"/>
        <v>48</v>
      </c>
      <c r="J232" t="str">
        <f t="shared" si="34"/>
        <v>HCV4</v>
      </c>
      <c r="K232" s="1">
        <f t="shared" si="28"/>
        <v>6.5600000000000006E-2</v>
      </c>
      <c r="Q232" s="2" t="s">
        <v>78</v>
      </c>
      <c r="R232" s="9">
        <f t="shared" si="31"/>
        <v>48</v>
      </c>
      <c r="S232" s="2">
        <f t="shared" si="35"/>
        <v>50</v>
      </c>
      <c r="T232" s="2">
        <f t="shared" si="32"/>
        <v>4.0179434253324077E-2</v>
      </c>
    </row>
    <row r="233" spans="1:20" x14ac:dyDescent="0.45">
      <c r="A233" s="1">
        <f t="shared" si="33"/>
        <v>49</v>
      </c>
      <c r="B233" s="1"/>
      <c r="C233" s="1"/>
      <c r="D233" t="str">
        <f t="shared" si="29"/>
        <v>TFHCV5ODS-N</v>
      </c>
      <c r="E233" t="s">
        <v>93</v>
      </c>
      <c r="F233" s="7">
        <v>2</v>
      </c>
      <c r="G233" s="1">
        <f t="shared" si="30"/>
        <v>49</v>
      </c>
      <c r="J233" t="str">
        <f t="shared" si="34"/>
        <v>HCV5</v>
      </c>
      <c r="K233" s="1">
        <f t="shared" si="28"/>
        <v>6.5600000000000006E-2</v>
      </c>
      <c r="Q233" s="2" t="s">
        <v>78</v>
      </c>
      <c r="R233" s="9">
        <f t="shared" si="31"/>
        <v>49</v>
      </c>
      <c r="S233" s="2">
        <f t="shared" si="35"/>
        <v>1</v>
      </c>
      <c r="T233" s="2">
        <f t="shared" si="32"/>
        <v>1</v>
      </c>
    </row>
    <row r="234" spans="1:20" x14ac:dyDescent="0.45">
      <c r="A234" s="1">
        <f t="shared" si="33"/>
        <v>49</v>
      </c>
      <c r="B234" s="1"/>
      <c r="C234" s="1"/>
      <c r="D234" t="str">
        <f t="shared" si="29"/>
        <v>TFHCV5ODS-N</v>
      </c>
      <c r="E234" t="s">
        <v>93</v>
      </c>
      <c r="F234" s="7">
        <v>2</v>
      </c>
      <c r="G234" s="1">
        <f t="shared" si="30"/>
        <v>49</v>
      </c>
      <c r="J234" t="str">
        <f t="shared" si="34"/>
        <v>HCV5</v>
      </c>
      <c r="K234" s="1">
        <f t="shared" si="28"/>
        <v>6.5600000000000006E-2</v>
      </c>
      <c r="Q234" s="2" t="s">
        <v>78</v>
      </c>
      <c r="R234" s="9">
        <f t="shared" si="31"/>
        <v>49</v>
      </c>
      <c r="S234" s="2">
        <f t="shared" si="35"/>
        <v>5</v>
      </c>
      <c r="T234" s="2">
        <f t="shared" si="32"/>
        <v>0.76920328085076739</v>
      </c>
    </row>
    <row r="235" spans="1:20" x14ac:dyDescent="0.45">
      <c r="A235" s="1">
        <f t="shared" si="33"/>
        <v>49</v>
      </c>
      <c r="B235" s="1"/>
      <c r="C235" s="1"/>
      <c r="D235" t="str">
        <f t="shared" si="29"/>
        <v>TFHCV5ODS-N</v>
      </c>
      <c r="E235" t="s">
        <v>93</v>
      </c>
      <c r="F235" s="7">
        <v>2</v>
      </c>
      <c r="G235" s="1">
        <f t="shared" si="30"/>
        <v>49</v>
      </c>
      <c r="J235" t="str">
        <f t="shared" si="34"/>
        <v>HCV5</v>
      </c>
      <c r="K235" s="1">
        <f t="shared" si="28"/>
        <v>6.5600000000000006E-2</v>
      </c>
      <c r="Q235" s="2" t="s">
        <v>78</v>
      </c>
      <c r="R235" s="9">
        <f t="shared" si="31"/>
        <v>49</v>
      </c>
      <c r="S235" s="2">
        <f t="shared" si="35"/>
        <v>10</v>
      </c>
      <c r="T235" s="2">
        <f t="shared" si="32"/>
        <v>0.55410559816088378</v>
      </c>
    </row>
    <row r="236" spans="1:20" x14ac:dyDescent="0.45">
      <c r="A236" s="1">
        <f t="shared" si="33"/>
        <v>49</v>
      </c>
      <c r="B236" s="1"/>
      <c r="C236" s="1"/>
      <c r="D236" t="str">
        <f t="shared" si="29"/>
        <v>TFHCV5ODS-N</v>
      </c>
      <c r="E236" t="s">
        <v>93</v>
      </c>
      <c r="F236" s="7">
        <v>2</v>
      </c>
      <c r="G236" s="1">
        <f t="shared" si="30"/>
        <v>49</v>
      </c>
      <c r="J236" t="str">
        <f t="shared" si="34"/>
        <v>HCV5</v>
      </c>
      <c r="K236" s="1">
        <f t="shared" si="28"/>
        <v>6.5600000000000006E-2</v>
      </c>
      <c r="Q236" s="2" t="s">
        <v>78</v>
      </c>
      <c r="R236" s="9">
        <f t="shared" si="31"/>
        <v>49</v>
      </c>
      <c r="S236" s="2">
        <f t="shared" si="35"/>
        <v>30</v>
      </c>
      <c r="T236" s="2">
        <f t="shared" si="32"/>
        <v>0.14921008494972465</v>
      </c>
    </row>
    <row r="237" spans="1:20" x14ac:dyDescent="0.45">
      <c r="A237" s="1">
        <f t="shared" si="33"/>
        <v>49</v>
      </c>
      <c r="B237" s="1"/>
      <c r="C237" s="1"/>
      <c r="D237" t="str">
        <f t="shared" si="29"/>
        <v>TFHCV5ODS-N</v>
      </c>
      <c r="E237" t="s">
        <v>93</v>
      </c>
      <c r="F237" s="7">
        <v>2</v>
      </c>
      <c r="G237" s="1">
        <f t="shared" si="30"/>
        <v>49</v>
      </c>
      <c r="J237" t="str">
        <f t="shared" si="34"/>
        <v>HCV5</v>
      </c>
      <c r="K237" s="1">
        <f t="shared" si="28"/>
        <v>6.5600000000000006E-2</v>
      </c>
      <c r="Q237" s="2" t="s">
        <v>78</v>
      </c>
      <c r="R237" s="9">
        <f t="shared" si="31"/>
        <v>49</v>
      </c>
      <c r="S237" s="2">
        <f t="shared" si="35"/>
        <v>50</v>
      </c>
      <c r="T237" s="2">
        <f t="shared" si="32"/>
        <v>4.0179434253324077E-2</v>
      </c>
    </row>
    <row r="238" spans="1:20" x14ac:dyDescent="0.45">
      <c r="A238" s="1">
        <f t="shared" si="33"/>
        <v>50</v>
      </c>
      <c r="B238" s="1"/>
      <c r="C238" s="1"/>
      <c r="D238" t="str">
        <f t="shared" si="29"/>
        <v>TFHCV6ODS-N</v>
      </c>
      <c r="E238" t="s">
        <v>93</v>
      </c>
      <c r="F238" s="7">
        <v>2</v>
      </c>
      <c r="G238" s="1">
        <f t="shared" si="30"/>
        <v>50</v>
      </c>
      <c r="J238" t="str">
        <f t="shared" si="34"/>
        <v>HCV6</v>
      </c>
      <c r="K238" s="1">
        <f t="shared" si="28"/>
        <v>9.8299999999999998E-2</v>
      </c>
      <c r="Q238" s="2" t="s">
        <v>78</v>
      </c>
      <c r="R238" s="9">
        <f t="shared" si="31"/>
        <v>50</v>
      </c>
      <c r="S238" s="2">
        <f t="shared" si="35"/>
        <v>1</v>
      </c>
      <c r="T238" s="2">
        <f t="shared" si="32"/>
        <v>1</v>
      </c>
    </row>
    <row r="239" spans="1:20" x14ac:dyDescent="0.45">
      <c r="A239" s="1">
        <f t="shared" si="33"/>
        <v>50</v>
      </c>
      <c r="B239" s="1"/>
      <c r="C239" s="1"/>
      <c r="D239" t="str">
        <f t="shared" si="29"/>
        <v>TFHCV6ODS-N</v>
      </c>
      <c r="E239" t="s">
        <v>93</v>
      </c>
      <c r="F239" s="7">
        <v>2</v>
      </c>
      <c r="G239" s="1">
        <f t="shared" si="30"/>
        <v>50</v>
      </c>
      <c r="J239" t="str">
        <f t="shared" si="34"/>
        <v>HCV6</v>
      </c>
      <c r="K239" s="1">
        <f t="shared" si="28"/>
        <v>9.8299999999999998E-2</v>
      </c>
      <c r="Q239" s="2" t="s">
        <v>78</v>
      </c>
      <c r="R239" s="9">
        <f t="shared" si="31"/>
        <v>50</v>
      </c>
      <c r="S239" s="2">
        <f t="shared" si="35"/>
        <v>5</v>
      </c>
      <c r="T239" s="2">
        <f t="shared" si="32"/>
        <v>0.67489375533629092</v>
      </c>
    </row>
    <row r="240" spans="1:20" x14ac:dyDescent="0.45">
      <c r="A240" s="1">
        <f t="shared" si="33"/>
        <v>50</v>
      </c>
      <c r="B240" s="1"/>
      <c r="C240" s="1"/>
      <c r="D240" t="str">
        <f t="shared" si="29"/>
        <v>TFHCV6ODS-N</v>
      </c>
      <c r="E240" t="s">
        <v>93</v>
      </c>
      <c r="F240" s="7">
        <v>2</v>
      </c>
      <c r="G240" s="1">
        <f t="shared" si="30"/>
        <v>50</v>
      </c>
      <c r="J240" t="str">
        <f t="shared" si="34"/>
        <v>HCV6</v>
      </c>
      <c r="K240" s="1">
        <f t="shared" si="28"/>
        <v>9.8299999999999998E-2</v>
      </c>
      <c r="Q240" s="2" t="s">
        <v>78</v>
      </c>
      <c r="R240" s="9">
        <f t="shared" si="31"/>
        <v>50</v>
      </c>
      <c r="S240" s="2">
        <f t="shared" si="35"/>
        <v>10</v>
      </c>
      <c r="T240" s="2">
        <f t="shared" si="32"/>
        <v>0.41283800610502852</v>
      </c>
    </row>
    <row r="241" spans="1:20" x14ac:dyDescent="0.45">
      <c r="A241" s="1">
        <f t="shared" si="33"/>
        <v>50</v>
      </c>
      <c r="B241" s="1"/>
      <c r="C241" s="1"/>
      <c r="D241" t="str">
        <f t="shared" si="29"/>
        <v>TFHCV6ODS-N</v>
      </c>
      <c r="E241" t="s">
        <v>93</v>
      </c>
      <c r="F241" s="7">
        <v>2</v>
      </c>
      <c r="G241" s="1">
        <f t="shared" si="30"/>
        <v>50</v>
      </c>
      <c r="J241" t="str">
        <f t="shared" si="34"/>
        <v>HCV6</v>
      </c>
      <c r="K241" s="1">
        <f t="shared" si="28"/>
        <v>9.8299999999999998E-2</v>
      </c>
      <c r="Q241" s="2" t="s">
        <v>78</v>
      </c>
      <c r="R241" s="9">
        <f t="shared" si="31"/>
        <v>50</v>
      </c>
      <c r="S241" s="2">
        <f t="shared" si="35"/>
        <v>30</v>
      </c>
      <c r="T241" s="2">
        <f t="shared" si="32"/>
        <v>5.7803844018778514E-2</v>
      </c>
    </row>
    <row r="242" spans="1:20" x14ac:dyDescent="0.45">
      <c r="A242" s="1">
        <f t="shared" si="33"/>
        <v>50</v>
      </c>
      <c r="B242" s="1"/>
      <c r="C242" s="1"/>
      <c r="D242" t="str">
        <f t="shared" si="29"/>
        <v>TFHCV6ODS-N</v>
      </c>
      <c r="E242" t="s">
        <v>93</v>
      </c>
      <c r="F242" s="7">
        <v>2</v>
      </c>
      <c r="G242" s="1">
        <f t="shared" si="30"/>
        <v>50</v>
      </c>
      <c r="J242" t="str">
        <f t="shared" si="34"/>
        <v>HCV6</v>
      </c>
      <c r="K242" s="1">
        <f t="shared" si="28"/>
        <v>9.8299999999999998E-2</v>
      </c>
      <c r="Q242" s="2" t="s">
        <v>78</v>
      </c>
      <c r="R242" s="9">
        <f t="shared" si="31"/>
        <v>50</v>
      </c>
      <c r="S242" s="2">
        <f t="shared" si="35"/>
        <v>50</v>
      </c>
      <c r="T242" s="2">
        <f t="shared" si="32"/>
        <v>8.0934515086705273E-3</v>
      </c>
    </row>
    <row r="243" spans="1:20" x14ac:dyDescent="0.45">
      <c r="A243" s="1">
        <f t="shared" si="33"/>
        <v>51</v>
      </c>
      <c r="B243" s="1"/>
      <c r="C243" s="1"/>
      <c r="D243" t="str">
        <f t="shared" si="29"/>
        <v>TFHCV7ODS-N</v>
      </c>
      <c r="E243" t="s">
        <v>93</v>
      </c>
      <c r="F243" s="7">
        <v>2</v>
      </c>
      <c r="G243" s="1">
        <f t="shared" si="30"/>
        <v>51</v>
      </c>
      <c r="J243" t="str">
        <f t="shared" si="34"/>
        <v>HCV7</v>
      </c>
      <c r="K243" s="1">
        <f t="shared" si="28"/>
        <v>9.8000000000000004E-2</v>
      </c>
      <c r="Q243" s="2" t="s">
        <v>78</v>
      </c>
      <c r="R243" s="9">
        <f t="shared" si="31"/>
        <v>51</v>
      </c>
      <c r="S243" s="2">
        <f t="shared" si="35"/>
        <v>1</v>
      </c>
      <c r="T243" s="2">
        <f t="shared" si="32"/>
        <v>1</v>
      </c>
    </row>
    <row r="244" spans="1:20" x14ac:dyDescent="0.45">
      <c r="A244" s="1">
        <f t="shared" si="33"/>
        <v>51</v>
      </c>
      <c r="B244" s="1"/>
      <c r="C244" s="1"/>
      <c r="D244" t="str">
        <f t="shared" si="29"/>
        <v>TFHCV7ODS-N</v>
      </c>
      <c r="E244" t="s">
        <v>93</v>
      </c>
      <c r="F244" s="7">
        <v>2</v>
      </c>
      <c r="G244" s="1">
        <f t="shared" si="30"/>
        <v>51</v>
      </c>
      <c r="J244" t="str">
        <f t="shared" si="34"/>
        <v>HCV7</v>
      </c>
      <c r="K244" s="1">
        <f t="shared" si="28"/>
        <v>9.8000000000000004E-2</v>
      </c>
      <c r="Q244" s="2" t="s">
        <v>78</v>
      </c>
      <c r="R244" s="9">
        <f t="shared" si="31"/>
        <v>51</v>
      </c>
      <c r="S244" s="2">
        <f t="shared" si="35"/>
        <v>5</v>
      </c>
      <c r="T244" s="2">
        <f t="shared" si="32"/>
        <v>0.67570411396062602</v>
      </c>
    </row>
    <row r="245" spans="1:20" x14ac:dyDescent="0.45">
      <c r="A245" s="1">
        <f t="shared" si="33"/>
        <v>51</v>
      </c>
      <c r="B245" s="1"/>
      <c r="C245" s="1"/>
      <c r="D245" t="str">
        <f t="shared" si="29"/>
        <v>TFHCV7ODS-N</v>
      </c>
      <c r="E245" t="s">
        <v>93</v>
      </c>
      <c r="F245" s="7">
        <v>2</v>
      </c>
      <c r="G245" s="1">
        <f t="shared" si="30"/>
        <v>51</v>
      </c>
      <c r="J245" t="str">
        <f t="shared" si="34"/>
        <v>HCV7</v>
      </c>
      <c r="K245" s="1">
        <f t="shared" si="28"/>
        <v>9.8000000000000004E-2</v>
      </c>
      <c r="Q245" s="2" t="s">
        <v>78</v>
      </c>
      <c r="R245" s="9">
        <f t="shared" si="31"/>
        <v>51</v>
      </c>
      <c r="S245" s="2">
        <f t="shared" si="35"/>
        <v>10</v>
      </c>
      <c r="T245" s="2">
        <f t="shared" si="32"/>
        <v>0.41395417487127412</v>
      </c>
    </row>
    <row r="246" spans="1:20" x14ac:dyDescent="0.45">
      <c r="A246" s="1">
        <f t="shared" si="33"/>
        <v>51</v>
      </c>
      <c r="B246" s="1"/>
      <c r="C246" s="1"/>
      <c r="D246" t="str">
        <f t="shared" si="29"/>
        <v>TFHCV7ODS-N</v>
      </c>
      <c r="E246" t="s">
        <v>93</v>
      </c>
      <c r="F246" s="7">
        <v>2</v>
      </c>
      <c r="G246" s="1">
        <f t="shared" si="30"/>
        <v>51</v>
      </c>
      <c r="J246" t="str">
        <f t="shared" si="34"/>
        <v>HCV7</v>
      </c>
      <c r="K246" s="1">
        <f t="shared" si="28"/>
        <v>9.8000000000000004E-2</v>
      </c>
      <c r="Q246" s="2" t="s">
        <v>78</v>
      </c>
      <c r="R246" s="9">
        <f t="shared" si="31"/>
        <v>51</v>
      </c>
      <c r="S246" s="2">
        <f t="shared" si="35"/>
        <v>30</v>
      </c>
      <c r="T246" s="2">
        <f t="shared" si="32"/>
        <v>5.8308931406041792E-2</v>
      </c>
    </row>
    <row r="247" spans="1:20" x14ac:dyDescent="0.45">
      <c r="A247" s="1">
        <f t="shared" si="33"/>
        <v>51</v>
      </c>
      <c r="B247" s="1"/>
      <c r="C247" s="1"/>
      <c r="D247" t="str">
        <f t="shared" si="29"/>
        <v>TFHCV7ODS-N</v>
      </c>
      <c r="E247" t="s">
        <v>93</v>
      </c>
      <c r="F247" s="7">
        <v>2</v>
      </c>
      <c r="G247" s="1">
        <f t="shared" si="30"/>
        <v>51</v>
      </c>
      <c r="J247" t="str">
        <f t="shared" si="34"/>
        <v>HCV7</v>
      </c>
      <c r="K247" s="1">
        <f t="shared" si="28"/>
        <v>9.8000000000000004E-2</v>
      </c>
      <c r="Q247" s="2" t="s">
        <v>78</v>
      </c>
      <c r="R247" s="9">
        <f t="shared" si="31"/>
        <v>51</v>
      </c>
      <c r="S247" s="2">
        <f t="shared" si="35"/>
        <v>50</v>
      </c>
      <c r="T247" s="2">
        <f t="shared" si="32"/>
        <v>8.2133040034485707E-3</v>
      </c>
    </row>
    <row r="248" spans="1:20" x14ac:dyDescent="0.45">
      <c r="A248" s="1">
        <f t="shared" si="33"/>
        <v>52</v>
      </c>
      <c r="B248" s="1"/>
      <c r="C248" s="1"/>
      <c r="D248" t="str">
        <f t="shared" si="29"/>
        <v>TFHCV8ODS-N</v>
      </c>
      <c r="E248" t="s">
        <v>93</v>
      </c>
      <c r="F248" s="7">
        <v>2</v>
      </c>
      <c r="G248" s="1">
        <f t="shared" si="30"/>
        <v>52</v>
      </c>
      <c r="J248" t="str">
        <f t="shared" si="34"/>
        <v>HCV8</v>
      </c>
      <c r="K248" s="1">
        <f t="shared" si="28"/>
        <v>9.8000000000000004E-2</v>
      </c>
      <c r="Q248" s="2" t="s">
        <v>78</v>
      </c>
      <c r="R248" s="9">
        <f t="shared" si="31"/>
        <v>52</v>
      </c>
      <c r="S248" s="2">
        <f t="shared" si="35"/>
        <v>1</v>
      </c>
      <c r="T248" s="2">
        <f t="shared" si="32"/>
        <v>1</v>
      </c>
    </row>
    <row r="249" spans="1:20" x14ac:dyDescent="0.45">
      <c r="A249" s="1">
        <f t="shared" si="33"/>
        <v>52</v>
      </c>
      <c r="B249" s="1"/>
      <c r="C249" s="1"/>
      <c r="D249" t="str">
        <f t="shared" si="29"/>
        <v>TFHCV8ODS-N</v>
      </c>
      <c r="E249" t="s">
        <v>93</v>
      </c>
      <c r="F249" s="7">
        <v>2</v>
      </c>
      <c r="G249" s="1">
        <f t="shared" si="30"/>
        <v>52</v>
      </c>
      <c r="J249" t="str">
        <f t="shared" si="34"/>
        <v>HCV8</v>
      </c>
      <c r="K249" s="1">
        <f t="shared" si="28"/>
        <v>9.8000000000000004E-2</v>
      </c>
      <c r="Q249" s="2" t="s">
        <v>78</v>
      </c>
      <c r="R249" s="9">
        <f t="shared" si="31"/>
        <v>52</v>
      </c>
      <c r="S249" s="2">
        <f t="shared" si="35"/>
        <v>5</v>
      </c>
      <c r="T249" s="2">
        <f t="shared" si="32"/>
        <v>0.67570411396062602</v>
      </c>
    </row>
    <row r="250" spans="1:20" x14ac:dyDescent="0.45">
      <c r="A250" s="1">
        <f t="shared" si="33"/>
        <v>52</v>
      </c>
      <c r="B250" s="1"/>
      <c r="C250" s="1"/>
      <c r="D250" t="str">
        <f t="shared" si="29"/>
        <v>TFHCV8ODS-N</v>
      </c>
      <c r="E250" t="s">
        <v>93</v>
      </c>
      <c r="F250" s="7">
        <v>2</v>
      </c>
      <c r="G250" s="1">
        <f t="shared" si="30"/>
        <v>52</v>
      </c>
      <c r="J250" t="str">
        <f t="shared" si="34"/>
        <v>HCV8</v>
      </c>
      <c r="K250" s="1">
        <f t="shared" si="28"/>
        <v>9.8000000000000004E-2</v>
      </c>
      <c r="Q250" s="2" t="s">
        <v>78</v>
      </c>
      <c r="R250" s="9">
        <f t="shared" si="31"/>
        <v>52</v>
      </c>
      <c r="S250" s="2">
        <f t="shared" si="35"/>
        <v>10</v>
      </c>
      <c r="T250" s="2">
        <f t="shared" si="32"/>
        <v>0.41395417487127412</v>
      </c>
    </row>
    <row r="251" spans="1:20" x14ac:dyDescent="0.45">
      <c r="A251" s="1">
        <f t="shared" si="33"/>
        <v>52</v>
      </c>
      <c r="B251" s="1"/>
      <c r="C251" s="1"/>
      <c r="D251" t="str">
        <f t="shared" si="29"/>
        <v>TFHCV8ODS-N</v>
      </c>
      <c r="E251" t="s">
        <v>93</v>
      </c>
      <c r="F251" s="7">
        <v>2</v>
      </c>
      <c r="G251" s="1">
        <f t="shared" si="30"/>
        <v>52</v>
      </c>
      <c r="J251" t="str">
        <f t="shared" si="34"/>
        <v>HCV8</v>
      </c>
      <c r="K251" s="1">
        <f t="shared" si="28"/>
        <v>9.8000000000000004E-2</v>
      </c>
      <c r="Q251" s="2" t="s">
        <v>78</v>
      </c>
      <c r="R251" s="9">
        <f t="shared" si="31"/>
        <v>52</v>
      </c>
      <c r="S251" s="2">
        <f t="shared" si="35"/>
        <v>30</v>
      </c>
      <c r="T251" s="2">
        <f t="shared" si="32"/>
        <v>5.8308931406041792E-2</v>
      </c>
    </row>
    <row r="252" spans="1:20" x14ac:dyDescent="0.45">
      <c r="A252" s="1">
        <f t="shared" si="33"/>
        <v>52</v>
      </c>
      <c r="B252" s="1"/>
      <c r="C252" s="1"/>
      <c r="D252" t="str">
        <f t="shared" si="29"/>
        <v>TFHCV8ODS-N</v>
      </c>
      <c r="E252" t="s">
        <v>93</v>
      </c>
      <c r="F252" s="7">
        <v>2</v>
      </c>
      <c r="G252" s="1">
        <f t="shared" si="30"/>
        <v>52</v>
      </c>
      <c r="J252" t="str">
        <f t="shared" si="34"/>
        <v>HCV8</v>
      </c>
      <c r="K252" s="1">
        <f t="shared" si="28"/>
        <v>9.8000000000000004E-2</v>
      </c>
      <c r="Q252" s="2" t="s">
        <v>78</v>
      </c>
      <c r="R252" s="9">
        <f t="shared" si="31"/>
        <v>52</v>
      </c>
      <c r="S252" s="2">
        <f t="shared" si="35"/>
        <v>50</v>
      </c>
      <c r="T252" s="2">
        <f t="shared" si="32"/>
        <v>8.2133040034485707E-3</v>
      </c>
    </row>
    <row r="253" spans="1:20" x14ac:dyDescent="0.45">
      <c r="A253" s="1">
        <f t="shared" si="33"/>
        <v>53</v>
      </c>
      <c r="B253" s="1"/>
      <c r="C253" s="1"/>
      <c r="D253" t="str">
        <f t="shared" si="29"/>
        <v>TFHCV9ODS-N</v>
      </c>
      <c r="E253" t="s">
        <v>93</v>
      </c>
      <c r="F253" s="7">
        <v>2</v>
      </c>
      <c r="G253" s="1">
        <f t="shared" si="30"/>
        <v>53</v>
      </c>
      <c r="J253" t="str">
        <f t="shared" si="34"/>
        <v>HCV9</v>
      </c>
      <c r="K253" s="1">
        <f t="shared" si="28"/>
        <v>9.8000000000000004E-2</v>
      </c>
      <c r="Q253" s="2" t="s">
        <v>78</v>
      </c>
      <c r="R253" s="9">
        <f t="shared" si="31"/>
        <v>53</v>
      </c>
      <c r="S253" s="2">
        <f t="shared" si="35"/>
        <v>1</v>
      </c>
      <c r="T253" s="2">
        <f t="shared" si="32"/>
        <v>1</v>
      </c>
    </row>
    <row r="254" spans="1:20" x14ac:dyDescent="0.45">
      <c r="A254" s="1">
        <f t="shared" si="33"/>
        <v>53</v>
      </c>
      <c r="B254" s="1"/>
      <c r="C254" s="1"/>
      <c r="D254" t="str">
        <f t="shared" si="29"/>
        <v>TFHCV9ODS-N</v>
      </c>
      <c r="E254" t="s">
        <v>93</v>
      </c>
      <c r="F254" s="7">
        <v>2</v>
      </c>
      <c r="G254" s="1">
        <f t="shared" si="30"/>
        <v>53</v>
      </c>
      <c r="J254" t="str">
        <f t="shared" si="34"/>
        <v>HCV9</v>
      </c>
      <c r="K254" s="1">
        <f t="shared" si="28"/>
        <v>9.8000000000000004E-2</v>
      </c>
      <c r="Q254" s="2" t="s">
        <v>78</v>
      </c>
      <c r="R254" s="9">
        <f t="shared" si="31"/>
        <v>53</v>
      </c>
      <c r="S254" s="2">
        <f t="shared" si="35"/>
        <v>5</v>
      </c>
      <c r="T254" s="2">
        <f t="shared" si="32"/>
        <v>0.67570411396062602</v>
      </c>
    </row>
    <row r="255" spans="1:20" x14ac:dyDescent="0.45">
      <c r="A255" s="1">
        <f t="shared" si="33"/>
        <v>53</v>
      </c>
      <c r="B255" s="1"/>
      <c r="C255" s="1"/>
      <c r="D255" t="str">
        <f t="shared" si="29"/>
        <v>TFHCV9ODS-N</v>
      </c>
      <c r="E255" t="s">
        <v>93</v>
      </c>
      <c r="F255" s="7">
        <v>2</v>
      </c>
      <c r="G255" s="1">
        <f t="shared" si="30"/>
        <v>53</v>
      </c>
      <c r="J255" t="str">
        <f t="shared" si="34"/>
        <v>HCV9</v>
      </c>
      <c r="K255" s="1">
        <f t="shared" si="28"/>
        <v>9.8000000000000004E-2</v>
      </c>
      <c r="Q255" s="2" t="s">
        <v>78</v>
      </c>
      <c r="R255" s="9">
        <f t="shared" si="31"/>
        <v>53</v>
      </c>
      <c r="S255" s="2">
        <f t="shared" si="35"/>
        <v>10</v>
      </c>
      <c r="T255" s="2">
        <f t="shared" si="32"/>
        <v>0.41395417487127412</v>
      </c>
    </row>
    <row r="256" spans="1:20" x14ac:dyDescent="0.45">
      <c r="A256" s="1">
        <f t="shared" si="33"/>
        <v>53</v>
      </c>
      <c r="B256" s="1"/>
      <c r="C256" s="1"/>
      <c r="D256" t="str">
        <f t="shared" si="29"/>
        <v>TFHCV9ODS-N</v>
      </c>
      <c r="E256" t="s">
        <v>93</v>
      </c>
      <c r="F256" s="7">
        <v>2</v>
      </c>
      <c r="G256" s="1">
        <f t="shared" si="30"/>
        <v>53</v>
      </c>
      <c r="J256" t="str">
        <f t="shared" si="34"/>
        <v>HCV9</v>
      </c>
      <c r="K256" s="1">
        <f t="shared" si="28"/>
        <v>9.8000000000000004E-2</v>
      </c>
      <c r="Q256" s="2" t="s">
        <v>78</v>
      </c>
      <c r="R256" s="9">
        <f t="shared" si="31"/>
        <v>53</v>
      </c>
      <c r="S256" s="2">
        <f t="shared" si="35"/>
        <v>30</v>
      </c>
      <c r="T256" s="2">
        <f t="shared" si="32"/>
        <v>5.8308931406041792E-2</v>
      </c>
    </row>
    <row r="257" spans="1:20" x14ac:dyDescent="0.45">
      <c r="A257" s="1">
        <f t="shared" si="33"/>
        <v>53</v>
      </c>
      <c r="B257" s="1"/>
      <c r="C257" s="1"/>
      <c r="D257" t="str">
        <f t="shared" si="29"/>
        <v>TFHCV9ODS-N</v>
      </c>
      <c r="E257" t="s">
        <v>93</v>
      </c>
      <c r="F257" s="7">
        <v>2</v>
      </c>
      <c r="G257" s="1">
        <f t="shared" si="30"/>
        <v>53</v>
      </c>
      <c r="J257" t="str">
        <f t="shared" si="34"/>
        <v>HCV9</v>
      </c>
      <c r="K257" s="1">
        <f t="shared" si="28"/>
        <v>9.8000000000000004E-2</v>
      </c>
      <c r="Q257" s="2" t="s">
        <v>78</v>
      </c>
      <c r="R257" s="9">
        <f t="shared" si="31"/>
        <v>53</v>
      </c>
      <c r="S257" s="2">
        <f t="shared" si="35"/>
        <v>50</v>
      </c>
      <c r="T257" s="2">
        <f t="shared" si="32"/>
        <v>8.2133040034485707E-3</v>
      </c>
    </row>
    <row r="258" spans="1:20" x14ac:dyDescent="0.45">
      <c r="A258" s="1">
        <f t="shared" si="33"/>
        <v>54</v>
      </c>
      <c r="B258" s="1"/>
      <c r="C258" s="1"/>
      <c r="D258" t="str">
        <f t="shared" si="29"/>
        <v>TFHCV1GAS-N</v>
      </c>
      <c r="E258" t="s">
        <v>93</v>
      </c>
      <c r="F258" s="7">
        <v>2</v>
      </c>
      <c r="G258" s="1">
        <f t="shared" si="30"/>
        <v>54</v>
      </c>
      <c r="J258" t="str">
        <f t="shared" si="34"/>
        <v>HCV1</v>
      </c>
      <c r="K258" s="1">
        <f t="shared" si="28"/>
        <v>8.8800000000000004E-2</v>
      </c>
      <c r="Q258" s="2" t="s">
        <v>78</v>
      </c>
      <c r="R258" s="9">
        <f t="shared" si="31"/>
        <v>54</v>
      </c>
      <c r="S258" s="2">
        <f t="shared" si="35"/>
        <v>1</v>
      </c>
      <c r="T258" s="2">
        <f t="shared" si="32"/>
        <v>1</v>
      </c>
    </row>
    <row r="259" spans="1:20" x14ac:dyDescent="0.45">
      <c r="A259" s="1">
        <f t="shared" si="33"/>
        <v>54</v>
      </c>
      <c r="B259" s="1"/>
      <c r="C259" s="1"/>
      <c r="D259" t="str">
        <f t="shared" si="29"/>
        <v>TFHCV1GAS-N</v>
      </c>
      <c r="E259" t="s">
        <v>93</v>
      </c>
      <c r="F259" s="7">
        <v>2</v>
      </c>
      <c r="G259" s="1">
        <f t="shared" si="30"/>
        <v>54</v>
      </c>
      <c r="J259" t="str">
        <f t="shared" si="34"/>
        <v>HCV1</v>
      </c>
      <c r="K259" s="1">
        <f t="shared" ref="K259:K322" si="36">INDEX($AB$5:$AB$20,MATCH(J259,$AA$5:$AA$20,0))</f>
        <v>8.8800000000000004E-2</v>
      </c>
      <c r="Q259" s="2" t="s">
        <v>78</v>
      </c>
      <c r="R259" s="9">
        <f t="shared" si="31"/>
        <v>54</v>
      </c>
      <c r="S259" s="2">
        <f t="shared" si="35"/>
        <v>5</v>
      </c>
      <c r="T259" s="2">
        <f t="shared" si="32"/>
        <v>0.7010332225424647</v>
      </c>
    </row>
    <row r="260" spans="1:20" x14ac:dyDescent="0.45">
      <c r="A260" s="1">
        <f t="shared" si="33"/>
        <v>54</v>
      </c>
      <c r="B260" s="1"/>
      <c r="C260" s="1"/>
      <c r="D260" t="str">
        <f t="shared" ref="D260:D323" si="37">INDEX($AE$5:$AE$89,MATCH(A260,$AF$5:$AF$89,0))</f>
        <v>TFHCV1GAS-N</v>
      </c>
      <c r="E260" t="s">
        <v>93</v>
      </c>
      <c r="F260" s="7">
        <v>2</v>
      </c>
      <c r="G260" s="1">
        <f t="shared" ref="G260:G323" si="38">A260</f>
        <v>54</v>
      </c>
      <c r="J260" t="str">
        <f t="shared" si="34"/>
        <v>HCV1</v>
      </c>
      <c r="K260" s="1">
        <f t="shared" si="36"/>
        <v>8.8800000000000004E-2</v>
      </c>
      <c r="Q260" s="2" t="s">
        <v>78</v>
      </c>
      <c r="R260" s="9">
        <f t="shared" ref="R260:R323" si="39">A260</f>
        <v>54</v>
      </c>
      <c r="S260" s="2">
        <f t="shared" si="35"/>
        <v>10</v>
      </c>
      <c r="T260" s="2">
        <f t="shared" ref="T260:T323" si="40">(EXP(-((K260)*(S260-1))))</f>
        <v>0.44968857111213428</v>
      </c>
    </row>
    <row r="261" spans="1:20" x14ac:dyDescent="0.45">
      <c r="A261" s="1">
        <f t="shared" si="33"/>
        <v>54</v>
      </c>
      <c r="B261" s="1"/>
      <c r="C261" s="1"/>
      <c r="D261" t="str">
        <f t="shared" si="37"/>
        <v>TFHCV1GAS-N</v>
      </c>
      <c r="E261" t="s">
        <v>93</v>
      </c>
      <c r="F261" s="7">
        <v>2</v>
      </c>
      <c r="G261" s="1">
        <f t="shared" si="38"/>
        <v>54</v>
      </c>
      <c r="J261" t="str">
        <f t="shared" si="34"/>
        <v>HCV1</v>
      </c>
      <c r="K261" s="1">
        <f t="shared" si="36"/>
        <v>8.8800000000000004E-2</v>
      </c>
      <c r="Q261" s="2" t="s">
        <v>78</v>
      </c>
      <c r="R261" s="9">
        <f t="shared" si="39"/>
        <v>54</v>
      </c>
      <c r="S261" s="2">
        <f t="shared" si="35"/>
        <v>30</v>
      </c>
      <c r="T261" s="2">
        <f t="shared" si="40"/>
        <v>7.6138593557025527E-2</v>
      </c>
    </row>
    <row r="262" spans="1:20" x14ac:dyDescent="0.45">
      <c r="A262" s="1">
        <f t="shared" si="33"/>
        <v>54</v>
      </c>
      <c r="B262" s="1"/>
      <c r="C262" s="1"/>
      <c r="D262" t="str">
        <f t="shared" si="37"/>
        <v>TFHCV1GAS-N</v>
      </c>
      <c r="E262" t="s">
        <v>93</v>
      </c>
      <c r="F262" s="7">
        <v>2</v>
      </c>
      <c r="G262" s="1">
        <f t="shared" si="38"/>
        <v>54</v>
      </c>
      <c r="J262" t="str">
        <f t="shared" si="34"/>
        <v>HCV1</v>
      </c>
      <c r="K262" s="1">
        <f t="shared" si="36"/>
        <v>8.8800000000000004E-2</v>
      </c>
      <c r="Q262" s="2" t="s">
        <v>78</v>
      </c>
      <c r="R262" s="9">
        <f t="shared" si="39"/>
        <v>54</v>
      </c>
      <c r="S262" s="2">
        <f t="shared" si="35"/>
        <v>50</v>
      </c>
      <c r="T262" s="2">
        <f t="shared" si="40"/>
        <v>1.2891333694572299E-2</v>
      </c>
    </row>
    <row r="263" spans="1:20" x14ac:dyDescent="0.45">
      <c r="A263" s="1">
        <f t="shared" si="33"/>
        <v>55</v>
      </c>
      <c r="B263" s="1"/>
      <c r="C263" s="1"/>
      <c r="D263" t="str">
        <f t="shared" si="37"/>
        <v>TFHCV2GAS-N</v>
      </c>
      <c r="E263" t="s">
        <v>93</v>
      </c>
      <c r="F263" s="7">
        <v>2</v>
      </c>
      <c r="G263" s="1">
        <f t="shared" si="38"/>
        <v>55</v>
      </c>
      <c r="J263" t="str">
        <f t="shared" si="34"/>
        <v>HCV2</v>
      </c>
      <c r="K263" s="1">
        <f t="shared" si="36"/>
        <v>6.1800000000000001E-2</v>
      </c>
      <c r="Q263" s="2" t="s">
        <v>78</v>
      </c>
      <c r="R263" s="9">
        <f t="shared" si="39"/>
        <v>55</v>
      </c>
      <c r="S263" s="2">
        <f t="shared" si="35"/>
        <v>1</v>
      </c>
      <c r="T263" s="2">
        <f t="shared" si="40"/>
        <v>1</v>
      </c>
    </row>
    <row r="264" spans="1:20" x14ac:dyDescent="0.45">
      <c r="A264" s="1">
        <f t="shared" si="33"/>
        <v>55</v>
      </c>
      <c r="B264" s="1"/>
      <c r="C264" s="1"/>
      <c r="D264" t="str">
        <f t="shared" si="37"/>
        <v>TFHCV2GAS-N</v>
      </c>
      <c r="E264" t="s">
        <v>93</v>
      </c>
      <c r="F264" s="7">
        <v>2</v>
      </c>
      <c r="G264" s="1">
        <f t="shared" si="38"/>
        <v>55</v>
      </c>
      <c r="J264" t="str">
        <f t="shared" si="34"/>
        <v>HCV2</v>
      </c>
      <c r="K264" s="1">
        <f t="shared" si="36"/>
        <v>6.1800000000000001E-2</v>
      </c>
      <c r="Q264" s="2" t="s">
        <v>78</v>
      </c>
      <c r="R264" s="9">
        <f t="shared" si="39"/>
        <v>55</v>
      </c>
      <c r="S264" s="2">
        <f t="shared" si="35"/>
        <v>5</v>
      </c>
      <c r="T264" s="2">
        <f t="shared" si="40"/>
        <v>0.78098448101444262</v>
      </c>
    </row>
    <row r="265" spans="1:20" x14ac:dyDescent="0.45">
      <c r="A265" s="1">
        <f t="shared" ref="A265:A328" si="41">A260+1</f>
        <v>55</v>
      </c>
      <c r="B265" s="1"/>
      <c r="C265" s="1"/>
      <c r="D265" t="str">
        <f t="shared" si="37"/>
        <v>TFHCV2GAS-N</v>
      </c>
      <c r="E265" t="s">
        <v>93</v>
      </c>
      <c r="F265" s="7">
        <v>2</v>
      </c>
      <c r="G265" s="1">
        <f t="shared" si="38"/>
        <v>55</v>
      </c>
      <c r="J265" t="str">
        <f t="shared" ref="J265:J328" si="42">INDEX($AD$5:$AD$89,MATCH(D265,$AE$5:$AE$89,0))</f>
        <v>HCV2</v>
      </c>
      <c r="K265" s="1">
        <f t="shared" si="36"/>
        <v>6.1800000000000001E-2</v>
      </c>
      <c r="Q265" s="2" t="s">
        <v>78</v>
      </c>
      <c r="R265" s="9">
        <f t="shared" si="39"/>
        <v>55</v>
      </c>
      <c r="S265" s="2">
        <f t="shared" ref="S265:S328" si="43">S260</f>
        <v>10</v>
      </c>
      <c r="T265" s="2">
        <f t="shared" si="40"/>
        <v>0.57338378764974507</v>
      </c>
    </row>
    <row r="266" spans="1:20" x14ac:dyDescent="0.45">
      <c r="A266" s="1">
        <f t="shared" si="41"/>
        <v>55</v>
      </c>
      <c r="B266" s="1"/>
      <c r="C266" s="1"/>
      <c r="D266" t="str">
        <f t="shared" si="37"/>
        <v>TFHCV2GAS-N</v>
      </c>
      <c r="E266" t="s">
        <v>93</v>
      </c>
      <c r="F266" s="7">
        <v>2</v>
      </c>
      <c r="G266" s="1">
        <f t="shared" si="38"/>
        <v>55</v>
      </c>
      <c r="J266" t="str">
        <f t="shared" si="42"/>
        <v>HCV2</v>
      </c>
      <c r="K266" s="1">
        <f t="shared" si="36"/>
        <v>6.1800000000000001E-2</v>
      </c>
      <c r="Q266" s="2" t="s">
        <v>78</v>
      </c>
      <c r="R266" s="9">
        <f t="shared" si="39"/>
        <v>55</v>
      </c>
      <c r="S266" s="2">
        <f t="shared" si="43"/>
        <v>30</v>
      </c>
      <c r="T266" s="2">
        <f t="shared" si="40"/>
        <v>0.16659326104124805</v>
      </c>
    </row>
    <row r="267" spans="1:20" x14ac:dyDescent="0.45">
      <c r="A267" s="1">
        <f t="shared" si="41"/>
        <v>55</v>
      </c>
      <c r="B267" s="1"/>
      <c r="C267" s="1"/>
      <c r="D267" t="str">
        <f t="shared" si="37"/>
        <v>TFHCV2GAS-N</v>
      </c>
      <c r="E267" t="s">
        <v>93</v>
      </c>
      <c r="F267" s="7">
        <v>2</v>
      </c>
      <c r="G267" s="1">
        <f t="shared" si="38"/>
        <v>55</v>
      </c>
      <c r="J267" t="str">
        <f t="shared" si="42"/>
        <v>HCV2</v>
      </c>
      <c r="K267" s="1">
        <f t="shared" si="36"/>
        <v>6.1800000000000001E-2</v>
      </c>
      <c r="Q267" s="2" t="s">
        <v>78</v>
      </c>
      <c r="R267" s="9">
        <f t="shared" si="39"/>
        <v>55</v>
      </c>
      <c r="S267" s="2">
        <f t="shared" si="43"/>
        <v>50</v>
      </c>
      <c r="T267" s="2">
        <f t="shared" si="40"/>
        <v>4.8402684593012404E-2</v>
      </c>
    </row>
    <row r="268" spans="1:20" x14ac:dyDescent="0.45">
      <c r="A268" s="1">
        <f t="shared" si="41"/>
        <v>56</v>
      </c>
      <c r="B268" s="1"/>
      <c r="C268" s="1"/>
      <c r="D268" t="str">
        <f t="shared" si="37"/>
        <v>TFHCV3GAS-N</v>
      </c>
      <c r="E268" t="s">
        <v>93</v>
      </c>
      <c r="F268" s="7">
        <v>2</v>
      </c>
      <c r="G268" s="1">
        <f t="shared" si="38"/>
        <v>56</v>
      </c>
      <c r="J268" t="str">
        <f t="shared" si="42"/>
        <v>HCV3</v>
      </c>
      <c r="K268" s="1">
        <f t="shared" si="36"/>
        <v>6.5600000000000006E-2</v>
      </c>
      <c r="Q268" s="2" t="s">
        <v>78</v>
      </c>
      <c r="R268" s="9">
        <f t="shared" si="39"/>
        <v>56</v>
      </c>
      <c r="S268" s="2">
        <f t="shared" si="43"/>
        <v>1</v>
      </c>
      <c r="T268" s="2">
        <f t="shared" si="40"/>
        <v>1</v>
      </c>
    </row>
    <row r="269" spans="1:20" x14ac:dyDescent="0.45">
      <c r="A269" s="1">
        <f t="shared" si="41"/>
        <v>56</v>
      </c>
      <c r="B269" s="1"/>
      <c r="C269" s="1"/>
      <c r="D269" t="str">
        <f t="shared" si="37"/>
        <v>TFHCV3GAS-N</v>
      </c>
      <c r="E269" t="s">
        <v>93</v>
      </c>
      <c r="F269" s="7">
        <v>2</v>
      </c>
      <c r="G269" s="1">
        <f t="shared" si="38"/>
        <v>56</v>
      </c>
      <c r="J269" t="str">
        <f t="shared" si="42"/>
        <v>HCV3</v>
      </c>
      <c r="K269" s="1">
        <f t="shared" si="36"/>
        <v>6.5600000000000006E-2</v>
      </c>
      <c r="Q269" s="2" t="s">
        <v>78</v>
      </c>
      <c r="R269" s="9">
        <f t="shared" si="39"/>
        <v>56</v>
      </c>
      <c r="S269" s="2">
        <f t="shared" si="43"/>
        <v>5</v>
      </c>
      <c r="T269" s="2">
        <f t="shared" si="40"/>
        <v>0.76920328085076739</v>
      </c>
    </row>
    <row r="270" spans="1:20" x14ac:dyDescent="0.45">
      <c r="A270" s="1">
        <f t="shared" si="41"/>
        <v>56</v>
      </c>
      <c r="B270" s="1"/>
      <c r="C270" s="1"/>
      <c r="D270" t="str">
        <f t="shared" si="37"/>
        <v>TFHCV3GAS-N</v>
      </c>
      <c r="E270" t="s">
        <v>93</v>
      </c>
      <c r="F270" s="7">
        <v>2</v>
      </c>
      <c r="G270" s="1">
        <f t="shared" si="38"/>
        <v>56</v>
      </c>
      <c r="J270" t="str">
        <f t="shared" si="42"/>
        <v>HCV3</v>
      </c>
      <c r="K270" s="1">
        <f t="shared" si="36"/>
        <v>6.5600000000000006E-2</v>
      </c>
      <c r="Q270" s="2" t="s">
        <v>78</v>
      </c>
      <c r="R270" s="9">
        <f t="shared" si="39"/>
        <v>56</v>
      </c>
      <c r="S270" s="2">
        <f t="shared" si="43"/>
        <v>10</v>
      </c>
      <c r="T270" s="2">
        <f t="shared" si="40"/>
        <v>0.55410559816088378</v>
      </c>
    </row>
    <row r="271" spans="1:20" x14ac:dyDescent="0.45">
      <c r="A271" s="1">
        <f t="shared" si="41"/>
        <v>56</v>
      </c>
      <c r="B271" s="1"/>
      <c r="C271" s="1"/>
      <c r="D271" t="str">
        <f t="shared" si="37"/>
        <v>TFHCV3GAS-N</v>
      </c>
      <c r="E271" t="s">
        <v>93</v>
      </c>
      <c r="F271" s="7">
        <v>2</v>
      </c>
      <c r="G271" s="1">
        <f t="shared" si="38"/>
        <v>56</v>
      </c>
      <c r="J271" t="str">
        <f t="shared" si="42"/>
        <v>HCV3</v>
      </c>
      <c r="K271" s="1">
        <f t="shared" si="36"/>
        <v>6.5600000000000006E-2</v>
      </c>
      <c r="Q271" s="2" t="s">
        <v>78</v>
      </c>
      <c r="R271" s="9">
        <f t="shared" si="39"/>
        <v>56</v>
      </c>
      <c r="S271" s="2">
        <f t="shared" si="43"/>
        <v>30</v>
      </c>
      <c r="T271" s="2">
        <f t="shared" si="40"/>
        <v>0.14921008494972465</v>
      </c>
    </row>
    <row r="272" spans="1:20" x14ac:dyDescent="0.45">
      <c r="A272" s="1">
        <f t="shared" si="41"/>
        <v>56</v>
      </c>
      <c r="B272" s="1"/>
      <c r="C272" s="1"/>
      <c r="D272" t="str">
        <f t="shared" si="37"/>
        <v>TFHCV3GAS-N</v>
      </c>
      <c r="E272" t="s">
        <v>93</v>
      </c>
      <c r="F272" s="7">
        <v>2</v>
      </c>
      <c r="G272" s="1">
        <f t="shared" si="38"/>
        <v>56</v>
      </c>
      <c r="J272" t="str">
        <f t="shared" si="42"/>
        <v>HCV3</v>
      </c>
      <c r="K272" s="1">
        <f t="shared" si="36"/>
        <v>6.5600000000000006E-2</v>
      </c>
      <c r="Q272" s="2" t="s">
        <v>78</v>
      </c>
      <c r="R272" s="9">
        <f t="shared" si="39"/>
        <v>56</v>
      </c>
      <c r="S272" s="2">
        <f t="shared" si="43"/>
        <v>50</v>
      </c>
      <c r="T272" s="2">
        <f t="shared" si="40"/>
        <v>4.0179434253324077E-2</v>
      </c>
    </row>
    <row r="273" spans="1:20" x14ac:dyDescent="0.45">
      <c r="A273" s="1">
        <f t="shared" si="41"/>
        <v>57</v>
      </c>
      <c r="B273" s="1"/>
      <c r="C273" s="1"/>
      <c r="D273" t="str">
        <f t="shared" si="37"/>
        <v>TFHCV4GAS-N</v>
      </c>
      <c r="E273" t="s">
        <v>93</v>
      </c>
      <c r="F273" s="7">
        <v>2</v>
      </c>
      <c r="G273" s="1">
        <f t="shared" si="38"/>
        <v>57</v>
      </c>
      <c r="J273" t="str">
        <f t="shared" si="42"/>
        <v>HCV4</v>
      </c>
      <c r="K273" s="1">
        <f t="shared" si="36"/>
        <v>6.5600000000000006E-2</v>
      </c>
      <c r="Q273" s="2" t="s">
        <v>78</v>
      </c>
      <c r="R273" s="9">
        <f t="shared" si="39"/>
        <v>57</v>
      </c>
      <c r="S273" s="2">
        <f t="shared" si="43"/>
        <v>1</v>
      </c>
      <c r="T273" s="2">
        <f t="shared" si="40"/>
        <v>1</v>
      </c>
    </row>
    <row r="274" spans="1:20" x14ac:dyDescent="0.45">
      <c r="A274" s="1">
        <f t="shared" si="41"/>
        <v>57</v>
      </c>
      <c r="B274" s="1"/>
      <c r="C274" s="1"/>
      <c r="D274" t="str">
        <f t="shared" si="37"/>
        <v>TFHCV4GAS-N</v>
      </c>
      <c r="E274" t="s">
        <v>93</v>
      </c>
      <c r="F274" s="7">
        <v>2</v>
      </c>
      <c r="G274" s="1">
        <f t="shared" si="38"/>
        <v>57</v>
      </c>
      <c r="J274" t="str">
        <f t="shared" si="42"/>
        <v>HCV4</v>
      </c>
      <c r="K274" s="1">
        <f t="shared" si="36"/>
        <v>6.5600000000000006E-2</v>
      </c>
      <c r="Q274" s="2" t="s">
        <v>78</v>
      </c>
      <c r="R274" s="9">
        <f t="shared" si="39"/>
        <v>57</v>
      </c>
      <c r="S274" s="2">
        <f t="shared" si="43"/>
        <v>5</v>
      </c>
      <c r="T274" s="2">
        <f t="shared" si="40"/>
        <v>0.76920328085076739</v>
      </c>
    </row>
    <row r="275" spans="1:20" x14ac:dyDescent="0.45">
      <c r="A275" s="1">
        <f t="shared" si="41"/>
        <v>57</v>
      </c>
      <c r="B275" s="1"/>
      <c r="C275" s="1"/>
      <c r="D275" t="str">
        <f t="shared" si="37"/>
        <v>TFHCV4GAS-N</v>
      </c>
      <c r="E275" t="s">
        <v>93</v>
      </c>
      <c r="F275" s="7">
        <v>2</v>
      </c>
      <c r="G275" s="1">
        <f t="shared" si="38"/>
        <v>57</v>
      </c>
      <c r="J275" t="str">
        <f t="shared" si="42"/>
        <v>HCV4</v>
      </c>
      <c r="K275" s="1">
        <f t="shared" si="36"/>
        <v>6.5600000000000006E-2</v>
      </c>
      <c r="Q275" s="2" t="s">
        <v>78</v>
      </c>
      <c r="R275" s="9">
        <f t="shared" si="39"/>
        <v>57</v>
      </c>
      <c r="S275" s="2">
        <f t="shared" si="43"/>
        <v>10</v>
      </c>
      <c r="T275" s="2">
        <f t="shared" si="40"/>
        <v>0.55410559816088378</v>
      </c>
    </row>
    <row r="276" spans="1:20" x14ac:dyDescent="0.45">
      <c r="A276" s="1">
        <f t="shared" si="41"/>
        <v>57</v>
      </c>
      <c r="B276" s="1"/>
      <c r="C276" s="1"/>
      <c r="D276" t="str">
        <f t="shared" si="37"/>
        <v>TFHCV4GAS-N</v>
      </c>
      <c r="E276" t="s">
        <v>93</v>
      </c>
      <c r="F276" s="7">
        <v>2</v>
      </c>
      <c r="G276" s="1">
        <f t="shared" si="38"/>
        <v>57</v>
      </c>
      <c r="J276" t="str">
        <f t="shared" si="42"/>
        <v>HCV4</v>
      </c>
      <c r="K276" s="1">
        <f t="shared" si="36"/>
        <v>6.5600000000000006E-2</v>
      </c>
      <c r="Q276" s="2" t="s">
        <v>78</v>
      </c>
      <c r="R276" s="9">
        <f t="shared" si="39"/>
        <v>57</v>
      </c>
      <c r="S276" s="2">
        <f t="shared" si="43"/>
        <v>30</v>
      </c>
      <c r="T276" s="2">
        <f t="shared" si="40"/>
        <v>0.14921008494972465</v>
      </c>
    </row>
    <row r="277" spans="1:20" x14ac:dyDescent="0.45">
      <c r="A277" s="1">
        <f t="shared" si="41"/>
        <v>57</v>
      </c>
      <c r="B277" s="1"/>
      <c r="C277" s="1"/>
      <c r="D277" t="str">
        <f t="shared" si="37"/>
        <v>TFHCV4GAS-N</v>
      </c>
      <c r="E277" t="s">
        <v>93</v>
      </c>
      <c r="F277" s="7">
        <v>2</v>
      </c>
      <c r="G277" s="1">
        <f t="shared" si="38"/>
        <v>57</v>
      </c>
      <c r="J277" t="str">
        <f t="shared" si="42"/>
        <v>HCV4</v>
      </c>
      <c r="K277" s="1">
        <f t="shared" si="36"/>
        <v>6.5600000000000006E-2</v>
      </c>
      <c r="Q277" s="2" t="s">
        <v>78</v>
      </c>
      <c r="R277" s="9">
        <f t="shared" si="39"/>
        <v>57</v>
      </c>
      <c r="S277" s="2">
        <f t="shared" si="43"/>
        <v>50</v>
      </c>
      <c r="T277" s="2">
        <f t="shared" si="40"/>
        <v>4.0179434253324077E-2</v>
      </c>
    </row>
    <row r="278" spans="1:20" x14ac:dyDescent="0.45">
      <c r="A278" s="1">
        <f t="shared" si="41"/>
        <v>58</v>
      </c>
      <c r="B278" s="1"/>
      <c r="C278" s="1"/>
      <c r="D278" t="str">
        <f t="shared" si="37"/>
        <v>TFHCV5GAS-N</v>
      </c>
      <c r="E278" t="s">
        <v>93</v>
      </c>
      <c r="F278" s="7">
        <v>2</v>
      </c>
      <c r="G278" s="1">
        <f t="shared" si="38"/>
        <v>58</v>
      </c>
      <c r="J278" t="str">
        <f t="shared" si="42"/>
        <v>HCV5</v>
      </c>
      <c r="K278" s="1">
        <f t="shared" si="36"/>
        <v>6.5600000000000006E-2</v>
      </c>
      <c r="Q278" s="2" t="s">
        <v>78</v>
      </c>
      <c r="R278" s="9">
        <f t="shared" si="39"/>
        <v>58</v>
      </c>
      <c r="S278" s="2">
        <f t="shared" si="43"/>
        <v>1</v>
      </c>
      <c r="T278" s="2">
        <f t="shared" si="40"/>
        <v>1</v>
      </c>
    </row>
    <row r="279" spans="1:20" x14ac:dyDescent="0.45">
      <c r="A279" s="1">
        <f t="shared" si="41"/>
        <v>58</v>
      </c>
      <c r="B279" s="1"/>
      <c r="C279" s="1"/>
      <c r="D279" t="str">
        <f t="shared" si="37"/>
        <v>TFHCV5GAS-N</v>
      </c>
      <c r="E279" t="s">
        <v>93</v>
      </c>
      <c r="F279" s="7">
        <v>2</v>
      </c>
      <c r="G279" s="1">
        <f t="shared" si="38"/>
        <v>58</v>
      </c>
      <c r="J279" t="str">
        <f t="shared" si="42"/>
        <v>HCV5</v>
      </c>
      <c r="K279" s="1">
        <f t="shared" si="36"/>
        <v>6.5600000000000006E-2</v>
      </c>
      <c r="Q279" s="2" t="s">
        <v>78</v>
      </c>
      <c r="R279" s="9">
        <f t="shared" si="39"/>
        <v>58</v>
      </c>
      <c r="S279" s="2">
        <f t="shared" si="43"/>
        <v>5</v>
      </c>
      <c r="T279" s="2">
        <f t="shared" si="40"/>
        <v>0.76920328085076739</v>
      </c>
    </row>
    <row r="280" spans="1:20" x14ac:dyDescent="0.45">
      <c r="A280" s="1">
        <f t="shared" si="41"/>
        <v>58</v>
      </c>
      <c r="B280" s="1"/>
      <c r="C280" s="1"/>
      <c r="D280" t="str">
        <f t="shared" si="37"/>
        <v>TFHCV5GAS-N</v>
      </c>
      <c r="E280" t="s">
        <v>93</v>
      </c>
      <c r="F280" s="7">
        <v>2</v>
      </c>
      <c r="G280" s="1">
        <f t="shared" si="38"/>
        <v>58</v>
      </c>
      <c r="J280" t="str">
        <f t="shared" si="42"/>
        <v>HCV5</v>
      </c>
      <c r="K280" s="1">
        <f t="shared" si="36"/>
        <v>6.5600000000000006E-2</v>
      </c>
      <c r="Q280" s="2" t="s">
        <v>78</v>
      </c>
      <c r="R280" s="9">
        <f t="shared" si="39"/>
        <v>58</v>
      </c>
      <c r="S280" s="2">
        <f t="shared" si="43"/>
        <v>10</v>
      </c>
      <c r="T280" s="2">
        <f t="shared" si="40"/>
        <v>0.55410559816088378</v>
      </c>
    </row>
    <row r="281" spans="1:20" x14ac:dyDescent="0.45">
      <c r="A281" s="1">
        <f t="shared" si="41"/>
        <v>58</v>
      </c>
      <c r="B281" s="1"/>
      <c r="C281" s="1"/>
      <c r="D281" t="str">
        <f t="shared" si="37"/>
        <v>TFHCV5GAS-N</v>
      </c>
      <c r="E281" t="s">
        <v>93</v>
      </c>
      <c r="F281" s="7">
        <v>2</v>
      </c>
      <c r="G281" s="1">
        <f t="shared" si="38"/>
        <v>58</v>
      </c>
      <c r="J281" t="str">
        <f t="shared" si="42"/>
        <v>HCV5</v>
      </c>
      <c r="K281" s="1">
        <f t="shared" si="36"/>
        <v>6.5600000000000006E-2</v>
      </c>
      <c r="Q281" s="2" t="s">
        <v>78</v>
      </c>
      <c r="R281" s="9">
        <f t="shared" si="39"/>
        <v>58</v>
      </c>
      <c r="S281" s="2">
        <f t="shared" si="43"/>
        <v>30</v>
      </c>
      <c r="T281" s="2">
        <f t="shared" si="40"/>
        <v>0.14921008494972465</v>
      </c>
    </row>
    <row r="282" spans="1:20" x14ac:dyDescent="0.45">
      <c r="A282" s="1">
        <f t="shared" si="41"/>
        <v>58</v>
      </c>
      <c r="B282" s="1"/>
      <c r="C282" s="1"/>
      <c r="D282" t="str">
        <f t="shared" si="37"/>
        <v>TFHCV5GAS-N</v>
      </c>
      <c r="E282" t="s">
        <v>93</v>
      </c>
      <c r="F282" s="7">
        <v>2</v>
      </c>
      <c r="G282" s="1">
        <f t="shared" si="38"/>
        <v>58</v>
      </c>
      <c r="J282" t="str">
        <f t="shared" si="42"/>
        <v>HCV5</v>
      </c>
      <c r="K282" s="1">
        <f t="shared" si="36"/>
        <v>6.5600000000000006E-2</v>
      </c>
      <c r="Q282" s="2" t="s">
        <v>78</v>
      </c>
      <c r="R282" s="9">
        <f t="shared" si="39"/>
        <v>58</v>
      </c>
      <c r="S282" s="2">
        <f t="shared" si="43"/>
        <v>50</v>
      </c>
      <c r="T282" s="2">
        <f t="shared" si="40"/>
        <v>4.0179434253324077E-2</v>
      </c>
    </row>
    <row r="283" spans="1:20" x14ac:dyDescent="0.45">
      <c r="A283" s="1">
        <f t="shared" si="41"/>
        <v>59</v>
      </c>
      <c r="B283" s="1"/>
      <c r="C283" s="1"/>
      <c r="D283" t="str">
        <f t="shared" si="37"/>
        <v>TFHCV6GAS-N</v>
      </c>
      <c r="E283" t="s">
        <v>93</v>
      </c>
      <c r="F283" s="7">
        <v>2</v>
      </c>
      <c r="G283" s="1">
        <f t="shared" si="38"/>
        <v>59</v>
      </c>
      <c r="J283" t="str">
        <f t="shared" si="42"/>
        <v>HCV6</v>
      </c>
      <c r="K283" s="1">
        <f t="shared" si="36"/>
        <v>9.8299999999999998E-2</v>
      </c>
      <c r="Q283" s="2" t="s">
        <v>78</v>
      </c>
      <c r="R283" s="9">
        <f t="shared" si="39"/>
        <v>59</v>
      </c>
      <c r="S283" s="2">
        <f t="shared" si="43"/>
        <v>1</v>
      </c>
      <c r="T283" s="2">
        <f t="shared" si="40"/>
        <v>1</v>
      </c>
    </row>
    <row r="284" spans="1:20" x14ac:dyDescent="0.45">
      <c r="A284" s="1">
        <f t="shared" si="41"/>
        <v>59</v>
      </c>
      <c r="B284" s="1"/>
      <c r="C284" s="1"/>
      <c r="D284" t="str">
        <f t="shared" si="37"/>
        <v>TFHCV6GAS-N</v>
      </c>
      <c r="E284" t="s">
        <v>93</v>
      </c>
      <c r="F284" s="7">
        <v>2</v>
      </c>
      <c r="G284" s="1">
        <f t="shared" si="38"/>
        <v>59</v>
      </c>
      <c r="J284" t="str">
        <f t="shared" si="42"/>
        <v>HCV6</v>
      </c>
      <c r="K284" s="1">
        <f t="shared" si="36"/>
        <v>9.8299999999999998E-2</v>
      </c>
      <c r="Q284" s="2" t="s">
        <v>78</v>
      </c>
      <c r="R284" s="9">
        <f t="shared" si="39"/>
        <v>59</v>
      </c>
      <c r="S284" s="2">
        <f t="shared" si="43"/>
        <v>5</v>
      </c>
      <c r="T284" s="2">
        <f t="shared" si="40"/>
        <v>0.67489375533629092</v>
      </c>
    </row>
    <row r="285" spans="1:20" x14ac:dyDescent="0.45">
      <c r="A285" s="1">
        <f t="shared" si="41"/>
        <v>59</v>
      </c>
      <c r="B285" s="1"/>
      <c r="C285" s="1"/>
      <c r="D285" t="str">
        <f t="shared" si="37"/>
        <v>TFHCV6GAS-N</v>
      </c>
      <c r="E285" t="s">
        <v>93</v>
      </c>
      <c r="F285" s="7">
        <v>2</v>
      </c>
      <c r="G285" s="1">
        <f t="shared" si="38"/>
        <v>59</v>
      </c>
      <c r="J285" t="str">
        <f t="shared" si="42"/>
        <v>HCV6</v>
      </c>
      <c r="K285" s="1">
        <f t="shared" si="36"/>
        <v>9.8299999999999998E-2</v>
      </c>
      <c r="Q285" s="2" t="s">
        <v>78</v>
      </c>
      <c r="R285" s="9">
        <f t="shared" si="39"/>
        <v>59</v>
      </c>
      <c r="S285" s="2">
        <f t="shared" si="43"/>
        <v>10</v>
      </c>
      <c r="T285" s="2">
        <f t="shared" si="40"/>
        <v>0.41283800610502852</v>
      </c>
    </row>
    <row r="286" spans="1:20" x14ac:dyDescent="0.45">
      <c r="A286" s="1">
        <f t="shared" si="41"/>
        <v>59</v>
      </c>
      <c r="B286" s="1"/>
      <c r="C286" s="1"/>
      <c r="D286" t="str">
        <f t="shared" si="37"/>
        <v>TFHCV6GAS-N</v>
      </c>
      <c r="E286" t="s">
        <v>93</v>
      </c>
      <c r="F286" s="7">
        <v>2</v>
      </c>
      <c r="G286" s="1">
        <f t="shared" si="38"/>
        <v>59</v>
      </c>
      <c r="J286" t="str">
        <f t="shared" si="42"/>
        <v>HCV6</v>
      </c>
      <c r="K286" s="1">
        <f t="shared" si="36"/>
        <v>9.8299999999999998E-2</v>
      </c>
      <c r="Q286" s="2" t="s">
        <v>78</v>
      </c>
      <c r="R286" s="9">
        <f t="shared" si="39"/>
        <v>59</v>
      </c>
      <c r="S286" s="2">
        <f t="shared" si="43"/>
        <v>30</v>
      </c>
      <c r="T286" s="2">
        <f t="shared" si="40"/>
        <v>5.7803844018778514E-2</v>
      </c>
    </row>
    <row r="287" spans="1:20" x14ac:dyDescent="0.45">
      <c r="A287" s="1">
        <f t="shared" si="41"/>
        <v>59</v>
      </c>
      <c r="B287" s="1"/>
      <c r="C287" s="1"/>
      <c r="D287" t="str">
        <f t="shared" si="37"/>
        <v>TFHCV6GAS-N</v>
      </c>
      <c r="E287" t="s">
        <v>93</v>
      </c>
      <c r="F287" s="7">
        <v>2</v>
      </c>
      <c r="G287" s="1">
        <f t="shared" si="38"/>
        <v>59</v>
      </c>
      <c r="J287" t="str">
        <f t="shared" si="42"/>
        <v>HCV6</v>
      </c>
      <c r="K287" s="1">
        <f t="shared" si="36"/>
        <v>9.8299999999999998E-2</v>
      </c>
      <c r="Q287" s="2" t="s">
        <v>78</v>
      </c>
      <c r="R287" s="9">
        <f t="shared" si="39"/>
        <v>59</v>
      </c>
      <c r="S287" s="2">
        <f t="shared" si="43"/>
        <v>50</v>
      </c>
      <c r="T287" s="2">
        <f t="shared" si="40"/>
        <v>8.0934515086705273E-3</v>
      </c>
    </row>
    <row r="288" spans="1:20" x14ac:dyDescent="0.45">
      <c r="A288" s="1">
        <f t="shared" si="41"/>
        <v>60</v>
      </c>
      <c r="B288" s="1"/>
      <c r="C288" s="1"/>
      <c r="D288" t="str">
        <f t="shared" si="37"/>
        <v>TFHCV7GAS-N</v>
      </c>
      <c r="E288" t="s">
        <v>93</v>
      </c>
      <c r="F288" s="7">
        <v>2</v>
      </c>
      <c r="G288" s="1">
        <f t="shared" si="38"/>
        <v>60</v>
      </c>
      <c r="J288" t="str">
        <f t="shared" si="42"/>
        <v>HCV7</v>
      </c>
      <c r="K288" s="1">
        <f t="shared" si="36"/>
        <v>9.8000000000000004E-2</v>
      </c>
      <c r="Q288" s="2" t="s">
        <v>78</v>
      </c>
      <c r="R288" s="9">
        <f t="shared" si="39"/>
        <v>60</v>
      </c>
      <c r="S288" s="2">
        <f t="shared" si="43"/>
        <v>1</v>
      </c>
      <c r="T288" s="2">
        <f t="shared" si="40"/>
        <v>1</v>
      </c>
    </row>
    <row r="289" spans="1:20" x14ac:dyDescent="0.45">
      <c r="A289" s="1">
        <f t="shared" si="41"/>
        <v>60</v>
      </c>
      <c r="B289" s="1"/>
      <c r="C289" s="1"/>
      <c r="D289" t="str">
        <f t="shared" si="37"/>
        <v>TFHCV7GAS-N</v>
      </c>
      <c r="E289" t="s">
        <v>93</v>
      </c>
      <c r="F289" s="7">
        <v>2</v>
      </c>
      <c r="G289" s="1">
        <f t="shared" si="38"/>
        <v>60</v>
      </c>
      <c r="J289" t="str">
        <f t="shared" si="42"/>
        <v>HCV7</v>
      </c>
      <c r="K289" s="1">
        <f t="shared" si="36"/>
        <v>9.8000000000000004E-2</v>
      </c>
      <c r="Q289" s="2" t="s">
        <v>78</v>
      </c>
      <c r="R289" s="9">
        <f t="shared" si="39"/>
        <v>60</v>
      </c>
      <c r="S289" s="2">
        <f t="shared" si="43"/>
        <v>5</v>
      </c>
      <c r="T289" s="2">
        <f t="shared" si="40"/>
        <v>0.67570411396062602</v>
      </c>
    </row>
    <row r="290" spans="1:20" x14ac:dyDescent="0.45">
      <c r="A290" s="1">
        <f t="shared" si="41"/>
        <v>60</v>
      </c>
      <c r="B290" s="1"/>
      <c r="C290" s="1"/>
      <c r="D290" t="str">
        <f t="shared" si="37"/>
        <v>TFHCV7GAS-N</v>
      </c>
      <c r="E290" t="s">
        <v>93</v>
      </c>
      <c r="F290" s="7">
        <v>2</v>
      </c>
      <c r="G290" s="1">
        <f t="shared" si="38"/>
        <v>60</v>
      </c>
      <c r="J290" t="str">
        <f t="shared" si="42"/>
        <v>HCV7</v>
      </c>
      <c r="K290" s="1">
        <f t="shared" si="36"/>
        <v>9.8000000000000004E-2</v>
      </c>
      <c r="Q290" s="2" t="s">
        <v>78</v>
      </c>
      <c r="R290" s="9">
        <f t="shared" si="39"/>
        <v>60</v>
      </c>
      <c r="S290" s="2">
        <f t="shared" si="43"/>
        <v>10</v>
      </c>
      <c r="T290" s="2">
        <f t="shared" si="40"/>
        <v>0.41395417487127412</v>
      </c>
    </row>
    <row r="291" spans="1:20" x14ac:dyDescent="0.45">
      <c r="A291" s="1">
        <f t="shared" si="41"/>
        <v>60</v>
      </c>
      <c r="B291" s="1"/>
      <c r="C291" s="1"/>
      <c r="D291" t="str">
        <f t="shared" si="37"/>
        <v>TFHCV7GAS-N</v>
      </c>
      <c r="E291" t="s">
        <v>93</v>
      </c>
      <c r="F291" s="7">
        <v>2</v>
      </c>
      <c r="G291" s="1">
        <f t="shared" si="38"/>
        <v>60</v>
      </c>
      <c r="J291" t="str">
        <f t="shared" si="42"/>
        <v>HCV7</v>
      </c>
      <c r="K291" s="1">
        <f t="shared" si="36"/>
        <v>9.8000000000000004E-2</v>
      </c>
      <c r="Q291" s="2" t="s">
        <v>78</v>
      </c>
      <c r="R291" s="9">
        <f t="shared" si="39"/>
        <v>60</v>
      </c>
      <c r="S291" s="2">
        <f t="shared" si="43"/>
        <v>30</v>
      </c>
      <c r="T291" s="2">
        <f t="shared" si="40"/>
        <v>5.8308931406041792E-2</v>
      </c>
    </row>
    <row r="292" spans="1:20" x14ac:dyDescent="0.45">
      <c r="A292" s="1">
        <f t="shared" si="41"/>
        <v>60</v>
      </c>
      <c r="B292" s="1"/>
      <c r="C292" s="1"/>
      <c r="D292" t="str">
        <f t="shared" si="37"/>
        <v>TFHCV7GAS-N</v>
      </c>
      <c r="E292" t="s">
        <v>93</v>
      </c>
      <c r="F292" s="7">
        <v>2</v>
      </c>
      <c r="G292" s="1">
        <f t="shared" si="38"/>
        <v>60</v>
      </c>
      <c r="J292" t="str">
        <f t="shared" si="42"/>
        <v>HCV7</v>
      </c>
      <c r="K292" s="1">
        <f t="shared" si="36"/>
        <v>9.8000000000000004E-2</v>
      </c>
      <c r="Q292" s="2" t="s">
        <v>78</v>
      </c>
      <c r="R292" s="9">
        <f t="shared" si="39"/>
        <v>60</v>
      </c>
      <c r="S292" s="2">
        <f t="shared" si="43"/>
        <v>50</v>
      </c>
      <c r="T292" s="2">
        <f t="shared" si="40"/>
        <v>8.2133040034485707E-3</v>
      </c>
    </row>
    <row r="293" spans="1:20" x14ac:dyDescent="0.45">
      <c r="A293" s="1">
        <f t="shared" si="41"/>
        <v>61</v>
      </c>
      <c r="B293" s="1"/>
      <c r="C293" s="1"/>
      <c r="D293" t="str">
        <f t="shared" si="37"/>
        <v>TFHCV8GAS-N</v>
      </c>
      <c r="E293" t="s">
        <v>93</v>
      </c>
      <c r="F293" s="7">
        <v>2</v>
      </c>
      <c r="G293" s="1">
        <f t="shared" si="38"/>
        <v>61</v>
      </c>
      <c r="J293" t="str">
        <f t="shared" si="42"/>
        <v>HCV8</v>
      </c>
      <c r="K293" s="1">
        <f t="shared" si="36"/>
        <v>9.8000000000000004E-2</v>
      </c>
      <c r="Q293" s="2" t="s">
        <v>78</v>
      </c>
      <c r="R293" s="9">
        <f t="shared" si="39"/>
        <v>61</v>
      </c>
      <c r="S293" s="2">
        <f t="shared" si="43"/>
        <v>1</v>
      </c>
      <c r="T293" s="2">
        <f t="shared" si="40"/>
        <v>1</v>
      </c>
    </row>
    <row r="294" spans="1:20" x14ac:dyDescent="0.45">
      <c r="A294" s="1">
        <f t="shared" si="41"/>
        <v>61</v>
      </c>
      <c r="B294" s="1"/>
      <c r="C294" s="1"/>
      <c r="D294" t="str">
        <f t="shared" si="37"/>
        <v>TFHCV8GAS-N</v>
      </c>
      <c r="E294" t="s">
        <v>93</v>
      </c>
      <c r="F294" s="7">
        <v>2</v>
      </c>
      <c r="G294" s="1">
        <f t="shared" si="38"/>
        <v>61</v>
      </c>
      <c r="J294" t="str">
        <f t="shared" si="42"/>
        <v>HCV8</v>
      </c>
      <c r="K294" s="1">
        <f t="shared" si="36"/>
        <v>9.8000000000000004E-2</v>
      </c>
      <c r="Q294" s="2" t="s">
        <v>78</v>
      </c>
      <c r="R294" s="9">
        <f t="shared" si="39"/>
        <v>61</v>
      </c>
      <c r="S294" s="2">
        <f t="shared" si="43"/>
        <v>5</v>
      </c>
      <c r="T294" s="2">
        <f t="shared" si="40"/>
        <v>0.67570411396062602</v>
      </c>
    </row>
    <row r="295" spans="1:20" x14ac:dyDescent="0.45">
      <c r="A295" s="1">
        <f t="shared" si="41"/>
        <v>61</v>
      </c>
      <c r="B295" s="1"/>
      <c r="C295" s="1"/>
      <c r="D295" t="str">
        <f t="shared" si="37"/>
        <v>TFHCV8GAS-N</v>
      </c>
      <c r="E295" t="s">
        <v>93</v>
      </c>
      <c r="F295" s="7">
        <v>2</v>
      </c>
      <c r="G295" s="1">
        <f t="shared" si="38"/>
        <v>61</v>
      </c>
      <c r="J295" t="str">
        <f t="shared" si="42"/>
        <v>HCV8</v>
      </c>
      <c r="K295" s="1">
        <f t="shared" si="36"/>
        <v>9.8000000000000004E-2</v>
      </c>
      <c r="Q295" s="2" t="s">
        <v>78</v>
      </c>
      <c r="R295" s="9">
        <f t="shared" si="39"/>
        <v>61</v>
      </c>
      <c r="S295" s="2">
        <f t="shared" si="43"/>
        <v>10</v>
      </c>
      <c r="T295" s="2">
        <f t="shared" si="40"/>
        <v>0.41395417487127412</v>
      </c>
    </row>
    <row r="296" spans="1:20" x14ac:dyDescent="0.45">
      <c r="A296" s="1">
        <f t="shared" si="41"/>
        <v>61</v>
      </c>
      <c r="B296" s="1"/>
      <c r="C296" s="1"/>
      <c r="D296" t="str">
        <f t="shared" si="37"/>
        <v>TFHCV8GAS-N</v>
      </c>
      <c r="E296" t="s">
        <v>93</v>
      </c>
      <c r="F296" s="7">
        <v>2</v>
      </c>
      <c r="G296" s="1">
        <f t="shared" si="38"/>
        <v>61</v>
      </c>
      <c r="J296" t="str">
        <f t="shared" si="42"/>
        <v>HCV8</v>
      </c>
      <c r="K296" s="1">
        <f t="shared" si="36"/>
        <v>9.8000000000000004E-2</v>
      </c>
      <c r="Q296" s="2" t="s">
        <v>78</v>
      </c>
      <c r="R296" s="9">
        <f t="shared" si="39"/>
        <v>61</v>
      </c>
      <c r="S296" s="2">
        <f t="shared" si="43"/>
        <v>30</v>
      </c>
      <c r="T296" s="2">
        <f t="shared" si="40"/>
        <v>5.8308931406041792E-2</v>
      </c>
    </row>
    <row r="297" spans="1:20" x14ac:dyDescent="0.45">
      <c r="A297" s="1">
        <f t="shared" si="41"/>
        <v>61</v>
      </c>
      <c r="B297" s="1"/>
      <c r="C297" s="1"/>
      <c r="D297" t="str">
        <f t="shared" si="37"/>
        <v>TFHCV8GAS-N</v>
      </c>
      <c r="E297" t="s">
        <v>93</v>
      </c>
      <c r="F297" s="7">
        <v>2</v>
      </c>
      <c r="G297" s="1">
        <f t="shared" si="38"/>
        <v>61</v>
      </c>
      <c r="J297" t="str">
        <f t="shared" si="42"/>
        <v>HCV8</v>
      </c>
      <c r="K297" s="1">
        <f t="shared" si="36"/>
        <v>9.8000000000000004E-2</v>
      </c>
      <c r="Q297" s="2" t="s">
        <v>78</v>
      </c>
      <c r="R297" s="9">
        <f t="shared" si="39"/>
        <v>61</v>
      </c>
      <c r="S297" s="2">
        <f t="shared" si="43"/>
        <v>50</v>
      </c>
      <c r="T297" s="2">
        <f t="shared" si="40"/>
        <v>8.2133040034485707E-3</v>
      </c>
    </row>
    <row r="298" spans="1:20" x14ac:dyDescent="0.45">
      <c r="A298" s="1">
        <f t="shared" si="41"/>
        <v>62</v>
      </c>
      <c r="B298" s="1"/>
      <c r="C298" s="1"/>
      <c r="D298" t="str">
        <f t="shared" si="37"/>
        <v>TFHCV9GAS-N</v>
      </c>
      <c r="E298" t="s">
        <v>93</v>
      </c>
      <c r="F298" s="7">
        <v>2</v>
      </c>
      <c r="G298" s="1">
        <f t="shared" si="38"/>
        <v>62</v>
      </c>
      <c r="J298" t="str">
        <f t="shared" si="42"/>
        <v>HCV9</v>
      </c>
      <c r="K298" s="1">
        <f t="shared" si="36"/>
        <v>9.8000000000000004E-2</v>
      </c>
      <c r="Q298" s="2" t="s">
        <v>78</v>
      </c>
      <c r="R298" s="9">
        <f t="shared" si="39"/>
        <v>62</v>
      </c>
      <c r="S298" s="2">
        <f t="shared" si="43"/>
        <v>1</v>
      </c>
      <c r="T298" s="2">
        <f t="shared" si="40"/>
        <v>1</v>
      </c>
    </row>
    <row r="299" spans="1:20" x14ac:dyDescent="0.45">
      <c r="A299" s="1">
        <f t="shared" si="41"/>
        <v>62</v>
      </c>
      <c r="B299" s="1"/>
      <c r="C299" s="1"/>
      <c r="D299" t="str">
        <f t="shared" si="37"/>
        <v>TFHCV9GAS-N</v>
      </c>
      <c r="E299" t="s">
        <v>93</v>
      </c>
      <c r="F299" s="7">
        <v>2</v>
      </c>
      <c r="G299" s="1">
        <f t="shared" si="38"/>
        <v>62</v>
      </c>
      <c r="J299" t="str">
        <f t="shared" si="42"/>
        <v>HCV9</v>
      </c>
      <c r="K299" s="1">
        <f t="shared" si="36"/>
        <v>9.8000000000000004E-2</v>
      </c>
      <c r="Q299" s="2" t="s">
        <v>78</v>
      </c>
      <c r="R299" s="9">
        <f t="shared" si="39"/>
        <v>62</v>
      </c>
      <c r="S299" s="2">
        <f t="shared" si="43"/>
        <v>5</v>
      </c>
      <c r="T299" s="2">
        <f t="shared" si="40"/>
        <v>0.67570411396062602</v>
      </c>
    </row>
    <row r="300" spans="1:20" x14ac:dyDescent="0.45">
      <c r="A300" s="1">
        <f t="shared" si="41"/>
        <v>62</v>
      </c>
      <c r="B300" s="1"/>
      <c r="C300" s="1"/>
      <c r="D300" t="str">
        <f t="shared" si="37"/>
        <v>TFHCV9GAS-N</v>
      </c>
      <c r="E300" t="s">
        <v>93</v>
      </c>
      <c r="F300" s="7">
        <v>2</v>
      </c>
      <c r="G300" s="1">
        <f t="shared" si="38"/>
        <v>62</v>
      </c>
      <c r="J300" t="str">
        <f t="shared" si="42"/>
        <v>HCV9</v>
      </c>
      <c r="K300" s="1">
        <f t="shared" si="36"/>
        <v>9.8000000000000004E-2</v>
      </c>
      <c r="Q300" s="2" t="s">
        <v>78</v>
      </c>
      <c r="R300" s="9">
        <f t="shared" si="39"/>
        <v>62</v>
      </c>
      <c r="S300" s="2">
        <f t="shared" si="43"/>
        <v>10</v>
      </c>
      <c r="T300" s="2">
        <f t="shared" si="40"/>
        <v>0.41395417487127412</v>
      </c>
    </row>
    <row r="301" spans="1:20" x14ac:dyDescent="0.45">
      <c r="A301" s="1">
        <f t="shared" si="41"/>
        <v>62</v>
      </c>
      <c r="B301" s="1"/>
      <c r="C301" s="1"/>
      <c r="D301" t="str">
        <f t="shared" si="37"/>
        <v>TFHCV9GAS-N</v>
      </c>
      <c r="E301" t="s">
        <v>93</v>
      </c>
      <c r="F301" s="7">
        <v>2</v>
      </c>
      <c r="G301" s="1">
        <f t="shared" si="38"/>
        <v>62</v>
      </c>
      <c r="J301" t="str">
        <f t="shared" si="42"/>
        <v>HCV9</v>
      </c>
      <c r="K301" s="1">
        <f t="shared" si="36"/>
        <v>9.8000000000000004E-2</v>
      </c>
      <c r="Q301" s="2" t="s">
        <v>78</v>
      </c>
      <c r="R301" s="9">
        <f t="shared" si="39"/>
        <v>62</v>
      </c>
      <c r="S301" s="2">
        <f t="shared" si="43"/>
        <v>30</v>
      </c>
      <c r="T301" s="2">
        <f t="shared" si="40"/>
        <v>5.8308931406041792E-2</v>
      </c>
    </row>
    <row r="302" spans="1:20" x14ac:dyDescent="0.45">
      <c r="A302" s="1">
        <f t="shared" si="41"/>
        <v>62</v>
      </c>
      <c r="B302" s="1"/>
      <c r="C302" s="1"/>
      <c r="D302" t="str">
        <f t="shared" si="37"/>
        <v>TFHCV9GAS-N</v>
      </c>
      <c r="E302" t="s">
        <v>93</v>
      </c>
      <c r="F302" s="7">
        <v>2</v>
      </c>
      <c r="G302" s="1">
        <f t="shared" si="38"/>
        <v>62</v>
      </c>
      <c r="J302" t="str">
        <f t="shared" si="42"/>
        <v>HCV9</v>
      </c>
      <c r="K302" s="1">
        <f t="shared" si="36"/>
        <v>9.8000000000000004E-2</v>
      </c>
      <c r="Q302" s="2" t="s">
        <v>78</v>
      </c>
      <c r="R302" s="9">
        <f t="shared" si="39"/>
        <v>62</v>
      </c>
      <c r="S302" s="2">
        <f t="shared" si="43"/>
        <v>50</v>
      </c>
      <c r="T302" s="2">
        <f t="shared" si="40"/>
        <v>8.2133040034485707E-3</v>
      </c>
    </row>
    <row r="303" spans="1:20" x14ac:dyDescent="0.45">
      <c r="A303" s="1">
        <f t="shared" si="41"/>
        <v>63</v>
      </c>
      <c r="B303" s="1"/>
      <c r="C303" s="1"/>
      <c r="D303" t="str">
        <f t="shared" si="37"/>
        <v>TFHCV1ELC-N</v>
      </c>
      <c r="E303" t="s">
        <v>93</v>
      </c>
      <c r="F303" s="7">
        <v>2</v>
      </c>
      <c r="G303" s="1">
        <f t="shared" si="38"/>
        <v>63</v>
      </c>
      <c r="J303" t="str">
        <f t="shared" si="42"/>
        <v>HCV1</v>
      </c>
      <c r="K303" s="1">
        <f t="shared" si="36"/>
        <v>8.8800000000000004E-2</v>
      </c>
      <c r="Q303" s="2" t="s">
        <v>78</v>
      </c>
      <c r="R303" s="9">
        <f t="shared" si="39"/>
        <v>63</v>
      </c>
      <c r="S303" s="2">
        <f t="shared" si="43"/>
        <v>1</v>
      </c>
      <c r="T303" s="2">
        <f t="shared" si="40"/>
        <v>1</v>
      </c>
    </row>
    <row r="304" spans="1:20" x14ac:dyDescent="0.45">
      <c r="A304" s="1">
        <f t="shared" si="41"/>
        <v>63</v>
      </c>
      <c r="B304" s="1"/>
      <c r="C304" s="1"/>
      <c r="D304" t="str">
        <f t="shared" si="37"/>
        <v>TFHCV1ELC-N</v>
      </c>
      <c r="E304" t="s">
        <v>93</v>
      </c>
      <c r="F304" s="7">
        <v>2</v>
      </c>
      <c r="G304" s="1">
        <f t="shared" si="38"/>
        <v>63</v>
      </c>
      <c r="J304" t="str">
        <f t="shared" si="42"/>
        <v>HCV1</v>
      </c>
      <c r="K304" s="1">
        <f t="shared" si="36"/>
        <v>8.8800000000000004E-2</v>
      </c>
      <c r="Q304" s="2" t="s">
        <v>78</v>
      </c>
      <c r="R304" s="9">
        <f t="shared" si="39"/>
        <v>63</v>
      </c>
      <c r="S304" s="2">
        <f t="shared" si="43"/>
        <v>5</v>
      </c>
      <c r="T304" s="2">
        <f t="shared" si="40"/>
        <v>0.7010332225424647</v>
      </c>
    </row>
    <row r="305" spans="1:20" x14ac:dyDescent="0.45">
      <c r="A305" s="1">
        <f t="shared" si="41"/>
        <v>63</v>
      </c>
      <c r="B305" s="1"/>
      <c r="C305" s="1"/>
      <c r="D305" t="str">
        <f t="shared" si="37"/>
        <v>TFHCV1ELC-N</v>
      </c>
      <c r="E305" t="s">
        <v>93</v>
      </c>
      <c r="F305" s="7">
        <v>2</v>
      </c>
      <c r="G305" s="1">
        <f t="shared" si="38"/>
        <v>63</v>
      </c>
      <c r="J305" t="str">
        <f t="shared" si="42"/>
        <v>HCV1</v>
      </c>
      <c r="K305" s="1">
        <f t="shared" si="36"/>
        <v>8.8800000000000004E-2</v>
      </c>
      <c r="Q305" s="2" t="s">
        <v>78</v>
      </c>
      <c r="R305" s="9">
        <f t="shared" si="39"/>
        <v>63</v>
      </c>
      <c r="S305" s="2">
        <f t="shared" si="43"/>
        <v>10</v>
      </c>
      <c r="T305" s="2">
        <f t="shared" si="40"/>
        <v>0.44968857111213428</v>
      </c>
    </row>
    <row r="306" spans="1:20" x14ac:dyDescent="0.45">
      <c r="A306" s="1">
        <f t="shared" si="41"/>
        <v>63</v>
      </c>
      <c r="B306" s="1"/>
      <c r="C306" s="1"/>
      <c r="D306" t="str">
        <f t="shared" si="37"/>
        <v>TFHCV1ELC-N</v>
      </c>
      <c r="E306" t="s">
        <v>93</v>
      </c>
      <c r="F306" s="7">
        <v>2</v>
      </c>
      <c r="G306" s="1">
        <f t="shared" si="38"/>
        <v>63</v>
      </c>
      <c r="J306" t="str">
        <f t="shared" si="42"/>
        <v>HCV1</v>
      </c>
      <c r="K306" s="1">
        <f t="shared" si="36"/>
        <v>8.8800000000000004E-2</v>
      </c>
      <c r="Q306" s="2" t="s">
        <v>78</v>
      </c>
      <c r="R306" s="9">
        <f t="shared" si="39"/>
        <v>63</v>
      </c>
      <c r="S306" s="2">
        <f t="shared" si="43"/>
        <v>30</v>
      </c>
      <c r="T306" s="2">
        <f t="shared" si="40"/>
        <v>7.6138593557025527E-2</v>
      </c>
    </row>
    <row r="307" spans="1:20" x14ac:dyDescent="0.45">
      <c r="A307" s="1">
        <f t="shared" si="41"/>
        <v>63</v>
      </c>
      <c r="B307" s="1"/>
      <c r="C307" s="1"/>
      <c r="D307" t="str">
        <f t="shared" si="37"/>
        <v>TFHCV1ELC-N</v>
      </c>
      <c r="E307" t="s">
        <v>93</v>
      </c>
      <c r="F307" s="7">
        <v>2</v>
      </c>
      <c r="G307" s="1">
        <f t="shared" si="38"/>
        <v>63</v>
      </c>
      <c r="J307" t="str">
        <f t="shared" si="42"/>
        <v>HCV1</v>
      </c>
      <c r="K307" s="1">
        <f t="shared" si="36"/>
        <v>8.8800000000000004E-2</v>
      </c>
      <c r="Q307" s="2" t="s">
        <v>78</v>
      </c>
      <c r="R307" s="9">
        <f t="shared" si="39"/>
        <v>63</v>
      </c>
      <c r="S307" s="2">
        <f t="shared" si="43"/>
        <v>50</v>
      </c>
      <c r="T307" s="2">
        <f t="shared" si="40"/>
        <v>1.2891333694572299E-2</v>
      </c>
    </row>
    <row r="308" spans="1:20" x14ac:dyDescent="0.45">
      <c r="A308" s="1">
        <f t="shared" si="41"/>
        <v>64</v>
      </c>
      <c r="B308" s="1"/>
      <c r="C308" s="1"/>
      <c r="D308" t="str">
        <f t="shared" si="37"/>
        <v>TFHCV2ELC-N</v>
      </c>
      <c r="E308" t="s">
        <v>93</v>
      </c>
      <c r="F308" s="7">
        <v>2</v>
      </c>
      <c r="G308" s="1">
        <f t="shared" si="38"/>
        <v>64</v>
      </c>
      <c r="J308" t="str">
        <f t="shared" si="42"/>
        <v>HCV2</v>
      </c>
      <c r="K308" s="1">
        <f t="shared" si="36"/>
        <v>6.1800000000000001E-2</v>
      </c>
      <c r="Q308" s="2" t="s">
        <v>78</v>
      </c>
      <c r="R308" s="9">
        <f t="shared" si="39"/>
        <v>64</v>
      </c>
      <c r="S308" s="2">
        <f t="shared" si="43"/>
        <v>1</v>
      </c>
      <c r="T308" s="2">
        <f t="shared" si="40"/>
        <v>1</v>
      </c>
    </row>
    <row r="309" spans="1:20" x14ac:dyDescent="0.45">
      <c r="A309" s="1">
        <f t="shared" si="41"/>
        <v>64</v>
      </c>
      <c r="B309" s="1"/>
      <c r="C309" s="1"/>
      <c r="D309" t="str">
        <f t="shared" si="37"/>
        <v>TFHCV2ELC-N</v>
      </c>
      <c r="E309" t="s">
        <v>93</v>
      </c>
      <c r="F309" s="7">
        <v>2</v>
      </c>
      <c r="G309" s="1">
        <f t="shared" si="38"/>
        <v>64</v>
      </c>
      <c r="J309" t="str">
        <f t="shared" si="42"/>
        <v>HCV2</v>
      </c>
      <c r="K309" s="1">
        <f t="shared" si="36"/>
        <v>6.1800000000000001E-2</v>
      </c>
      <c r="Q309" s="2" t="s">
        <v>78</v>
      </c>
      <c r="R309" s="9">
        <f t="shared" si="39"/>
        <v>64</v>
      </c>
      <c r="S309" s="2">
        <f t="shared" si="43"/>
        <v>5</v>
      </c>
      <c r="T309" s="2">
        <f t="shared" si="40"/>
        <v>0.78098448101444262</v>
      </c>
    </row>
    <row r="310" spans="1:20" x14ac:dyDescent="0.45">
      <c r="A310" s="1">
        <f t="shared" si="41"/>
        <v>64</v>
      </c>
      <c r="B310" s="1"/>
      <c r="C310" s="1"/>
      <c r="D310" t="str">
        <f t="shared" si="37"/>
        <v>TFHCV2ELC-N</v>
      </c>
      <c r="E310" t="s">
        <v>93</v>
      </c>
      <c r="F310" s="7">
        <v>2</v>
      </c>
      <c r="G310" s="1">
        <f t="shared" si="38"/>
        <v>64</v>
      </c>
      <c r="J310" t="str">
        <f t="shared" si="42"/>
        <v>HCV2</v>
      </c>
      <c r="K310" s="1">
        <f t="shared" si="36"/>
        <v>6.1800000000000001E-2</v>
      </c>
      <c r="Q310" s="2" t="s">
        <v>78</v>
      </c>
      <c r="R310" s="9">
        <f t="shared" si="39"/>
        <v>64</v>
      </c>
      <c r="S310" s="2">
        <f t="shared" si="43"/>
        <v>10</v>
      </c>
      <c r="T310" s="2">
        <f t="shared" si="40"/>
        <v>0.57338378764974507</v>
      </c>
    </row>
    <row r="311" spans="1:20" x14ac:dyDescent="0.45">
      <c r="A311" s="1">
        <f t="shared" si="41"/>
        <v>64</v>
      </c>
      <c r="B311" s="1"/>
      <c r="C311" s="1"/>
      <c r="D311" t="str">
        <f t="shared" si="37"/>
        <v>TFHCV2ELC-N</v>
      </c>
      <c r="E311" t="s">
        <v>93</v>
      </c>
      <c r="F311" s="7">
        <v>2</v>
      </c>
      <c r="G311" s="1">
        <f t="shared" si="38"/>
        <v>64</v>
      </c>
      <c r="J311" t="str">
        <f t="shared" si="42"/>
        <v>HCV2</v>
      </c>
      <c r="K311" s="1">
        <f t="shared" si="36"/>
        <v>6.1800000000000001E-2</v>
      </c>
      <c r="Q311" s="2" t="s">
        <v>78</v>
      </c>
      <c r="R311" s="9">
        <f t="shared" si="39"/>
        <v>64</v>
      </c>
      <c r="S311" s="2">
        <f t="shared" si="43"/>
        <v>30</v>
      </c>
      <c r="T311" s="2">
        <f t="shared" si="40"/>
        <v>0.16659326104124805</v>
      </c>
    </row>
    <row r="312" spans="1:20" x14ac:dyDescent="0.45">
      <c r="A312" s="1">
        <f t="shared" si="41"/>
        <v>64</v>
      </c>
      <c r="B312" s="1"/>
      <c r="C312" s="1"/>
      <c r="D312" t="str">
        <f t="shared" si="37"/>
        <v>TFHCV2ELC-N</v>
      </c>
      <c r="E312" t="s">
        <v>93</v>
      </c>
      <c r="F312" s="7">
        <v>2</v>
      </c>
      <c r="G312" s="1">
        <f t="shared" si="38"/>
        <v>64</v>
      </c>
      <c r="J312" t="str">
        <f t="shared" si="42"/>
        <v>HCV2</v>
      </c>
      <c r="K312" s="1">
        <f t="shared" si="36"/>
        <v>6.1800000000000001E-2</v>
      </c>
      <c r="Q312" s="2" t="s">
        <v>78</v>
      </c>
      <c r="R312" s="9">
        <f t="shared" si="39"/>
        <v>64</v>
      </c>
      <c r="S312" s="2">
        <f t="shared" si="43"/>
        <v>50</v>
      </c>
      <c r="T312" s="2">
        <f t="shared" si="40"/>
        <v>4.8402684593012404E-2</v>
      </c>
    </row>
    <row r="313" spans="1:20" x14ac:dyDescent="0.45">
      <c r="A313" s="1">
        <f t="shared" si="41"/>
        <v>65</v>
      </c>
      <c r="B313" s="1"/>
      <c r="C313" s="1"/>
      <c r="D313" t="str">
        <f t="shared" si="37"/>
        <v>TFHCV3ELC-N</v>
      </c>
      <c r="E313" t="s">
        <v>93</v>
      </c>
      <c r="F313" s="7">
        <v>2</v>
      </c>
      <c r="G313" s="1">
        <f t="shared" si="38"/>
        <v>65</v>
      </c>
      <c r="J313" t="str">
        <f t="shared" si="42"/>
        <v>HCV3</v>
      </c>
      <c r="K313" s="1">
        <f t="shared" si="36"/>
        <v>6.5600000000000006E-2</v>
      </c>
      <c r="Q313" s="2" t="s">
        <v>78</v>
      </c>
      <c r="R313" s="9">
        <f t="shared" si="39"/>
        <v>65</v>
      </c>
      <c r="S313" s="2">
        <f t="shared" si="43"/>
        <v>1</v>
      </c>
      <c r="T313" s="2">
        <f t="shared" si="40"/>
        <v>1</v>
      </c>
    </row>
    <row r="314" spans="1:20" x14ac:dyDescent="0.45">
      <c r="A314" s="1">
        <f t="shared" si="41"/>
        <v>65</v>
      </c>
      <c r="B314" s="1"/>
      <c r="C314" s="1"/>
      <c r="D314" t="str">
        <f t="shared" si="37"/>
        <v>TFHCV3ELC-N</v>
      </c>
      <c r="E314" t="s">
        <v>93</v>
      </c>
      <c r="F314" s="7">
        <v>2</v>
      </c>
      <c r="G314" s="1">
        <f t="shared" si="38"/>
        <v>65</v>
      </c>
      <c r="J314" t="str">
        <f t="shared" si="42"/>
        <v>HCV3</v>
      </c>
      <c r="K314" s="1">
        <f t="shared" si="36"/>
        <v>6.5600000000000006E-2</v>
      </c>
      <c r="Q314" s="2" t="s">
        <v>78</v>
      </c>
      <c r="R314" s="9">
        <f t="shared" si="39"/>
        <v>65</v>
      </c>
      <c r="S314" s="2">
        <f t="shared" si="43"/>
        <v>5</v>
      </c>
      <c r="T314" s="2">
        <f t="shared" si="40"/>
        <v>0.76920328085076739</v>
      </c>
    </row>
    <row r="315" spans="1:20" x14ac:dyDescent="0.45">
      <c r="A315" s="1">
        <f t="shared" si="41"/>
        <v>65</v>
      </c>
      <c r="B315" s="1"/>
      <c r="C315" s="1"/>
      <c r="D315" t="str">
        <f t="shared" si="37"/>
        <v>TFHCV3ELC-N</v>
      </c>
      <c r="E315" t="s">
        <v>93</v>
      </c>
      <c r="F315" s="7">
        <v>2</v>
      </c>
      <c r="G315" s="1">
        <f t="shared" si="38"/>
        <v>65</v>
      </c>
      <c r="J315" t="str">
        <f t="shared" si="42"/>
        <v>HCV3</v>
      </c>
      <c r="K315" s="1">
        <f t="shared" si="36"/>
        <v>6.5600000000000006E-2</v>
      </c>
      <c r="Q315" s="2" t="s">
        <v>78</v>
      </c>
      <c r="R315" s="9">
        <f t="shared" si="39"/>
        <v>65</v>
      </c>
      <c r="S315" s="2">
        <f t="shared" si="43"/>
        <v>10</v>
      </c>
      <c r="T315" s="2">
        <f t="shared" si="40"/>
        <v>0.55410559816088378</v>
      </c>
    </row>
    <row r="316" spans="1:20" x14ac:dyDescent="0.45">
      <c r="A316" s="1">
        <f t="shared" si="41"/>
        <v>65</v>
      </c>
      <c r="B316" s="1"/>
      <c r="C316" s="1"/>
      <c r="D316" t="str">
        <f t="shared" si="37"/>
        <v>TFHCV3ELC-N</v>
      </c>
      <c r="E316" t="s">
        <v>93</v>
      </c>
      <c r="F316" s="7">
        <v>2</v>
      </c>
      <c r="G316" s="1">
        <f t="shared" si="38"/>
        <v>65</v>
      </c>
      <c r="J316" t="str">
        <f t="shared" si="42"/>
        <v>HCV3</v>
      </c>
      <c r="K316" s="1">
        <f t="shared" si="36"/>
        <v>6.5600000000000006E-2</v>
      </c>
      <c r="Q316" s="2" t="s">
        <v>78</v>
      </c>
      <c r="R316" s="9">
        <f t="shared" si="39"/>
        <v>65</v>
      </c>
      <c r="S316" s="2">
        <f t="shared" si="43"/>
        <v>30</v>
      </c>
      <c r="T316" s="2">
        <f t="shared" si="40"/>
        <v>0.14921008494972465</v>
      </c>
    </row>
    <row r="317" spans="1:20" x14ac:dyDescent="0.45">
      <c r="A317" s="1">
        <f t="shared" si="41"/>
        <v>65</v>
      </c>
      <c r="B317" s="1"/>
      <c r="C317" s="1"/>
      <c r="D317" t="str">
        <f t="shared" si="37"/>
        <v>TFHCV3ELC-N</v>
      </c>
      <c r="E317" t="s">
        <v>93</v>
      </c>
      <c r="F317" s="7">
        <v>2</v>
      </c>
      <c r="G317" s="1">
        <f t="shared" si="38"/>
        <v>65</v>
      </c>
      <c r="J317" t="str">
        <f t="shared" si="42"/>
        <v>HCV3</v>
      </c>
      <c r="K317" s="1">
        <f t="shared" si="36"/>
        <v>6.5600000000000006E-2</v>
      </c>
      <c r="Q317" s="2" t="s">
        <v>78</v>
      </c>
      <c r="R317" s="9">
        <f t="shared" si="39"/>
        <v>65</v>
      </c>
      <c r="S317" s="2">
        <f t="shared" si="43"/>
        <v>50</v>
      </c>
      <c r="T317" s="2">
        <f t="shared" si="40"/>
        <v>4.0179434253324077E-2</v>
      </c>
    </row>
    <row r="318" spans="1:20" x14ac:dyDescent="0.45">
      <c r="A318" s="1">
        <f t="shared" si="41"/>
        <v>66</v>
      </c>
      <c r="B318" s="1"/>
      <c r="C318" s="1"/>
      <c r="D318" t="str">
        <f t="shared" si="37"/>
        <v>TFHCV4ELC-N</v>
      </c>
      <c r="E318" t="s">
        <v>93</v>
      </c>
      <c r="F318" s="7">
        <v>2</v>
      </c>
      <c r="G318" s="1">
        <f t="shared" si="38"/>
        <v>66</v>
      </c>
      <c r="J318" t="str">
        <f t="shared" si="42"/>
        <v>HCV4</v>
      </c>
      <c r="K318" s="1">
        <f t="shared" si="36"/>
        <v>6.5600000000000006E-2</v>
      </c>
      <c r="Q318" s="2" t="s">
        <v>78</v>
      </c>
      <c r="R318" s="9">
        <f t="shared" si="39"/>
        <v>66</v>
      </c>
      <c r="S318" s="2">
        <f t="shared" si="43"/>
        <v>1</v>
      </c>
      <c r="T318" s="2">
        <f t="shared" si="40"/>
        <v>1</v>
      </c>
    </row>
    <row r="319" spans="1:20" x14ac:dyDescent="0.45">
      <c r="A319" s="1">
        <f t="shared" si="41"/>
        <v>66</v>
      </c>
      <c r="B319" s="1"/>
      <c r="C319" s="1"/>
      <c r="D319" t="str">
        <f t="shared" si="37"/>
        <v>TFHCV4ELC-N</v>
      </c>
      <c r="E319" t="s">
        <v>93</v>
      </c>
      <c r="F319" s="7">
        <v>2</v>
      </c>
      <c r="G319" s="1">
        <f t="shared" si="38"/>
        <v>66</v>
      </c>
      <c r="J319" t="str">
        <f t="shared" si="42"/>
        <v>HCV4</v>
      </c>
      <c r="K319" s="1">
        <f t="shared" si="36"/>
        <v>6.5600000000000006E-2</v>
      </c>
      <c r="Q319" s="2" t="s">
        <v>78</v>
      </c>
      <c r="R319" s="9">
        <f t="shared" si="39"/>
        <v>66</v>
      </c>
      <c r="S319" s="2">
        <f t="shared" si="43"/>
        <v>5</v>
      </c>
      <c r="T319" s="2">
        <f t="shared" si="40"/>
        <v>0.76920328085076739</v>
      </c>
    </row>
    <row r="320" spans="1:20" x14ac:dyDescent="0.45">
      <c r="A320" s="1">
        <f t="shared" si="41"/>
        <v>66</v>
      </c>
      <c r="B320" s="1"/>
      <c r="C320" s="1"/>
      <c r="D320" t="str">
        <f t="shared" si="37"/>
        <v>TFHCV4ELC-N</v>
      </c>
      <c r="E320" t="s">
        <v>93</v>
      </c>
      <c r="F320" s="7">
        <v>2</v>
      </c>
      <c r="G320" s="1">
        <f t="shared" si="38"/>
        <v>66</v>
      </c>
      <c r="J320" t="str">
        <f t="shared" si="42"/>
        <v>HCV4</v>
      </c>
      <c r="K320" s="1">
        <f t="shared" si="36"/>
        <v>6.5600000000000006E-2</v>
      </c>
      <c r="Q320" s="2" t="s">
        <v>78</v>
      </c>
      <c r="R320" s="9">
        <f t="shared" si="39"/>
        <v>66</v>
      </c>
      <c r="S320" s="2">
        <f t="shared" si="43"/>
        <v>10</v>
      </c>
      <c r="T320" s="2">
        <f t="shared" si="40"/>
        <v>0.55410559816088378</v>
      </c>
    </row>
    <row r="321" spans="1:20" x14ac:dyDescent="0.45">
      <c r="A321" s="1">
        <f t="shared" si="41"/>
        <v>66</v>
      </c>
      <c r="B321" s="1"/>
      <c r="C321" s="1"/>
      <c r="D321" t="str">
        <f t="shared" si="37"/>
        <v>TFHCV4ELC-N</v>
      </c>
      <c r="E321" t="s">
        <v>93</v>
      </c>
      <c r="F321" s="7">
        <v>2</v>
      </c>
      <c r="G321" s="1">
        <f t="shared" si="38"/>
        <v>66</v>
      </c>
      <c r="J321" t="str">
        <f t="shared" si="42"/>
        <v>HCV4</v>
      </c>
      <c r="K321" s="1">
        <f t="shared" si="36"/>
        <v>6.5600000000000006E-2</v>
      </c>
      <c r="Q321" s="2" t="s">
        <v>78</v>
      </c>
      <c r="R321" s="9">
        <f t="shared" si="39"/>
        <v>66</v>
      </c>
      <c r="S321" s="2">
        <f t="shared" si="43"/>
        <v>30</v>
      </c>
      <c r="T321" s="2">
        <f t="shared" si="40"/>
        <v>0.14921008494972465</v>
      </c>
    </row>
    <row r="322" spans="1:20" x14ac:dyDescent="0.45">
      <c r="A322" s="1">
        <f t="shared" si="41"/>
        <v>66</v>
      </c>
      <c r="B322" s="1"/>
      <c r="C322" s="1"/>
      <c r="D322" t="str">
        <f t="shared" si="37"/>
        <v>TFHCV4ELC-N</v>
      </c>
      <c r="E322" t="s">
        <v>93</v>
      </c>
      <c r="F322" s="7">
        <v>2</v>
      </c>
      <c r="G322" s="1">
        <f t="shared" si="38"/>
        <v>66</v>
      </c>
      <c r="J322" t="str">
        <f t="shared" si="42"/>
        <v>HCV4</v>
      </c>
      <c r="K322" s="1">
        <f t="shared" si="36"/>
        <v>6.5600000000000006E-2</v>
      </c>
      <c r="Q322" s="2" t="s">
        <v>78</v>
      </c>
      <c r="R322" s="9">
        <f t="shared" si="39"/>
        <v>66</v>
      </c>
      <c r="S322" s="2">
        <f t="shared" si="43"/>
        <v>50</v>
      </c>
      <c r="T322" s="2">
        <f t="shared" si="40"/>
        <v>4.0179434253324077E-2</v>
      </c>
    </row>
    <row r="323" spans="1:20" x14ac:dyDescent="0.45">
      <c r="A323" s="1">
        <f t="shared" si="41"/>
        <v>67</v>
      </c>
      <c r="B323" s="1"/>
      <c r="C323" s="1"/>
      <c r="D323" t="str">
        <f t="shared" si="37"/>
        <v>TFHCV5ELC-N</v>
      </c>
      <c r="E323" t="s">
        <v>93</v>
      </c>
      <c r="F323" s="7">
        <v>2</v>
      </c>
      <c r="G323" s="1">
        <f t="shared" si="38"/>
        <v>67</v>
      </c>
      <c r="J323" t="str">
        <f t="shared" si="42"/>
        <v>HCV5</v>
      </c>
      <c r="K323" s="1">
        <f t="shared" ref="K323:K386" si="44">INDEX($AB$5:$AB$20,MATCH(J323,$AA$5:$AA$20,0))</f>
        <v>6.5600000000000006E-2</v>
      </c>
      <c r="Q323" s="2" t="s">
        <v>78</v>
      </c>
      <c r="R323" s="9">
        <f t="shared" si="39"/>
        <v>67</v>
      </c>
      <c r="S323" s="2">
        <f t="shared" si="43"/>
        <v>1</v>
      </c>
      <c r="T323" s="2">
        <f t="shared" si="40"/>
        <v>1</v>
      </c>
    </row>
    <row r="324" spans="1:20" x14ac:dyDescent="0.45">
      <c r="A324" s="1">
        <f t="shared" si="41"/>
        <v>67</v>
      </c>
      <c r="B324" s="1"/>
      <c r="C324" s="1"/>
      <c r="D324" t="str">
        <f t="shared" ref="D324:D387" si="45">INDEX($AE$5:$AE$89,MATCH(A324,$AF$5:$AF$89,0))</f>
        <v>TFHCV5ELC-N</v>
      </c>
      <c r="E324" t="s">
        <v>93</v>
      </c>
      <c r="F324" s="7">
        <v>2</v>
      </c>
      <c r="G324" s="1">
        <f t="shared" ref="G324:G387" si="46">A324</f>
        <v>67</v>
      </c>
      <c r="J324" t="str">
        <f t="shared" si="42"/>
        <v>HCV5</v>
      </c>
      <c r="K324" s="1">
        <f t="shared" si="44"/>
        <v>6.5600000000000006E-2</v>
      </c>
      <c r="Q324" s="2" t="s">
        <v>78</v>
      </c>
      <c r="R324" s="9">
        <f t="shared" ref="R324:R387" si="47">A324</f>
        <v>67</v>
      </c>
      <c r="S324" s="2">
        <f t="shared" si="43"/>
        <v>5</v>
      </c>
      <c r="T324" s="2">
        <f t="shared" ref="T324:T387" si="48">(EXP(-((K324)*(S324-1))))</f>
        <v>0.76920328085076739</v>
      </c>
    </row>
    <row r="325" spans="1:20" x14ac:dyDescent="0.45">
      <c r="A325" s="1">
        <f t="shared" si="41"/>
        <v>67</v>
      </c>
      <c r="B325" s="1"/>
      <c r="C325" s="1"/>
      <c r="D325" t="str">
        <f t="shared" si="45"/>
        <v>TFHCV5ELC-N</v>
      </c>
      <c r="E325" t="s">
        <v>93</v>
      </c>
      <c r="F325" s="7">
        <v>2</v>
      </c>
      <c r="G325" s="1">
        <f t="shared" si="46"/>
        <v>67</v>
      </c>
      <c r="J325" t="str">
        <f t="shared" si="42"/>
        <v>HCV5</v>
      </c>
      <c r="K325" s="1">
        <f t="shared" si="44"/>
        <v>6.5600000000000006E-2</v>
      </c>
      <c r="Q325" s="2" t="s">
        <v>78</v>
      </c>
      <c r="R325" s="9">
        <f t="shared" si="47"/>
        <v>67</v>
      </c>
      <c r="S325" s="2">
        <f t="shared" si="43"/>
        <v>10</v>
      </c>
      <c r="T325" s="2">
        <f t="shared" si="48"/>
        <v>0.55410559816088378</v>
      </c>
    </row>
    <row r="326" spans="1:20" x14ac:dyDescent="0.45">
      <c r="A326" s="1">
        <f t="shared" si="41"/>
        <v>67</v>
      </c>
      <c r="B326" s="1"/>
      <c r="C326" s="1"/>
      <c r="D326" t="str">
        <f t="shared" si="45"/>
        <v>TFHCV5ELC-N</v>
      </c>
      <c r="E326" t="s">
        <v>93</v>
      </c>
      <c r="F326" s="7">
        <v>2</v>
      </c>
      <c r="G326" s="1">
        <f t="shared" si="46"/>
        <v>67</v>
      </c>
      <c r="J326" t="str">
        <f t="shared" si="42"/>
        <v>HCV5</v>
      </c>
      <c r="K326" s="1">
        <f t="shared" si="44"/>
        <v>6.5600000000000006E-2</v>
      </c>
      <c r="Q326" s="2" t="s">
        <v>78</v>
      </c>
      <c r="R326" s="9">
        <f t="shared" si="47"/>
        <v>67</v>
      </c>
      <c r="S326" s="2">
        <f t="shared" si="43"/>
        <v>30</v>
      </c>
      <c r="T326" s="2">
        <f t="shared" si="48"/>
        <v>0.14921008494972465</v>
      </c>
    </row>
    <row r="327" spans="1:20" x14ac:dyDescent="0.45">
      <c r="A327" s="1">
        <f t="shared" si="41"/>
        <v>67</v>
      </c>
      <c r="B327" s="1"/>
      <c r="C327" s="1"/>
      <c r="D327" t="str">
        <f t="shared" si="45"/>
        <v>TFHCV5ELC-N</v>
      </c>
      <c r="E327" t="s">
        <v>93</v>
      </c>
      <c r="F327" s="7">
        <v>2</v>
      </c>
      <c r="G327" s="1">
        <f t="shared" si="46"/>
        <v>67</v>
      </c>
      <c r="J327" t="str">
        <f t="shared" si="42"/>
        <v>HCV5</v>
      </c>
      <c r="K327" s="1">
        <f t="shared" si="44"/>
        <v>6.5600000000000006E-2</v>
      </c>
      <c r="Q327" s="2" t="s">
        <v>78</v>
      </c>
      <c r="R327" s="9">
        <f t="shared" si="47"/>
        <v>67</v>
      </c>
      <c r="S327" s="2">
        <f t="shared" si="43"/>
        <v>50</v>
      </c>
      <c r="T327" s="2">
        <f t="shared" si="48"/>
        <v>4.0179434253324077E-2</v>
      </c>
    </row>
    <row r="328" spans="1:20" x14ac:dyDescent="0.45">
      <c r="A328" s="1">
        <f t="shared" si="41"/>
        <v>68</v>
      </c>
      <c r="B328" s="1"/>
      <c r="C328" s="1"/>
      <c r="D328" t="str">
        <f t="shared" si="45"/>
        <v>TFHCV6ELC-N</v>
      </c>
      <c r="E328" t="s">
        <v>93</v>
      </c>
      <c r="F328" s="7">
        <v>2</v>
      </c>
      <c r="G328" s="1">
        <f t="shared" si="46"/>
        <v>68</v>
      </c>
      <c r="J328" t="str">
        <f t="shared" si="42"/>
        <v>HCV6</v>
      </c>
      <c r="K328" s="1">
        <f t="shared" si="44"/>
        <v>9.8299999999999998E-2</v>
      </c>
      <c r="Q328" s="2" t="s">
        <v>78</v>
      </c>
      <c r="R328" s="9">
        <f t="shared" si="47"/>
        <v>68</v>
      </c>
      <c r="S328" s="2">
        <f t="shared" si="43"/>
        <v>1</v>
      </c>
      <c r="T328" s="2">
        <f t="shared" si="48"/>
        <v>1</v>
      </c>
    </row>
    <row r="329" spans="1:20" x14ac:dyDescent="0.45">
      <c r="A329" s="1">
        <f t="shared" ref="A329:A387" si="49">A324+1</f>
        <v>68</v>
      </c>
      <c r="B329" s="1"/>
      <c r="C329" s="1"/>
      <c r="D329" t="str">
        <f t="shared" si="45"/>
        <v>TFHCV6ELC-N</v>
      </c>
      <c r="E329" t="s">
        <v>93</v>
      </c>
      <c r="F329" s="7">
        <v>2</v>
      </c>
      <c r="G329" s="1">
        <f t="shared" si="46"/>
        <v>68</v>
      </c>
      <c r="J329" t="str">
        <f t="shared" ref="J329:J387" si="50">INDEX($AD$5:$AD$89,MATCH(D329,$AE$5:$AE$89,0))</f>
        <v>HCV6</v>
      </c>
      <c r="K329" s="1">
        <f t="shared" si="44"/>
        <v>9.8299999999999998E-2</v>
      </c>
      <c r="Q329" s="2" t="s">
        <v>78</v>
      </c>
      <c r="R329" s="9">
        <f t="shared" si="47"/>
        <v>68</v>
      </c>
      <c r="S329" s="2">
        <f t="shared" ref="S329:S387" si="51">S324</f>
        <v>5</v>
      </c>
      <c r="T329" s="2">
        <f t="shared" si="48"/>
        <v>0.67489375533629092</v>
      </c>
    </row>
    <row r="330" spans="1:20" x14ac:dyDescent="0.45">
      <c r="A330" s="1">
        <f t="shared" si="49"/>
        <v>68</v>
      </c>
      <c r="B330" s="1"/>
      <c r="C330" s="1"/>
      <c r="D330" t="str">
        <f t="shared" si="45"/>
        <v>TFHCV6ELC-N</v>
      </c>
      <c r="E330" t="s">
        <v>93</v>
      </c>
      <c r="F330" s="7">
        <v>2</v>
      </c>
      <c r="G330" s="1">
        <f t="shared" si="46"/>
        <v>68</v>
      </c>
      <c r="J330" t="str">
        <f t="shared" si="50"/>
        <v>HCV6</v>
      </c>
      <c r="K330" s="1">
        <f t="shared" si="44"/>
        <v>9.8299999999999998E-2</v>
      </c>
      <c r="Q330" s="2" t="s">
        <v>78</v>
      </c>
      <c r="R330" s="9">
        <f t="shared" si="47"/>
        <v>68</v>
      </c>
      <c r="S330" s="2">
        <f t="shared" si="51"/>
        <v>10</v>
      </c>
      <c r="T330" s="2">
        <f t="shared" si="48"/>
        <v>0.41283800610502852</v>
      </c>
    </row>
    <row r="331" spans="1:20" x14ac:dyDescent="0.45">
      <c r="A331" s="1">
        <f t="shared" si="49"/>
        <v>68</v>
      </c>
      <c r="B331" s="1"/>
      <c r="C331" s="1"/>
      <c r="D331" t="str">
        <f t="shared" si="45"/>
        <v>TFHCV6ELC-N</v>
      </c>
      <c r="E331" t="s">
        <v>93</v>
      </c>
      <c r="F331" s="7">
        <v>2</v>
      </c>
      <c r="G331" s="1">
        <f t="shared" si="46"/>
        <v>68</v>
      </c>
      <c r="J331" t="str">
        <f t="shared" si="50"/>
        <v>HCV6</v>
      </c>
      <c r="K331" s="1">
        <f t="shared" si="44"/>
        <v>9.8299999999999998E-2</v>
      </c>
      <c r="Q331" s="2" t="s">
        <v>78</v>
      </c>
      <c r="R331" s="9">
        <f t="shared" si="47"/>
        <v>68</v>
      </c>
      <c r="S331" s="2">
        <f t="shared" si="51"/>
        <v>30</v>
      </c>
      <c r="T331" s="2">
        <f t="shared" si="48"/>
        <v>5.7803844018778514E-2</v>
      </c>
    </row>
    <row r="332" spans="1:20" x14ac:dyDescent="0.45">
      <c r="A332" s="1">
        <f t="shared" si="49"/>
        <v>68</v>
      </c>
      <c r="B332" s="1"/>
      <c r="C332" s="1"/>
      <c r="D332" t="str">
        <f t="shared" si="45"/>
        <v>TFHCV6ELC-N</v>
      </c>
      <c r="E332" t="s">
        <v>93</v>
      </c>
      <c r="F332" s="7">
        <v>2</v>
      </c>
      <c r="G332" s="1">
        <f t="shared" si="46"/>
        <v>68</v>
      </c>
      <c r="J332" t="str">
        <f t="shared" si="50"/>
        <v>HCV6</v>
      </c>
      <c r="K332" s="1">
        <f t="shared" si="44"/>
        <v>9.8299999999999998E-2</v>
      </c>
      <c r="Q332" s="2" t="s">
        <v>78</v>
      </c>
      <c r="R332" s="9">
        <f t="shared" si="47"/>
        <v>68</v>
      </c>
      <c r="S332" s="2">
        <f t="shared" si="51"/>
        <v>50</v>
      </c>
      <c r="T332" s="2">
        <f t="shared" si="48"/>
        <v>8.0934515086705273E-3</v>
      </c>
    </row>
    <row r="333" spans="1:20" x14ac:dyDescent="0.45">
      <c r="A333" s="1">
        <f t="shared" si="49"/>
        <v>69</v>
      </c>
      <c r="B333" s="1"/>
      <c r="C333" s="1"/>
      <c r="D333" t="str">
        <f t="shared" si="45"/>
        <v>TFHCV7ELC-N</v>
      </c>
      <c r="E333" t="s">
        <v>93</v>
      </c>
      <c r="F333" s="7">
        <v>2</v>
      </c>
      <c r="G333" s="1">
        <f t="shared" si="46"/>
        <v>69</v>
      </c>
      <c r="J333" t="str">
        <f t="shared" si="50"/>
        <v>HCV7</v>
      </c>
      <c r="K333" s="1">
        <f t="shared" si="44"/>
        <v>9.8000000000000004E-2</v>
      </c>
      <c r="Q333" s="2" t="s">
        <v>78</v>
      </c>
      <c r="R333" s="9">
        <f t="shared" si="47"/>
        <v>69</v>
      </c>
      <c r="S333" s="2">
        <f t="shared" si="51"/>
        <v>1</v>
      </c>
      <c r="T333" s="2">
        <f t="shared" si="48"/>
        <v>1</v>
      </c>
    </row>
    <row r="334" spans="1:20" x14ac:dyDescent="0.45">
      <c r="A334" s="1">
        <f t="shared" si="49"/>
        <v>69</v>
      </c>
      <c r="B334" s="1"/>
      <c r="C334" s="1"/>
      <c r="D334" t="str">
        <f t="shared" si="45"/>
        <v>TFHCV7ELC-N</v>
      </c>
      <c r="E334" t="s">
        <v>93</v>
      </c>
      <c r="F334" s="7">
        <v>2</v>
      </c>
      <c r="G334" s="1">
        <f t="shared" si="46"/>
        <v>69</v>
      </c>
      <c r="J334" t="str">
        <f t="shared" si="50"/>
        <v>HCV7</v>
      </c>
      <c r="K334" s="1">
        <f t="shared" si="44"/>
        <v>9.8000000000000004E-2</v>
      </c>
      <c r="Q334" s="2" t="s">
        <v>78</v>
      </c>
      <c r="R334" s="9">
        <f t="shared" si="47"/>
        <v>69</v>
      </c>
      <c r="S334" s="2">
        <f t="shared" si="51"/>
        <v>5</v>
      </c>
      <c r="T334" s="2">
        <f t="shared" si="48"/>
        <v>0.67570411396062602</v>
      </c>
    </row>
    <row r="335" spans="1:20" x14ac:dyDescent="0.45">
      <c r="A335" s="1">
        <f t="shared" si="49"/>
        <v>69</v>
      </c>
      <c r="B335" s="1"/>
      <c r="C335" s="1"/>
      <c r="D335" t="str">
        <f t="shared" si="45"/>
        <v>TFHCV7ELC-N</v>
      </c>
      <c r="E335" t="s">
        <v>93</v>
      </c>
      <c r="F335" s="7">
        <v>2</v>
      </c>
      <c r="G335" s="1">
        <f t="shared" si="46"/>
        <v>69</v>
      </c>
      <c r="J335" t="str">
        <f t="shared" si="50"/>
        <v>HCV7</v>
      </c>
      <c r="K335" s="1">
        <f t="shared" si="44"/>
        <v>9.8000000000000004E-2</v>
      </c>
      <c r="Q335" s="2" t="s">
        <v>78</v>
      </c>
      <c r="R335" s="9">
        <f t="shared" si="47"/>
        <v>69</v>
      </c>
      <c r="S335" s="2">
        <f t="shared" si="51"/>
        <v>10</v>
      </c>
      <c r="T335" s="2">
        <f t="shared" si="48"/>
        <v>0.41395417487127412</v>
      </c>
    </row>
    <row r="336" spans="1:20" x14ac:dyDescent="0.45">
      <c r="A336" s="1">
        <f t="shared" si="49"/>
        <v>69</v>
      </c>
      <c r="B336" s="1"/>
      <c r="C336" s="1"/>
      <c r="D336" t="str">
        <f t="shared" si="45"/>
        <v>TFHCV7ELC-N</v>
      </c>
      <c r="E336" t="s">
        <v>93</v>
      </c>
      <c r="F336" s="7">
        <v>2</v>
      </c>
      <c r="G336" s="1">
        <f t="shared" si="46"/>
        <v>69</v>
      </c>
      <c r="J336" t="str">
        <f t="shared" si="50"/>
        <v>HCV7</v>
      </c>
      <c r="K336" s="1">
        <f t="shared" si="44"/>
        <v>9.8000000000000004E-2</v>
      </c>
      <c r="Q336" s="2" t="s">
        <v>78</v>
      </c>
      <c r="R336" s="9">
        <f t="shared" si="47"/>
        <v>69</v>
      </c>
      <c r="S336" s="2">
        <f t="shared" si="51"/>
        <v>30</v>
      </c>
      <c r="T336" s="2">
        <f t="shared" si="48"/>
        <v>5.8308931406041792E-2</v>
      </c>
    </row>
    <row r="337" spans="1:20" x14ac:dyDescent="0.45">
      <c r="A337" s="1">
        <f t="shared" si="49"/>
        <v>69</v>
      </c>
      <c r="B337" s="1"/>
      <c r="C337" s="1"/>
      <c r="D337" t="str">
        <f t="shared" si="45"/>
        <v>TFHCV7ELC-N</v>
      </c>
      <c r="E337" t="s">
        <v>93</v>
      </c>
      <c r="F337" s="7">
        <v>2</v>
      </c>
      <c r="G337" s="1">
        <f t="shared" si="46"/>
        <v>69</v>
      </c>
      <c r="J337" t="str">
        <f t="shared" si="50"/>
        <v>HCV7</v>
      </c>
      <c r="K337" s="1">
        <f t="shared" si="44"/>
        <v>9.8000000000000004E-2</v>
      </c>
      <c r="Q337" s="2" t="s">
        <v>78</v>
      </c>
      <c r="R337" s="9">
        <f t="shared" si="47"/>
        <v>69</v>
      </c>
      <c r="S337" s="2">
        <f t="shared" si="51"/>
        <v>50</v>
      </c>
      <c r="T337" s="2">
        <f t="shared" si="48"/>
        <v>8.2133040034485707E-3</v>
      </c>
    </row>
    <row r="338" spans="1:20" x14ac:dyDescent="0.45">
      <c r="A338" s="1">
        <f t="shared" si="49"/>
        <v>70</v>
      </c>
      <c r="B338" s="1"/>
      <c r="C338" s="1"/>
      <c r="D338" t="str">
        <f t="shared" si="45"/>
        <v>TFHCV8ELC-N</v>
      </c>
      <c r="E338" t="s">
        <v>93</v>
      </c>
      <c r="F338" s="7">
        <v>2</v>
      </c>
      <c r="G338" s="1">
        <f t="shared" si="46"/>
        <v>70</v>
      </c>
      <c r="J338" t="str">
        <f t="shared" si="50"/>
        <v>HCV8</v>
      </c>
      <c r="K338" s="1">
        <f t="shared" si="44"/>
        <v>9.8000000000000004E-2</v>
      </c>
      <c r="Q338" s="2" t="s">
        <v>78</v>
      </c>
      <c r="R338" s="9">
        <f t="shared" si="47"/>
        <v>70</v>
      </c>
      <c r="S338" s="2">
        <f t="shared" si="51"/>
        <v>1</v>
      </c>
      <c r="T338" s="2">
        <f t="shared" si="48"/>
        <v>1</v>
      </c>
    </row>
    <row r="339" spans="1:20" x14ac:dyDescent="0.45">
      <c r="A339" s="1">
        <f t="shared" si="49"/>
        <v>70</v>
      </c>
      <c r="B339" s="1"/>
      <c r="C339" s="1"/>
      <c r="D339" t="str">
        <f t="shared" si="45"/>
        <v>TFHCV8ELC-N</v>
      </c>
      <c r="E339" t="s">
        <v>93</v>
      </c>
      <c r="F339" s="7">
        <v>2</v>
      </c>
      <c r="G339" s="1">
        <f t="shared" si="46"/>
        <v>70</v>
      </c>
      <c r="J339" t="str">
        <f t="shared" si="50"/>
        <v>HCV8</v>
      </c>
      <c r="K339" s="1">
        <f t="shared" si="44"/>
        <v>9.8000000000000004E-2</v>
      </c>
      <c r="Q339" s="2" t="s">
        <v>78</v>
      </c>
      <c r="R339" s="9">
        <f t="shared" si="47"/>
        <v>70</v>
      </c>
      <c r="S339" s="2">
        <f t="shared" si="51"/>
        <v>5</v>
      </c>
      <c r="T339" s="2">
        <f t="shared" si="48"/>
        <v>0.67570411396062602</v>
      </c>
    </row>
    <row r="340" spans="1:20" x14ac:dyDescent="0.45">
      <c r="A340" s="1">
        <f t="shared" si="49"/>
        <v>70</v>
      </c>
      <c r="B340" s="1"/>
      <c r="C340" s="1"/>
      <c r="D340" t="str">
        <f t="shared" si="45"/>
        <v>TFHCV8ELC-N</v>
      </c>
      <c r="E340" t="s">
        <v>93</v>
      </c>
      <c r="F340" s="7">
        <v>2</v>
      </c>
      <c r="G340" s="1">
        <f t="shared" si="46"/>
        <v>70</v>
      </c>
      <c r="J340" t="str">
        <f t="shared" si="50"/>
        <v>HCV8</v>
      </c>
      <c r="K340" s="1">
        <f t="shared" si="44"/>
        <v>9.8000000000000004E-2</v>
      </c>
      <c r="Q340" s="2" t="s">
        <v>78</v>
      </c>
      <c r="R340" s="9">
        <f t="shared" si="47"/>
        <v>70</v>
      </c>
      <c r="S340" s="2">
        <f t="shared" si="51"/>
        <v>10</v>
      </c>
      <c r="T340" s="2">
        <f t="shared" si="48"/>
        <v>0.41395417487127412</v>
      </c>
    </row>
    <row r="341" spans="1:20" x14ac:dyDescent="0.45">
      <c r="A341" s="1">
        <f t="shared" si="49"/>
        <v>70</v>
      </c>
      <c r="B341" s="1"/>
      <c r="C341" s="1"/>
      <c r="D341" t="str">
        <f t="shared" si="45"/>
        <v>TFHCV8ELC-N</v>
      </c>
      <c r="E341" t="s">
        <v>93</v>
      </c>
      <c r="F341" s="7">
        <v>2</v>
      </c>
      <c r="G341" s="1">
        <f t="shared" si="46"/>
        <v>70</v>
      </c>
      <c r="J341" t="str">
        <f t="shared" si="50"/>
        <v>HCV8</v>
      </c>
      <c r="K341" s="1">
        <f t="shared" si="44"/>
        <v>9.8000000000000004E-2</v>
      </c>
      <c r="Q341" s="2" t="s">
        <v>78</v>
      </c>
      <c r="R341" s="9">
        <f t="shared" si="47"/>
        <v>70</v>
      </c>
      <c r="S341" s="2">
        <f t="shared" si="51"/>
        <v>30</v>
      </c>
      <c r="T341" s="2">
        <f t="shared" si="48"/>
        <v>5.8308931406041792E-2</v>
      </c>
    </row>
    <row r="342" spans="1:20" x14ac:dyDescent="0.45">
      <c r="A342" s="1">
        <f t="shared" si="49"/>
        <v>70</v>
      </c>
      <c r="B342" s="1"/>
      <c r="C342" s="1"/>
      <c r="D342" t="str">
        <f t="shared" si="45"/>
        <v>TFHCV8ELC-N</v>
      </c>
      <c r="E342" t="s">
        <v>93</v>
      </c>
      <c r="F342" s="7">
        <v>2</v>
      </c>
      <c r="G342" s="1">
        <f t="shared" si="46"/>
        <v>70</v>
      </c>
      <c r="J342" t="str">
        <f t="shared" si="50"/>
        <v>HCV8</v>
      </c>
      <c r="K342" s="1">
        <f t="shared" si="44"/>
        <v>9.8000000000000004E-2</v>
      </c>
      <c r="Q342" s="2" t="s">
        <v>78</v>
      </c>
      <c r="R342" s="9">
        <f t="shared" si="47"/>
        <v>70</v>
      </c>
      <c r="S342" s="2">
        <f t="shared" si="51"/>
        <v>50</v>
      </c>
      <c r="T342" s="2">
        <f t="shared" si="48"/>
        <v>8.2133040034485707E-3</v>
      </c>
    </row>
    <row r="343" spans="1:20" x14ac:dyDescent="0.45">
      <c r="A343" s="1">
        <f t="shared" si="49"/>
        <v>71</v>
      </c>
      <c r="B343" s="1"/>
      <c r="C343" s="1"/>
      <c r="D343" t="str">
        <f t="shared" si="45"/>
        <v>TFHCV9ELC-N</v>
      </c>
      <c r="E343" t="s">
        <v>93</v>
      </c>
      <c r="F343" s="7">
        <v>2</v>
      </c>
      <c r="G343" s="1">
        <f t="shared" si="46"/>
        <v>71</v>
      </c>
      <c r="J343" t="str">
        <f t="shared" si="50"/>
        <v>HCV9</v>
      </c>
      <c r="K343" s="1">
        <f t="shared" si="44"/>
        <v>9.8000000000000004E-2</v>
      </c>
      <c r="Q343" s="2" t="s">
        <v>78</v>
      </c>
      <c r="R343" s="9">
        <f t="shared" si="47"/>
        <v>71</v>
      </c>
      <c r="S343" s="2">
        <f t="shared" si="51"/>
        <v>1</v>
      </c>
      <c r="T343" s="2">
        <f t="shared" si="48"/>
        <v>1</v>
      </c>
    </row>
    <row r="344" spans="1:20" x14ac:dyDescent="0.45">
      <c r="A344" s="1">
        <f t="shared" si="49"/>
        <v>71</v>
      </c>
      <c r="B344" s="1"/>
      <c r="C344" s="1"/>
      <c r="D344" t="str">
        <f t="shared" si="45"/>
        <v>TFHCV9ELC-N</v>
      </c>
      <c r="E344" t="s">
        <v>93</v>
      </c>
      <c r="F344" s="7">
        <v>2</v>
      </c>
      <c r="G344" s="1">
        <f t="shared" si="46"/>
        <v>71</v>
      </c>
      <c r="J344" t="str">
        <f t="shared" si="50"/>
        <v>HCV9</v>
      </c>
      <c r="K344" s="1">
        <f t="shared" si="44"/>
        <v>9.8000000000000004E-2</v>
      </c>
      <c r="Q344" s="2" t="s">
        <v>78</v>
      </c>
      <c r="R344" s="9">
        <f t="shared" si="47"/>
        <v>71</v>
      </c>
      <c r="S344" s="2">
        <f t="shared" si="51"/>
        <v>5</v>
      </c>
      <c r="T344" s="2">
        <f t="shared" si="48"/>
        <v>0.67570411396062602</v>
      </c>
    </row>
    <row r="345" spans="1:20" x14ac:dyDescent="0.45">
      <c r="A345" s="1">
        <f t="shared" si="49"/>
        <v>71</v>
      </c>
      <c r="B345" s="1"/>
      <c r="C345" s="1"/>
      <c r="D345" t="str">
        <f t="shared" si="45"/>
        <v>TFHCV9ELC-N</v>
      </c>
      <c r="E345" t="s">
        <v>93</v>
      </c>
      <c r="F345" s="7">
        <v>2</v>
      </c>
      <c r="G345" s="1">
        <f t="shared" si="46"/>
        <v>71</v>
      </c>
      <c r="J345" t="str">
        <f t="shared" si="50"/>
        <v>HCV9</v>
      </c>
      <c r="K345" s="1">
        <f t="shared" si="44"/>
        <v>9.8000000000000004E-2</v>
      </c>
      <c r="Q345" s="2" t="s">
        <v>78</v>
      </c>
      <c r="R345" s="9">
        <f t="shared" si="47"/>
        <v>71</v>
      </c>
      <c r="S345" s="2">
        <f t="shared" si="51"/>
        <v>10</v>
      </c>
      <c r="T345" s="2">
        <f t="shared" si="48"/>
        <v>0.41395417487127412</v>
      </c>
    </row>
    <row r="346" spans="1:20" x14ac:dyDescent="0.45">
      <c r="A346" s="1">
        <f t="shared" si="49"/>
        <v>71</v>
      </c>
      <c r="B346" s="1"/>
      <c r="C346" s="1"/>
      <c r="D346" t="str">
        <f t="shared" si="45"/>
        <v>TFHCV9ELC-N</v>
      </c>
      <c r="E346" t="s">
        <v>93</v>
      </c>
      <c r="F346" s="7">
        <v>2</v>
      </c>
      <c r="G346" s="1">
        <f t="shared" si="46"/>
        <v>71</v>
      </c>
      <c r="J346" t="str">
        <f t="shared" si="50"/>
        <v>HCV9</v>
      </c>
      <c r="K346" s="1">
        <f t="shared" si="44"/>
        <v>9.8000000000000004E-2</v>
      </c>
      <c r="Q346" s="2" t="s">
        <v>78</v>
      </c>
      <c r="R346" s="9">
        <f t="shared" si="47"/>
        <v>71</v>
      </c>
      <c r="S346" s="2">
        <f t="shared" si="51"/>
        <v>30</v>
      </c>
      <c r="T346" s="2">
        <f t="shared" si="48"/>
        <v>5.8308931406041792E-2</v>
      </c>
    </row>
    <row r="347" spans="1:20" x14ac:dyDescent="0.45">
      <c r="A347" s="1">
        <f t="shared" si="49"/>
        <v>71</v>
      </c>
      <c r="B347" s="1"/>
      <c r="C347" s="1"/>
      <c r="D347" t="str">
        <f t="shared" si="45"/>
        <v>TFHCV9ELC-N</v>
      </c>
      <c r="E347" t="s">
        <v>93</v>
      </c>
      <c r="F347" s="7">
        <v>2</v>
      </c>
      <c r="G347" s="1">
        <f t="shared" si="46"/>
        <v>71</v>
      </c>
      <c r="J347" t="str">
        <f t="shared" si="50"/>
        <v>HCV9</v>
      </c>
      <c r="K347" s="1">
        <f t="shared" si="44"/>
        <v>9.8000000000000004E-2</v>
      </c>
      <c r="Q347" s="2" t="s">
        <v>78</v>
      </c>
      <c r="R347" s="9">
        <f t="shared" si="47"/>
        <v>71</v>
      </c>
      <c r="S347" s="2">
        <f t="shared" si="51"/>
        <v>50</v>
      </c>
      <c r="T347" s="2">
        <f t="shared" si="48"/>
        <v>8.2133040034485707E-3</v>
      </c>
    </row>
    <row r="348" spans="1:20" x14ac:dyDescent="0.45">
      <c r="A348" s="1">
        <f t="shared" si="49"/>
        <v>72</v>
      </c>
      <c r="B348" s="1"/>
      <c r="C348" s="1"/>
      <c r="D348" t="str">
        <f t="shared" si="45"/>
        <v>TFHCV2HGN-N</v>
      </c>
      <c r="E348" t="s">
        <v>93</v>
      </c>
      <c r="F348" s="7">
        <v>2</v>
      </c>
      <c r="G348" s="1">
        <f t="shared" si="46"/>
        <v>72</v>
      </c>
      <c r="J348" t="str">
        <f t="shared" si="50"/>
        <v>HCV2</v>
      </c>
      <c r="K348" s="1">
        <f t="shared" si="44"/>
        <v>6.1800000000000001E-2</v>
      </c>
      <c r="Q348" s="2" t="s">
        <v>78</v>
      </c>
      <c r="R348" s="9">
        <f t="shared" si="47"/>
        <v>72</v>
      </c>
      <c r="S348" s="2">
        <f t="shared" si="51"/>
        <v>1</v>
      </c>
      <c r="T348" s="2">
        <f t="shared" si="48"/>
        <v>1</v>
      </c>
    </row>
    <row r="349" spans="1:20" x14ac:dyDescent="0.45">
      <c r="A349" s="1">
        <f t="shared" si="49"/>
        <v>72</v>
      </c>
      <c r="B349" s="1"/>
      <c r="C349" s="1"/>
      <c r="D349" t="str">
        <f t="shared" si="45"/>
        <v>TFHCV2HGN-N</v>
      </c>
      <c r="E349" t="s">
        <v>93</v>
      </c>
      <c r="F349" s="7">
        <v>2</v>
      </c>
      <c r="G349" s="1">
        <f t="shared" si="46"/>
        <v>72</v>
      </c>
      <c r="J349" t="str">
        <f t="shared" si="50"/>
        <v>HCV2</v>
      </c>
      <c r="K349" s="1">
        <f t="shared" si="44"/>
        <v>6.1800000000000001E-2</v>
      </c>
      <c r="Q349" s="2" t="s">
        <v>78</v>
      </c>
      <c r="R349" s="9">
        <f t="shared" si="47"/>
        <v>72</v>
      </c>
      <c r="S349" s="2">
        <f t="shared" si="51"/>
        <v>5</v>
      </c>
      <c r="T349" s="2">
        <f t="shared" si="48"/>
        <v>0.78098448101444262</v>
      </c>
    </row>
    <row r="350" spans="1:20" x14ac:dyDescent="0.45">
      <c r="A350" s="1">
        <f t="shared" si="49"/>
        <v>72</v>
      </c>
      <c r="B350" s="1"/>
      <c r="C350" s="1"/>
      <c r="D350" t="str">
        <f t="shared" si="45"/>
        <v>TFHCV2HGN-N</v>
      </c>
      <c r="E350" t="s">
        <v>93</v>
      </c>
      <c r="F350" s="7">
        <v>2</v>
      </c>
      <c r="G350" s="1">
        <f t="shared" si="46"/>
        <v>72</v>
      </c>
      <c r="J350" t="str">
        <f t="shared" si="50"/>
        <v>HCV2</v>
      </c>
      <c r="K350" s="1">
        <f t="shared" si="44"/>
        <v>6.1800000000000001E-2</v>
      </c>
      <c r="Q350" s="2" t="s">
        <v>78</v>
      </c>
      <c r="R350" s="9">
        <f t="shared" si="47"/>
        <v>72</v>
      </c>
      <c r="S350" s="2">
        <f t="shared" si="51"/>
        <v>10</v>
      </c>
      <c r="T350" s="2">
        <f t="shared" si="48"/>
        <v>0.57338378764974507</v>
      </c>
    </row>
    <row r="351" spans="1:20" x14ac:dyDescent="0.45">
      <c r="A351" s="1">
        <f t="shared" si="49"/>
        <v>72</v>
      </c>
      <c r="B351" s="1"/>
      <c r="C351" s="1"/>
      <c r="D351" t="str">
        <f t="shared" si="45"/>
        <v>TFHCV2HGN-N</v>
      </c>
      <c r="E351" t="s">
        <v>93</v>
      </c>
      <c r="F351" s="7">
        <v>2</v>
      </c>
      <c r="G351" s="1">
        <f t="shared" si="46"/>
        <v>72</v>
      </c>
      <c r="J351" t="str">
        <f t="shared" si="50"/>
        <v>HCV2</v>
      </c>
      <c r="K351" s="1">
        <f t="shared" si="44"/>
        <v>6.1800000000000001E-2</v>
      </c>
      <c r="Q351" s="2" t="s">
        <v>78</v>
      </c>
      <c r="R351" s="9">
        <f t="shared" si="47"/>
        <v>72</v>
      </c>
      <c r="S351" s="2">
        <f t="shared" si="51"/>
        <v>30</v>
      </c>
      <c r="T351" s="2">
        <f t="shared" si="48"/>
        <v>0.16659326104124805</v>
      </c>
    </row>
    <row r="352" spans="1:20" x14ac:dyDescent="0.45">
      <c r="A352" s="1">
        <f t="shared" si="49"/>
        <v>72</v>
      </c>
      <c r="B352" s="1"/>
      <c r="C352" s="1"/>
      <c r="D352" t="str">
        <f t="shared" si="45"/>
        <v>TFHCV2HGN-N</v>
      </c>
      <c r="E352" t="s">
        <v>93</v>
      </c>
      <c r="F352" s="7">
        <v>2</v>
      </c>
      <c r="G352" s="1">
        <f t="shared" si="46"/>
        <v>72</v>
      </c>
      <c r="J352" t="str">
        <f t="shared" si="50"/>
        <v>HCV2</v>
      </c>
      <c r="K352" s="1">
        <f t="shared" si="44"/>
        <v>6.1800000000000001E-2</v>
      </c>
      <c r="Q352" s="2" t="s">
        <v>78</v>
      </c>
      <c r="R352" s="9">
        <f t="shared" si="47"/>
        <v>72</v>
      </c>
      <c r="S352" s="2">
        <f t="shared" si="51"/>
        <v>50</v>
      </c>
      <c r="T352" s="2">
        <f t="shared" si="48"/>
        <v>4.8402684593012404E-2</v>
      </c>
    </row>
    <row r="353" spans="1:20" x14ac:dyDescent="0.45">
      <c r="A353" s="1">
        <f t="shared" si="49"/>
        <v>73</v>
      </c>
      <c r="B353" s="1"/>
      <c r="C353" s="1"/>
      <c r="D353" t="str">
        <f t="shared" si="45"/>
        <v>TFHCV3HGN-N</v>
      </c>
      <c r="E353" t="s">
        <v>93</v>
      </c>
      <c r="F353" s="7">
        <v>2</v>
      </c>
      <c r="G353" s="1">
        <f t="shared" si="46"/>
        <v>73</v>
      </c>
      <c r="J353" t="str">
        <f t="shared" si="50"/>
        <v>HCV3</v>
      </c>
      <c r="K353" s="1">
        <f t="shared" si="44"/>
        <v>6.5600000000000006E-2</v>
      </c>
      <c r="Q353" s="2" t="s">
        <v>78</v>
      </c>
      <c r="R353" s="9">
        <f t="shared" si="47"/>
        <v>73</v>
      </c>
      <c r="S353" s="2">
        <f t="shared" si="51"/>
        <v>1</v>
      </c>
      <c r="T353" s="2">
        <f t="shared" si="48"/>
        <v>1</v>
      </c>
    </row>
    <row r="354" spans="1:20" x14ac:dyDescent="0.45">
      <c r="A354" s="1">
        <f t="shared" si="49"/>
        <v>73</v>
      </c>
      <c r="B354" s="1"/>
      <c r="C354" s="1"/>
      <c r="D354" t="str">
        <f t="shared" si="45"/>
        <v>TFHCV3HGN-N</v>
      </c>
      <c r="E354" t="s">
        <v>93</v>
      </c>
      <c r="F354" s="7">
        <v>2</v>
      </c>
      <c r="G354" s="1">
        <f t="shared" si="46"/>
        <v>73</v>
      </c>
      <c r="J354" t="str">
        <f t="shared" si="50"/>
        <v>HCV3</v>
      </c>
      <c r="K354" s="1">
        <f t="shared" si="44"/>
        <v>6.5600000000000006E-2</v>
      </c>
      <c r="Q354" s="2" t="s">
        <v>78</v>
      </c>
      <c r="R354" s="9">
        <f t="shared" si="47"/>
        <v>73</v>
      </c>
      <c r="S354" s="2">
        <f t="shared" si="51"/>
        <v>5</v>
      </c>
      <c r="T354" s="2">
        <f t="shared" si="48"/>
        <v>0.76920328085076739</v>
      </c>
    </row>
    <row r="355" spans="1:20" x14ac:dyDescent="0.45">
      <c r="A355" s="1">
        <f t="shared" si="49"/>
        <v>73</v>
      </c>
      <c r="B355" s="1"/>
      <c r="C355" s="1"/>
      <c r="D355" t="str">
        <f t="shared" si="45"/>
        <v>TFHCV3HGN-N</v>
      </c>
      <c r="E355" t="s">
        <v>93</v>
      </c>
      <c r="F355" s="7">
        <v>2</v>
      </c>
      <c r="G355" s="1">
        <f t="shared" si="46"/>
        <v>73</v>
      </c>
      <c r="J355" t="str">
        <f t="shared" si="50"/>
        <v>HCV3</v>
      </c>
      <c r="K355" s="1">
        <f t="shared" si="44"/>
        <v>6.5600000000000006E-2</v>
      </c>
      <c r="Q355" s="2" t="s">
        <v>78</v>
      </c>
      <c r="R355" s="9">
        <f t="shared" si="47"/>
        <v>73</v>
      </c>
      <c r="S355" s="2">
        <f t="shared" si="51"/>
        <v>10</v>
      </c>
      <c r="T355" s="2">
        <f t="shared" si="48"/>
        <v>0.55410559816088378</v>
      </c>
    </row>
    <row r="356" spans="1:20" x14ac:dyDescent="0.45">
      <c r="A356" s="1">
        <f t="shared" si="49"/>
        <v>73</v>
      </c>
      <c r="B356" s="1"/>
      <c r="C356" s="1"/>
      <c r="D356" t="str">
        <f t="shared" si="45"/>
        <v>TFHCV3HGN-N</v>
      </c>
      <c r="E356" t="s">
        <v>93</v>
      </c>
      <c r="F356" s="7">
        <v>2</v>
      </c>
      <c r="G356" s="1">
        <f t="shared" si="46"/>
        <v>73</v>
      </c>
      <c r="J356" t="str">
        <f t="shared" si="50"/>
        <v>HCV3</v>
      </c>
      <c r="K356" s="1">
        <f t="shared" si="44"/>
        <v>6.5600000000000006E-2</v>
      </c>
      <c r="Q356" s="2" t="s">
        <v>78</v>
      </c>
      <c r="R356" s="9">
        <f t="shared" si="47"/>
        <v>73</v>
      </c>
      <c r="S356" s="2">
        <f t="shared" si="51"/>
        <v>30</v>
      </c>
      <c r="T356" s="2">
        <f t="shared" si="48"/>
        <v>0.14921008494972465</v>
      </c>
    </row>
    <row r="357" spans="1:20" x14ac:dyDescent="0.45">
      <c r="A357" s="1">
        <f t="shared" si="49"/>
        <v>73</v>
      </c>
      <c r="B357" s="1"/>
      <c r="C357" s="1"/>
      <c r="D357" t="str">
        <f t="shared" si="45"/>
        <v>TFHCV3HGN-N</v>
      </c>
      <c r="E357" t="s">
        <v>93</v>
      </c>
      <c r="F357" s="7">
        <v>2</v>
      </c>
      <c r="G357" s="1">
        <f t="shared" si="46"/>
        <v>73</v>
      </c>
      <c r="J357" t="str">
        <f t="shared" si="50"/>
        <v>HCV3</v>
      </c>
      <c r="K357" s="1">
        <f t="shared" si="44"/>
        <v>6.5600000000000006E-2</v>
      </c>
      <c r="Q357" s="2" t="s">
        <v>78</v>
      </c>
      <c r="R357" s="9">
        <f t="shared" si="47"/>
        <v>73</v>
      </c>
      <c r="S357" s="2">
        <f t="shared" si="51"/>
        <v>50</v>
      </c>
      <c r="T357" s="2">
        <f t="shared" si="48"/>
        <v>4.0179434253324077E-2</v>
      </c>
    </row>
    <row r="358" spans="1:20" x14ac:dyDescent="0.45">
      <c r="A358" s="1">
        <f t="shared" si="49"/>
        <v>74</v>
      </c>
      <c r="B358" s="1"/>
      <c r="C358" s="1"/>
      <c r="D358" t="str">
        <f t="shared" si="45"/>
        <v>TFHCV4HGN-N</v>
      </c>
      <c r="E358" t="s">
        <v>93</v>
      </c>
      <c r="F358" s="7">
        <v>2</v>
      </c>
      <c r="G358" s="1">
        <f t="shared" si="46"/>
        <v>74</v>
      </c>
      <c r="J358" t="str">
        <f t="shared" si="50"/>
        <v>HCV4</v>
      </c>
      <c r="K358" s="1">
        <f t="shared" si="44"/>
        <v>6.5600000000000006E-2</v>
      </c>
      <c r="Q358" s="2" t="s">
        <v>78</v>
      </c>
      <c r="R358" s="9">
        <f t="shared" si="47"/>
        <v>74</v>
      </c>
      <c r="S358" s="2">
        <f t="shared" si="51"/>
        <v>1</v>
      </c>
      <c r="T358" s="2">
        <f t="shared" si="48"/>
        <v>1</v>
      </c>
    </row>
    <row r="359" spans="1:20" x14ac:dyDescent="0.45">
      <c r="A359" s="1">
        <f t="shared" si="49"/>
        <v>74</v>
      </c>
      <c r="B359" s="1"/>
      <c r="C359" s="1"/>
      <c r="D359" t="str">
        <f t="shared" si="45"/>
        <v>TFHCV4HGN-N</v>
      </c>
      <c r="E359" t="s">
        <v>93</v>
      </c>
      <c r="F359" s="7">
        <v>2</v>
      </c>
      <c r="G359" s="1">
        <f t="shared" si="46"/>
        <v>74</v>
      </c>
      <c r="J359" t="str">
        <f t="shared" si="50"/>
        <v>HCV4</v>
      </c>
      <c r="K359" s="1">
        <f t="shared" si="44"/>
        <v>6.5600000000000006E-2</v>
      </c>
      <c r="Q359" s="2" t="s">
        <v>78</v>
      </c>
      <c r="R359" s="9">
        <f t="shared" si="47"/>
        <v>74</v>
      </c>
      <c r="S359" s="2">
        <f t="shared" si="51"/>
        <v>5</v>
      </c>
      <c r="T359" s="2">
        <f t="shared" si="48"/>
        <v>0.76920328085076739</v>
      </c>
    </row>
    <row r="360" spans="1:20" x14ac:dyDescent="0.45">
      <c r="A360" s="1">
        <f t="shared" si="49"/>
        <v>74</v>
      </c>
      <c r="B360" s="1"/>
      <c r="C360" s="1"/>
      <c r="D360" t="str">
        <f t="shared" si="45"/>
        <v>TFHCV4HGN-N</v>
      </c>
      <c r="E360" t="s">
        <v>93</v>
      </c>
      <c r="F360" s="7">
        <v>2</v>
      </c>
      <c r="G360" s="1">
        <f t="shared" si="46"/>
        <v>74</v>
      </c>
      <c r="J360" t="str">
        <f t="shared" si="50"/>
        <v>HCV4</v>
      </c>
      <c r="K360" s="1">
        <f t="shared" si="44"/>
        <v>6.5600000000000006E-2</v>
      </c>
      <c r="Q360" s="2" t="s">
        <v>78</v>
      </c>
      <c r="R360" s="9">
        <f t="shared" si="47"/>
        <v>74</v>
      </c>
      <c r="S360" s="2">
        <f t="shared" si="51"/>
        <v>10</v>
      </c>
      <c r="T360" s="2">
        <f t="shared" si="48"/>
        <v>0.55410559816088378</v>
      </c>
    </row>
    <row r="361" spans="1:20" x14ac:dyDescent="0.45">
      <c r="A361" s="1">
        <f t="shared" si="49"/>
        <v>74</v>
      </c>
      <c r="B361" s="1"/>
      <c r="C361" s="1"/>
      <c r="D361" t="str">
        <f t="shared" si="45"/>
        <v>TFHCV4HGN-N</v>
      </c>
      <c r="E361" t="s">
        <v>93</v>
      </c>
      <c r="F361" s="7">
        <v>2</v>
      </c>
      <c r="G361" s="1">
        <f t="shared" si="46"/>
        <v>74</v>
      </c>
      <c r="J361" t="str">
        <f t="shared" si="50"/>
        <v>HCV4</v>
      </c>
      <c r="K361" s="1">
        <f t="shared" si="44"/>
        <v>6.5600000000000006E-2</v>
      </c>
      <c r="Q361" s="2" t="s">
        <v>78</v>
      </c>
      <c r="R361" s="9">
        <f t="shared" si="47"/>
        <v>74</v>
      </c>
      <c r="S361" s="2">
        <f t="shared" si="51"/>
        <v>30</v>
      </c>
      <c r="T361" s="2">
        <f t="shared" si="48"/>
        <v>0.14921008494972465</v>
      </c>
    </row>
    <row r="362" spans="1:20" x14ac:dyDescent="0.45">
      <c r="A362" s="1">
        <f t="shared" si="49"/>
        <v>74</v>
      </c>
      <c r="B362" s="1"/>
      <c r="C362" s="1"/>
      <c r="D362" t="str">
        <f t="shared" si="45"/>
        <v>TFHCV4HGN-N</v>
      </c>
      <c r="E362" t="s">
        <v>93</v>
      </c>
      <c r="F362" s="7">
        <v>2</v>
      </c>
      <c r="G362" s="1">
        <f t="shared" si="46"/>
        <v>74</v>
      </c>
      <c r="J362" t="str">
        <f t="shared" si="50"/>
        <v>HCV4</v>
      </c>
      <c r="K362" s="1">
        <f t="shared" si="44"/>
        <v>6.5600000000000006E-2</v>
      </c>
      <c r="Q362" s="2" t="s">
        <v>78</v>
      </c>
      <c r="R362" s="9">
        <f t="shared" si="47"/>
        <v>74</v>
      </c>
      <c r="S362" s="2">
        <f t="shared" si="51"/>
        <v>50</v>
      </c>
      <c r="T362" s="2">
        <f t="shared" si="48"/>
        <v>4.0179434253324077E-2</v>
      </c>
    </row>
    <row r="363" spans="1:20" x14ac:dyDescent="0.45">
      <c r="A363" s="1">
        <f t="shared" si="49"/>
        <v>75</v>
      </c>
      <c r="B363" s="1"/>
      <c r="C363" s="1"/>
      <c r="D363" t="str">
        <f t="shared" si="45"/>
        <v>TFHCV5HGN-N</v>
      </c>
      <c r="E363" t="s">
        <v>93</v>
      </c>
      <c r="F363" s="7">
        <v>2</v>
      </c>
      <c r="G363" s="1">
        <f t="shared" si="46"/>
        <v>75</v>
      </c>
      <c r="J363" t="str">
        <f t="shared" si="50"/>
        <v>HCV5</v>
      </c>
      <c r="K363" s="1">
        <f t="shared" si="44"/>
        <v>6.5600000000000006E-2</v>
      </c>
      <c r="Q363" s="2" t="s">
        <v>78</v>
      </c>
      <c r="R363" s="9">
        <f t="shared" si="47"/>
        <v>75</v>
      </c>
      <c r="S363" s="2">
        <f t="shared" si="51"/>
        <v>1</v>
      </c>
      <c r="T363" s="2">
        <f t="shared" si="48"/>
        <v>1</v>
      </c>
    </row>
    <row r="364" spans="1:20" x14ac:dyDescent="0.45">
      <c r="A364" s="1">
        <f t="shared" si="49"/>
        <v>75</v>
      </c>
      <c r="B364" s="1"/>
      <c r="C364" s="1"/>
      <c r="D364" t="str">
        <f t="shared" si="45"/>
        <v>TFHCV5HGN-N</v>
      </c>
      <c r="E364" t="s">
        <v>93</v>
      </c>
      <c r="F364" s="7">
        <v>2</v>
      </c>
      <c r="G364" s="1">
        <f t="shared" si="46"/>
        <v>75</v>
      </c>
      <c r="J364" t="str">
        <f t="shared" si="50"/>
        <v>HCV5</v>
      </c>
      <c r="K364" s="1">
        <f t="shared" si="44"/>
        <v>6.5600000000000006E-2</v>
      </c>
      <c r="Q364" s="2" t="s">
        <v>78</v>
      </c>
      <c r="R364" s="9">
        <f t="shared" si="47"/>
        <v>75</v>
      </c>
      <c r="S364" s="2">
        <f t="shared" si="51"/>
        <v>5</v>
      </c>
      <c r="T364" s="2">
        <f t="shared" si="48"/>
        <v>0.76920328085076739</v>
      </c>
    </row>
    <row r="365" spans="1:20" x14ac:dyDescent="0.45">
      <c r="A365" s="1">
        <f t="shared" si="49"/>
        <v>75</v>
      </c>
      <c r="B365" s="1"/>
      <c r="C365" s="1"/>
      <c r="D365" t="str">
        <f t="shared" si="45"/>
        <v>TFHCV5HGN-N</v>
      </c>
      <c r="E365" t="s">
        <v>93</v>
      </c>
      <c r="F365" s="7">
        <v>2</v>
      </c>
      <c r="G365" s="1">
        <f t="shared" si="46"/>
        <v>75</v>
      </c>
      <c r="J365" t="str">
        <f t="shared" si="50"/>
        <v>HCV5</v>
      </c>
      <c r="K365" s="1">
        <f t="shared" si="44"/>
        <v>6.5600000000000006E-2</v>
      </c>
      <c r="Q365" s="2" t="s">
        <v>78</v>
      </c>
      <c r="R365" s="9">
        <f t="shared" si="47"/>
        <v>75</v>
      </c>
      <c r="S365" s="2">
        <f t="shared" si="51"/>
        <v>10</v>
      </c>
      <c r="T365" s="2">
        <f t="shared" si="48"/>
        <v>0.55410559816088378</v>
      </c>
    </row>
    <row r="366" spans="1:20" x14ac:dyDescent="0.45">
      <c r="A366" s="1">
        <f t="shared" si="49"/>
        <v>75</v>
      </c>
      <c r="B366" s="1"/>
      <c r="C366" s="1"/>
      <c r="D366" t="str">
        <f t="shared" si="45"/>
        <v>TFHCV5HGN-N</v>
      </c>
      <c r="E366" t="s">
        <v>93</v>
      </c>
      <c r="F366" s="7">
        <v>2</v>
      </c>
      <c r="G366" s="1">
        <f t="shared" si="46"/>
        <v>75</v>
      </c>
      <c r="J366" t="str">
        <f t="shared" si="50"/>
        <v>HCV5</v>
      </c>
      <c r="K366" s="1">
        <f t="shared" si="44"/>
        <v>6.5600000000000006E-2</v>
      </c>
      <c r="Q366" s="2" t="s">
        <v>78</v>
      </c>
      <c r="R366" s="9">
        <f t="shared" si="47"/>
        <v>75</v>
      </c>
      <c r="S366" s="2">
        <f t="shared" si="51"/>
        <v>30</v>
      </c>
      <c r="T366" s="2">
        <f t="shared" si="48"/>
        <v>0.14921008494972465</v>
      </c>
    </row>
    <row r="367" spans="1:20" x14ac:dyDescent="0.45">
      <c r="A367" s="1">
        <f t="shared" si="49"/>
        <v>75</v>
      </c>
      <c r="B367" s="1"/>
      <c r="C367" s="1"/>
      <c r="D367" t="str">
        <f t="shared" si="45"/>
        <v>TFHCV5HGN-N</v>
      </c>
      <c r="E367" t="s">
        <v>93</v>
      </c>
      <c r="F367" s="7">
        <v>2</v>
      </c>
      <c r="G367" s="1">
        <f t="shared" si="46"/>
        <v>75</v>
      </c>
      <c r="J367" t="str">
        <f t="shared" si="50"/>
        <v>HCV5</v>
      </c>
      <c r="K367" s="1">
        <f t="shared" si="44"/>
        <v>6.5600000000000006E-2</v>
      </c>
      <c r="Q367" s="2" t="s">
        <v>78</v>
      </c>
      <c r="R367" s="9">
        <f t="shared" si="47"/>
        <v>75</v>
      </c>
      <c r="S367" s="2">
        <f t="shared" si="51"/>
        <v>50</v>
      </c>
      <c r="T367" s="2">
        <f t="shared" si="48"/>
        <v>4.0179434253324077E-2</v>
      </c>
    </row>
    <row r="368" spans="1:20" x14ac:dyDescent="0.45">
      <c r="A368" s="1">
        <f t="shared" si="49"/>
        <v>76</v>
      </c>
      <c r="B368" s="1"/>
      <c r="C368" s="1"/>
      <c r="D368" t="str">
        <f t="shared" si="45"/>
        <v>TFHCV6HGN-N</v>
      </c>
      <c r="E368" t="s">
        <v>93</v>
      </c>
      <c r="F368" s="7">
        <v>2</v>
      </c>
      <c r="G368" s="1">
        <f t="shared" si="46"/>
        <v>76</v>
      </c>
      <c r="J368" t="str">
        <f t="shared" si="50"/>
        <v>HCV6</v>
      </c>
      <c r="K368" s="1">
        <f t="shared" si="44"/>
        <v>9.8299999999999998E-2</v>
      </c>
      <c r="Q368" s="2" t="s">
        <v>78</v>
      </c>
      <c r="R368" s="9">
        <f t="shared" si="47"/>
        <v>76</v>
      </c>
      <c r="S368" s="2">
        <f t="shared" si="51"/>
        <v>1</v>
      </c>
      <c r="T368" s="2">
        <f t="shared" si="48"/>
        <v>1</v>
      </c>
    </row>
    <row r="369" spans="1:20" x14ac:dyDescent="0.45">
      <c r="A369" s="1">
        <f t="shared" si="49"/>
        <v>76</v>
      </c>
      <c r="B369" s="1"/>
      <c r="C369" s="1"/>
      <c r="D369" t="str">
        <f t="shared" si="45"/>
        <v>TFHCV6HGN-N</v>
      </c>
      <c r="E369" t="s">
        <v>93</v>
      </c>
      <c r="F369" s="7">
        <v>2</v>
      </c>
      <c r="G369" s="1">
        <f t="shared" si="46"/>
        <v>76</v>
      </c>
      <c r="J369" t="str">
        <f t="shared" si="50"/>
        <v>HCV6</v>
      </c>
      <c r="K369" s="1">
        <f t="shared" si="44"/>
        <v>9.8299999999999998E-2</v>
      </c>
      <c r="Q369" s="2" t="s">
        <v>78</v>
      </c>
      <c r="R369" s="9">
        <f t="shared" si="47"/>
        <v>76</v>
      </c>
      <c r="S369" s="2">
        <f t="shared" si="51"/>
        <v>5</v>
      </c>
      <c r="T369" s="2">
        <f t="shared" si="48"/>
        <v>0.67489375533629092</v>
      </c>
    </row>
    <row r="370" spans="1:20" x14ac:dyDescent="0.45">
      <c r="A370" s="1">
        <f t="shared" si="49"/>
        <v>76</v>
      </c>
      <c r="B370" s="1"/>
      <c r="C370" s="1"/>
      <c r="D370" t="str">
        <f t="shared" si="45"/>
        <v>TFHCV6HGN-N</v>
      </c>
      <c r="E370" t="s">
        <v>93</v>
      </c>
      <c r="F370" s="7">
        <v>2</v>
      </c>
      <c r="G370" s="1">
        <f t="shared" si="46"/>
        <v>76</v>
      </c>
      <c r="J370" t="str">
        <f t="shared" si="50"/>
        <v>HCV6</v>
      </c>
      <c r="K370" s="1">
        <f t="shared" si="44"/>
        <v>9.8299999999999998E-2</v>
      </c>
      <c r="Q370" s="2" t="s">
        <v>78</v>
      </c>
      <c r="R370" s="9">
        <f t="shared" si="47"/>
        <v>76</v>
      </c>
      <c r="S370" s="2">
        <f t="shared" si="51"/>
        <v>10</v>
      </c>
      <c r="T370" s="2">
        <f t="shared" si="48"/>
        <v>0.41283800610502852</v>
      </c>
    </row>
    <row r="371" spans="1:20" x14ac:dyDescent="0.45">
      <c r="A371" s="1">
        <f t="shared" si="49"/>
        <v>76</v>
      </c>
      <c r="B371" s="1"/>
      <c r="C371" s="1"/>
      <c r="D371" t="str">
        <f t="shared" si="45"/>
        <v>TFHCV6HGN-N</v>
      </c>
      <c r="E371" t="s">
        <v>93</v>
      </c>
      <c r="F371" s="7">
        <v>2</v>
      </c>
      <c r="G371" s="1">
        <f t="shared" si="46"/>
        <v>76</v>
      </c>
      <c r="J371" t="str">
        <f t="shared" si="50"/>
        <v>HCV6</v>
      </c>
      <c r="K371" s="1">
        <f t="shared" si="44"/>
        <v>9.8299999999999998E-2</v>
      </c>
      <c r="Q371" s="2" t="s">
        <v>78</v>
      </c>
      <c r="R371" s="9">
        <f t="shared" si="47"/>
        <v>76</v>
      </c>
      <c r="S371" s="2">
        <f t="shared" si="51"/>
        <v>30</v>
      </c>
      <c r="T371" s="2">
        <f t="shared" si="48"/>
        <v>5.7803844018778514E-2</v>
      </c>
    </row>
    <row r="372" spans="1:20" x14ac:dyDescent="0.45">
      <c r="A372" s="1">
        <f t="shared" si="49"/>
        <v>76</v>
      </c>
      <c r="B372" s="1"/>
      <c r="C372" s="1"/>
      <c r="D372" t="str">
        <f t="shared" si="45"/>
        <v>TFHCV6HGN-N</v>
      </c>
      <c r="E372" t="s">
        <v>93</v>
      </c>
      <c r="F372" s="7">
        <v>2</v>
      </c>
      <c r="G372" s="1">
        <f t="shared" si="46"/>
        <v>76</v>
      </c>
      <c r="J372" t="str">
        <f t="shared" si="50"/>
        <v>HCV6</v>
      </c>
      <c r="K372" s="1">
        <f t="shared" si="44"/>
        <v>9.8299999999999998E-2</v>
      </c>
      <c r="Q372" s="2" t="s">
        <v>78</v>
      </c>
      <c r="R372" s="9">
        <f t="shared" si="47"/>
        <v>76</v>
      </c>
      <c r="S372" s="2">
        <f t="shared" si="51"/>
        <v>50</v>
      </c>
      <c r="T372" s="2">
        <f t="shared" si="48"/>
        <v>8.0934515086705273E-3</v>
      </c>
    </row>
    <row r="373" spans="1:20" x14ac:dyDescent="0.45">
      <c r="A373" s="1">
        <f t="shared" si="49"/>
        <v>77</v>
      </c>
      <c r="B373" s="1"/>
      <c r="C373" s="1"/>
      <c r="D373" t="str">
        <f t="shared" si="45"/>
        <v>TFHCV7HGN-N</v>
      </c>
      <c r="E373" t="s">
        <v>93</v>
      </c>
      <c r="F373" s="7">
        <v>2</v>
      </c>
      <c r="G373" s="1">
        <f t="shared" si="46"/>
        <v>77</v>
      </c>
      <c r="J373" t="str">
        <f t="shared" si="50"/>
        <v>HCV7</v>
      </c>
      <c r="K373" s="1">
        <f t="shared" si="44"/>
        <v>9.8000000000000004E-2</v>
      </c>
      <c r="Q373" s="2" t="s">
        <v>78</v>
      </c>
      <c r="R373" s="9">
        <f t="shared" si="47"/>
        <v>77</v>
      </c>
      <c r="S373" s="2">
        <f t="shared" si="51"/>
        <v>1</v>
      </c>
      <c r="T373" s="2">
        <f t="shared" si="48"/>
        <v>1</v>
      </c>
    </row>
    <row r="374" spans="1:20" x14ac:dyDescent="0.45">
      <c r="A374" s="1">
        <f t="shared" si="49"/>
        <v>77</v>
      </c>
      <c r="B374" s="1"/>
      <c r="C374" s="1"/>
      <c r="D374" t="str">
        <f t="shared" si="45"/>
        <v>TFHCV7HGN-N</v>
      </c>
      <c r="E374" t="s">
        <v>93</v>
      </c>
      <c r="F374" s="7">
        <v>2</v>
      </c>
      <c r="G374" s="1">
        <f t="shared" si="46"/>
        <v>77</v>
      </c>
      <c r="J374" t="str">
        <f t="shared" si="50"/>
        <v>HCV7</v>
      </c>
      <c r="K374" s="1">
        <f t="shared" si="44"/>
        <v>9.8000000000000004E-2</v>
      </c>
      <c r="Q374" s="2" t="s">
        <v>78</v>
      </c>
      <c r="R374" s="9">
        <f t="shared" si="47"/>
        <v>77</v>
      </c>
      <c r="S374" s="2">
        <f t="shared" si="51"/>
        <v>5</v>
      </c>
      <c r="T374" s="2">
        <f t="shared" si="48"/>
        <v>0.67570411396062602</v>
      </c>
    </row>
    <row r="375" spans="1:20" x14ac:dyDescent="0.45">
      <c r="A375" s="1">
        <f t="shared" si="49"/>
        <v>77</v>
      </c>
      <c r="B375" s="1"/>
      <c r="C375" s="1"/>
      <c r="D375" t="str">
        <f t="shared" si="45"/>
        <v>TFHCV7HGN-N</v>
      </c>
      <c r="E375" t="s">
        <v>93</v>
      </c>
      <c r="F375" s="7">
        <v>2</v>
      </c>
      <c r="G375" s="1">
        <f t="shared" si="46"/>
        <v>77</v>
      </c>
      <c r="J375" t="str">
        <f t="shared" si="50"/>
        <v>HCV7</v>
      </c>
      <c r="K375" s="1">
        <f t="shared" si="44"/>
        <v>9.8000000000000004E-2</v>
      </c>
      <c r="Q375" s="2" t="s">
        <v>78</v>
      </c>
      <c r="R375" s="9">
        <f t="shared" si="47"/>
        <v>77</v>
      </c>
      <c r="S375" s="2">
        <f t="shared" si="51"/>
        <v>10</v>
      </c>
      <c r="T375" s="2">
        <f t="shared" si="48"/>
        <v>0.41395417487127412</v>
      </c>
    </row>
    <row r="376" spans="1:20" x14ac:dyDescent="0.45">
      <c r="A376" s="1">
        <f t="shared" si="49"/>
        <v>77</v>
      </c>
      <c r="B376" s="1"/>
      <c r="C376" s="1"/>
      <c r="D376" t="str">
        <f t="shared" si="45"/>
        <v>TFHCV7HGN-N</v>
      </c>
      <c r="E376" t="s">
        <v>93</v>
      </c>
      <c r="F376" s="7">
        <v>2</v>
      </c>
      <c r="G376" s="1">
        <f t="shared" si="46"/>
        <v>77</v>
      </c>
      <c r="J376" t="str">
        <f t="shared" si="50"/>
        <v>HCV7</v>
      </c>
      <c r="K376" s="1">
        <f t="shared" si="44"/>
        <v>9.8000000000000004E-2</v>
      </c>
      <c r="Q376" s="2" t="s">
        <v>78</v>
      </c>
      <c r="R376" s="9">
        <f t="shared" si="47"/>
        <v>77</v>
      </c>
      <c r="S376" s="2">
        <f t="shared" si="51"/>
        <v>30</v>
      </c>
      <c r="T376" s="2">
        <f t="shared" si="48"/>
        <v>5.8308931406041792E-2</v>
      </c>
    </row>
    <row r="377" spans="1:20" x14ac:dyDescent="0.45">
      <c r="A377" s="1">
        <f t="shared" si="49"/>
        <v>77</v>
      </c>
      <c r="B377" s="1"/>
      <c r="C377" s="1"/>
      <c r="D377" t="str">
        <f t="shared" si="45"/>
        <v>TFHCV7HGN-N</v>
      </c>
      <c r="E377" t="s">
        <v>93</v>
      </c>
      <c r="F377" s="7">
        <v>2</v>
      </c>
      <c r="G377" s="1">
        <f t="shared" si="46"/>
        <v>77</v>
      </c>
      <c r="J377" t="str">
        <f t="shared" si="50"/>
        <v>HCV7</v>
      </c>
      <c r="K377" s="1">
        <f t="shared" si="44"/>
        <v>9.8000000000000004E-2</v>
      </c>
      <c r="Q377" s="2" t="s">
        <v>78</v>
      </c>
      <c r="R377" s="9">
        <f t="shared" si="47"/>
        <v>77</v>
      </c>
      <c r="S377" s="2">
        <f t="shared" si="51"/>
        <v>50</v>
      </c>
      <c r="T377" s="2">
        <f t="shared" si="48"/>
        <v>8.2133040034485707E-3</v>
      </c>
    </row>
    <row r="378" spans="1:20" x14ac:dyDescent="0.45">
      <c r="A378" s="1">
        <f t="shared" si="49"/>
        <v>78</v>
      </c>
      <c r="B378" s="1"/>
      <c r="C378" s="1"/>
      <c r="D378" t="str">
        <f t="shared" si="45"/>
        <v>TFHCV8HGN-N</v>
      </c>
      <c r="E378" t="s">
        <v>93</v>
      </c>
      <c r="F378" s="7">
        <v>2</v>
      </c>
      <c r="G378" s="1">
        <f t="shared" si="46"/>
        <v>78</v>
      </c>
      <c r="J378" t="str">
        <f t="shared" si="50"/>
        <v>HCV8</v>
      </c>
      <c r="K378" s="1">
        <f t="shared" si="44"/>
        <v>9.8000000000000004E-2</v>
      </c>
      <c r="Q378" s="2" t="s">
        <v>78</v>
      </c>
      <c r="R378" s="9">
        <f t="shared" si="47"/>
        <v>78</v>
      </c>
      <c r="S378" s="2">
        <f t="shared" si="51"/>
        <v>1</v>
      </c>
      <c r="T378" s="2">
        <f t="shared" si="48"/>
        <v>1</v>
      </c>
    </row>
    <row r="379" spans="1:20" x14ac:dyDescent="0.45">
      <c r="A379" s="1">
        <f t="shared" si="49"/>
        <v>78</v>
      </c>
      <c r="B379" s="1"/>
      <c r="C379" s="1"/>
      <c r="D379" t="str">
        <f t="shared" si="45"/>
        <v>TFHCV8HGN-N</v>
      </c>
      <c r="E379" t="s">
        <v>93</v>
      </c>
      <c r="F379" s="7">
        <v>2</v>
      </c>
      <c r="G379" s="1">
        <f t="shared" si="46"/>
        <v>78</v>
      </c>
      <c r="J379" t="str">
        <f t="shared" si="50"/>
        <v>HCV8</v>
      </c>
      <c r="K379" s="1">
        <f t="shared" si="44"/>
        <v>9.8000000000000004E-2</v>
      </c>
      <c r="Q379" s="2" t="s">
        <v>78</v>
      </c>
      <c r="R379" s="9">
        <f t="shared" si="47"/>
        <v>78</v>
      </c>
      <c r="S379" s="2">
        <f t="shared" si="51"/>
        <v>5</v>
      </c>
      <c r="T379" s="2">
        <f t="shared" si="48"/>
        <v>0.67570411396062602</v>
      </c>
    </row>
    <row r="380" spans="1:20" x14ac:dyDescent="0.45">
      <c r="A380" s="1">
        <f t="shared" si="49"/>
        <v>78</v>
      </c>
      <c r="B380" s="1"/>
      <c r="C380" s="1"/>
      <c r="D380" t="str">
        <f t="shared" si="45"/>
        <v>TFHCV8HGN-N</v>
      </c>
      <c r="E380" t="s">
        <v>93</v>
      </c>
      <c r="F380" s="7">
        <v>2</v>
      </c>
      <c r="G380" s="1">
        <f t="shared" si="46"/>
        <v>78</v>
      </c>
      <c r="J380" t="str">
        <f t="shared" si="50"/>
        <v>HCV8</v>
      </c>
      <c r="K380" s="1">
        <f t="shared" si="44"/>
        <v>9.8000000000000004E-2</v>
      </c>
      <c r="Q380" s="2" t="s">
        <v>78</v>
      </c>
      <c r="R380" s="9">
        <f t="shared" si="47"/>
        <v>78</v>
      </c>
      <c r="S380" s="2">
        <f t="shared" si="51"/>
        <v>10</v>
      </c>
      <c r="T380" s="2">
        <f t="shared" si="48"/>
        <v>0.41395417487127412</v>
      </c>
    </row>
    <row r="381" spans="1:20" x14ac:dyDescent="0.45">
      <c r="A381" s="1">
        <f t="shared" si="49"/>
        <v>78</v>
      </c>
      <c r="B381" s="1"/>
      <c r="C381" s="1"/>
      <c r="D381" t="str">
        <f t="shared" si="45"/>
        <v>TFHCV8HGN-N</v>
      </c>
      <c r="E381" t="s">
        <v>93</v>
      </c>
      <c r="F381" s="7">
        <v>2</v>
      </c>
      <c r="G381" s="1">
        <f t="shared" si="46"/>
        <v>78</v>
      </c>
      <c r="J381" t="str">
        <f t="shared" si="50"/>
        <v>HCV8</v>
      </c>
      <c r="K381" s="1">
        <f t="shared" si="44"/>
        <v>9.8000000000000004E-2</v>
      </c>
      <c r="Q381" s="2" t="s">
        <v>78</v>
      </c>
      <c r="R381" s="9">
        <f t="shared" si="47"/>
        <v>78</v>
      </c>
      <c r="S381" s="2">
        <f t="shared" si="51"/>
        <v>30</v>
      </c>
      <c r="T381" s="2">
        <f t="shared" si="48"/>
        <v>5.8308931406041792E-2</v>
      </c>
    </row>
    <row r="382" spans="1:20" x14ac:dyDescent="0.45">
      <c r="A382" s="1">
        <f t="shared" si="49"/>
        <v>78</v>
      </c>
      <c r="B382" s="1"/>
      <c r="C382" s="1"/>
      <c r="D382" t="str">
        <f t="shared" si="45"/>
        <v>TFHCV8HGN-N</v>
      </c>
      <c r="E382" t="s">
        <v>93</v>
      </c>
      <c r="F382" s="7">
        <v>2</v>
      </c>
      <c r="G382" s="1">
        <f t="shared" si="46"/>
        <v>78</v>
      </c>
      <c r="J382" t="str">
        <f t="shared" si="50"/>
        <v>HCV8</v>
      </c>
      <c r="K382" s="1">
        <f t="shared" si="44"/>
        <v>9.8000000000000004E-2</v>
      </c>
      <c r="Q382" s="2" t="s">
        <v>78</v>
      </c>
      <c r="R382" s="9">
        <f t="shared" si="47"/>
        <v>78</v>
      </c>
      <c r="S382" s="2">
        <f t="shared" si="51"/>
        <v>50</v>
      </c>
      <c r="T382" s="2">
        <f t="shared" si="48"/>
        <v>8.2133040034485707E-3</v>
      </c>
    </row>
    <row r="383" spans="1:20" x14ac:dyDescent="0.45">
      <c r="A383" s="1">
        <f t="shared" si="49"/>
        <v>79</v>
      </c>
      <c r="B383" s="1"/>
      <c r="C383" s="1"/>
      <c r="D383" t="str">
        <f t="shared" si="45"/>
        <v>TFHCV9HGN-N</v>
      </c>
      <c r="E383" t="s">
        <v>93</v>
      </c>
      <c r="F383" s="7">
        <v>2</v>
      </c>
      <c r="G383" s="1">
        <f t="shared" si="46"/>
        <v>79</v>
      </c>
      <c r="J383" t="str">
        <f t="shared" si="50"/>
        <v>HCV9</v>
      </c>
      <c r="K383" s="1">
        <f t="shared" si="44"/>
        <v>9.8000000000000004E-2</v>
      </c>
      <c r="Q383" s="2" t="s">
        <v>78</v>
      </c>
      <c r="R383" s="9">
        <f t="shared" si="47"/>
        <v>79</v>
      </c>
      <c r="S383" s="2">
        <f t="shared" si="51"/>
        <v>1</v>
      </c>
      <c r="T383" s="2">
        <f t="shared" si="48"/>
        <v>1</v>
      </c>
    </row>
    <row r="384" spans="1:20" x14ac:dyDescent="0.45">
      <c r="A384" s="1">
        <f t="shared" si="49"/>
        <v>79</v>
      </c>
      <c r="B384" s="1"/>
      <c r="C384" s="1"/>
      <c r="D384" t="str">
        <f t="shared" si="45"/>
        <v>TFHCV9HGN-N</v>
      </c>
      <c r="E384" t="s">
        <v>93</v>
      </c>
      <c r="F384" s="7">
        <v>2</v>
      </c>
      <c r="G384" s="1">
        <f t="shared" si="46"/>
        <v>79</v>
      </c>
      <c r="J384" t="str">
        <f t="shared" si="50"/>
        <v>HCV9</v>
      </c>
      <c r="K384" s="1">
        <f t="shared" si="44"/>
        <v>9.8000000000000004E-2</v>
      </c>
      <c r="Q384" s="2" t="s">
        <v>78</v>
      </c>
      <c r="R384" s="9">
        <f t="shared" si="47"/>
        <v>79</v>
      </c>
      <c r="S384" s="2">
        <f t="shared" si="51"/>
        <v>5</v>
      </c>
      <c r="T384" s="2">
        <f t="shared" si="48"/>
        <v>0.67570411396062602</v>
      </c>
    </row>
    <row r="385" spans="1:20" x14ac:dyDescent="0.45">
      <c r="A385" s="1">
        <f t="shared" si="49"/>
        <v>79</v>
      </c>
      <c r="B385" s="1"/>
      <c r="C385" s="1"/>
      <c r="D385" t="str">
        <f t="shared" si="45"/>
        <v>TFHCV9HGN-N</v>
      </c>
      <c r="E385" t="s">
        <v>93</v>
      </c>
      <c r="F385" s="7">
        <v>2</v>
      </c>
      <c r="G385" s="1">
        <f t="shared" si="46"/>
        <v>79</v>
      </c>
      <c r="J385" t="str">
        <f t="shared" si="50"/>
        <v>HCV9</v>
      </c>
      <c r="K385" s="1">
        <f t="shared" si="44"/>
        <v>9.8000000000000004E-2</v>
      </c>
      <c r="Q385" s="2" t="s">
        <v>78</v>
      </c>
      <c r="R385" s="9">
        <f t="shared" si="47"/>
        <v>79</v>
      </c>
      <c r="S385" s="2">
        <f t="shared" si="51"/>
        <v>10</v>
      </c>
      <c r="T385" s="2">
        <f t="shared" si="48"/>
        <v>0.41395417487127412</v>
      </c>
    </row>
    <row r="386" spans="1:20" x14ac:dyDescent="0.45">
      <c r="A386" s="1">
        <f t="shared" si="49"/>
        <v>79</v>
      </c>
      <c r="B386" s="1"/>
      <c r="C386" s="1"/>
      <c r="D386" t="str">
        <f t="shared" si="45"/>
        <v>TFHCV9HGN-N</v>
      </c>
      <c r="E386" t="s">
        <v>93</v>
      </c>
      <c r="F386" s="7">
        <v>2</v>
      </c>
      <c r="G386" s="1">
        <f t="shared" si="46"/>
        <v>79</v>
      </c>
      <c r="J386" t="str">
        <f t="shared" si="50"/>
        <v>HCV9</v>
      </c>
      <c r="K386" s="1">
        <f t="shared" si="44"/>
        <v>9.8000000000000004E-2</v>
      </c>
      <c r="Q386" s="2" t="s">
        <v>78</v>
      </c>
      <c r="R386" s="9">
        <f t="shared" si="47"/>
        <v>79</v>
      </c>
      <c r="S386" s="2">
        <f t="shared" si="51"/>
        <v>30</v>
      </c>
      <c r="T386" s="2">
        <f t="shared" si="48"/>
        <v>5.8308931406041792E-2</v>
      </c>
    </row>
    <row r="387" spans="1:20" x14ac:dyDescent="0.45">
      <c r="A387" s="1">
        <f t="shared" si="49"/>
        <v>79</v>
      </c>
      <c r="B387" s="1"/>
      <c r="C387" s="1"/>
      <c r="D387" t="str">
        <f t="shared" si="45"/>
        <v>TFHCV9HGN-N</v>
      </c>
      <c r="E387" t="s">
        <v>93</v>
      </c>
      <c r="F387" s="7">
        <v>2</v>
      </c>
      <c r="G387" s="1">
        <f t="shared" si="46"/>
        <v>79</v>
      </c>
      <c r="J387" t="str">
        <f t="shared" si="50"/>
        <v>HCV9</v>
      </c>
      <c r="K387" s="1">
        <f t="shared" ref="K387" si="52">INDEX($AB$5:$AB$20,MATCH(J387,$AA$5:$AA$20,0))</f>
        <v>9.8000000000000004E-2</v>
      </c>
      <c r="Q387" s="2" t="s">
        <v>78</v>
      </c>
      <c r="R387" s="9">
        <f t="shared" si="47"/>
        <v>79</v>
      </c>
      <c r="S387" s="2">
        <f t="shared" si="51"/>
        <v>50</v>
      </c>
      <c r="T387" s="2">
        <f t="shared" si="48"/>
        <v>8.2133040034485707E-3</v>
      </c>
    </row>
    <row r="388" spans="1:20" x14ac:dyDescent="0.45">
      <c r="A388" s="1"/>
      <c r="B388" s="1"/>
      <c r="C388" s="1"/>
      <c r="K388" s="1"/>
      <c r="Q388" s="2"/>
      <c r="R388" s="2"/>
      <c r="S388" s="2"/>
      <c r="T388" s="2"/>
    </row>
    <row r="389" spans="1:20" x14ac:dyDescent="0.45">
      <c r="A389" s="1"/>
      <c r="B389" s="1"/>
      <c r="C389" s="1"/>
      <c r="K389" s="1"/>
      <c r="Q389" s="2"/>
      <c r="R389" s="2"/>
      <c r="S389" s="2"/>
      <c r="T389" s="2"/>
    </row>
    <row r="390" spans="1:20" x14ac:dyDescent="0.45">
      <c r="A390" s="1"/>
      <c r="B390" s="1"/>
      <c r="C390" s="1"/>
      <c r="K390" s="1"/>
      <c r="Q390" s="2"/>
      <c r="R390" s="2"/>
      <c r="S390" s="2"/>
      <c r="T390" s="2"/>
    </row>
    <row r="391" spans="1:20" x14ac:dyDescent="0.45">
      <c r="A391" s="1"/>
      <c r="B391" s="1"/>
      <c r="C391" s="1"/>
      <c r="K391" s="1"/>
      <c r="Q391" s="2"/>
      <c r="R391" s="2"/>
      <c r="S391" s="2"/>
      <c r="T391" s="2"/>
    </row>
    <row r="392" spans="1:20" x14ac:dyDescent="0.45">
      <c r="A392" s="1"/>
      <c r="B392" s="1"/>
      <c r="C392" s="1"/>
      <c r="K392" s="1"/>
      <c r="Q392" s="2"/>
      <c r="R392" s="2"/>
      <c r="S392" s="2"/>
      <c r="T392" s="2"/>
    </row>
    <row r="393" spans="1:20" x14ac:dyDescent="0.45">
      <c r="A393" s="1"/>
      <c r="B393" s="1"/>
      <c r="C393" s="1"/>
      <c r="K393" s="1"/>
      <c r="Q393" s="2"/>
      <c r="R393" s="2"/>
      <c r="S393" s="2"/>
      <c r="T393" s="2"/>
    </row>
    <row r="394" spans="1:20" x14ac:dyDescent="0.45">
      <c r="A394" s="1"/>
      <c r="B394" s="1"/>
      <c r="C394" s="1"/>
      <c r="K394" s="1"/>
      <c r="Q394" s="2"/>
      <c r="R394" s="2"/>
      <c r="S394" s="2"/>
      <c r="T394" s="2"/>
    </row>
    <row r="395" spans="1:20" x14ac:dyDescent="0.45">
      <c r="A395" s="1"/>
      <c r="B395" s="1"/>
      <c r="C395" s="1"/>
      <c r="K395" s="1"/>
      <c r="Q395" s="2"/>
      <c r="R395" s="2"/>
      <c r="S395" s="2"/>
      <c r="T395" s="2"/>
    </row>
    <row r="396" spans="1:20" x14ac:dyDescent="0.45">
      <c r="A396" s="1"/>
      <c r="B396" s="1"/>
      <c r="C396" s="1"/>
      <c r="K396" s="1"/>
      <c r="Q396" s="2"/>
      <c r="R396" s="2"/>
      <c r="S396" s="2"/>
      <c r="T396" s="2"/>
    </row>
    <row r="397" spans="1:20" x14ac:dyDescent="0.45">
      <c r="A397" s="1"/>
      <c r="B397" s="1"/>
      <c r="C397" s="1"/>
      <c r="K397" s="1"/>
      <c r="Q397" s="2"/>
      <c r="R397" s="2"/>
      <c r="S397" s="2"/>
      <c r="T397" s="2"/>
    </row>
    <row r="398" spans="1:20" x14ac:dyDescent="0.45">
      <c r="A398" s="1"/>
      <c r="B398" s="1"/>
      <c r="C398" s="1"/>
      <c r="K398" s="1"/>
      <c r="Q398" s="2"/>
      <c r="R398" s="2"/>
      <c r="S398" s="2"/>
      <c r="T398" s="2"/>
    </row>
    <row r="399" spans="1:20" x14ac:dyDescent="0.45">
      <c r="A399" s="1"/>
      <c r="B399" s="1"/>
      <c r="C399" s="1"/>
      <c r="K399" s="1"/>
      <c r="Q399" s="2"/>
      <c r="R399" s="2"/>
      <c r="S399" s="2"/>
      <c r="T399" s="2"/>
    </row>
    <row r="400" spans="1:20" x14ac:dyDescent="0.45">
      <c r="A400" s="1"/>
      <c r="B400" s="1"/>
      <c r="C400" s="1"/>
      <c r="K400" s="1"/>
      <c r="Q400" s="2"/>
      <c r="R400" s="2"/>
      <c r="S400" s="2"/>
      <c r="T400" s="2"/>
    </row>
    <row r="401" spans="1:20" x14ac:dyDescent="0.45">
      <c r="A401" s="1"/>
      <c r="B401" s="1"/>
      <c r="C401" s="1"/>
      <c r="K401" s="1"/>
      <c r="Q401" s="2"/>
      <c r="R401" s="2"/>
      <c r="S401" s="2"/>
      <c r="T401" s="2"/>
    </row>
    <row r="402" spans="1:20" x14ac:dyDescent="0.45">
      <c r="A402" s="1"/>
      <c r="B402" s="1"/>
      <c r="C402" s="1"/>
      <c r="K402" s="1"/>
      <c r="Q402" s="2"/>
      <c r="R402" s="2"/>
      <c r="S402" s="2"/>
      <c r="T402" s="2"/>
    </row>
    <row r="403" spans="1:20" x14ac:dyDescent="0.45">
      <c r="A403" s="1"/>
      <c r="B403" s="1"/>
      <c r="C403" s="1"/>
      <c r="K403" s="1"/>
      <c r="Q403" s="2"/>
      <c r="R403" s="2"/>
      <c r="S403" s="2"/>
      <c r="T403" s="2"/>
    </row>
    <row r="404" spans="1:20" x14ac:dyDescent="0.45">
      <c r="A404" s="1"/>
      <c r="B404" s="1"/>
      <c r="C404" s="1"/>
      <c r="K404" s="1"/>
      <c r="Q404" s="2"/>
      <c r="R404" s="2"/>
      <c r="S404" s="2"/>
      <c r="T404" s="2"/>
    </row>
    <row r="405" spans="1:20" x14ac:dyDescent="0.45">
      <c r="A405" s="1"/>
      <c r="B405" s="1"/>
      <c r="C405" s="1"/>
      <c r="K405" s="1"/>
      <c r="Q405" s="2"/>
      <c r="R405" s="2"/>
      <c r="S405" s="2"/>
      <c r="T405" s="2"/>
    </row>
    <row r="406" spans="1:20" x14ac:dyDescent="0.45">
      <c r="A406" s="1"/>
      <c r="B406" s="1"/>
      <c r="C406" s="1"/>
      <c r="K406" s="1"/>
      <c r="Q406" s="2"/>
      <c r="R406" s="2"/>
      <c r="S406" s="2"/>
      <c r="T406" s="2"/>
    </row>
    <row r="407" spans="1:20" x14ac:dyDescent="0.45">
      <c r="A407" s="1"/>
      <c r="B407" s="1"/>
      <c r="C407" s="1"/>
      <c r="K407" s="1"/>
      <c r="Q407" s="2"/>
      <c r="R407" s="2"/>
      <c r="S407" s="2"/>
      <c r="T407" s="2"/>
    </row>
    <row r="408" spans="1:20" x14ac:dyDescent="0.45">
      <c r="A408" s="1"/>
      <c r="B408" s="1"/>
      <c r="C408" s="1"/>
      <c r="K408" s="1"/>
      <c r="Q408" s="2"/>
      <c r="R408" s="2"/>
      <c r="S408" s="2"/>
      <c r="T408" s="2"/>
    </row>
    <row r="409" spans="1:20" x14ac:dyDescent="0.45">
      <c r="A409" s="1"/>
      <c r="B409" s="1"/>
      <c r="C409" s="1"/>
      <c r="K409" s="1"/>
      <c r="Q409" s="2"/>
      <c r="R409" s="2"/>
      <c r="S409" s="2"/>
      <c r="T409" s="2"/>
    </row>
    <row r="410" spans="1:20" x14ac:dyDescent="0.45">
      <c r="A410" s="1"/>
      <c r="B410" s="1"/>
      <c r="C410" s="1"/>
      <c r="K410" s="1"/>
      <c r="Q410" s="2"/>
      <c r="R410" s="2"/>
      <c r="S410" s="2"/>
      <c r="T410" s="2"/>
    </row>
    <row r="411" spans="1:20" x14ac:dyDescent="0.45">
      <c r="A411" s="1"/>
      <c r="B411" s="1"/>
      <c r="C411" s="1"/>
      <c r="K411" s="1"/>
      <c r="Q411" s="2"/>
      <c r="R411" s="2"/>
      <c r="S411" s="2"/>
      <c r="T411" s="2"/>
    </row>
    <row r="412" spans="1:20" x14ac:dyDescent="0.45">
      <c r="A412" s="1"/>
      <c r="B412" s="1"/>
      <c r="C412" s="1"/>
      <c r="K412" s="1"/>
      <c r="Q412" s="2"/>
      <c r="R412" s="2"/>
      <c r="S412" s="2"/>
      <c r="T412" s="2"/>
    </row>
    <row r="413" spans="1:20" x14ac:dyDescent="0.45">
      <c r="A413" s="1"/>
      <c r="B413" s="1"/>
      <c r="C413" s="1"/>
      <c r="K413" s="1"/>
      <c r="Q413" s="2"/>
      <c r="R413" s="2"/>
      <c r="S413" s="2"/>
      <c r="T413" s="2"/>
    </row>
    <row r="414" spans="1:20" x14ac:dyDescent="0.45">
      <c r="A414" s="1"/>
      <c r="B414" s="1"/>
      <c r="C414" s="1"/>
      <c r="K414" s="1"/>
      <c r="Q414" s="2"/>
      <c r="R414" s="2"/>
      <c r="S414" s="2"/>
      <c r="T414" s="2"/>
    </row>
    <row r="415" spans="1:20" x14ac:dyDescent="0.45">
      <c r="A415" s="1"/>
      <c r="B415" s="1"/>
      <c r="C415" s="1"/>
      <c r="K415" s="1"/>
      <c r="Q415" s="2"/>
      <c r="R415" s="2"/>
      <c r="S415" s="2"/>
      <c r="T415" s="2"/>
    </row>
    <row r="416" spans="1:20" x14ac:dyDescent="0.45">
      <c r="A416" s="1"/>
      <c r="B416" s="1"/>
      <c r="C416" s="1"/>
      <c r="K416" s="1"/>
      <c r="Q416" s="2"/>
      <c r="R416" s="2"/>
      <c r="S416" s="2"/>
      <c r="T416" s="2"/>
    </row>
    <row r="417" spans="1:20" x14ac:dyDescent="0.45">
      <c r="A417" s="1"/>
      <c r="B417" s="1"/>
      <c r="C417" s="1"/>
      <c r="K417" s="1"/>
      <c r="Q417" s="2"/>
      <c r="R417" s="2"/>
      <c r="S417" s="2"/>
      <c r="T417" s="2"/>
    </row>
    <row r="418" spans="1:20" x14ac:dyDescent="0.45">
      <c r="A418" s="1"/>
      <c r="B418" s="1"/>
      <c r="C418" s="1"/>
      <c r="K418" s="1"/>
      <c r="Q418" s="2"/>
      <c r="R418" s="2"/>
      <c r="S418" s="2"/>
      <c r="T418" s="2"/>
    </row>
    <row r="419" spans="1:20" x14ac:dyDescent="0.45">
      <c r="A419" s="1"/>
      <c r="B419" s="1"/>
      <c r="C419" s="1"/>
      <c r="K419" s="1"/>
      <c r="Q419" s="2"/>
      <c r="R419" s="2"/>
      <c r="S419" s="2"/>
      <c r="T419" s="2"/>
    </row>
    <row r="420" spans="1:20" x14ac:dyDescent="0.45">
      <c r="A420" s="1"/>
      <c r="B420" s="1"/>
      <c r="C420" s="1"/>
      <c r="K420" s="1"/>
      <c r="Q420" s="2"/>
      <c r="R420" s="2"/>
      <c r="S420" s="2"/>
      <c r="T420" s="2"/>
    </row>
    <row r="421" spans="1:20" x14ac:dyDescent="0.45">
      <c r="A421" s="1"/>
      <c r="B421" s="1"/>
      <c r="C421" s="1"/>
      <c r="K421" s="1"/>
      <c r="Q421" s="2"/>
      <c r="R421" s="2"/>
      <c r="S421" s="2"/>
      <c r="T421" s="2"/>
    </row>
    <row r="422" spans="1:20" x14ac:dyDescent="0.45">
      <c r="A422" s="1"/>
      <c r="B422" s="1"/>
      <c r="C422" s="1"/>
      <c r="K422" s="1"/>
      <c r="Q422" s="2"/>
      <c r="R422" s="2"/>
      <c r="S422" s="2"/>
      <c r="T422" s="2"/>
    </row>
    <row r="423" spans="1:20" x14ac:dyDescent="0.45">
      <c r="A423" s="1"/>
      <c r="B423" s="1"/>
      <c r="C423" s="1"/>
      <c r="K423" s="1"/>
      <c r="Q423" s="2"/>
      <c r="R423" s="2"/>
      <c r="S423" s="2"/>
      <c r="T423" s="2"/>
    </row>
    <row r="424" spans="1:20" x14ac:dyDescent="0.45">
      <c r="A424" s="1"/>
      <c r="B424" s="1"/>
      <c r="C424" s="1"/>
      <c r="K424" s="1"/>
      <c r="Q424" s="2"/>
      <c r="R424" s="2"/>
      <c r="S424" s="2"/>
      <c r="T424" s="2"/>
    </row>
    <row r="425" spans="1:20" x14ac:dyDescent="0.45">
      <c r="A425" s="1"/>
      <c r="B425" s="1"/>
      <c r="C425" s="1"/>
      <c r="K425" s="1"/>
      <c r="Q425" s="2"/>
      <c r="R425" s="2"/>
      <c r="S425" s="2"/>
      <c r="T425" s="2"/>
    </row>
    <row r="426" spans="1:20" x14ac:dyDescent="0.45">
      <c r="A426" s="1"/>
      <c r="B426" s="1"/>
      <c r="C426" s="1"/>
      <c r="K426" s="1"/>
      <c r="Q426" s="2"/>
      <c r="R426" s="2"/>
      <c r="S426" s="2"/>
      <c r="T426" s="2"/>
    </row>
    <row r="427" spans="1:20" x14ac:dyDescent="0.45">
      <c r="A427" s="1"/>
      <c r="B427" s="1"/>
      <c r="C427" s="1"/>
      <c r="K427" s="1"/>
      <c r="Q427" s="2"/>
      <c r="R427" s="2"/>
      <c r="S427" s="2"/>
      <c r="T427" s="2"/>
    </row>
    <row r="428" spans="1:20" x14ac:dyDescent="0.45">
      <c r="A428" s="1"/>
      <c r="B428" s="1"/>
      <c r="C428" s="1"/>
      <c r="K428" s="1"/>
      <c r="Q428" s="2"/>
      <c r="R428" s="2"/>
      <c r="S428" s="2"/>
      <c r="T428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Amit Kanudia</cp:lastModifiedBy>
  <dcterms:created xsi:type="dcterms:W3CDTF">2023-10-03T15:40:52Z</dcterms:created>
  <dcterms:modified xsi:type="dcterms:W3CDTF">2023-10-05T06:07:48Z</dcterms:modified>
</cp:coreProperties>
</file>