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AAD9FDF7-2F13-4E65-AB58-4B7B4543EB65}" xr6:coauthVersionLast="47" xr6:coauthVersionMax="47" xr10:uidLastSave="{00000000-0000-0000-0000-000000000000}"/>
  <bookViews>
    <workbookView xWindow="1230" yWindow="975" windowWidth="26610" windowHeight="13740" firstSheet="5" activeTab="8" xr2:uid="{22D7DAD2-FC1B-44BE-801D-D5E60FB61EEE}"/>
  </bookViews>
  <sheets>
    <sheet name="BuildRateConstraints" sheetId="1" r:id="rId1"/>
    <sheet name="TransDum" sheetId="4" r:id="rId2"/>
    <sheet name="BatteryConstraint" sheetId="5" r:id="rId3"/>
    <sheet name="FIRMConstraint" sheetId="3" r:id="rId4"/>
    <sheet name="WindPVConstraint" sheetId="8" r:id="rId5"/>
    <sheet name="WindThermalConstraint" sheetId="6" r:id="rId6"/>
    <sheet name="GrowthConstraintsSupply" sheetId="7" r:id="rId7"/>
    <sheet name="GrowthConstraintsDistribution" sheetId="9" r:id="rId8"/>
    <sheet name="GrowthConstraintsTransport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0" l="1"/>
  <c r="G16" i="10"/>
  <c r="E16" i="10"/>
  <c r="D16" i="10"/>
  <c r="D17" i="10" s="1"/>
  <c r="B17" i="10" s="1"/>
  <c r="B16" i="10"/>
  <c r="I15" i="10"/>
  <c r="I16" i="10" s="1"/>
  <c r="I17" i="10" s="1"/>
  <c r="G15" i="10"/>
  <c r="B15" i="10"/>
  <c r="E9" i="10"/>
  <c r="E15" i="10" s="1"/>
  <c r="G10" i="10"/>
  <c r="D10" i="10"/>
  <c r="D11" i="10" s="1"/>
  <c r="B11" i="10" s="1"/>
  <c r="C10" i="10"/>
  <c r="C11" i="10" s="1"/>
  <c r="C15" i="10" s="1"/>
  <c r="C16" i="10" s="1"/>
  <c r="C17" i="10" s="1"/>
  <c r="I10" i="10"/>
  <c r="I11" i="10" s="1"/>
  <c r="G9" i="10"/>
  <c r="B9" i="10"/>
  <c r="G19" i="10"/>
  <c r="D19" i="10"/>
  <c r="D20" i="10" s="1"/>
  <c r="B20" i="10" s="1"/>
  <c r="I19" i="10"/>
  <c r="I20" i="10" s="1"/>
  <c r="G18" i="10"/>
  <c r="B18" i="10"/>
  <c r="D13" i="10"/>
  <c r="B13" i="10" s="1"/>
  <c r="I12" i="10"/>
  <c r="B12" i="10"/>
  <c r="B6" i="10"/>
  <c r="C7" i="10"/>
  <c r="C8" i="10" s="1"/>
  <c r="C12" i="10" s="1"/>
  <c r="C13" i="10" s="1"/>
  <c r="C14" i="10" s="1"/>
  <c r="C18" i="10" s="1"/>
  <c r="C19" i="10" s="1"/>
  <c r="C20" i="10" s="1"/>
  <c r="G22" i="9"/>
  <c r="D22" i="9"/>
  <c r="D23" i="9" s="1"/>
  <c r="B23" i="9" s="1"/>
  <c r="G21" i="9"/>
  <c r="B21" i="9"/>
  <c r="E10" i="9"/>
  <c r="E13" i="9" s="1"/>
  <c r="E16" i="9" s="1"/>
  <c r="E19" i="9" s="1"/>
  <c r="E11" i="9"/>
  <c r="G16" i="9"/>
  <c r="D16" i="9"/>
  <c r="D17" i="9" s="1"/>
  <c r="B17" i="9" s="1"/>
  <c r="G15" i="9"/>
  <c r="B15" i="9"/>
  <c r="G13" i="9"/>
  <c r="D13" i="9"/>
  <c r="D14" i="9" s="1"/>
  <c r="B14" i="9" s="1"/>
  <c r="G12" i="9"/>
  <c r="B12" i="9"/>
  <c r="G10" i="9"/>
  <c r="D10" i="9"/>
  <c r="D11" i="9" s="1"/>
  <c r="B11" i="9" s="1"/>
  <c r="G9" i="9"/>
  <c r="B9" i="9"/>
  <c r="B20" i="9"/>
  <c r="B19" i="9"/>
  <c r="B18" i="9"/>
  <c r="B6" i="9"/>
  <c r="D14" i="10" l="1"/>
  <c r="B14" i="10" s="1"/>
  <c r="B10" i="10"/>
  <c r="B19" i="10"/>
  <c r="B22" i="9"/>
  <c r="E22" i="9"/>
  <c r="E14" i="9"/>
  <c r="E17" i="9" s="1"/>
  <c r="B16" i="9"/>
  <c r="B13" i="9"/>
  <c r="B10" i="9"/>
  <c r="E14" i="10"/>
  <c r="E20" i="10" s="1"/>
  <c r="G13" i="10"/>
  <c r="E13" i="10"/>
  <c r="E19" i="10" s="1"/>
  <c r="I13" i="10"/>
  <c r="I14" i="10" s="1"/>
  <c r="G12" i="10"/>
  <c r="G7" i="10"/>
  <c r="D7" i="10"/>
  <c r="I6" i="10"/>
  <c r="I7" i="10" s="1"/>
  <c r="I8" i="10" s="1"/>
  <c r="G6" i="10"/>
  <c r="E6" i="10"/>
  <c r="E12" i="10" s="1"/>
  <c r="E18" i="10" s="1"/>
  <c r="I5" i="10"/>
  <c r="D8" i="10" l="1"/>
  <c r="B8" i="10" s="1"/>
  <c r="B7" i="10"/>
  <c r="E20" i="9"/>
  <c r="E23" i="9"/>
  <c r="I16" i="7" l="1"/>
  <c r="I17" i="7" s="1"/>
  <c r="D16" i="7"/>
  <c r="B16" i="7"/>
  <c r="G17" i="7"/>
  <c r="E17" i="7"/>
  <c r="D17" i="7"/>
  <c r="B17" i="7"/>
  <c r="E16" i="7"/>
  <c r="E15" i="7"/>
  <c r="D7" i="9"/>
  <c r="G19" i="9"/>
  <c r="G18" i="9"/>
  <c r="G7" i="9"/>
  <c r="I6" i="9"/>
  <c r="G6" i="9"/>
  <c r="E6" i="9"/>
  <c r="E9" i="9" s="1"/>
  <c r="E12" i="9" s="1"/>
  <c r="E15" i="9" s="1"/>
  <c r="I5" i="9"/>
  <c r="I5" i="7"/>
  <c r="E6" i="7"/>
  <c r="I10" i="7"/>
  <c r="E10" i="7"/>
  <c r="E13" i="7" s="1"/>
  <c r="I7" i="7"/>
  <c r="G7" i="7"/>
  <c r="G10" i="7" s="1"/>
  <c r="I7" i="9" l="1"/>
  <c r="I9" i="9"/>
  <c r="I12" i="9" s="1"/>
  <c r="I15" i="9" s="1"/>
  <c r="E18" i="9"/>
  <c r="E21" i="9"/>
  <c r="D8" i="9"/>
  <c r="B8" i="9" s="1"/>
  <c r="B7" i="9"/>
  <c r="D14" i="7"/>
  <c r="B14" i="7"/>
  <c r="D9" i="8"/>
  <c r="D8" i="8"/>
  <c r="I18" i="9" l="1"/>
  <c r="I21" i="9"/>
  <c r="I8" i="9"/>
  <c r="I11" i="9" s="1"/>
  <c r="I14" i="9" s="1"/>
  <c r="I17" i="9" s="1"/>
  <c r="I10" i="9"/>
  <c r="I13" i="9" s="1"/>
  <c r="I16" i="9" s="1"/>
  <c r="G11" i="7"/>
  <c r="G14" i="7" s="1"/>
  <c r="E11" i="7"/>
  <c r="E14" i="7" s="1"/>
  <c r="E9" i="7"/>
  <c r="E12" i="7" s="1"/>
  <c r="I11" i="7"/>
  <c r="I8" i="7"/>
  <c r="I9" i="7"/>
  <c r="G6" i="7"/>
  <c r="G9" i="7" s="1"/>
  <c r="I6" i="7"/>
  <c r="K9" i="6"/>
  <c r="E3" i="6"/>
  <c r="D9" i="6"/>
  <c r="D8" i="6"/>
  <c r="D9" i="5"/>
  <c r="D8" i="5"/>
  <c r="I22" i="9" l="1"/>
  <c r="I19" i="9"/>
  <c r="I20" i="9"/>
  <c r="I23" i="9"/>
</calcChain>
</file>

<file path=xl/sharedStrings.xml><?xml version="1.0" encoding="utf-8"?>
<sst xmlns="http://schemas.openxmlformats.org/spreadsheetml/2006/main" count="311" uniqueCount="66">
  <si>
    <t>UP</t>
  </si>
  <si>
    <t>Solar PV build limit</t>
  </si>
  <si>
    <t>ERSOLPC*</t>
  </si>
  <si>
    <t>UCNCAP_PV</t>
  </si>
  <si>
    <t>UC_Desc</t>
  </si>
  <si>
    <t>UC_RHSRTS</t>
  </si>
  <si>
    <t>UC_NCAP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</si>
  <si>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</si>
  <si>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</si>
  <si>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</si>
  <si>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</si>
  <si>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</si>
  <si>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</si>
  <si>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</si>
  <si>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</si>
  <si>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UC_N</t>
  </si>
  <si>
    <t>~UC_T</t>
  </si>
  <si>
    <t>~UC_Sets: T_E:</t>
  </si>
  <si>
    <t>~UC_Sets: R_E: REGION1</t>
  </si>
  <si>
    <t>UC - Each Region/Period</t>
  </si>
  <si>
    <t>UCCAP_DUMETR</t>
  </si>
  <si>
    <t>ETRANS*</t>
  </si>
  <si>
    <t>LO</t>
  </si>
  <si>
    <t>ET*,ER*,EPT*,-ETRANS*,-ERSOLPR*</t>
  </si>
  <si>
    <t>UC_CAP</t>
  </si>
  <si>
    <t>UCCAP_BATTR</t>
  </si>
  <si>
    <t>ET*,-ETRAN*</t>
  </si>
  <si>
    <t>ESTSU*,ERSOLT*</t>
  </si>
  <si>
    <t>Average CF</t>
  </si>
  <si>
    <t>Worst 10% of the year</t>
  </si>
  <si>
    <t>Diff</t>
  </si>
  <si>
    <t>ERW*</t>
  </si>
  <si>
    <t>UC_ACT</t>
  </si>
  <si>
    <t>UCACT_WIND</t>
  </si>
  <si>
    <t>UC_Growth_Wind</t>
  </si>
  <si>
    <t>UC_ATTR</t>
  </si>
  <si>
    <t>NCAP,GROWTH</t>
  </si>
  <si>
    <t>Max growth rate</t>
  </si>
  <si>
    <t>Starting Value (GW)</t>
  </si>
  <si>
    <t>UC_NCAP~RHS</t>
  </si>
  <si>
    <t>UC_RHSRT~0</t>
  </si>
  <si>
    <t>ERSOLP*</t>
  </si>
  <si>
    <t>UC_Growth_Solar</t>
  </si>
  <si>
    <t>UC_Growth_Batteries</t>
  </si>
  <si>
    <t>ESTSUTL</t>
  </si>
  <si>
    <t>UC_RHSRT</t>
  </si>
  <si>
    <t>UCCAP_WIND</t>
  </si>
  <si>
    <t>Year Start</t>
  </si>
  <si>
    <t>ACT,GROWTH</t>
  </si>
  <si>
    <t>Starting Value ELC</t>
  </si>
  <si>
    <t>Starting Value HGN</t>
  </si>
  <si>
    <t>UC_ACT~RHS</t>
  </si>
  <si>
    <t>XINDELC</t>
  </si>
  <si>
    <t>XINDHGN</t>
  </si>
  <si>
    <t>UC_Growth_Nuclear</t>
  </si>
  <si>
    <t>ETNUC*N</t>
  </si>
  <si>
    <t>XICPELC</t>
  </si>
  <si>
    <t>XIMIELC</t>
  </si>
  <si>
    <t>XIFBELC</t>
  </si>
  <si>
    <t>XTRAELC</t>
  </si>
  <si>
    <t>TPPRCARELC-N</t>
  </si>
  <si>
    <t>Starting Value</t>
  </si>
  <si>
    <t>TFLCVELC-N</t>
  </si>
  <si>
    <t>TFHCV1ELC-N</t>
  </si>
  <si>
    <t>TPPUMBTELC-N</t>
  </si>
  <si>
    <t>TFLCVOGSH-N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</si>
</sst>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5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28575</xdr:rowOff>
    </xdr:from>
    <xdr:to>
      <xdr:col>24</xdr:col>
      <xdr:colOff>208687</xdr:colOff>
      <xdr:row>25</xdr:row>
      <xdr:rowOff>151912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E4996-2CDB-BE2B-BFA0-EE146A13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381000"/>
          <a:ext cx="6904762" cy="3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7B4-828A-4750-B678-95CE1BE216C0}">
  <sheetPr>
    <tabColor theme="8"/>
  </sheetPr>
  <dimension ref="A1:M9"/>
  <sheetViews>
    <sheetView workbookViewId="0">
      <selection activeCell="J4" sqref="J4"/>
    </sheetView>
  </sheetViews>
  <sheetFormatPr defaultRowHeight="12.75"/>
  <cols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 t="s">
        <v>3</v>
      </c>
      <c r="D6" s="1" t="s">
        <v>2</v>
      </c>
      <c r="I6">
        <v>0</v>
      </c>
      <c r="K6">
        <v>1</v>
      </c>
      <c r="L6">
        <v>3</v>
      </c>
      <c r="M6" s="2" t="s">
        <v>1</v>
      </c>
    </row>
    <row r="7" spans="1:13" ht="15">
      <c r="B7" s="2" t="s">
        <v>3</v>
      </c>
      <c r="D7" s="1" t="s">
        <v>2</v>
      </c>
      <c r="I7">
        <v>2020</v>
      </c>
      <c r="J7" t="s">
        <v>0</v>
      </c>
      <c r="K7">
        <v>1</v>
      </c>
      <c r="L7">
        <v>2</v>
      </c>
      <c r="M7" s="2" t="s">
        <v>1</v>
      </c>
    </row>
    <row r="8" spans="1:13" ht="15">
      <c r="B8" s="2" t="s">
        <v>3</v>
      </c>
      <c r="D8" s="1" t="s">
        <v>2</v>
      </c>
      <c r="I8">
        <v>2030</v>
      </c>
      <c r="J8" t="s">
        <v>0</v>
      </c>
      <c r="K8">
        <v>1</v>
      </c>
      <c r="L8">
        <v>5</v>
      </c>
      <c r="M8" s="2" t="s">
        <v>1</v>
      </c>
    </row>
    <row r="9" spans="1:13" ht="15">
      <c r="B9" s="2" t="s">
        <v>3</v>
      </c>
      <c r="D9" s="1" t="s">
        <v>2</v>
      </c>
      <c r="I9">
        <v>2050</v>
      </c>
      <c r="J9" t="s">
        <v>0</v>
      </c>
      <c r="K9">
        <v>1</v>
      </c>
      <c r="L9">
        <v>100</v>
      </c>
      <c r="M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093-CC56-41C9-9331-EF6093F22379}">
  <sheetPr>
    <tabColor theme="8"/>
  </sheetPr>
  <dimension ref="A1:M9"/>
  <sheetViews>
    <sheetView workbookViewId="0">
      <selection activeCell="K8" sqref="K8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t="s">
        <v>20</v>
      </c>
      <c r="D6" s="2" t="s">
        <v>21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t="s">
        <v>20</v>
      </c>
      <c r="D7" s="2" t="s">
        <v>23</v>
      </c>
      <c r="I7">
        <v>0</v>
      </c>
      <c r="J7" s="2" t="s">
        <v>22</v>
      </c>
      <c r="K7">
        <v>3</v>
      </c>
      <c r="M7" s="2"/>
    </row>
    <row r="8" spans="1:13">
      <c r="B8" t="s">
        <v>20</v>
      </c>
      <c r="D8" s="2" t="s">
        <v>21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t="s">
        <v>20</v>
      </c>
      <c r="D9" s="2" t="s">
        <v>23</v>
      </c>
      <c r="I9">
        <v>2017</v>
      </c>
      <c r="J9" s="2" t="s">
        <v>22</v>
      </c>
      <c r="K9">
        <v>-1</v>
      </c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7123-87B7-410A-B377-BFFE5072DE8B}">
  <sheetPr>
    <tabColor theme="8"/>
  </sheetPr>
  <dimension ref="A1:M9"/>
  <sheetViews>
    <sheetView workbookViewId="0">
      <selection activeCell="D7" sqref="D7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s="2" t="s">
        <v>25</v>
      </c>
      <c r="D6" s="2" t="s">
        <v>27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25</v>
      </c>
      <c r="D7" s="2" t="s">
        <v>26</v>
      </c>
      <c r="I7">
        <v>0</v>
      </c>
      <c r="J7" s="2" t="s">
        <v>22</v>
      </c>
      <c r="K7">
        <v>3</v>
      </c>
      <c r="M7" s="2"/>
    </row>
    <row r="8" spans="1:13">
      <c r="B8" s="2" t="s">
        <v>25</v>
      </c>
      <c r="D8" s="2" t="str">
        <f>D6</f>
        <v>ESTSU*,ERSOLT*</v>
      </c>
      <c r="I8">
        <v>2017</v>
      </c>
      <c r="J8" s="2" t="s">
        <v>22</v>
      </c>
      <c r="K8">
        <v>-1</v>
      </c>
      <c r="L8">
        <v>0</v>
      </c>
      <c r="M8" s="2"/>
    </row>
    <row r="9" spans="1:13">
      <c r="B9" s="2" t="s">
        <v>25</v>
      </c>
      <c r="D9" s="2" t="str">
        <f>D7</f>
        <v>ET*,-ETRAN*</v>
      </c>
      <c r="I9">
        <v>2017</v>
      </c>
      <c r="J9" s="2" t="s">
        <v>22</v>
      </c>
      <c r="K9">
        <v>1</v>
      </c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F6D-537E-46F8-8C46-53B9A092383F}">
  <sheetPr>
    <tabColor theme="8"/>
  </sheetPr>
  <dimension ref="A1:M9"/>
  <sheetViews>
    <sheetView workbookViewId="0">
      <selection activeCell="B6" sqref="B6:N9"/>
    </sheetView>
  </sheetViews>
  <sheetFormatPr defaultRowHeight="12.75"/>
  <cols>
    <col min="2" max="2" width="22.85546875" bestFit="1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/>
      <c r="D6" s="1"/>
      <c r="M6" s="2"/>
    </row>
    <row r="7" spans="1:13" ht="15">
      <c r="B7" s="2"/>
      <c r="D7" s="1"/>
      <c r="M7" s="2"/>
    </row>
    <row r="8" spans="1:13" ht="15">
      <c r="B8" s="2"/>
      <c r="D8" s="1"/>
      <c r="M8" s="2"/>
    </row>
    <row r="9" spans="1:13" ht="15">
      <c r="B9" s="2"/>
      <c r="D9" s="1"/>
      <c r="M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732-8682-4CBF-9448-8AEF3ED05AEF}">
  <sheetPr>
    <tabColor theme="8"/>
  </sheetPr>
  <dimension ref="A1:M9"/>
  <sheetViews>
    <sheetView workbookViewId="0">
      <selection activeCell="K4" sqref="K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/>
      <c r="E1" s="9"/>
    </row>
    <row r="2" spans="1:13" ht="15">
      <c r="B2" s="7" t="s">
        <v>18</v>
      </c>
      <c r="D2" s="2"/>
      <c r="E2" s="9"/>
    </row>
    <row r="3" spans="1:13" ht="15">
      <c r="B3" s="7" t="s">
        <v>17</v>
      </c>
      <c r="D3" s="2"/>
      <c r="E3" s="9"/>
    </row>
    <row r="4" spans="1:13" ht="15">
      <c r="J4" s="8"/>
      <c r="K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46</v>
      </c>
      <c r="D6" s="2" t="s">
        <v>2</v>
      </c>
      <c r="I6">
        <v>0</v>
      </c>
      <c r="J6" s="2" t="s">
        <v>22</v>
      </c>
      <c r="K6">
        <v>5</v>
      </c>
      <c r="L6">
        <v>5</v>
      </c>
      <c r="M6" s="2"/>
    </row>
    <row r="7" spans="1:13">
      <c r="B7" s="2" t="s">
        <v>46</v>
      </c>
      <c r="D7" s="2" t="s">
        <v>31</v>
      </c>
      <c r="I7">
        <v>0</v>
      </c>
      <c r="J7" s="2" t="s">
        <v>22</v>
      </c>
      <c r="K7">
        <v>5</v>
      </c>
      <c r="M7" s="2"/>
    </row>
    <row r="8" spans="1:13">
      <c r="B8" s="2" t="s">
        <v>46</v>
      </c>
      <c r="D8" s="2" t="str">
        <f>D6</f>
        <v>ERSOLPC*</v>
      </c>
      <c r="I8">
        <v>2030</v>
      </c>
      <c r="J8" s="2" t="s">
        <v>22</v>
      </c>
      <c r="K8">
        <v>1</v>
      </c>
      <c r="L8">
        <v>0</v>
      </c>
      <c r="M8" s="2"/>
    </row>
    <row r="9" spans="1:13">
      <c r="B9" s="2" t="s">
        <v>46</v>
      </c>
      <c r="D9" s="2" t="str">
        <f>D7</f>
        <v>ERW*</v>
      </c>
      <c r="I9">
        <v>2030</v>
      </c>
      <c r="J9" s="2" t="s">
        <v>22</v>
      </c>
      <c r="K9">
        <v>-0.5</v>
      </c>
      <c r="M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0CF1-742B-4AF3-AFD8-3A05A0033F3F}">
  <sheetPr>
    <tabColor theme="8"/>
  </sheetPr>
  <dimension ref="A1:M9"/>
  <sheetViews>
    <sheetView workbookViewId="0">
      <selection activeCell="J4" sqref="J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 t="s">
        <v>28</v>
      </c>
      <c r="E1" s="9">
        <v>0.35299999999999998</v>
      </c>
    </row>
    <row r="2" spans="1:13" ht="15">
      <c r="B2" s="7" t="s">
        <v>18</v>
      </c>
      <c r="D2" s="2" t="s">
        <v>29</v>
      </c>
      <c r="E2" s="9">
        <v>9.5000000000000001E-2</v>
      </c>
    </row>
    <row r="3" spans="1:13" ht="15">
      <c r="B3" s="7" t="s">
        <v>17</v>
      </c>
      <c r="D3" s="2" t="s">
        <v>30</v>
      </c>
      <c r="E3" s="9">
        <f>E1-E2</f>
        <v>0.25800000000000001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33</v>
      </c>
      <c r="D6" s="2" t="s">
        <v>26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33</v>
      </c>
      <c r="D7" s="2" t="s">
        <v>31</v>
      </c>
      <c r="I7">
        <v>0</v>
      </c>
      <c r="J7" s="2" t="s">
        <v>22</v>
      </c>
      <c r="K7">
        <v>3</v>
      </c>
      <c r="M7" s="2"/>
    </row>
    <row r="8" spans="1:13">
      <c r="B8" s="2" t="s">
        <v>33</v>
      </c>
      <c r="D8" s="2" t="str">
        <f>D6</f>
        <v>ET*,-ETRAN*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s="2" t="s">
        <v>33</v>
      </c>
      <c r="D9" s="2" t="str">
        <f>D7</f>
        <v>ERW*</v>
      </c>
      <c r="I9">
        <v>2017</v>
      </c>
      <c r="J9" s="2" t="s">
        <v>22</v>
      </c>
      <c r="K9">
        <f>-E3*10%</f>
        <v>-2.5800000000000003E-2</v>
      </c>
      <c r="M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F01-6F8D-4CDF-BA87-A82A1DC1CDCE}">
  <sheetPr>
    <tabColor theme="8"/>
  </sheetPr>
  <dimension ref="A1:N17"/>
  <sheetViews>
    <sheetView workbookViewId="0">
      <selection activeCell="G17" sqref="G17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0.1</v>
      </c>
      <c r="F1" s="2" t="s">
        <v>47</v>
      </c>
      <c r="G1">
        <v>2026</v>
      </c>
    </row>
    <row r="2" spans="1:14" ht="15">
      <c r="B2" s="7" t="s">
        <v>18</v>
      </c>
      <c r="D2" s="2" t="s">
        <v>38</v>
      </c>
      <c r="E2">
        <v>0</v>
      </c>
    </row>
    <row r="3" spans="1:14" ht="15">
      <c r="B3" s="7" t="s">
        <v>17</v>
      </c>
      <c r="D3" s="2"/>
      <c r="E3" s="9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UC_RHSRT~2026</v>
      </c>
      <c r="J5" s="10" t="s">
        <v>40</v>
      </c>
      <c r="K5" s="2" t="s">
        <v>4</v>
      </c>
    </row>
    <row r="6" spans="1:14">
      <c r="B6" s="2" t="s">
        <v>34</v>
      </c>
      <c r="C6" s="2" t="s">
        <v>36</v>
      </c>
      <c r="D6" s="2" t="s">
        <v>31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4">
      <c r="B7" s="2" t="s">
        <v>34</v>
      </c>
      <c r="C7" s="2" t="s">
        <v>36</v>
      </c>
      <c r="D7" s="2" t="s">
        <v>31</v>
      </c>
      <c r="E7">
        <v>2054</v>
      </c>
      <c r="F7" s="2" t="s">
        <v>22</v>
      </c>
      <c r="G7">
        <f>1+$E$1</f>
        <v>1.1000000000000001</v>
      </c>
      <c r="H7">
        <v>1</v>
      </c>
      <c r="I7">
        <f>-E3</f>
        <v>0</v>
      </c>
      <c r="J7" s="2">
        <v>5</v>
      </c>
    </row>
    <row r="8" spans="1:14">
      <c r="B8" s="2" t="s">
        <v>34</v>
      </c>
      <c r="C8" s="2" t="s">
        <v>36</v>
      </c>
      <c r="D8" s="2" t="s">
        <v>31</v>
      </c>
      <c r="E8">
        <v>2055</v>
      </c>
      <c r="F8" s="2" t="s">
        <v>22</v>
      </c>
      <c r="G8">
        <v>100</v>
      </c>
      <c r="H8">
        <v>1</v>
      </c>
      <c r="I8">
        <f>-E3</f>
        <v>0</v>
      </c>
      <c r="J8" s="2">
        <v>5</v>
      </c>
    </row>
    <row r="9" spans="1:14">
      <c r="B9" s="2" t="s">
        <v>42</v>
      </c>
      <c r="C9" s="2" t="s">
        <v>36</v>
      </c>
      <c r="D9" s="2" t="s">
        <v>41</v>
      </c>
      <c r="E9">
        <f>E6</f>
        <v>2026</v>
      </c>
      <c r="F9" s="2" t="s">
        <v>22</v>
      </c>
      <c r="G9">
        <f>G6</f>
        <v>1.1000000000000001</v>
      </c>
      <c r="H9">
        <v>1</v>
      </c>
      <c r="I9">
        <f>-E3</f>
        <v>0</v>
      </c>
      <c r="J9" s="2">
        <v>5</v>
      </c>
      <c r="N9" s="2"/>
    </row>
    <row r="10" spans="1:14">
      <c r="B10" s="2" t="s">
        <v>42</v>
      </c>
      <c r="C10" s="2" t="s">
        <v>36</v>
      </c>
      <c r="D10" s="2" t="s">
        <v>41</v>
      </c>
      <c r="E10">
        <f>E7</f>
        <v>2054</v>
      </c>
      <c r="F10" s="2" t="s">
        <v>22</v>
      </c>
      <c r="G10">
        <f>G7</f>
        <v>1.1000000000000001</v>
      </c>
      <c r="H10">
        <v>1</v>
      </c>
      <c r="I10">
        <f>-E3</f>
        <v>0</v>
      </c>
      <c r="J10" s="2">
        <v>5</v>
      </c>
      <c r="N10" s="2"/>
    </row>
    <row r="11" spans="1:14">
      <c r="B11" s="2" t="s">
        <v>42</v>
      </c>
      <c r="C11" s="2" t="s">
        <v>36</v>
      </c>
      <c r="D11" s="2" t="s">
        <v>41</v>
      </c>
      <c r="E11">
        <f t="shared" ref="E11:E17" si="0">E8</f>
        <v>2055</v>
      </c>
      <c r="F11" s="2" t="s">
        <v>22</v>
      </c>
      <c r="G11">
        <f t="shared" ref="G11:G14" si="1">G8</f>
        <v>100</v>
      </c>
      <c r="H11">
        <v>1</v>
      </c>
      <c r="I11">
        <f>-E4</f>
        <v>0</v>
      </c>
      <c r="J11" s="2">
        <v>5</v>
      </c>
      <c r="N11" s="2"/>
    </row>
    <row r="12" spans="1:14">
      <c r="B12" s="2" t="s">
        <v>43</v>
      </c>
      <c r="C12" s="2" t="s">
        <v>36</v>
      </c>
      <c r="D12" s="2" t="s">
        <v>44</v>
      </c>
      <c r="E12">
        <f t="shared" si="0"/>
        <v>2026</v>
      </c>
      <c r="F12" s="2" t="s">
        <v>22</v>
      </c>
      <c r="G12">
        <v>1.5</v>
      </c>
      <c r="H12">
        <v>1</v>
      </c>
      <c r="I12">
        <v>0</v>
      </c>
      <c r="J12" s="2">
        <v>5</v>
      </c>
      <c r="N12" s="2"/>
    </row>
    <row r="13" spans="1:14">
      <c r="B13" s="2" t="s">
        <v>43</v>
      </c>
      <c r="C13" s="2" t="s">
        <v>36</v>
      </c>
      <c r="D13" s="2" t="s">
        <v>44</v>
      </c>
      <c r="E13">
        <f t="shared" si="0"/>
        <v>2054</v>
      </c>
      <c r="F13" s="2" t="s">
        <v>22</v>
      </c>
      <c r="G13">
        <v>1.5</v>
      </c>
      <c r="H13">
        <v>1</v>
      </c>
      <c r="I13">
        <v>0</v>
      </c>
      <c r="J13" s="2">
        <v>5</v>
      </c>
    </row>
    <row r="14" spans="1:14">
      <c r="B14" s="2" t="str">
        <f>B12</f>
        <v>UC_Growth_Batteries</v>
      </c>
      <c r="C14" s="2" t="s">
        <v>36</v>
      </c>
      <c r="D14" s="2" t="str">
        <f>D12</f>
        <v>ESTSUTL</v>
      </c>
      <c r="E14">
        <f t="shared" si="0"/>
        <v>2055</v>
      </c>
      <c r="F14" s="2" t="s">
        <v>22</v>
      </c>
      <c r="G14">
        <f t="shared" si="1"/>
        <v>100</v>
      </c>
      <c r="H14">
        <v>1</v>
      </c>
      <c r="I14">
        <v>0</v>
      </c>
      <c r="J14" s="2">
        <v>5</v>
      </c>
    </row>
    <row r="15" spans="1:14">
      <c r="B15" s="2" t="s">
        <v>54</v>
      </c>
      <c r="C15" s="2" t="s">
        <v>36</v>
      </c>
      <c r="D15" s="2" t="s">
        <v>55</v>
      </c>
      <c r="E15">
        <f t="shared" si="0"/>
        <v>2026</v>
      </c>
      <c r="F15" s="2" t="s">
        <v>22</v>
      </c>
      <c r="G15">
        <v>1.1000000000000001</v>
      </c>
      <c r="H15">
        <v>1</v>
      </c>
      <c r="I15">
        <v>-1</v>
      </c>
      <c r="J15" s="2">
        <v>5</v>
      </c>
    </row>
    <row r="16" spans="1:14">
      <c r="B16" s="2" t="str">
        <f>B15</f>
        <v>UC_Growth_Nuclear</v>
      </c>
      <c r="C16" s="2" t="s">
        <v>36</v>
      </c>
      <c r="D16" s="2" t="str">
        <f>D15</f>
        <v>ETNUC*N</v>
      </c>
      <c r="E16">
        <f t="shared" si="0"/>
        <v>2054</v>
      </c>
      <c r="F16" s="2" t="s">
        <v>22</v>
      </c>
      <c r="G16">
        <v>1.1000000000000001</v>
      </c>
      <c r="H16">
        <v>1</v>
      </c>
      <c r="I16">
        <f>I15</f>
        <v>-1</v>
      </c>
      <c r="J16" s="2">
        <v>5</v>
      </c>
    </row>
    <row r="17" spans="2:10">
      <c r="B17" s="2" t="str">
        <f>B15</f>
        <v>UC_Growth_Nuclear</v>
      </c>
      <c r="C17" s="2" t="s">
        <v>36</v>
      </c>
      <c r="D17" s="2" t="str">
        <f>D15</f>
        <v>ETNUC*N</v>
      </c>
      <c r="E17">
        <f t="shared" si="0"/>
        <v>2055</v>
      </c>
      <c r="F17" s="2" t="s">
        <v>22</v>
      </c>
      <c r="G17">
        <f t="shared" ref="G17" si="2">G14</f>
        <v>100</v>
      </c>
      <c r="H17">
        <v>1</v>
      </c>
      <c r="I17">
        <f>I16</f>
        <v>-1</v>
      </c>
      <c r="J17" s="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AFE-4568-41C3-A0A2-B498ECB4C44C}">
  <sheetPr>
    <tabColor theme="8"/>
  </sheetPr>
  <dimension ref="A1:N24"/>
  <sheetViews>
    <sheetView workbookViewId="0">
      <selection activeCell="G4" sqref="G4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0.1</v>
      </c>
      <c r="F1" s="2" t="s">
        <v>47</v>
      </c>
      <c r="G1">
        <v>2026</v>
      </c>
    </row>
    <row r="2" spans="1:11" ht="15">
      <c r="B2" s="7" t="s">
        <v>18</v>
      </c>
      <c r="D2" s="2" t="s">
        <v>49</v>
      </c>
      <c r="E2">
        <v>0</v>
      </c>
    </row>
    <row r="3" spans="1:11" ht="15">
      <c r="B3" s="7" t="s">
        <v>17</v>
      </c>
      <c r="D3" s="2" t="s">
        <v>50</v>
      </c>
      <c r="E3">
        <v>10</v>
      </c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32</v>
      </c>
      <c r="H5" s="3" t="s">
        <v>51</v>
      </c>
      <c r="I5" s="11" t="str">
        <f>"UC_RHSRT~"&amp;G1</f>
        <v>UC_RHSRT~2026</v>
      </c>
      <c r="J5" s="10" t="s">
        <v>40</v>
      </c>
      <c r="K5" s="2" t="s">
        <v>4</v>
      </c>
    </row>
    <row r="6" spans="1:11">
      <c r="B6" s="2" t="str">
        <f>"UC_Growth_"&amp;D6</f>
        <v>UC_Growth_XINDELC</v>
      </c>
      <c r="C6" s="2" t="s">
        <v>48</v>
      </c>
      <c r="D6" s="2" t="s">
        <v>52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1">
      <c r="B7" s="2" t="str">
        <f t="shared" ref="B7:B8" si="0">"UC_Growth_"&amp;D7</f>
        <v>UC_Growth_XINDELC</v>
      </c>
      <c r="C7" s="2" t="s">
        <v>48</v>
      </c>
      <c r="D7" s="2" t="str">
        <f>D6</f>
        <v>XINDELC</v>
      </c>
      <c r="E7">
        <v>2054</v>
      </c>
      <c r="F7" s="2" t="s">
        <v>22</v>
      </c>
      <c r="G7">
        <f>1+$E$1</f>
        <v>1.1000000000000001</v>
      </c>
      <c r="H7">
        <v>1</v>
      </c>
      <c r="I7">
        <f>I6</f>
        <v>0</v>
      </c>
      <c r="J7" s="2">
        <v>5</v>
      </c>
    </row>
    <row r="8" spans="1:11">
      <c r="B8" s="2" t="str">
        <f t="shared" si="0"/>
        <v>UC_Growth_XINDELC</v>
      </c>
      <c r="C8" s="2" t="s">
        <v>48</v>
      </c>
      <c r="D8" s="2" t="str">
        <f>D7</f>
        <v>XINDELC</v>
      </c>
      <c r="E8">
        <v>2055</v>
      </c>
      <c r="F8" s="2" t="s">
        <v>22</v>
      </c>
      <c r="G8">
        <v>100</v>
      </c>
      <c r="H8">
        <v>1</v>
      </c>
      <c r="I8">
        <f>I7</f>
        <v>0</v>
      </c>
      <c r="J8" s="2">
        <v>5</v>
      </c>
    </row>
    <row r="9" spans="1:11">
      <c r="B9" s="2" t="str">
        <f>"UC_Growth_"&amp;D9</f>
        <v>UC_Growth_XICPELC</v>
      </c>
      <c r="C9" s="2" t="s">
        <v>48</v>
      </c>
      <c r="D9" s="2" t="s">
        <v>56</v>
      </c>
      <c r="E9">
        <f>E6</f>
        <v>2026</v>
      </c>
      <c r="F9" s="2" t="s">
        <v>22</v>
      </c>
      <c r="G9">
        <f>1+$E$1</f>
        <v>1.1000000000000001</v>
      </c>
      <c r="H9">
        <v>1</v>
      </c>
      <c r="I9">
        <f>I6</f>
        <v>0</v>
      </c>
      <c r="J9" s="2">
        <v>5</v>
      </c>
    </row>
    <row r="10" spans="1:11">
      <c r="B10" s="2" t="str">
        <f t="shared" ref="B10:B11" si="1">"UC_Growth_"&amp;D10</f>
        <v>UC_Growth_XICPELC</v>
      </c>
      <c r="C10" s="2" t="s">
        <v>48</v>
      </c>
      <c r="D10" s="2" t="str">
        <f>D9</f>
        <v>XICPELC</v>
      </c>
      <c r="E10">
        <f t="shared" ref="E10:E17" si="2">E7</f>
        <v>2054</v>
      </c>
      <c r="F10" s="2" t="s">
        <v>22</v>
      </c>
      <c r="G10">
        <f>1+$E$1</f>
        <v>1.1000000000000001</v>
      </c>
      <c r="H10">
        <v>1</v>
      </c>
      <c r="I10">
        <f t="shared" ref="I10:I17" si="3">I7</f>
        <v>0</v>
      </c>
      <c r="J10" s="2">
        <v>5</v>
      </c>
    </row>
    <row r="11" spans="1:11">
      <c r="B11" s="2" t="str">
        <f t="shared" si="1"/>
        <v>UC_Growth_XICPELC</v>
      </c>
      <c r="C11" s="2" t="s">
        <v>48</v>
      </c>
      <c r="D11" s="2" t="str">
        <f>D10</f>
        <v>XICPELC</v>
      </c>
      <c r="E11">
        <f t="shared" si="2"/>
        <v>2055</v>
      </c>
      <c r="F11" s="2" t="s">
        <v>22</v>
      </c>
      <c r="G11">
        <v>100</v>
      </c>
      <c r="H11">
        <v>1</v>
      </c>
      <c r="I11">
        <f t="shared" si="3"/>
        <v>0</v>
      </c>
      <c r="J11" s="2">
        <v>5</v>
      </c>
    </row>
    <row r="12" spans="1:11">
      <c r="B12" s="2" t="str">
        <f>"UC_Growth_"&amp;D12</f>
        <v>UC_Growth_XIMIELC</v>
      </c>
      <c r="C12" s="2" t="s">
        <v>48</v>
      </c>
      <c r="D12" s="2" t="s">
        <v>57</v>
      </c>
      <c r="E12">
        <f t="shared" si="2"/>
        <v>2026</v>
      </c>
      <c r="F12" s="2" t="s">
        <v>22</v>
      </c>
      <c r="G12">
        <f>1+$E$1</f>
        <v>1.1000000000000001</v>
      </c>
      <c r="H12">
        <v>1</v>
      </c>
      <c r="I12">
        <f t="shared" si="3"/>
        <v>0</v>
      </c>
      <c r="J12" s="2">
        <v>5</v>
      </c>
    </row>
    <row r="13" spans="1:11">
      <c r="B13" s="2" t="str">
        <f t="shared" ref="B13:B14" si="4">"UC_Growth_"&amp;D13</f>
        <v>UC_Growth_XIMIELC</v>
      </c>
      <c r="C13" s="2" t="s">
        <v>48</v>
      </c>
      <c r="D13" s="2" t="str">
        <f>D12</f>
        <v>XIMIELC</v>
      </c>
      <c r="E13">
        <f t="shared" si="2"/>
        <v>2054</v>
      </c>
      <c r="F13" s="2" t="s">
        <v>22</v>
      </c>
      <c r="G13">
        <f>1+$E$1</f>
        <v>1.1000000000000001</v>
      </c>
      <c r="H13">
        <v>1</v>
      </c>
      <c r="I13">
        <f t="shared" si="3"/>
        <v>0</v>
      </c>
      <c r="J13" s="2">
        <v>5</v>
      </c>
    </row>
    <row r="14" spans="1:11">
      <c r="B14" s="2" t="str">
        <f t="shared" si="4"/>
        <v>UC_Growth_XIMIELC</v>
      </c>
      <c r="C14" s="2" t="s">
        <v>48</v>
      </c>
      <c r="D14" s="2" t="str">
        <f>D13</f>
        <v>XIMIELC</v>
      </c>
      <c r="E14">
        <f t="shared" si="2"/>
        <v>2055</v>
      </c>
      <c r="F14" s="2" t="s">
        <v>22</v>
      </c>
      <c r="G14">
        <v>100</v>
      </c>
      <c r="H14">
        <v>1</v>
      </c>
      <c r="I14">
        <f t="shared" si="3"/>
        <v>0</v>
      </c>
      <c r="J14" s="2">
        <v>5</v>
      </c>
    </row>
    <row r="15" spans="1:11">
      <c r="B15" s="2" t="str">
        <f>"UC_Growth_"&amp;D15</f>
        <v>UC_Growth_XIFBELC</v>
      </c>
      <c r="C15" s="2" t="s">
        <v>48</v>
      </c>
      <c r="D15" s="2" t="s">
        <v>58</v>
      </c>
      <c r="E15">
        <f t="shared" si="2"/>
        <v>2026</v>
      </c>
      <c r="F15" s="2" t="s">
        <v>22</v>
      </c>
      <c r="G15">
        <f>1+$E$1</f>
        <v>1.1000000000000001</v>
      </c>
      <c r="H15">
        <v>1</v>
      </c>
      <c r="I15">
        <f t="shared" si="3"/>
        <v>0</v>
      </c>
      <c r="J15" s="2">
        <v>5</v>
      </c>
    </row>
    <row r="16" spans="1:11">
      <c r="B16" s="2" t="str">
        <f t="shared" ref="B16:B17" si="5">"UC_Growth_"&amp;D16</f>
        <v>UC_Growth_XIFBELC</v>
      </c>
      <c r="C16" s="2" t="s">
        <v>48</v>
      </c>
      <c r="D16" s="2" t="str">
        <f>D15</f>
        <v>XIFBELC</v>
      </c>
      <c r="E16">
        <f t="shared" si="2"/>
        <v>2054</v>
      </c>
      <c r="F16" s="2" t="s">
        <v>22</v>
      </c>
      <c r="G16">
        <f>1+$E$1</f>
        <v>1.1000000000000001</v>
      </c>
      <c r="H16">
        <v>1</v>
      </c>
      <c r="I16">
        <f t="shared" si="3"/>
        <v>0</v>
      </c>
      <c r="J16" s="2">
        <v>5</v>
      </c>
    </row>
    <row r="17" spans="2:14">
      <c r="B17" s="2" t="str">
        <f t="shared" si="5"/>
        <v>UC_Growth_XIFBELC</v>
      </c>
      <c r="C17" s="2" t="s">
        <v>48</v>
      </c>
      <c r="D17" s="2" t="str">
        <f>D16</f>
        <v>XIFBELC</v>
      </c>
      <c r="E17">
        <f t="shared" si="2"/>
        <v>2055</v>
      </c>
      <c r="F17" s="2" t="s">
        <v>22</v>
      </c>
      <c r="G17">
        <v>100</v>
      </c>
      <c r="H17">
        <v>1</v>
      </c>
      <c r="I17">
        <f t="shared" si="3"/>
        <v>0</v>
      </c>
      <c r="J17" s="2">
        <v>5</v>
      </c>
    </row>
    <row r="18" spans="2:14">
      <c r="B18" s="2" t="str">
        <f>"UC_Growth_"&amp;D18</f>
        <v>UC_Growth_XINDHGN</v>
      </c>
      <c r="C18" s="2" t="s">
        <v>48</v>
      </c>
      <c r="D18" s="2" t="s">
        <v>53</v>
      </c>
      <c r="E18">
        <f>E15</f>
        <v>2026</v>
      </c>
      <c r="F18" s="2" t="s">
        <v>22</v>
      </c>
      <c r="G18">
        <f>1+$E$1</f>
        <v>1.1000000000000001</v>
      </c>
      <c r="H18">
        <v>1</v>
      </c>
      <c r="I18">
        <f>I15</f>
        <v>0</v>
      </c>
      <c r="J18" s="2">
        <v>5</v>
      </c>
    </row>
    <row r="19" spans="2:14">
      <c r="B19" s="2" t="str">
        <f t="shared" ref="B19:B20" si="6">"UC_Growth_"&amp;D19</f>
        <v>UC_Growth_XINDHGN</v>
      </c>
      <c r="C19" s="2" t="s">
        <v>48</v>
      </c>
      <c r="D19" s="2" t="s">
        <v>53</v>
      </c>
      <c r="E19">
        <f>E16</f>
        <v>2054</v>
      </c>
      <c r="F19" s="2" t="s">
        <v>22</v>
      </c>
      <c r="G19">
        <f>1+$E$1</f>
        <v>1.1000000000000001</v>
      </c>
      <c r="H19">
        <v>1</v>
      </c>
      <c r="I19">
        <f>I16</f>
        <v>0</v>
      </c>
      <c r="J19" s="2">
        <v>5</v>
      </c>
    </row>
    <row r="20" spans="2:14">
      <c r="B20" s="2" t="str">
        <f t="shared" si="6"/>
        <v>UC_Growth_XINDHGN</v>
      </c>
      <c r="C20" s="2" t="s">
        <v>48</v>
      </c>
      <c r="D20" s="2" t="s">
        <v>53</v>
      </c>
      <c r="E20">
        <f>E17</f>
        <v>2055</v>
      </c>
      <c r="F20" s="2" t="s">
        <v>22</v>
      </c>
      <c r="G20">
        <v>100</v>
      </c>
      <c r="H20">
        <v>1</v>
      </c>
      <c r="I20">
        <f>I17</f>
        <v>0</v>
      </c>
      <c r="J20" s="2">
        <v>5</v>
      </c>
    </row>
    <row r="21" spans="2:14">
      <c r="B21" s="2" t="str">
        <f>"UC_Growth_"&amp;D21</f>
        <v>UC_Growth_XTRAELC</v>
      </c>
      <c r="C21" s="2" t="s">
        <v>48</v>
      </c>
      <c r="D21" s="2" t="s">
        <v>59</v>
      </c>
      <c r="E21">
        <f>E15</f>
        <v>2026</v>
      </c>
      <c r="F21" s="2" t="s">
        <v>22</v>
      </c>
      <c r="G21">
        <f>1+$E$1</f>
        <v>1.1000000000000001</v>
      </c>
      <c r="H21">
        <v>1</v>
      </c>
      <c r="I21">
        <f>I15</f>
        <v>0</v>
      </c>
      <c r="J21" s="2">
        <v>5</v>
      </c>
      <c r="N21" s="2"/>
    </row>
    <row r="22" spans="2:14">
      <c r="B22" s="2" t="str">
        <f t="shared" ref="B22:B23" si="7">"UC_Growth_"&amp;D22</f>
        <v>UC_Growth_XTRAELC</v>
      </c>
      <c r="C22" s="2" t="s">
        <v>48</v>
      </c>
      <c r="D22" s="2" t="str">
        <f>D21</f>
        <v>XTRAELC</v>
      </c>
      <c r="E22">
        <f>E16</f>
        <v>2054</v>
      </c>
      <c r="F22" s="2" t="s">
        <v>22</v>
      </c>
      <c r="G22">
        <f>1+$E$1</f>
        <v>1.1000000000000001</v>
      </c>
      <c r="H22">
        <v>1</v>
      </c>
      <c r="I22">
        <f>I16</f>
        <v>0</v>
      </c>
      <c r="J22" s="2">
        <v>5</v>
      </c>
      <c r="N22" s="2"/>
    </row>
    <row r="23" spans="2:14">
      <c r="B23" s="2" t="str">
        <f t="shared" si="7"/>
        <v>UC_Growth_XTRAELC</v>
      </c>
      <c r="C23" s="2" t="s">
        <v>48</v>
      </c>
      <c r="D23" s="2" t="str">
        <f>D22</f>
        <v>XTRAELC</v>
      </c>
      <c r="E23">
        <f>E17</f>
        <v>2055</v>
      </c>
      <c r="F23" s="2" t="s">
        <v>22</v>
      </c>
      <c r="G23">
        <v>100</v>
      </c>
      <c r="H23">
        <v>1</v>
      </c>
      <c r="I23">
        <f>I17</f>
        <v>0</v>
      </c>
      <c r="J23" s="2">
        <v>5</v>
      </c>
      <c r="N23" s="2"/>
    </row>
    <row r="24" spans="2:14">
      <c r="N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3F5D-A00A-4460-8453-94D06916B235}">
  <sheetPr>
    <tabColor theme="8"/>
  </sheetPr>
  <dimension ref="A1:N20"/>
  <sheetViews>
    <sheetView tabSelected="1" workbookViewId="0">
      <selection activeCell="G4" sqref="G4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0.2</v>
      </c>
      <c r="F1" s="2" t="s">
        <v>47</v>
      </c>
      <c r="G1">
        <v>2024</v>
      </c>
    </row>
    <row r="2" spans="1:14" ht="15">
      <c r="B2" s="7" t="s">
        <v>18</v>
      </c>
      <c r="D2" s="2" t="s">
        <v>61</v>
      </c>
      <c r="E2">
        <v>10</v>
      </c>
    </row>
    <row r="3" spans="1:14" ht="15">
      <c r="B3" s="7" t="s">
        <v>17</v>
      </c>
      <c r="D3" s="2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UC_RHSRT~2024</v>
      </c>
      <c r="J5" s="10" t="s">
        <v>40</v>
      </c>
      <c r="K5" s="2" t="s">
        <v>4</v>
      </c>
    </row>
    <row r="6" spans="1:14">
      <c r="B6" s="2" t="str">
        <f>"UC_Growth_"&amp;D6</f>
        <v>UC_Growth_TPPRCARELC-N</v>
      </c>
      <c r="C6" s="2" t="s">
        <v>36</v>
      </c>
      <c r="D6" s="2" t="s">
        <v>60</v>
      </c>
      <c r="E6">
        <f>G1</f>
        <v>2024</v>
      </c>
      <c r="F6" s="2" t="s">
        <v>22</v>
      </c>
      <c r="G6">
        <f>1+$E$1</f>
        <v>1.2</v>
      </c>
      <c r="H6">
        <v>1</v>
      </c>
      <c r="I6">
        <f>-E2</f>
        <v>-10</v>
      </c>
      <c r="J6" s="2">
        <v>5</v>
      </c>
    </row>
    <row r="7" spans="1:14">
      <c r="B7" s="2" t="str">
        <f t="shared" ref="B7:B14" si="0">"UC_Growth_"&amp;D7</f>
        <v>UC_Growth_TPPRCARELC-N</v>
      </c>
      <c r="C7" s="2" t="str">
        <f>C6</f>
        <v>NCAP,GROWTH</v>
      </c>
      <c r="D7" s="2" t="str">
        <f>D6</f>
        <v>TPPRCARELC-N</v>
      </c>
      <c r="E7">
        <v>2054</v>
      </c>
      <c r="F7" s="2" t="s">
        <v>22</v>
      </c>
      <c r="G7">
        <f>1+$E$1</f>
        <v>1.2</v>
      </c>
      <c r="H7">
        <v>1</v>
      </c>
      <c r="I7">
        <f>I6</f>
        <v>-10</v>
      </c>
      <c r="J7" s="2">
        <v>5</v>
      </c>
    </row>
    <row r="8" spans="1:14">
      <c r="B8" s="2" t="str">
        <f t="shared" si="0"/>
        <v>UC_Growth_TPPRCARELC-N</v>
      </c>
      <c r="C8" s="2" t="str">
        <f>C7</f>
        <v>NCAP,GROWTH</v>
      </c>
      <c r="D8" s="2" t="str">
        <f>D7</f>
        <v>TPPRCARELC-N</v>
      </c>
      <c r="E8">
        <v>2055</v>
      </c>
      <c r="F8" s="2" t="s">
        <v>22</v>
      </c>
      <c r="G8">
        <v>100</v>
      </c>
      <c r="H8">
        <v>1</v>
      </c>
      <c r="I8">
        <f>I7</f>
        <v>-10</v>
      </c>
      <c r="J8" s="2">
        <v>5</v>
      </c>
    </row>
    <row r="9" spans="1:14">
      <c r="B9" s="2" t="str">
        <f>"UC_Growth_"&amp;D9</f>
        <v>UC_Growth_TPPUMBTELC-N</v>
      </c>
      <c r="C9" s="2" t="s">
        <v>36</v>
      </c>
      <c r="D9" s="2" t="s">
        <v>64</v>
      </c>
      <c r="E9">
        <f>$G$1</f>
        <v>2024</v>
      </c>
      <c r="F9" s="2" t="s">
        <v>22</v>
      </c>
      <c r="G9">
        <f>1+$E$1</f>
        <v>1.2</v>
      </c>
      <c r="H9">
        <v>1</v>
      </c>
      <c r="I9">
        <v>-2</v>
      </c>
      <c r="J9" s="2">
        <v>5</v>
      </c>
    </row>
    <row r="10" spans="1:14">
      <c r="B10" s="2" t="str">
        <f t="shared" ref="B10:B11" si="1">"UC_Growth_"&amp;D10</f>
        <v>UC_Growth_TPPUMBTELC-N</v>
      </c>
      <c r="C10" s="2" t="str">
        <f>C9</f>
        <v>NCAP,GROWTH</v>
      </c>
      <c r="D10" s="2" t="str">
        <f>D9</f>
        <v>TPPUMBTELC-N</v>
      </c>
      <c r="E10">
        <v>2054</v>
      </c>
      <c r="F10" s="2" t="s">
        <v>22</v>
      </c>
      <c r="G10">
        <f>1+$E$1</f>
        <v>1.2</v>
      </c>
      <c r="H10">
        <v>1</v>
      </c>
      <c r="I10">
        <f>I9</f>
        <v>-2</v>
      </c>
      <c r="J10" s="2">
        <v>5</v>
      </c>
    </row>
    <row r="11" spans="1:14">
      <c r="B11" s="2" t="str">
        <f t="shared" si="1"/>
        <v>UC_Growth_TPPUMBTELC-N</v>
      </c>
      <c r="C11" s="2" t="str">
        <f>C10</f>
        <v>NCAP,GROWTH</v>
      </c>
      <c r="D11" s="2" t="str">
        <f>D10</f>
        <v>TPPUMBTELC-N</v>
      </c>
      <c r="E11">
        <v>2055</v>
      </c>
      <c r="F11" s="2" t="s">
        <v>22</v>
      </c>
      <c r="G11">
        <v>100</v>
      </c>
      <c r="H11">
        <v>1</v>
      </c>
      <c r="I11">
        <f>I10</f>
        <v>-2</v>
      </c>
      <c r="J11" s="2">
        <v>5</v>
      </c>
    </row>
    <row r="12" spans="1:14">
      <c r="B12" s="2" t="str">
        <f t="shared" si="0"/>
        <v>UC_Growth_TFLCVOGSH-N</v>
      </c>
      <c r="C12" s="2" t="str">
        <f>C8</f>
        <v>NCAP,GROWTH</v>
      </c>
      <c r="D12" s="2" t="s">
        <v>65</v>
      </c>
      <c r="E12">
        <f t="shared" ref="E12:E20" si="2">E6</f>
        <v>2024</v>
      </c>
      <c r="F12" s="2" t="s">
        <v>22</v>
      </c>
      <c r="G12">
        <f>1+$E$1</f>
        <v>1.2</v>
      </c>
      <c r="H12">
        <v>1</v>
      </c>
      <c r="I12">
        <f>-$E$2</f>
        <v>-10</v>
      </c>
      <c r="J12" s="2">
        <v>5</v>
      </c>
      <c r="N12" s="2"/>
    </row>
    <row r="13" spans="1:14">
      <c r="B13" s="2" t="str">
        <f t="shared" si="0"/>
        <v>UC_Growth_TFLCVOGSH-N</v>
      </c>
      <c r="C13" s="2" t="str">
        <f t="shared" ref="C13:C17" si="3">C12</f>
        <v>NCAP,GROWTH</v>
      </c>
      <c r="D13" s="2" t="str">
        <f>D12</f>
        <v>TFLCVOGSH-N</v>
      </c>
      <c r="E13">
        <f t="shared" si="2"/>
        <v>2054</v>
      </c>
      <c r="F13" s="2" t="s">
        <v>22</v>
      </c>
      <c r="G13">
        <f>1+$E$1</f>
        <v>1.2</v>
      </c>
      <c r="H13">
        <v>1</v>
      </c>
      <c r="I13">
        <f>I12</f>
        <v>-10</v>
      </c>
      <c r="J13" s="2">
        <v>5</v>
      </c>
      <c r="N13" s="2"/>
    </row>
    <row r="14" spans="1:14">
      <c r="B14" s="2" t="str">
        <f t="shared" si="0"/>
        <v>UC_Growth_TFLCVOGSH-N</v>
      </c>
      <c r="C14" s="2" t="str">
        <f t="shared" si="3"/>
        <v>NCAP,GROWTH</v>
      </c>
      <c r="D14" s="2" t="str">
        <f>D13</f>
        <v>TFLCVOGSH-N</v>
      </c>
      <c r="E14">
        <f t="shared" si="2"/>
        <v>2055</v>
      </c>
      <c r="F14" s="2" t="s">
        <v>22</v>
      </c>
      <c r="G14">
        <v>100</v>
      </c>
      <c r="H14">
        <v>1</v>
      </c>
      <c r="I14">
        <f>I13</f>
        <v>-10</v>
      </c>
      <c r="J14" s="2">
        <v>5</v>
      </c>
      <c r="N14" s="2"/>
    </row>
    <row r="15" spans="1:14">
      <c r="B15" s="2" t="str">
        <f t="shared" ref="B15:B17" si="4">"UC_Growth_"&amp;D15</f>
        <v>UC_Growth_TFLCVELC-N</v>
      </c>
      <c r="C15" s="2" t="str">
        <f>C11</f>
        <v>NCAP,GROWTH</v>
      </c>
      <c r="D15" s="2" t="s">
        <v>62</v>
      </c>
      <c r="E15">
        <f t="shared" si="2"/>
        <v>2024</v>
      </c>
      <c r="F15" s="2" t="s">
        <v>22</v>
      </c>
      <c r="G15">
        <f>1+$E$1</f>
        <v>1.2</v>
      </c>
      <c r="H15">
        <v>1</v>
      </c>
      <c r="I15">
        <f>-$E$2</f>
        <v>-10</v>
      </c>
      <c r="J15" s="2">
        <v>5</v>
      </c>
      <c r="N15" s="2"/>
    </row>
    <row r="16" spans="1:14">
      <c r="B16" s="2" t="str">
        <f t="shared" si="4"/>
        <v>UC_Growth_TFLCVELC-N</v>
      </c>
      <c r="C16" s="2" t="str">
        <f t="shared" si="3"/>
        <v>NCAP,GROWTH</v>
      </c>
      <c r="D16" s="2" t="str">
        <f>D15</f>
        <v>TFLCVELC-N</v>
      </c>
      <c r="E16">
        <f t="shared" si="2"/>
        <v>2054</v>
      </c>
      <c r="F16" s="2" t="s">
        <v>22</v>
      </c>
      <c r="G16">
        <f>1+$E$1</f>
        <v>1.2</v>
      </c>
      <c r="H16">
        <v>1</v>
      </c>
      <c r="I16">
        <f>I15</f>
        <v>-10</v>
      </c>
      <c r="J16" s="2">
        <v>5</v>
      </c>
      <c r="N16" s="2"/>
    </row>
    <row r="17" spans="2:14">
      <c r="B17" s="2" t="str">
        <f t="shared" si="4"/>
        <v>UC_Growth_TFLCVELC-N</v>
      </c>
      <c r="C17" s="2" t="str">
        <f t="shared" si="3"/>
        <v>NCAP,GROWTH</v>
      </c>
      <c r="D17" s="2" t="str">
        <f>D16</f>
        <v>TFLCVELC-N</v>
      </c>
      <c r="E17">
        <f t="shared" si="2"/>
        <v>2055</v>
      </c>
      <c r="F17" s="2" t="s">
        <v>22</v>
      </c>
      <c r="G17">
        <v>100</v>
      </c>
      <c r="H17">
        <v>1</v>
      </c>
      <c r="I17">
        <f>I16</f>
        <v>-10</v>
      </c>
      <c r="J17" s="2">
        <v>5</v>
      </c>
      <c r="N17" s="2"/>
    </row>
    <row r="18" spans="2:14">
      <c r="B18" s="2" t="str">
        <f t="shared" ref="B18:B20" si="5">"UC_Growth_"&amp;D18</f>
        <v>UC_Growth_TFHCV1ELC-N</v>
      </c>
      <c r="C18" s="2" t="str">
        <f>C14</f>
        <v>NCAP,GROWTH</v>
      </c>
      <c r="D18" s="2" t="s">
        <v>63</v>
      </c>
      <c r="E18">
        <f t="shared" si="2"/>
        <v>2024</v>
      </c>
      <c r="F18" s="2" t="s">
        <v>22</v>
      </c>
      <c r="G18">
        <f>1+$E$1</f>
        <v>1.2</v>
      </c>
      <c r="H18">
        <v>1</v>
      </c>
      <c r="I18">
        <v>-5</v>
      </c>
      <c r="J18" s="2">
        <v>5</v>
      </c>
      <c r="N18" s="2"/>
    </row>
    <row r="19" spans="2:14">
      <c r="B19" s="2" t="str">
        <f t="shared" si="5"/>
        <v>UC_Growth_TFHCV1ELC-N</v>
      </c>
      <c r="C19" s="2" t="str">
        <f t="shared" ref="C19:C20" si="6">C18</f>
        <v>NCAP,GROWTH</v>
      </c>
      <c r="D19" s="2" t="str">
        <f>D18</f>
        <v>TFHCV1ELC-N</v>
      </c>
      <c r="E19">
        <f t="shared" si="2"/>
        <v>2054</v>
      </c>
      <c r="F19" s="2" t="s">
        <v>22</v>
      </c>
      <c r="G19">
        <f>1+$E$1</f>
        <v>1.2</v>
      </c>
      <c r="H19">
        <v>1</v>
      </c>
      <c r="I19">
        <f>I18</f>
        <v>-5</v>
      </c>
      <c r="J19" s="2">
        <v>5</v>
      </c>
    </row>
    <row r="20" spans="2:14">
      <c r="B20" s="2" t="str">
        <f t="shared" si="5"/>
        <v>UC_Growth_TFHCV1ELC-N</v>
      </c>
      <c r="C20" s="2" t="str">
        <f t="shared" si="6"/>
        <v>NCAP,GROWTH</v>
      </c>
      <c r="D20" s="2" t="str">
        <f>D19</f>
        <v>TFHCV1ELC-N</v>
      </c>
      <c r="E20">
        <f t="shared" si="2"/>
        <v>2055</v>
      </c>
      <c r="F20" s="2" t="s">
        <v>22</v>
      </c>
      <c r="G20">
        <v>100</v>
      </c>
      <c r="H20">
        <v>1</v>
      </c>
      <c r="I20">
        <f>I19</f>
        <v>-5</v>
      </c>
      <c r="J20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BuildRateConstraints</vt:lpstr>
      <vt:lpstr>TransDum</vt:lpstr>
      <vt:lpstr>BatteryConstraint</vt:lpstr>
      <vt:lpstr>FIRMConstraint</vt:lpstr>
      <vt:lpstr>WindPVConstraint</vt:lpstr>
      <vt:lpstr>WindThermalConstraint</vt:lpstr>
      <vt:lpstr>GrowthConstraintsSupply</vt:lpstr>
      <vt:lpstr>GrowthConstraintsDistribution</vt:lpstr>
      <vt:lpstr>GrowthConstraintsTransport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2023-10-04T13:58:03Z</dcterms:modified>
</cp:coreProperties>
</file>