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ISL\SuppXLS\"/>
    </mc:Choice>
  </mc:AlternateContent>
  <xr:revisionPtr revIDLastSave="0" documentId="13_ncr:1_{F7C69078-8A0C-43AC-909F-9B976B1E7B70}" xr6:coauthVersionLast="47" xr6:coauthVersionMax="47" xr10:uidLastSave="{00000000-0000-0000-0000-000000000000}"/>
  <bookViews>
    <workbookView xWindow="-98" yWindow="-98" windowWidth="28996" windowHeight="17475" firstSheet="1" activeTab="1" xr2:uid="{00000000-000D-0000-FFFF-FFFF00000000}"/>
  </bookViews>
  <sheets>
    <sheet name="Veda" sheetId="1" r:id="rId1"/>
    <sheet name="historical_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AG9" i="1"/>
  <c r="AH9" i="1" s="1"/>
  <c r="AG8" i="1"/>
  <c r="AH8" i="1" s="1"/>
  <c r="AF9" i="1"/>
  <c r="AF8" i="1"/>
  <c r="X9" i="1"/>
  <c r="X8" i="1"/>
  <c r="Y9" i="1"/>
  <c r="Z9" i="1" s="1"/>
  <c r="Y8" i="1"/>
  <c r="Z8" i="1" s="1"/>
  <c r="D8" i="1"/>
  <c r="D6" i="1"/>
  <c r="D7" i="1"/>
  <c r="D5" i="1"/>
  <c r="E24" i="1"/>
  <c r="E23" i="1"/>
  <c r="E2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Amit Kanudia</author>
  </authors>
  <commentList>
    <comment ref="D8" authorId="0" shapeId="0" xr:uid="{79577DE7-359E-49C1-A1D9-EC64BAD436CB}">
      <text>
        <r>
          <rPr>
            <b/>
            <sz val="9"/>
            <color indexed="81"/>
            <rFont val="Tahoma"/>
            <charset val="1"/>
          </rPr>
          <t>Amit Kanudia:</t>
        </r>
        <r>
          <rPr>
            <sz val="9"/>
            <color indexed="81"/>
            <rFont val="Tahoma"/>
            <charset val="1"/>
          </rPr>
          <t xml:space="preserve">
29-07-2025
ember
</t>
        </r>
      </text>
    </comment>
  </commentList>
</comments>
</file>

<file path=xl/sharedStrings.xml><?xml version="1.0" encoding="utf-8"?>
<sst xmlns="http://schemas.openxmlformats.org/spreadsheetml/2006/main" count="156" uniqueCount="74">
  <si>
    <t>~TFM_INS-AT</t>
  </si>
  <si>
    <t>~UC_Sets: R_E: AllRegions</t>
  </si>
  <si>
    <t>pset_ci</t>
  </si>
  <si>
    <t>process</t>
  </si>
  <si>
    <t>AFA</t>
  </si>
  <si>
    <t>coal</t>
  </si>
  <si>
    <t>hydro</t>
  </si>
  <si>
    <t>ep*</t>
  </si>
  <si>
    <t>gas</t>
  </si>
  <si>
    <t>solar</t>
  </si>
  <si>
    <t>~UC_T: UC_CAP~UP</t>
  </si>
  <si>
    <t>~UC_T: UC_CAP~LO</t>
  </si>
  <si>
    <t>wind</t>
  </si>
  <si>
    <t>UC_N</t>
  </si>
  <si>
    <t>pset_co</t>
  </si>
  <si>
    <t>UC_ACT</t>
  </si>
  <si>
    <t>UC_RHSRT</t>
  </si>
  <si>
    <t>UC_RHSRT~0</t>
  </si>
  <si>
    <t>UC_CAP</t>
  </si>
  <si>
    <t>nuclear</t>
  </si>
  <si>
    <t>UCE_max coal fleet utilization</t>
  </si>
  <si>
    <t>-CO2Captured</t>
  </si>
  <si>
    <t>UCE_min coal fleet utilization</t>
  </si>
  <si>
    <t>oil</t>
  </si>
  <si>
    <t>UCE_max gas fleet utilization</t>
  </si>
  <si>
    <t>UCE_min gas fleet utilization</t>
  </si>
  <si>
    <t>~TFM_INS</t>
  </si>
  <si>
    <t>attribute</t>
  </si>
  <si>
    <t>value</t>
  </si>
  <si>
    <t>START</t>
  </si>
  <si>
    <t>Bioenergy + CCUS</t>
  </si>
  <si>
    <t>Bioenergy - Cofiring</t>
  </si>
  <si>
    <t>Bioenergy - Large scale unit</t>
  </si>
  <si>
    <t>Bioenergy - Medium-scale CHP</t>
  </si>
  <si>
    <t>Concentrating solar power</t>
  </si>
  <si>
    <t>Fuel cell (distributed electricity generation)</t>
  </si>
  <si>
    <t>cset_cn</t>
  </si>
  <si>
    <t>other_indexes</t>
  </si>
  <si>
    <t>Marine</t>
  </si>
  <si>
    <t>VDA_EMCB</t>
  </si>
  <si>
    <t>CO2</t>
  </si>
  <si>
    <t>Oxyfuel + CCS</t>
  </si>
  <si>
    <t>Solar photovoltaics - Buildings</t>
  </si>
  <si>
    <t>Solar photovoltaics - Large scale unit</t>
  </si>
  <si>
    <t>Wind offshore</t>
  </si>
  <si>
    <t>Wind onshore</t>
  </si>
  <si>
    <t>CCGT - CHP</t>
  </si>
  <si>
    <t>~UC_T: FX</t>
  </si>
  <si>
    <t>pset_pn</t>
  </si>
  <si>
    <t>UCE_Solar capacity aggregation for peak</t>
  </si>
  <si>
    <t>ElcAgg_Solar</t>
  </si>
  <si>
    <t>UCE_Wind capacity aggregation for peak</t>
  </si>
  <si>
    <t>ElcAgg_Wind</t>
  </si>
  <si>
    <t>ep*,EN*</t>
  </si>
  <si>
    <t>Geothermal*</t>
  </si>
  <si>
    <t>EMBER Utilization Factors</t>
  </si>
  <si>
    <t>model_fuel</t>
  </si>
  <si>
    <t>bioenergy</t>
  </si>
  <si>
    <t>IRENA Utilization Factors</t>
  </si>
  <si>
    <t>geothermal</t>
  </si>
  <si>
    <t>EMBER Generation (TWh)</t>
  </si>
  <si>
    <t>Total</t>
  </si>
  <si>
    <t>IRENA Generation (TWh)</t>
  </si>
  <si>
    <t>EMBER Capacity (GW)</t>
  </si>
  <si>
    <t>IRENA Capacity (GW)</t>
  </si>
  <si>
    <t>Electricity Trade Data (TWh) - Source: EMBER (estimated)</t>
  </si>
  <si>
    <t>ISO</t>
  </si>
  <si>
    <t>ISL</t>
  </si>
  <si>
    <t>Import</t>
  </si>
  <si>
    <t>Export</t>
  </si>
  <si>
    <t>ember_min</t>
  </si>
  <si>
    <t>ember_max</t>
  </si>
  <si>
    <t>irena_min</t>
  </si>
  <si>
    <t>irena_max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</si>
</sst>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DCE6F1"/>
        <bgColor indexed="64"/>
      </patternFill>
    </fill>
    <fill>
      <patternFill patternType="solid">
        <fgColor rgb="FFFFFFC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/>
  </cellStyleXfs>
  <cellXfs count="11">
    <xf numFmtId="0" fontId="0" fillId="0" borderId="0" xfId="0"/>
    <xf numFmtId="0" fontId="0" fillId="0" borderId="0" xfId="0" quotePrefix="1"/>
    <xf numFmtId="0" fontId="0" fillId="0" borderId="0" xfId="0" applyAlignment="1">
      <alignment vertical="center"/>
    </xf>
    <xf numFmtId="2" fontId="0" fillId="0" borderId="0" xfId="0" applyNumberFormat="1"/>
    <xf numFmtId="164" fontId="0" fillId="0" borderId="0" xfId="0" applyNumberFormat="1"/>
    <xf numFmtId="164" fontId="1" fillId="0" borderId="0" xfId="1" applyNumberFormat="1"/>
    <xf numFmtId="0" fontId="5" fillId="0" borderId="0" xfId="0" applyFont="1"/>
    <xf numFmtId="0" fontId="4" fillId="3" borderId="0" xfId="0" applyFont="1" applyFill="1"/>
    <xf numFmtId="0" fontId="4" fillId="4" borderId="0" xfId="0" applyFont="1" applyFill="1"/>
    <xf numFmtId="165" fontId="0" fillId="0" borderId="0" xfId="0" applyNumberFormat="1"/>
    <xf numFmtId="0" fontId="6" fillId="2" borderId="0" xfId="0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J40"/>
  <sheetViews>
    <sheetView workbookViewId="0">
      <selection activeCell="D16" sqref="D16"/>
    </sheetView>
  </sheetViews>
  <sheetFormatPr defaultRowHeight="14.25" x14ac:dyDescent="0.45"/>
  <cols>
    <col min="2" max="2" width="10.9296875" bestFit="1" customWidth="1"/>
    <col min="3" max="3" width="6.9296875" bestFit="1" customWidth="1"/>
    <col min="4" max="4" width="8.59765625" customWidth="1"/>
    <col min="5" max="5" width="9.53125" customWidth="1"/>
    <col min="6" max="6" width="9.73046875" bestFit="1" customWidth="1"/>
    <col min="7" max="8" width="10.73046875" bestFit="1" customWidth="1"/>
    <col min="9" max="9" width="8.59765625" bestFit="1" customWidth="1"/>
    <col min="10" max="10" width="8.9296875" bestFit="1" customWidth="1"/>
    <col min="15" max="15" width="6.265625" bestFit="1" customWidth="1"/>
    <col min="16" max="16" width="4.06640625" bestFit="1" customWidth="1"/>
    <col min="17" max="17" width="4.19921875" bestFit="1" customWidth="1"/>
    <col min="18" max="18" width="4.73046875" bestFit="1" customWidth="1"/>
    <col min="19" max="19" width="4.19921875" bestFit="1" customWidth="1"/>
    <col min="20" max="20" width="4.73046875" bestFit="1" customWidth="1"/>
    <col min="21" max="21" width="24" bestFit="1" customWidth="1"/>
    <col min="22" max="22" width="6.33203125" bestFit="1" customWidth="1"/>
    <col min="23" max="23" width="6.33203125" customWidth="1"/>
    <col min="24" max="24" width="7" bestFit="1" customWidth="1"/>
    <col min="25" max="26" width="7.86328125" bestFit="1" customWidth="1"/>
    <col min="27" max="27" width="9.19921875" bestFit="1" customWidth="1"/>
    <col min="28" max="28" width="11.19921875" bestFit="1" customWidth="1"/>
    <col min="30" max="30" width="23.73046875" bestFit="1" customWidth="1"/>
    <col min="31" max="31" width="6.33203125" bestFit="1" customWidth="1"/>
    <col min="32" max="32" width="7" bestFit="1" customWidth="1"/>
    <col min="33" max="33" width="7.86328125" bestFit="1" customWidth="1"/>
    <col min="34" max="34" width="4.73046875" bestFit="1" customWidth="1"/>
    <col min="35" max="35" width="9.19921875" bestFit="1" customWidth="1"/>
    <col min="36" max="36" width="11.19921875" bestFit="1" customWidth="1"/>
  </cols>
  <sheetData>
    <row r="1" spans="2:36" x14ac:dyDescent="0.45">
      <c r="AA1">
        <v>1.1000000000000001</v>
      </c>
      <c r="AC1">
        <v>0.9</v>
      </c>
    </row>
    <row r="2" spans="2:36" x14ac:dyDescent="0.45">
      <c r="F2" s="10" t="s">
        <v>56</v>
      </c>
      <c r="G2" s="10" t="s">
        <v>70</v>
      </c>
      <c r="H2" s="10" t="s">
        <v>71</v>
      </c>
      <c r="I2" s="10" t="s">
        <v>72</v>
      </c>
      <c r="J2" s="10" t="s">
        <v>73</v>
      </c>
    </row>
    <row r="3" spans="2:36" x14ac:dyDescent="0.45">
      <c r="B3" t="s">
        <v>0</v>
      </c>
      <c r="F3" t="s">
        <v>57</v>
      </c>
      <c r="G3" s="4">
        <v>0.71482931071972167</v>
      </c>
      <c r="H3" s="4">
        <v>0.90422975246335013</v>
      </c>
      <c r="I3" s="4">
        <v>7.6103500761035003E-2</v>
      </c>
      <c r="J3" s="4">
        <v>0.45662100456621002</v>
      </c>
      <c r="V3" t="s">
        <v>1</v>
      </c>
    </row>
    <row r="4" spans="2:36" x14ac:dyDescent="0.45">
      <c r="B4" t="s">
        <v>2</v>
      </c>
      <c r="C4" t="s">
        <v>3</v>
      </c>
      <c r="D4" t="s">
        <v>4</v>
      </c>
      <c r="F4" t="s">
        <v>5</v>
      </c>
      <c r="G4" s="4"/>
      <c r="H4" s="4"/>
      <c r="I4" s="4"/>
      <c r="J4" s="4"/>
    </row>
    <row r="5" spans="2:36" x14ac:dyDescent="0.45">
      <c r="B5" t="s">
        <v>6</v>
      </c>
      <c r="C5" t="s">
        <v>53</v>
      </c>
      <c r="D5" s="5">
        <f>IFERROR(VLOOKUP(B5,$F$3:$J$11,5,FALSE),"")</f>
        <v>0.80455162516312562</v>
      </c>
      <c r="F5" t="s">
        <v>8</v>
      </c>
      <c r="G5" s="4"/>
      <c r="H5" s="4"/>
      <c r="I5" s="4"/>
      <c r="J5" s="4"/>
    </row>
    <row r="6" spans="2:36" x14ac:dyDescent="0.45">
      <c r="B6" t="s">
        <v>9</v>
      </c>
      <c r="C6" t="s">
        <v>7</v>
      </c>
      <c r="D6" s="5">
        <f t="shared" ref="D6:D7" si="0">IFERROR(VLOOKUP(B6,$F$3:$J$11,5,FALSE),"")</f>
        <v>8.8397657161412915E-2</v>
      </c>
      <c r="F6" t="s">
        <v>59</v>
      </c>
      <c r="G6" s="4"/>
      <c r="H6" s="4"/>
      <c r="I6" s="4">
        <v>0.71178558289510707</v>
      </c>
      <c r="J6" s="4">
        <v>0.90926448372530044</v>
      </c>
      <c r="U6" t="s">
        <v>11</v>
      </c>
      <c r="AD6" t="s">
        <v>10</v>
      </c>
    </row>
    <row r="7" spans="2:36" x14ac:dyDescent="0.45">
      <c r="B7" t="s">
        <v>12</v>
      </c>
      <c r="C7" t="s">
        <v>7</v>
      </c>
      <c r="D7" s="5">
        <f t="shared" si="0"/>
        <v>0.4223744292237443</v>
      </c>
      <c r="F7" t="s">
        <v>6</v>
      </c>
      <c r="G7" s="4">
        <v>0.53899439601494403</v>
      </c>
      <c r="H7" s="4">
        <v>0.79679218007847452</v>
      </c>
      <c r="I7" s="4">
        <v>0.54504489587067095</v>
      </c>
      <c r="J7" s="4">
        <v>0.80455162516312562</v>
      </c>
      <c r="U7" t="s">
        <v>13</v>
      </c>
      <c r="V7" t="s">
        <v>2</v>
      </c>
      <c r="W7" t="s">
        <v>14</v>
      </c>
      <c r="X7" t="s">
        <v>15</v>
      </c>
      <c r="Y7">
        <v>2022</v>
      </c>
      <c r="Z7">
        <v>2050</v>
      </c>
      <c r="AA7" t="s">
        <v>16</v>
      </c>
      <c r="AB7" t="s">
        <v>17</v>
      </c>
      <c r="AD7" t="s">
        <v>13</v>
      </c>
      <c r="AE7" t="s">
        <v>2</v>
      </c>
      <c r="AF7" t="s">
        <v>15</v>
      </c>
      <c r="AG7" t="s">
        <v>18</v>
      </c>
      <c r="AH7">
        <v>2050</v>
      </c>
      <c r="AI7" t="s">
        <v>16</v>
      </c>
      <c r="AJ7" t="s">
        <v>17</v>
      </c>
    </row>
    <row r="8" spans="2:36" x14ac:dyDescent="0.45">
      <c r="B8" t="s">
        <v>19</v>
      </c>
      <c r="C8" t="s">
        <v>7</v>
      </c>
      <c r="D8" s="5">
        <f>IFERROR(VLOOKUP(B8,$F$3:$J$11,3,FALSE),"")</f>
        <v>0</v>
      </c>
      <c r="F8" t="s">
        <v>19</v>
      </c>
      <c r="G8" s="4"/>
      <c r="H8" s="4"/>
      <c r="I8" s="4"/>
      <c r="J8" s="4"/>
      <c r="U8" t="s">
        <v>20</v>
      </c>
      <c r="V8" t="s">
        <v>5</v>
      </c>
      <c r="W8" s="1" t="s">
        <v>21</v>
      </c>
      <c r="X8">
        <f>-1/8.76</f>
        <v>-0.11415525114155252</v>
      </c>
      <c r="Y8" s="3">
        <f>VLOOKUP(V8,$F$3:$J$11,3,FALSE)</f>
        <v>0</v>
      </c>
      <c r="Z8" s="3">
        <f>Y8*$AA$1</f>
        <v>0</v>
      </c>
      <c r="AA8">
        <v>0</v>
      </c>
      <c r="AB8">
        <v>3</v>
      </c>
      <c r="AD8" t="s">
        <v>22</v>
      </c>
      <c r="AE8" t="s">
        <v>5</v>
      </c>
      <c r="AF8">
        <f>-1/8.76</f>
        <v>-0.11415525114155252</v>
      </c>
      <c r="AG8" s="3">
        <f>VLOOKUP(AE8,$F$3:$J$11,2,FALSE)</f>
        <v>0</v>
      </c>
      <c r="AH8">
        <f>AG8*$AC$1</f>
        <v>0</v>
      </c>
      <c r="AI8">
        <v>0</v>
      </c>
      <c r="AJ8">
        <v>3</v>
      </c>
    </row>
    <row r="9" spans="2:36" x14ac:dyDescent="0.45">
      <c r="F9" t="s">
        <v>23</v>
      </c>
      <c r="G9" s="4">
        <v>0</v>
      </c>
      <c r="H9" s="4">
        <v>7.6103500761035021E-3</v>
      </c>
      <c r="I9" s="4">
        <v>1.8407070388401555E-3</v>
      </c>
      <c r="J9" s="4">
        <v>5.006809260594409E-3</v>
      </c>
      <c r="U9" t="s">
        <v>24</v>
      </c>
      <c r="V9" t="s">
        <v>8</v>
      </c>
      <c r="W9" s="1" t="s">
        <v>21</v>
      </c>
      <c r="X9">
        <f>-1/8.76</f>
        <v>-0.11415525114155252</v>
      </c>
      <c r="Y9" s="3">
        <f>VLOOKUP(V9,$F$3:$J$11,3,FALSE)</f>
        <v>0</v>
      </c>
      <c r="Z9" s="3">
        <f>Y9*$AA$1</f>
        <v>0</v>
      </c>
      <c r="AA9">
        <v>0</v>
      </c>
      <c r="AB9">
        <v>3</v>
      </c>
      <c r="AD9" t="s">
        <v>25</v>
      </c>
      <c r="AE9" t="s">
        <v>8</v>
      </c>
      <c r="AF9">
        <f>-1/8.76</f>
        <v>-0.11415525114155252</v>
      </c>
      <c r="AG9" s="3">
        <f>VLOOKUP(AE9,$F$3:$J$11,2,FALSE)</f>
        <v>0</v>
      </c>
      <c r="AH9">
        <f>AG9*$AC$1</f>
        <v>0</v>
      </c>
      <c r="AI9">
        <v>0</v>
      </c>
      <c r="AJ9">
        <v>3</v>
      </c>
    </row>
    <row r="10" spans="2:36" ht="14.65" customHeight="1" x14ac:dyDescent="0.45">
      <c r="F10" t="s">
        <v>9</v>
      </c>
      <c r="G10" s="4">
        <v>0</v>
      </c>
      <c r="H10" s="4">
        <v>0</v>
      </c>
      <c r="I10" s="4">
        <v>8.7907816674161296E-2</v>
      </c>
      <c r="J10" s="4">
        <v>8.8397657161412915E-2</v>
      </c>
    </row>
    <row r="11" spans="2:36" ht="14.65" customHeight="1" x14ac:dyDescent="0.45">
      <c r="F11" t="s">
        <v>12</v>
      </c>
      <c r="G11" s="4">
        <v>65535</v>
      </c>
      <c r="H11" s="4">
        <v>65535</v>
      </c>
      <c r="I11" s="4">
        <v>0.15696347031963467</v>
      </c>
      <c r="J11" s="4">
        <v>0.4223744292237443</v>
      </c>
    </row>
    <row r="13" spans="2:36" x14ac:dyDescent="0.45">
      <c r="B13" t="s">
        <v>26</v>
      </c>
    </row>
    <row r="14" spans="2:36" x14ac:dyDescent="0.45">
      <c r="B14" t="s">
        <v>27</v>
      </c>
      <c r="C14" t="s">
        <v>28</v>
      </c>
      <c r="D14" t="s">
        <v>3</v>
      </c>
    </row>
    <row r="15" spans="2:36" x14ac:dyDescent="0.45">
      <c r="B15" t="s">
        <v>29</v>
      </c>
      <c r="C15">
        <v>2100</v>
      </c>
      <c r="D15" s="1" t="str">
        <f>_xlfn.TEXTJOIN(",",TRUE,L15:L28)</f>
        <v>Bioenergy + CCUS,Bioenergy - Cofiring,Bioenergy - Large scale unit,Bioenergy - Medium-scale CHP,Concentrating solar power,Fuel cell (distributed electricity generation),Marine,Oxyfuel + CCS,Solar photovoltaics - Buildings,Solar photovoltaics - Large scale unit,Wind offshore,Wind onshore,CCGT - CHP,Geothermal*</v>
      </c>
      <c r="L15" t="s">
        <v>30</v>
      </c>
    </row>
    <row r="16" spans="2:36" x14ac:dyDescent="0.45">
      <c r="L16" t="s">
        <v>31</v>
      </c>
    </row>
    <row r="17" spans="2:12" x14ac:dyDescent="0.45">
      <c r="L17" t="s">
        <v>32</v>
      </c>
    </row>
    <row r="18" spans="2:12" x14ac:dyDescent="0.45">
      <c r="L18" t="s">
        <v>33</v>
      </c>
    </row>
    <row r="19" spans="2:12" x14ac:dyDescent="0.45">
      <c r="L19" t="s">
        <v>34</v>
      </c>
    </row>
    <row r="20" spans="2:12" x14ac:dyDescent="0.45">
      <c r="B20" t="s">
        <v>26</v>
      </c>
      <c r="L20" t="s">
        <v>35</v>
      </c>
    </row>
    <row r="21" spans="2:12" x14ac:dyDescent="0.45">
      <c r="B21" t="s">
        <v>27</v>
      </c>
      <c r="C21" t="s">
        <v>36</v>
      </c>
      <c r="D21" t="s">
        <v>37</v>
      </c>
      <c r="E21" t="s">
        <v>28</v>
      </c>
      <c r="L21" t="s">
        <v>38</v>
      </c>
    </row>
    <row r="22" spans="2:12" x14ac:dyDescent="0.45">
      <c r="B22" t="s">
        <v>39</v>
      </c>
      <c r="C22" t="s">
        <v>5</v>
      </c>
      <c r="D22" t="s">
        <v>40</v>
      </c>
      <c r="E22">
        <f>G22*3.6</f>
        <v>338.40000000000003</v>
      </c>
      <c r="G22">
        <v>94</v>
      </c>
      <c r="L22" t="s">
        <v>41</v>
      </c>
    </row>
    <row r="23" spans="2:12" x14ac:dyDescent="0.45">
      <c r="B23" t="s">
        <v>39</v>
      </c>
      <c r="C23" t="s">
        <v>8</v>
      </c>
      <c r="D23" t="s">
        <v>40</v>
      </c>
      <c r="E23">
        <f>G23*3.6</f>
        <v>198</v>
      </c>
      <c r="G23">
        <v>55</v>
      </c>
      <c r="L23" t="s">
        <v>42</v>
      </c>
    </row>
    <row r="24" spans="2:12" x14ac:dyDescent="0.45">
      <c r="B24" t="s">
        <v>39</v>
      </c>
      <c r="C24" t="s">
        <v>23</v>
      </c>
      <c r="D24" t="s">
        <v>40</v>
      </c>
      <c r="E24">
        <f>G24*3.6</f>
        <v>252</v>
      </c>
      <c r="G24">
        <v>70</v>
      </c>
      <c r="L24" t="s">
        <v>43</v>
      </c>
    </row>
    <row r="25" spans="2:12" x14ac:dyDescent="0.45">
      <c r="L25" t="s">
        <v>44</v>
      </c>
    </row>
    <row r="26" spans="2:12" x14ac:dyDescent="0.45">
      <c r="L26" t="s">
        <v>45</v>
      </c>
    </row>
    <row r="27" spans="2:12" x14ac:dyDescent="0.45">
      <c r="L27" s="2" t="s">
        <v>46</v>
      </c>
    </row>
    <row r="28" spans="2:12" x14ac:dyDescent="0.45">
      <c r="L28" t="s">
        <v>54</v>
      </c>
    </row>
    <row r="35" spans="2:6" x14ac:dyDescent="0.45">
      <c r="E35" t="s">
        <v>47</v>
      </c>
    </row>
    <row r="36" spans="2:6" x14ac:dyDescent="0.45">
      <c r="B36" t="s">
        <v>13</v>
      </c>
      <c r="C36" t="s">
        <v>48</v>
      </c>
      <c r="D36" t="s">
        <v>2</v>
      </c>
      <c r="E36" t="s">
        <v>18</v>
      </c>
      <c r="F36" t="s">
        <v>17</v>
      </c>
    </row>
    <row r="37" spans="2:6" x14ac:dyDescent="0.45">
      <c r="B37" t="s">
        <v>49</v>
      </c>
      <c r="C37" t="s">
        <v>50</v>
      </c>
      <c r="E37">
        <v>1</v>
      </c>
      <c r="F37">
        <v>2</v>
      </c>
    </row>
    <row r="38" spans="2:6" x14ac:dyDescent="0.45">
      <c r="D38" t="s">
        <v>9</v>
      </c>
      <c r="E38">
        <v>-1</v>
      </c>
    </row>
    <row r="39" spans="2:6" x14ac:dyDescent="0.45">
      <c r="B39" t="s">
        <v>51</v>
      </c>
      <c r="C39" t="s">
        <v>52</v>
      </c>
      <c r="E39">
        <v>1</v>
      </c>
      <c r="F39">
        <v>2</v>
      </c>
    </row>
    <row r="40" spans="2:6" x14ac:dyDescent="0.45">
      <c r="D40" t="s">
        <v>12</v>
      </c>
      <c r="E40">
        <v>-1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88"/>
  <sheetViews>
    <sheetView tabSelected="1" workbookViewId="0">
      <selection sqref="A1:Z88"/>
    </sheetView>
  </sheetViews>
  <sheetFormatPr defaultRowHeight="14.25" x14ac:dyDescent="0.45"/>
  <cols>
    <col min="1" max="1" width="39.53125" bestFit="1" customWidth="1"/>
    <col min="2" max="7" width="11.73046875" bestFit="1" customWidth="1"/>
    <col min="8" max="8" width="8.73046875" bestFit="1" customWidth="1"/>
    <col min="9" max="12" width="11.73046875" bestFit="1" customWidth="1"/>
    <col min="13" max="13" width="8.73046875" bestFit="1" customWidth="1"/>
    <col min="14" max="19" width="11.73046875" bestFit="1" customWidth="1"/>
    <col min="20" max="20" width="8.73046875" bestFit="1" customWidth="1"/>
    <col min="21" max="23" width="11.73046875" bestFit="1" customWidth="1"/>
    <col min="24" max="24" width="8.73046875" bestFit="1" customWidth="1"/>
    <col min="25" max="25" width="7.73046875" bestFit="1" customWidth="1"/>
    <col min="26" max="27" width="4.73046875" bestFit="1" customWidth="1"/>
  </cols>
  <sheetData>
    <row r="1" spans="1:24" ht="15.75" customHeight="1" x14ac:dyDescent="0.5">
      <c r="A1" s="6" t="s">
        <v>55</v>
      </c>
    </row>
    <row r="2" spans="1:24" x14ac:dyDescent="0.45">
      <c r="A2" s="7" t="s">
        <v>56</v>
      </c>
      <c r="B2" s="7">
        <v>2000</v>
      </c>
      <c r="C2" s="7">
        <v>2001</v>
      </c>
      <c r="D2" s="7">
        <v>2002</v>
      </c>
      <c r="E2" s="7">
        <v>2003</v>
      </c>
      <c r="F2" s="7">
        <v>2004</v>
      </c>
      <c r="G2" s="7">
        <v>2005</v>
      </c>
      <c r="H2" s="7">
        <v>2006</v>
      </c>
      <c r="I2" s="7">
        <v>2007</v>
      </c>
      <c r="J2" s="7">
        <v>2008</v>
      </c>
      <c r="K2" s="7">
        <v>2009</v>
      </c>
      <c r="L2" s="7">
        <v>2010</v>
      </c>
      <c r="M2" s="7">
        <v>2011</v>
      </c>
      <c r="N2" s="7">
        <v>2012</v>
      </c>
      <c r="O2" s="7">
        <v>2013</v>
      </c>
      <c r="P2" s="7">
        <v>2014</v>
      </c>
      <c r="Q2" s="7">
        <v>2015</v>
      </c>
      <c r="R2" s="7">
        <v>2016</v>
      </c>
      <c r="S2" s="7">
        <v>2017</v>
      </c>
      <c r="T2" s="7">
        <v>2018</v>
      </c>
      <c r="U2" s="7">
        <v>2019</v>
      </c>
      <c r="V2" s="7">
        <v>2020</v>
      </c>
      <c r="W2" s="7">
        <v>2021</v>
      </c>
      <c r="X2" s="7">
        <v>2022</v>
      </c>
    </row>
    <row r="3" spans="1:24" x14ac:dyDescent="0.45">
      <c r="A3" t="s">
        <v>57</v>
      </c>
      <c r="B3" s="4">
        <v>0.88638195004029008</v>
      </c>
      <c r="C3" s="4">
        <v>0.82762557077625565</v>
      </c>
      <c r="D3" s="4">
        <v>0.81621004566210043</v>
      </c>
      <c r="E3" s="4">
        <v>0.8047945205479452</v>
      </c>
      <c r="F3" s="4">
        <v>0.84474885844748859</v>
      </c>
      <c r="G3" s="4">
        <v>0.82390311693468321</v>
      </c>
      <c r="H3" s="4">
        <v>0.71482931071972167</v>
      </c>
      <c r="I3" s="4">
        <v>0.83403224303420009</v>
      </c>
      <c r="J3" s="4">
        <v>0.7951503700204694</v>
      </c>
      <c r="K3" s="4">
        <v>0.89552826326562762</v>
      </c>
      <c r="L3" s="4">
        <v>0.84715212689257402</v>
      </c>
      <c r="M3" s="4">
        <v>0.76160294418319352</v>
      </c>
      <c r="N3" s="4">
        <v>0.86553533701356233</v>
      </c>
      <c r="O3" s="4">
        <v>0.89279629251005244</v>
      </c>
      <c r="P3" s="4">
        <v>0.89279629251005244</v>
      </c>
      <c r="Q3" s="4">
        <v>0.85190485926531723</v>
      </c>
      <c r="R3" s="4">
        <v>0.86383152729503176</v>
      </c>
      <c r="S3" s="4">
        <v>0.83124316676313592</v>
      </c>
      <c r="T3" s="4">
        <v>0.90272770968517191</v>
      </c>
      <c r="U3" s="4">
        <v>0.90422975246335013</v>
      </c>
      <c r="V3" s="4">
        <v>0.89521749579428023</v>
      </c>
      <c r="W3" s="4">
        <v>0.87118481134342707</v>
      </c>
      <c r="X3" s="4">
        <v>0.88920932468156699</v>
      </c>
    </row>
    <row r="4" spans="1:24" x14ac:dyDescent="0.45">
      <c r="A4" t="s">
        <v>6</v>
      </c>
      <c r="B4" s="4">
        <v>0.67739295252864651</v>
      </c>
      <c r="C4" s="4">
        <v>0.66950512155991593</v>
      </c>
      <c r="D4" s="4">
        <v>0.68592416120706767</v>
      </c>
      <c r="E4" s="4">
        <v>0.69684335914234663</v>
      </c>
      <c r="F4" s="4">
        <v>0.69477247677531107</v>
      </c>
      <c r="G4" s="4">
        <v>0.68394740985671565</v>
      </c>
      <c r="H4" s="4">
        <v>0.7105180286569045</v>
      </c>
      <c r="I4" s="4">
        <v>0.53899439601494403</v>
      </c>
      <c r="J4" s="4">
        <v>0.74686680268143413</v>
      </c>
      <c r="K4" s="4">
        <v>0.73836587972408441</v>
      </c>
      <c r="L4" s="4">
        <v>0.75961818711745854</v>
      </c>
      <c r="M4" s="4">
        <v>0.75172447294277678</v>
      </c>
      <c r="N4" s="4">
        <v>0.74140192363742363</v>
      </c>
      <c r="O4" s="4">
        <v>0.73509063235090633</v>
      </c>
      <c r="P4" s="4">
        <v>0.72355979890226474</v>
      </c>
      <c r="Q4" s="4">
        <v>0.7767146233450356</v>
      </c>
      <c r="R4" s="4">
        <v>0.75090062183061423</v>
      </c>
      <c r="S4" s="4">
        <v>0.79679218007847452</v>
      </c>
      <c r="T4" s="4">
        <v>0.74363992172211346</v>
      </c>
      <c r="U4" s="4">
        <v>0.72461404653185468</v>
      </c>
      <c r="V4" s="4">
        <v>0.69899803068666277</v>
      </c>
      <c r="W4" s="4">
        <v>0.73470536042762236</v>
      </c>
      <c r="X4" s="4">
        <v>0.75418208574087298</v>
      </c>
    </row>
    <row r="5" spans="1:24" x14ac:dyDescent="0.45">
      <c r="A5" t="s">
        <v>23</v>
      </c>
      <c r="B5" s="4">
        <v>0</v>
      </c>
      <c r="C5" s="4">
        <v>0</v>
      </c>
      <c r="D5" s="4">
        <v>7.6103500761035021E-3</v>
      </c>
      <c r="E5" s="4">
        <v>7.6103500761035021E-3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</row>
    <row r="6" spans="1:24" x14ac:dyDescent="0.45">
      <c r="A6" t="s">
        <v>9</v>
      </c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>
        <v>0</v>
      </c>
      <c r="U6" s="4">
        <v>0</v>
      </c>
      <c r="V6" s="4">
        <v>0</v>
      </c>
      <c r="W6" s="4">
        <v>0</v>
      </c>
      <c r="X6" s="4">
        <v>0</v>
      </c>
    </row>
    <row r="7" spans="1:24" x14ac:dyDescent="0.45">
      <c r="A7" t="s">
        <v>12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>
        <v>65535</v>
      </c>
      <c r="Q7" s="4">
        <v>65535</v>
      </c>
      <c r="R7" s="4">
        <v>65535</v>
      </c>
      <c r="S7" s="4">
        <v>65535</v>
      </c>
      <c r="T7" s="4"/>
      <c r="U7" s="4">
        <v>65535</v>
      </c>
      <c r="V7" s="4">
        <v>65535</v>
      </c>
      <c r="W7" s="4">
        <v>65535</v>
      </c>
      <c r="X7" s="4">
        <v>65535</v>
      </c>
    </row>
    <row r="15" spans="1:24" ht="15.75" customHeight="1" x14ac:dyDescent="0.5">
      <c r="A15" s="6" t="s">
        <v>58</v>
      </c>
    </row>
    <row r="16" spans="1:24" x14ac:dyDescent="0.45">
      <c r="A16" s="7" t="s">
        <v>56</v>
      </c>
      <c r="B16" s="7">
        <v>2000</v>
      </c>
      <c r="C16" s="7">
        <v>2001</v>
      </c>
      <c r="D16" s="7">
        <v>2002</v>
      </c>
      <c r="E16" s="7">
        <v>2003</v>
      </c>
      <c r="F16" s="7">
        <v>2004</v>
      </c>
      <c r="G16" s="7">
        <v>2005</v>
      </c>
      <c r="H16" s="7">
        <v>2006</v>
      </c>
      <c r="I16" s="7">
        <v>2007</v>
      </c>
      <c r="J16" s="7">
        <v>2008</v>
      </c>
      <c r="K16" s="7">
        <v>2009</v>
      </c>
      <c r="L16" s="7">
        <v>2010</v>
      </c>
      <c r="M16" s="7">
        <v>2011</v>
      </c>
      <c r="N16" s="7">
        <v>2012</v>
      </c>
      <c r="O16" s="7">
        <v>2013</v>
      </c>
      <c r="P16" s="7">
        <v>2014</v>
      </c>
      <c r="Q16" s="7">
        <v>2015</v>
      </c>
      <c r="R16" s="7">
        <v>2016</v>
      </c>
      <c r="S16" s="7">
        <v>2017</v>
      </c>
      <c r="T16" s="7">
        <v>2018</v>
      </c>
      <c r="U16" s="7">
        <v>2019</v>
      </c>
      <c r="V16" s="7">
        <v>2020</v>
      </c>
      <c r="W16" s="7">
        <v>2021</v>
      </c>
      <c r="X16" s="7">
        <v>2022</v>
      </c>
    </row>
    <row r="17" spans="1:24" x14ac:dyDescent="0.45">
      <c r="A17" t="s">
        <v>57</v>
      </c>
      <c r="B17" s="4"/>
      <c r="C17" s="4"/>
      <c r="D17" s="4"/>
      <c r="E17" s="4"/>
      <c r="F17" s="4">
        <v>0.22831050228310501</v>
      </c>
      <c r="G17" s="4">
        <v>0.45662100456621002</v>
      </c>
      <c r="H17" s="4">
        <v>0.15220700152207001</v>
      </c>
      <c r="I17" s="4">
        <v>7.6103500761035003E-2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spans="1:24" x14ac:dyDescent="0.45">
      <c r="A18" t="s">
        <v>59</v>
      </c>
      <c r="B18" s="4">
        <v>0.87806626314112779</v>
      </c>
      <c r="C18" s="4">
        <v>0.81999638319996393</v>
      </c>
      <c r="D18" s="4">
        <v>0.80982413309824142</v>
      </c>
      <c r="E18" s="4">
        <v>0.79456575794565754</v>
      </c>
      <c r="F18" s="4">
        <v>0.83835390388353903</v>
      </c>
      <c r="G18" s="4">
        <v>0.8158149307195719</v>
      </c>
      <c r="H18" s="4">
        <v>0.71178558289510707</v>
      </c>
      <c r="I18" s="4">
        <v>0.84228851857082332</v>
      </c>
      <c r="J18" s="4">
        <v>0.80159936470121107</v>
      </c>
      <c r="K18" s="4">
        <v>0.90392833035537035</v>
      </c>
      <c r="L18" s="4">
        <v>0.88650426841373842</v>
      </c>
      <c r="M18" s="4">
        <v>0.80706269097401029</v>
      </c>
      <c r="N18" s="4">
        <v>0.89428073608679226</v>
      </c>
      <c r="O18" s="4">
        <v>0.90037096165070196</v>
      </c>
      <c r="P18" s="4">
        <v>0.89923679060665351</v>
      </c>
      <c r="Q18" s="4">
        <v>0.85882548837848049</v>
      </c>
      <c r="R18" s="4">
        <v>0.86985958045799416</v>
      </c>
      <c r="S18" s="4">
        <v>0.83122786438932827</v>
      </c>
      <c r="T18" s="4">
        <v>0.9080098544242019</v>
      </c>
      <c r="U18" s="4">
        <v>0.90926448372530044</v>
      </c>
      <c r="V18" s="4">
        <v>0.89985708333455616</v>
      </c>
      <c r="W18" s="4">
        <v>0.87580213972198895</v>
      </c>
      <c r="X18" s="4">
        <v>0.89146167904747398</v>
      </c>
    </row>
    <row r="19" spans="1:24" x14ac:dyDescent="0.45">
      <c r="A19" t="s">
        <v>6</v>
      </c>
      <c r="B19" s="4">
        <v>0.68192742129295836</v>
      </c>
      <c r="C19" s="4">
        <v>0.67710842381346492</v>
      </c>
      <c r="D19" s="4">
        <v>0.68957678546719636</v>
      </c>
      <c r="E19" s="4">
        <v>0.70054754986261836</v>
      </c>
      <c r="F19" s="4">
        <v>0.70026688575051921</v>
      </c>
      <c r="G19" s="4">
        <v>0.68898396918691629</v>
      </c>
      <c r="H19" s="4">
        <v>0.71585030447944031</v>
      </c>
      <c r="I19" s="4">
        <v>0.54504489587067095</v>
      </c>
      <c r="J19" s="4">
        <v>0.75500630618151598</v>
      </c>
      <c r="K19" s="4">
        <v>0.7476007914764079</v>
      </c>
      <c r="L19" s="4">
        <v>0.76338405148686772</v>
      </c>
      <c r="M19" s="4">
        <v>0.75781393905903116</v>
      </c>
      <c r="N19" s="4">
        <v>0.75028213436869784</v>
      </c>
      <c r="O19" s="4">
        <v>0.7401013473081457</v>
      </c>
      <c r="P19" s="4">
        <v>0.74068668065989107</v>
      </c>
      <c r="Q19" s="4">
        <v>0.79171980889480242</v>
      </c>
      <c r="R19" s="4">
        <v>0.77384253354567234</v>
      </c>
      <c r="S19" s="4">
        <v>0.80455162516312562</v>
      </c>
      <c r="T19" s="4">
        <v>0.75136441264305143</v>
      </c>
      <c r="U19" s="4">
        <v>0.73021001215204018</v>
      </c>
      <c r="V19" s="4">
        <v>0.71033103794582553</v>
      </c>
      <c r="W19" s="4">
        <v>0.74524043341200019</v>
      </c>
      <c r="X19" s="4">
        <v>0.76977591734024076</v>
      </c>
    </row>
    <row r="20" spans="1:24" x14ac:dyDescent="0.45">
      <c r="A20" t="s">
        <v>23</v>
      </c>
      <c r="B20" s="4">
        <v>3.8828316714813781E-3</v>
      </c>
      <c r="C20" s="4">
        <v>3.064570500444363E-3</v>
      </c>
      <c r="D20" s="4">
        <v>4.5968557506665441E-3</v>
      </c>
      <c r="E20" s="4">
        <v>4.5662100456621011E-3</v>
      </c>
      <c r="F20" s="4">
        <v>3.2156408772268316E-3</v>
      </c>
      <c r="G20" s="4">
        <v>4.0195510965335395E-3</v>
      </c>
      <c r="H20" s="4">
        <v>3.2969025600448378E-3</v>
      </c>
      <c r="I20" s="4">
        <v>2.8900063580139879E-3</v>
      </c>
      <c r="J20" s="4">
        <v>1.9266709053426586E-3</v>
      </c>
      <c r="K20" s="4">
        <v>1.9105481362602934E-3</v>
      </c>
      <c r="L20" s="4">
        <v>1.8868636552322729E-3</v>
      </c>
      <c r="M20" s="4">
        <v>1.9025875190258753E-3</v>
      </c>
      <c r="N20" s="4">
        <v>3.0040855563566453E-3</v>
      </c>
      <c r="O20" s="4">
        <v>5.006809260594409E-3</v>
      </c>
      <c r="P20" s="4">
        <v>3.0040855563566453E-3</v>
      </c>
      <c r="Q20" s="4">
        <v>3.9027436287710259E-3</v>
      </c>
      <c r="R20" s="4">
        <v>2.9270577215782696E-3</v>
      </c>
      <c r="S20" s="4">
        <v>2.0468662271902528E-3</v>
      </c>
      <c r="T20" s="4">
        <v>1.8407070388401555E-3</v>
      </c>
      <c r="U20" s="4">
        <v>2.6133131399426633E-3</v>
      </c>
      <c r="V20" s="4">
        <v>3.0109058603321375E-3</v>
      </c>
      <c r="W20" s="4">
        <v>2.2273842575567808E-3</v>
      </c>
      <c r="X20" s="4">
        <v>2.7119126512460804E-3</v>
      </c>
    </row>
    <row r="21" spans="1:24" x14ac:dyDescent="0.45">
      <c r="A21" t="s">
        <v>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>
        <v>8.8291952054794523E-2</v>
      </c>
      <c r="O21" s="4">
        <v>8.8346237839984104E-2</v>
      </c>
      <c r="P21" s="4">
        <v>8.8397657161412915E-2</v>
      </c>
      <c r="Q21" s="4">
        <v>8.8347801690882508E-2</v>
      </c>
      <c r="R21" s="4">
        <v>8.8359465726237124E-2</v>
      </c>
      <c r="S21" s="4">
        <v>8.8362961534448919E-2</v>
      </c>
      <c r="T21" s="4">
        <v>8.8359410504447178E-2</v>
      </c>
      <c r="U21" s="4">
        <v>8.8359849440947436E-2</v>
      </c>
      <c r="V21" s="4">
        <v>8.8359849440947436E-2</v>
      </c>
      <c r="W21" s="4">
        <v>8.8359849440947436E-2</v>
      </c>
      <c r="X21" s="4">
        <v>8.7907816674161296E-2</v>
      </c>
    </row>
    <row r="22" spans="1:24" x14ac:dyDescent="0.45">
      <c r="A22" t="s">
        <v>12</v>
      </c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>
        <v>0.15696347031963467</v>
      </c>
      <c r="P22" s="4">
        <v>0.31910197869101975</v>
      </c>
      <c r="Q22" s="4">
        <v>0.41453576864535768</v>
      </c>
      <c r="R22" s="4">
        <v>0.35045662100456626</v>
      </c>
      <c r="S22" s="4">
        <v>0.38178589548452563</v>
      </c>
      <c r="T22" s="4">
        <v>0.2075247336377474</v>
      </c>
      <c r="U22" s="4">
        <v>0.31245243531202438</v>
      </c>
      <c r="V22" s="4">
        <v>0.4223744292237443</v>
      </c>
      <c r="W22" s="4">
        <v>0.38603500761035003</v>
      </c>
      <c r="X22" s="4">
        <v>0.34396149832955208</v>
      </c>
    </row>
    <row r="30" spans="1:24" ht="15.75" customHeight="1" x14ac:dyDescent="0.5">
      <c r="A30" s="6" t="s">
        <v>60</v>
      </c>
    </row>
    <row r="31" spans="1:24" x14ac:dyDescent="0.45">
      <c r="A31" s="7" t="s">
        <v>56</v>
      </c>
      <c r="B31" s="7">
        <v>2000</v>
      </c>
      <c r="C31" s="7">
        <v>2001</v>
      </c>
      <c r="D31" s="7">
        <v>2002</v>
      </c>
      <c r="E31" s="7">
        <v>2003</v>
      </c>
      <c r="F31" s="7">
        <v>2004</v>
      </c>
      <c r="G31" s="7">
        <v>2005</v>
      </c>
      <c r="H31" s="7">
        <v>2006</v>
      </c>
      <c r="I31" s="7">
        <v>2007</v>
      </c>
      <c r="J31" s="7">
        <v>2008</v>
      </c>
      <c r="K31" s="7">
        <v>2009</v>
      </c>
      <c r="L31" s="7">
        <v>2010</v>
      </c>
      <c r="M31" s="7">
        <v>2011</v>
      </c>
      <c r="N31" s="7">
        <v>2012</v>
      </c>
      <c r="O31" s="7">
        <v>2013</v>
      </c>
      <c r="P31" s="7">
        <v>2014</v>
      </c>
      <c r="Q31" s="7">
        <v>2015</v>
      </c>
      <c r="R31" s="7">
        <v>2016</v>
      </c>
      <c r="S31" s="7">
        <v>2017</v>
      </c>
      <c r="T31" s="7">
        <v>2018</v>
      </c>
      <c r="U31" s="7">
        <v>2019</v>
      </c>
      <c r="V31" s="7">
        <v>2020</v>
      </c>
      <c r="W31" s="7">
        <v>2021</v>
      </c>
      <c r="X31" s="7">
        <v>2022</v>
      </c>
    </row>
    <row r="32" spans="1:24" x14ac:dyDescent="0.45">
      <c r="A32" s="8" t="s">
        <v>61</v>
      </c>
      <c r="B32" s="8">
        <v>7.61</v>
      </c>
      <c r="C32" s="8">
        <v>7.96</v>
      </c>
      <c r="D32" s="8">
        <v>8.35</v>
      </c>
      <c r="E32" s="8">
        <v>8.44</v>
      </c>
      <c r="F32" s="8">
        <v>8.5399999999999991</v>
      </c>
      <c r="G32" s="8">
        <v>8.61</v>
      </c>
      <c r="H32" s="8">
        <v>9.85</v>
      </c>
      <c r="I32" s="8">
        <v>11.89</v>
      </c>
      <c r="J32" s="8">
        <v>16.34</v>
      </c>
      <c r="K32" s="8">
        <v>16.71</v>
      </c>
      <c r="L32" s="8">
        <v>16.740000000000002</v>
      </c>
      <c r="M32" s="8">
        <v>16.850000000000001</v>
      </c>
      <c r="N32" s="8">
        <v>17.29</v>
      </c>
      <c r="O32" s="8">
        <v>17.990000000000002</v>
      </c>
      <c r="P32" s="8">
        <v>17.8</v>
      </c>
      <c r="Q32" s="8">
        <v>18.55</v>
      </c>
      <c r="R32" s="8">
        <v>18.170000000000002</v>
      </c>
      <c r="S32" s="8">
        <v>19.070000000000004</v>
      </c>
      <c r="T32" s="8">
        <v>19.689999999999998</v>
      </c>
      <c r="U32" s="8">
        <v>19.360000000000003</v>
      </c>
      <c r="V32" s="8">
        <v>18.89</v>
      </c>
      <c r="W32" s="8">
        <v>19.39</v>
      </c>
      <c r="X32" s="8">
        <v>19.87</v>
      </c>
    </row>
    <row r="33" spans="1:24" x14ac:dyDescent="0.45">
      <c r="A33" t="s">
        <v>57</v>
      </c>
      <c r="B33" s="9">
        <v>1.32</v>
      </c>
      <c r="C33" s="9">
        <v>1.45</v>
      </c>
      <c r="D33" s="9">
        <v>1.43</v>
      </c>
      <c r="E33" s="9">
        <v>1.41</v>
      </c>
      <c r="F33" s="9">
        <v>1.48</v>
      </c>
      <c r="G33" s="9">
        <v>1.66</v>
      </c>
      <c r="H33" s="9">
        <v>2.63</v>
      </c>
      <c r="I33" s="9">
        <v>3.58</v>
      </c>
      <c r="J33" s="9">
        <v>4.04</v>
      </c>
      <c r="K33" s="9">
        <v>4.55</v>
      </c>
      <c r="L33" s="9">
        <v>4.2300000000000004</v>
      </c>
      <c r="M33" s="9">
        <v>4.47</v>
      </c>
      <c r="N33" s="9">
        <v>5.08</v>
      </c>
      <c r="O33" s="9">
        <v>5.24</v>
      </c>
      <c r="P33" s="9">
        <v>5.24</v>
      </c>
      <c r="Q33" s="9">
        <v>5</v>
      </c>
      <c r="R33" s="9">
        <v>5.07</v>
      </c>
      <c r="S33" s="9">
        <v>5.17</v>
      </c>
      <c r="T33" s="9">
        <v>6.01</v>
      </c>
      <c r="U33" s="9">
        <v>6.02</v>
      </c>
      <c r="V33" s="9">
        <v>5.96</v>
      </c>
      <c r="W33" s="9">
        <v>5.8</v>
      </c>
      <c r="X33" s="9">
        <v>5.92</v>
      </c>
    </row>
    <row r="34" spans="1:24" x14ac:dyDescent="0.45">
      <c r="A34" t="s">
        <v>5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  <c r="S34" s="9">
        <v>0</v>
      </c>
      <c r="T34" s="9">
        <v>0</v>
      </c>
      <c r="U34" s="9">
        <v>0</v>
      </c>
      <c r="V34" s="9">
        <v>0</v>
      </c>
      <c r="W34" s="9">
        <v>0</v>
      </c>
      <c r="X34" s="9">
        <v>0</v>
      </c>
    </row>
    <row r="35" spans="1:24" x14ac:dyDescent="0.45">
      <c r="A35" t="s">
        <v>8</v>
      </c>
      <c r="B35" s="9">
        <v>0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  <c r="W35" s="9">
        <v>0</v>
      </c>
      <c r="X35" s="9">
        <v>0</v>
      </c>
    </row>
    <row r="36" spans="1:24" x14ac:dyDescent="0.45">
      <c r="A36" t="s">
        <v>6</v>
      </c>
      <c r="B36" s="9">
        <v>6.29</v>
      </c>
      <c r="C36" s="9">
        <v>6.51</v>
      </c>
      <c r="D36" s="9">
        <v>6.91</v>
      </c>
      <c r="E36" s="9">
        <v>7.02</v>
      </c>
      <c r="F36" s="9">
        <v>7.06</v>
      </c>
      <c r="G36" s="9">
        <v>6.95</v>
      </c>
      <c r="H36" s="9">
        <v>7.22</v>
      </c>
      <c r="I36" s="9">
        <v>8.31</v>
      </c>
      <c r="J36" s="9">
        <v>12.3</v>
      </c>
      <c r="K36" s="9">
        <v>12.16</v>
      </c>
      <c r="L36" s="9">
        <v>12.51</v>
      </c>
      <c r="M36" s="9">
        <v>12.38</v>
      </c>
      <c r="N36" s="9">
        <v>12.21</v>
      </c>
      <c r="O36" s="9">
        <v>12.75</v>
      </c>
      <c r="P36" s="9">
        <v>12.55</v>
      </c>
      <c r="Q36" s="9">
        <v>13.54</v>
      </c>
      <c r="R36" s="9">
        <v>13.09</v>
      </c>
      <c r="S36" s="9">
        <v>13.89</v>
      </c>
      <c r="T36" s="9">
        <v>13.68</v>
      </c>
      <c r="U36" s="9">
        <v>13.33</v>
      </c>
      <c r="V36" s="9">
        <v>12.92</v>
      </c>
      <c r="W36" s="9">
        <v>13.58</v>
      </c>
      <c r="X36" s="9">
        <v>13.94</v>
      </c>
    </row>
    <row r="37" spans="1:24" x14ac:dyDescent="0.45">
      <c r="A37" t="s">
        <v>19</v>
      </c>
      <c r="B37" s="9">
        <v>0</v>
      </c>
      <c r="C37" s="9">
        <v>0</v>
      </c>
      <c r="D37" s="9">
        <v>0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  <c r="W37" s="9">
        <v>0</v>
      </c>
      <c r="X37" s="9">
        <v>0</v>
      </c>
    </row>
    <row r="38" spans="1:24" x14ac:dyDescent="0.45">
      <c r="A38" t="s">
        <v>23</v>
      </c>
      <c r="B38" s="9">
        <v>0</v>
      </c>
      <c r="C38" s="9">
        <v>0</v>
      </c>
      <c r="D38" s="9">
        <v>0.01</v>
      </c>
      <c r="E38" s="9">
        <v>0.01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  <c r="W38" s="9">
        <v>0</v>
      </c>
      <c r="X38" s="9">
        <v>0</v>
      </c>
    </row>
    <row r="39" spans="1:24" x14ac:dyDescent="0.45">
      <c r="A39" t="s">
        <v>9</v>
      </c>
      <c r="B39" s="9">
        <v>0</v>
      </c>
      <c r="C39" s="9">
        <v>0</v>
      </c>
      <c r="D39" s="9">
        <v>0</v>
      </c>
      <c r="E39" s="9">
        <v>0</v>
      </c>
      <c r="F39" s="9">
        <v>0</v>
      </c>
      <c r="G39" s="9">
        <v>0</v>
      </c>
      <c r="H39" s="9">
        <v>0</v>
      </c>
      <c r="I39" s="9">
        <v>0</v>
      </c>
      <c r="J39" s="9">
        <v>0</v>
      </c>
      <c r="K39" s="9">
        <v>0</v>
      </c>
      <c r="L39" s="9">
        <v>0</v>
      </c>
      <c r="M39" s="9">
        <v>0</v>
      </c>
      <c r="N39" s="9">
        <v>0</v>
      </c>
      <c r="O39" s="9">
        <v>0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  <c r="W39" s="9">
        <v>0</v>
      </c>
      <c r="X39" s="9">
        <v>0</v>
      </c>
    </row>
    <row r="40" spans="1:24" x14ac:dyDescent="0.45">
      <c r="A40" t="s">
        <v>12</v>
      </c>
      <c r="B40" s="9">
        <v>0</v>
      </c>
      <c r="C40" s="9">
        <v>0</v>
      </c>
      <c r="D40" s="9">
        <v>0</v>
      </c>
      <c r="E40" s="9">
        <v>0</v>
      </c>
      <c r="F40" s="9">
        <v>0</v>
      </c>
      <c r="G40" s="9">
        <v>0</v>
      </c>
      <c r="H40" s="9">
        <v>0</v>
      </c>
      <c r="I40" s="9">
        <v>0</v>
      </c>
      <c r="J40" s="9">
        <v>0</v>
      </c>
      <c r="K40" s="9">
        <v>0</v>
      </c>
      <c r="L40" s="9">
        <v>0</v>
      </c>
      <c r="M40" s="9">
        <v>0</v>
      </c>
      <c r="N40" s="9">
        <v>0</v>
      </c>
      <c r="O40" s="9">
        <v>0</v>
      </c>
      <c r="P40" s="9">
        <v>0.01</v>
      </c>
      <c r="Q40" s="9">
        <v>0.01</v>
      </c>
      <c r="R40" s="9">
        <v>0.01</v>
      </c>
      <c r="S40" s="9">
        <v>0.01</v>
      </c>
      <c r="T40" s="9">
        <v>0</v>
      </c>
      <c r="U40" s="9">
        <v>0.01</v>
      </c>
      <c r="V40" s="9">
        <v>0.01</v>
      </c>
      <c r="W40" s="9">
        <v>0.01</v>
      </c>
      <c r="X40" s="9">
        <v>0.01</v>
      </c>
    </row>
    <row r="44" spans="1:24" ht="15.75" customHeight="1" x14ac:dyDescent="0.5">
      <c r="A44" s="6" t="s">
        <v>62</v>
      </c>
    </row>
    <row r="45" spans="1:24" x14ac:dyDescent="0.45">
      <c r="A45" s="7" t="s">
        <v>56</v>
      </c>
      <c r="B45" s="7">
        <v>2000</v>
      </c>
      <c r="C45" s="7">
        <v>2001</v>
      </c>
      <c r="D45" s="7">
        <v>2002</v>
      </c>
      <c r="E45" s="7">
        <v>2003</v>
      </c>
      <c r="F45" s="7">
        <v>2004</v>
      </c>
      <c r="G45" s="7">
        <v>2005</v>
      </c>
      <c r="H45" s="7">
        <v>2006</v>
      </c>
      <c r="I45" s="7">
        <v>2007</v>
      </c>
      <c r="J45" s="7">
        <v>2008</v>
      </c>
      <c r="K45" s="7">
        <v>2009</v>
      </c>
      <c r="L45" s="7">
        <v>2010</v>
      </c>
      <c r="M45" s="7">
        <v>2011</v>
      </c>
      <c r="N45" s="7">
        <v>2012</v>
      </c>
      <c r="O45" s="7">
        <v>2013</v>
      </c>
      <c r="P45" s="7">
        <v>2014</v>
      </c>
      <c r="Q45" s="7">
        <v>2015</v>
      </c>
      <c r="R45" s="7">
        <v>2016</v>
      </c>
      <c r="S45" s="7">
        <v>2017</v>
      </c>
      <c r="T45" s="7">
        <v>2018</v>
      </c>
      <c r="U45" s="7">
        <v>2019</v>
      </c>
      <c r="V45" s="7">
        <v>2020</v>
      </c>
      <c r="W45" s="7">
        <v>2021</v>
      </c>
      <c r="X45" s="7">
        <v>2022</v>
      </c>
    </row>
    <row r="46" spans="1:24" x14ac:dyDescent="0.45">
      <c r="A46" s="8" t="s">
        <v>61</v>
      </c>
      <c r="B46" s="8">
        <v>7.6840000000000002</v>
      </c>
      <c r="C46" s="8">
        <v>8.0329999999999995</v>
      </c>
      <c r="D46" s="8">
        <v>8.4160000000000004</v>
      </c>
      <c r="E46" s="8">
        <v>8.5</v>
      </c>
      <c r="F46" s="8">
        <v>8.6237189999999995</v>
      </c>
      <c r="G46" s="8">
        <v>8.6862830000000013</v>
      </c>
      <c r="H46" s="8">
        <v>9.9302690000000009</v>
      </c>
      <c r="I46" s="8">
        <v>11.976282000000001</v>
      </c>
      <c r="J46" s="8">
        <v>16.467089999999999</v>
      </c>
      <c r="K46" s="8">
        <v>16.834430000000001</v>
      </c>
      <c r="L46" s="8">
        <v>17.059403</v>
      </c>
      <c r="M46" s="8">
        <v>17.210303</v>
      </c>
      <c r="N46" s="8">
        <v>17.549567000000003</v>
      </c>
      <c r="O46" s="8">
        <v>18.116325999999997</v>
      </c>
      <c r="P46" s="8">
        <v>18.123698000000001</v>
      </c>
      <c r="Q46" s="8">
        <v>18.800630999999999</v>
      </c>
      <c r="R46" s="8">
        <v>18.551815999999999</v>
      </c>
      <c r="S46" s="8">
        <v>19.241887000000006</v>
      </c>
      <c r="T46" s="8">
        <v>19.833843000000002</v>
      </c>
      <c r="U46" s="8">
        <v>19.494253999999998</v>
      </c>
      <c r="V46" s="8">
        <v>19.132721</v>
      </c>
      <c r="W46" s="8">
        <v>19.619616999999998</v>
      </c>
      <c r="X46" s="8">
        <v>20.125986000000001</v>
      </c>
    </row>
    <row r="47" spans="1:24" x14ac:dyDescent="0.45">
      <c r="A47" t="s">
        <v>57</v>
      </c>
      <c r="B47" s="9"/>
      <c r="C47" s="9"/>
      <c r="D47" s="9"/>
      <c r="E47" s="9"/>
      <c r="F47" s="9">
        <v>2E-3</v>
      </c>
      <c r="G47" s="9">
        <v>4.0000000000000001E-3</v>
      </c>
      <c r="H47" s="9">
        <v>2E-3</v>
      </c>
      <c r="I47" s="9">
        <v>1E-3</v>
      </c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</row>
    <row r="48" spans="1:24" x14ac:dyDescent="0.45">
      <c r="A48" t="s">
        <v>59</v>
      </c>
      <c r="B48" s="9">
        <v>1.323</v>
      </c>
      <c r="C48" s="9">
        <v>1.4510000000000001</v>
      </c>
      <c r="D48" s="9">
        <v>1.4330000000000001</v>
      </c>
      <c r="E48" s="9">
        <v>1.4059999999999999</v>
      </c>
      <c r="F48" s="9">
        <v>1.483484</v>
      </c>
      <c r="G48" s="9">
        <v>1.6579970000000002</v>
      </c>
      <c r="H48" s="9">
        <v>2.6312720000000001</v>
      </c>
      <c r="I48" s="9">
        <v>3.5785469999999999</v>
      </c>
      <c r="J48" s="9">
        <v>4.0376560000000001</v>
      </c>
      <c r="K48" s="9">
        <v>4.5530870000000006</v>
      </c>
      <c r="L48" s="9">
        <v>4.4653220000000005</v>
      </c>
      <c r="M48" s="9">
        <v>4.7014629999999995</v>
      </c>
      <c r="N48" s="9">
        <v>5.209543</v>
      </c>
      <c r="O48" s="9">
        <v>5.2450209999999995</v>
      </c>
      <c r="P48" s="9">
        <v>5.2384139999999997</v>
      </c>
      <c r="Q48" s="9">
        <v>5.0030020000000004</v>
      </c>
      <c r="R48" s="9">
        <v>5.0672799999999993</v>
      </c>
      <c r="S48" s="9">
        <v>5.1695989999999998</v>
      </c>
      <c r="T48" s="9">
        <v>6.0098339999999997</v>
      </c>
      <c r="U48" s="9">
        <v>6.0181379999999995</v>
      </c>
      <c r="V48" s="9">
        <v>5.9606029999999999</v>
      </c>
      <c r="W48" s="9">
        <v>5.8016480000000001</v>
      </c>
      <c r="X48" s="9">
        <v>5.9160969999999997</v>
      </c>
    </row>
    <row r="49" spans="1:24" x14ac:dyDescent="0.45">
      <c r="A49" t="s">
        <v>6</v>
      </c>
      <c r="B49" s="9">
        <v>6.3559999999999999</v>
      </c>
      <c r="C49" s="9">
        <v>6.5780000000000003</v>
      </c>
      <c r="D49" s="9">
        <v>6.9770000000000003</v>
      </c>
      <c r="E49" s="9">
        <v>7.0880000000000001</v>
      </c>
      <c r="F49" s="9">
        <v>7.1342349999999994</v>
      </c>
      <c r="G49" s="9">
        <v>7.0192860000000001</v>
      </c>
      <c r="H49" s="9">
        <v>7.2929970000000006</v>
      </c>
      <c r="I49" s="9">
        <v>8.3937350000000013</v>
      </c>
      <c r="J49" s="9">
        <v>12.427434</v>
      </c>
      <c r="K49" s="9">
        <v>12.279343000000001</v>
      </c>
      <c r="L49" s="9">
        <v>12.592081</v>
      </c>
      <c r="M49" s="9">
        <v>12.50684</v>
      </c>
      <c r="N49" s="9">
        <v>12.336529000000001</v>
      </c>
      <c r="O49" s="9">
        <v>12.862843000000002</v>
      </c>
      <c r="P49" s="9">
        <v>12.873016</v>
      </c>
      <c r="Q49" s="9">
        <v>13.78077</v>
      </c>
      <c r="R49" s="9">
        <v>13.469595999999999</v>
      </c>
      <c r="S49" s="9">
        <v>14.058721999999999</v>
      </c>
      <c r="T49" s="9">
        <v>13.813688000000001</v>
      </c>
      <c r="U49" s="9">
        <v>13.461466</v>
      </c>
      <c r="V49" s="9">
        <v>13.156972</v>
      </c>
      <c r="W49" s="9">
        <v>13.803998999999999</v>
      </c>
      <c r="X49" s="9">
        <v>14.195720999999999</v>
      </c>
    </row>
    <row r="50" spans="1:24" x14ac:dyDescent="0.45">
      <c r="A50" t="s">
        <v>23</v>
      </c>
      <c r="B50" s="9">
        <v>5.0000000000000001E-3</v>
      </c>
      <c r="C50" s="9">
        <v>4.0000000000000001E-3</v>
      </c>
      <c r="D50" s="9">
        <v>6.0000000000000001E-3</v>
      </c>
      <c r="E50" s="9">
        <v>6.0000000000000001E-3</v>
      </c>
      <c r="F50" s="9">
        <v>4.0000000000000001E-3</v>
      </c>
      <c r="G50" s="9">
        <v>5.0000000000000001E-3</v>
      </c>
      <c r="H50" s="9">
        <v>4.0000000000000001E-3</v>
      </c>
      <c r="I50" s="9">
        <v>3.0000000000000001E-3</v>
      </c>
      <c r="J50" s="9">
        <v>2E-3</v>
      </c>
      <c r="K50" s="9">
        <v>2E-3</v>
      </c>
      <c r="L50" s="9">
        <v>2E-3</v>
      </c>
      <c r="M50" s="9">
        <v>2E-3</v>
      </c>
      <c r="N50" s="9">
        <v>3.0000000000000001E-3</v>
      </c>
      <c r="O50" s="9">
        <v>5.0000000000000001E-3</v>
      </c>
      <c r="P50" s="9">
        <v>3.0000000000000001E-3</v>
      </c>
      <c r="Q50" s="9">
        <v>4.0000000000000001E-3</v>
      </c>
      <c r="R50" s="9">
        <v>3.0000000000000001E-3</v>
      </c>
      <c r="S50" s="9">
        <v>2.085E-3</v>
      </c>
      <c r="T50" s="9">
        <v>1.8749999999999999E-3</v>
      </c>
      <c r="U50" s="9">
        <v>2.6619999999999999E-3</v>
      </c>
      <c r="V50" s="9">
        <v>3.0670000000000003E-3</v>
      </c>
      <c r="W50" s="9">
        <v>2.464E-3</v>
      </c>
      <c r="X50" s="9">
        <v>3.0000000000000001E-3</v>
      </c>
    </row>
    <row r="51" spans="1:24" x14ac:dyDescent="0.45">
      <c r="A51" t="s">
        <v>9</v>
      </c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>
        <v>4.95E-4</v>
      </c>
      <c r="O51" s="9">
        <v>7.1199999999999996E-4</v>
      </c>
      <c r="P51" s="9">
        <v>8.8199999999999997E-4</v>
      </c>
      <c r="Q51" s="9">
        <v>1.9650000000000002E-3</v>
      </c>
      <c r="R51" s="9">
        <v>2.7299999999999998E-3</v>
      </c>
      <c r="S51" s="9">
        <v>3.3540000000000002E-3</v>
      </c>
      <c r="T51" s="9">
        <v>4.0829999999999998E-3</v>
      </c>
      <c r="U51" s="9">
        <v>5.4189999999999993E-3</v>
      </c>
      <c r="V51" s="9">
        <v>5.4189999999999993E-3</v>
      </c>
      <c r="W51" s="9">
        <v>5.4189999999999993E-3</v>
      </c>
      <c r="X51" s="9">
        <v>5.4189999999999993E-3</v>
      </c>
    </row>
    <row r="52" spans="1:24" x14ac:dyDescent="0.45">
      <c r="A52" t="s">
        <v>12</v>
      </c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>
        <v>2.7499999999999998E-3</v>
      </c>
      <c r="P52" s="9">
        <v>8.3859999999999994E-3</v>
      </c>
      <c r="Q52" s="9">
        <v>1.0894000000000001E-2</v>
      </c>
      <c r="R52" s="9">
        <v>9.2100000000000012E-3</v>
      </c>
      <c r="S52" s="9">
        <v>8.1270000000000005E-3</v>
      </c>
      <c r="T52" s="9">
        <v>4.3630000000000006E-3</v>
      </c>
      <c r="U52" s="9">
        <v>6.5690000000000002E-3</v>
      </c>
      <c r="V52" s="9">
        <v>6.6600000000000001E-3</v>
      </c>
      <c r="W52" s="9">
        <v>6.0869999999999995E-3</v>
      </c>
      <c r="X52" s="9">
        <v>5.7489999999999998E-3</v>
      </c>
    </row>
    <row r="56" spans="1:24" ht="15.75" x14ac:dyDescent="0.5">
      <c r="A56" s="6" t="s">
        <v>63</v>
      </c>
    </row>
    <row r="57" spans="1:24" x14ac:dyDescent="0.45">
      <c r="A57" s="7" t="s">
        <v>56</v>
      </c>
      <c r="B57" s="7">
        <v>2000</v>
      </c>
      <c r="C57" s="7">
        <v>2001</v>
      </c>
      <c r="D57" s="7">
        <v>2002</v>
      </c>
      <c r="E57" s="7">
        <v>2003</v>
      </c>
      <c r="F57" s="7">
        <v>2004</v>
      </c>
      <c r="G57" s="7">
        <v>2005</v>
      </c>
      <c r="H57" s="7">
        <v>2006</v>
      </c>
      <c r="I57" s="7">
        <v>2007</v>
      </c>
      <c r="J57" s="7">
        <v>2008</v>
      </c>
      <c r="K57" s="7">
        <v>2009</v>
      </c>
      <c r="L57" s="7">
        <v>2010</v>
      </c>
      <c r="M57" s="7">
        <v>2011</v>
      </c>
      <c r="N57" s="7">
        <v>2012</v>
      </c>
      <c r="O57" s="7">
        <v>2013</v>
      </c>
      <c r="P57" s="7">
        <v>2014</v>
      </c>
      <c r="Q57" s="7">
        <v>2015</v>
      </c>
      <c r="R57" s="7">
        <v>2016</v>
      </c>
      <c r="S57" s="7">
        <v>2017</v>
      </c>
      <c r="T57" s="7">
        <v>2018</v>
      </c>
      <c r="U57" s="7">
        <v>2019</v>
      </c>
      <c r="V57" s="7">
        <v>2020</v>
      </c>
      <c r="W57" s="7">
        <v>2021</v>
      </c>
      <c r="X57" s="7">
        <v>2022</v>
      </c>
    </row>
    <row r="58" spans="1:24" x14ac:dyDescent="0.45">
      <c r="A58" t="s">
        <v>57</v>
      </c>
      <c r="B58" s="9">
        <v>0.17</v>
      </c>
      <c r="C58" s="9">
        <v>0.2</v>
      </c>
      <c r="D58" s="9">
        <v>0.2</v>
      </c>
      <c r="E58" s="9">
        <v>0.2</v>
      </c>
      <c r="F58" s="9">
        <v>0.2</v>
      </c>
      <c r="G58" s="9">
        <v>0.23</v>
      </c>
      <c r="H58" s="9">
        <v>0.42</v>
      </c>
      <c r="I58" s="9">
        <v>0.49</v>
      </c>
      <c r="J58" s="9">
        <v>0.57999999999999996</v>
      </c>
      <c r="K58" s="9">
        <v>0.57999999999999996</v>
      </c>
      <c r="L58" s="9">
        <v>0.56999999999999995</v>
      </c>
      <c r="M58" s="9">
        <v>0.67</v>
      </c>
      <c r="N58" s="9">
        <v>0.67</v>
      </c>
      <c r="O58" s="9">
        <v>0.67</v>
      </c>
      <c r="P58" s="9">
        <v>0.67</v>
      </c>
      <c r="Q58" s="9">
        <v>0.67</v>
      </c>
      <c r="R58" s="9">
        <v>0.67</v>
      </c>
      <c r="S58" s="9">
        <v>0.71</v>
      </c>
      <c r="T58" s="9">
        <v>0.76</v>
      </c>
      <c r="U58" s="9">
        <v>0.76</v>
      </c>
      <c r="V58" s="9">
        <v>0.76</v>
      </c>
      <c r="W58" s="9">
        <v>0.76</v>
      </c>
      <c r="X58" s="9">
        <v>0.76</v>
      </c>
    </row>
    <row r="59" spans="1:24" ht="15.75" customHeight="1" x14ac:dyDescent="0.45">
      <c r="A59" t="s">
        <v>5</v>
      </c>
      <c r="B59" s="9">
        <v>0</v>
      </c>
      <c r="C59" s="9">
        <v>0</v>
      </c>
      <c r="D59" s="9">
        <v>0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9">
        <v>0</v>
      </c>
      <c r="W59" s="9">
        <v>0</v>
      </c>
      <c r="X59" s="9">
        <v>0</v>
      </c>
    </row>
    <row r="60" spans="1:24" x14ac:dyDescent="0.45">
      <c r="A60" t="s">
        <v>8</v>
      </c>
      <c r="B60" s="9">
        <v>0</v>
      </c>
      <c r="C60" s="9">
        <v>0</v>
      </c>
      <c r="D60" s="9">
        <v>0</v>
      </c>
      <c r="E60" s="9">
        <v>0</v>
      </c>
      <c r="F60" s="9">
        <v>0</v>
      </c>
      <c r="G60" s="9">
        <v>0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>
        <v>0</v>
      </c>
      <c r="N60" s="9">
        <v>0</v>
      </c>
      <c r="O60" s="9">
        <v>0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9">
        <v>0</v>
      </c>
      <c r="W60" s="9">
        <v>0</v>
      </c>
      <c r="X60" s="9">
        <v>0</v>
      </c>
    </row>
    <row r="61" spans="1:24" x14ac:dyDescent="0.45">
      <c r="A61" t="s">
        <v>6</v>
      </c>
      <c r="B61" s="9">
        <v>1.06</v>
      </c>
      <c r="C61" s="9">
        <v>1.1100000000000001</v>
      </c>
      <c r="D61" s="9">
        <v>1.1499999999999999</v>
      </c>
      <c r="E61" s="9">
        <v>1.1499999999999999</v>
      </c>
      <c r="F61" s="9">
        <v>1.1599999999999999</v>
      </c>
      <c r="G61" s="9">
        <v>1.1599999999999999</v>
      </c>
      <c r="H61" s="9">
        <v>1.1599999999999999</v>
      </c>
      <c r="I61" s="9">
        <v>1.76</v>
      </c>
      <c r="J61" s="9">
        <v>1.88</v>
      </c>
      <c r="K61" s="9">
        <v>1.88</v>
      </c>
      <c r="L61" s="9">
        <v>1.88</v>
      </c>
      <c r="M61" s="9">
        <v>1.88</v>
      </c>
      <c r="N61" s="9">
        <v>1.88</v>
      </c>
      <c r="O61" s="9">
        <v>1.98</v>
      </c>
      <c r="P61" s="9">
        <v>1.98</v>
      </c>
      <c r="Q61" s="9">
        <v>1.99</v>
      </c>
      <c r="R61" s="9">
        <v>1.99</v>
      </c>
      <c r="S61" s="9">
        <v>1.99</v>
      </c>
      <c r="T61" s="9">
        <v>2.1</v>
      </c>
      <c r="U61" s="9">
        <v>2.1</v>
      </c>
      <c r="V61" s="9">
        <v>2.11</v>
      </c>
      <c r="W61" s="9">
        <v>2.11</v>
      </c>
      <c r="X61" s="9">
        <v>2.11</v>
      </c>
    </row>
    <row r="62" spans="1:24" x14ac:dyDescent="0.45">
      <c r="A62" t="s">
        <v>19</v>
      </c>
      <c r="B62" s="9">
        <v>0</v>
      </c>
      <c r="C62" s="9">
        <v>0</v>
      </c>
      <c r="D62" s="9">
        <v>0</v>
      </c>
      <c r="E62" s="9">
        <v>0</v>
      </c>
      <c r="F62" s="9">
        <v>0</v>
      </c>
      <c r="G62" s="9">
        <v>0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>
        <v>0</v>
      </c>
      <c r="N62" s="9">
        <v>0</v>
      </c>
      <c r="O62" s="9">
        <v>0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9">
        <v>0</v>
      </c>
      <c r="W62" s="9">
        <v>0</v>
      </c>
      <c r="X62" s="9">
        <v>0</v>
      </c>
    </row>
    <row r="63" spans="1:24" x14ac:dyDescent="0.45">
      <c r="A63" t="s">
        <v>23</v>
      </c>
      <c r="B63" s="9">
        <v>0.15</v>
      </c>
      <c r="C63" s="9">
        <v>0.15</v>
      </c>
      <c r="D63" s="9">
        <v>0.15</v>
      </c>
      <c r="E63" s="9">
        <v>0.15</v>
      </c>
      <c r="F63" s="9">
        <v>0.14000000000000001</v>
      </c>
      <c r="G63" s="9">
        <v>0.14000000000000001</v>
      </c>
      <c r="H63" s="9">
        <v>0.14000000000000001</v>
      </c>
      <c r="I63" s="9">
        <v>0.12</v>
      </c>
      <c r="J63" s="9">
        <v>0.12</v>
      </c>
      <c r="K63" s="9">
        <v>0.12</v>
      </c>
      <c r="L63" s="9">
        <v>0.12</v>
      </c>
      <c r="M63" s="9">
        <v>0.12</v>
      </c>
      <c r="N63" s="9">
        <v>0.11</v>
      </c>
      <c r="O63" s="9">
        <v>0.11</v>
      </c>
      <c r="P63" s="9">
        <v>0.11</v>
      </c>
      <c r="Q63" s="9">
        <v>0.12</v>
      </c>
      <c r="R63" s="9">
        <v>0.12</v>
      </c>
      <c r="S63" s="9">
        <v>0.12</v>
      </c>
      <c r="T63" s="9">
        <v>0.12</v>
      </c>
      <c r="U63" s="9">
        <v>0.12</v>
      </c>
      <c r="V63" s="9">
        <v>0.12</v>
      </c>
      <c r="W63" s="9">
        <v>0.13</v>
      </c>
      <c r="X63" s="9">
        <v>0.13</v>
      </c>
    </row>
    <row r="64" spans="1:24" x14ac:dyDescent="0.45">
      <c r="A64" t="s">
        <v>9</v>
      </c>
      <c r="B64" s="9">
        <v>0</v>
      </c>
      <c r="C64" s="9">
        <v>0</v>
      </c>
      <c r="D64" s="9">
        <v>0</v>
      </c>
      <c r="E64" s="9">
        <v>0</v>
      </c>
      <c r="F64" s="9">
        <v>0</v>
      </c>
      <c r="G64" s="9">
        <v>0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>
        <v>0</v>
      </c>
      <c r="N64" s="9">
        <v>0</v>
      </c>
      <c r="O64" s="9">
        <v>0</v>
      </c>
      <c r="P64" s="9">
        <v>0</v>
      </c>
      <c r="Q64" s="9">
        <v>0</v>
      </c>
      <c r="R64" s="9">
        <v>0</v>
      </c>
      <c r="S64" s="9">
        <v>0</v>
      </c>
      <c r="T64" s="9">
        <v>0.01</v>
      </c>
      <c r="U64" s="9">
        <v>0.01</v>
      </c>
      <c r="V64" s="9">
        <v>0.01</v>
      </c>
      <c r="W64" s="9">
        <v>0.01</v>
      </c>
      <c r="X64" s="9">
        <v>0.01</v>
      </c>
    </row>
    <row r="65" spans="1:26" x14ac:dyDescent="0.45">
      <c r="A65" t="s">
        <v>12</v>
      </c>
      <c r="B65" s="9">
        <v>0</v>
      </c>
      <c r="C65" s="9">
        <v>0</v>
      </c>
      <c r="D65" s="9">
        <v>0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9">
        <v>0</v>
      </c>
      <c r="W65" s="9">
        <v>0</v>
      </c>
      <c r="X65" s="9">
        <v>0</v>
      </c>
    </row>
    <row r="68" spans="1:26" ht="15.75" x14ac:dyDescent="0.5">
      <c r="A68" s="6" t="s">
        <v>64</v>
      </c>
    </row>
    <row r="69" spans="1:26" x14ac:dyDescent="0.45">
      <c r="A69" s="7" t="s">
        <v>56</v>
      </c>
      <c r="B69" s="7">
        <v>2000</v>
      </c>
      <c r="C69" s="7">
        <v>2001</v>
      </c>
      <c r="D69" s="7">
        <v>2002</v>
      </c>
      <c r="E69" s="7">
        <v>2003</v>
      </c>
      <c r="F69" s="7">
        <v>2004</v>
      </c>
      <c r="G69" s="7">
        <v>2005</v>
      </c>
      <c r="H69" s="7">
        <v>2006</v>
      </c>
      <c r="I69" s="7">
        <v>2007</v>
      </c>
      <c r="J69" s="7">
        <v>2008</v>
      </c>
      <c r="K69" s="7">
        <v>2009</v>
      </c>
      <c r="L69" s="7">
        <v>2010</v>
      </c>
      <c r="M69" s="7">
        <v>2011</v>
      </c>
      <c r="N69" s="7">
        <v>2012</v>
      </c>
      <c r="O69" s="7">
        <v>2013</v>
      </c>
      <c r="P69" s="7">
        <v>2014</v>
      </c>
      <c r="Q69" s="7">
        <v>2015</v>
      </c>
      <c r="R69" s="7">
        <v>2016</v>
      </c>
      <c r="S69" s="7">
        <v>2017</v>
      </c>
      <c r="T69" s="7">
        <v>2018</v>
      </c>
      <c r="U69" s="7">
        <v>2019</v>
      </c>
      <c r="V69" s="7">
        <v>2020</v>
      </c>
      <c r="W69" s="7">
        <v>2021</v>
      </c>
      <c r="X69" s="7">
        <v>2022</v>
      </c>
      <c r="Y69" s="7">
        <v>2023</v>
      </c>
      <c r="Z69" s="7">
        <v>2024</v>
      </c>
    </row>
    <row r="70" spans="1:26" x14ac:dyDescent="0.45">
      <c r="A70" t="s">
        <v>57</v>
      </c>
      <c r="B70" s="9"/>
      <c r="C70" s="9"/>
      <c r="D70" s="9"/>
      <c r="E70" s="9"/>
      <c r="F70" s="9">
        <v>1E-3</v>
      </c>
      <c r="G70" s="9">
        <v>1E-3</v>
      </c>
      <c r="H70" s="9">
        <v>1.5E-3</v>
      </c>
      <c r="I70" s="9">
        <v>1.5E-3</v>
      </c>
      <c r="J70" s="9">
        <v>1.5E-3</v>
      </c>
      <c r="K70" s="9">
        <v>1.5E-3</v>
      </c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</row>
    <row r="71" spans="1:26" ht="15.75" customHeight="1" x14ac:dyDescent="0.45">
      <c r="A71" t="s">
        <v>59</v>
      </c>
      <c r="B71" s="9">
        <v>0.17199999999999999</v>
      </c>
      <c r="C71" s="9">
        <v>0.20200000000000001</v>
      </c>
      <c r="D71" s="9">
        <v>0.20200000000000001</v>
      </c>
      <c r="E71" s="9">
        <v>0.20200000000000001</v>
      </c>
      <c r="F71" s="9">
        <v>0.20200000000000001</v>
      </c>
      <c r="G71" s="9">
        <v>0.23200000000000001</v>
      </c>
      <c r="H71" s="9">
        <v>0.42199999999999999</v>
      </c>
      <c r="I71" s="9">
        <v>0.48499999999999999</v>
      </c>
      <c r="J71" s="9">
        <v>0.57499999999999996</v>
      </c>
      <c r="K71" s="9">
        <v>0.57499999999999996</v>
      </c>
      <c r="L71" s="9">
        <v>0.57499999999999996</v>
      </c>
      <c r="M71" s="9">
        <v>0.66500000000000004</v>
      </c>
      <c r="N71" s="9">
        <v>0.66500000000000004</v>
      </c>
      <c r="O71" s="9">
        <v>0.66500000000000004</v>
      </c>
      <c r="P71" s="9">
        <v>0.66500000000000004</v>
      </c>
      <c r="Q71" s="9">
        <v>0.66500000000000004</v>
      </c>
      <c r="R71" s="9">
        <v>0.66500000000000004</v>
      </c>
      <c r="S71" s="9">
        <v>0.70995799999999998</v>
      </c>
      <c r="T71" s="9">
        <v>0.75555799999999995</v>
      </c>
      <c r="U71" s="9">
        <v>0.75555799999999995</v>
      </c>
      <c r="V71" s="9">
        <v>0.756158</v>
      </c>
      <c r="W71" s="9">
        <v>0.75620799999999999</v>
      </c>
      <c r="X71" s="9">
        <v>0.75758000000000003</v>
      </c>
      <c r="Y71" s="9">
        <v>0.78758000000000006</v>
      </c>
      <c r="Z71" s="9">
        <v>0.78758000000000006</v>
      </c>
    </row>
    <row r="72" spans="1:26" x14ac:dyDescent="0.45">
      <c r="A72" t="s">
        <v>6</v>
      </c>
      <c r="B72" s="9">
        <v>1.0640000000000001</v>
      </c>
      <c r="C72" s="9">
        <v>1.109</v>
      </c>
      <c r="D72" s="9">
        <v>1.155</v>
      </c>
      <c r="E72" s="9">
        <v>1.155</v>
      </c>
      <c r="F72" s="9">
        <v>1.163</v>
      </c>
      <c r="G72" s="9">
        <v>1.163</v>
      </c>
      <c r="H72" s="9">
        <v>1.163</v>
      </c>
      <c r="I72" s="9">
        <v>1.758</v>
      </c>
      <c r="J72" s="9">
        <v>1.879</v>
      </c>
      <c r="K72" s="9">
        <v>1.875</v>
      </c>
      <c r="L72" s="9">
        <v>1.883</v>
      </c>
      <c r="M72" s="9">
        <v>1.8839999999999999</v>
      </c>
      <c r="N72" s="9">
        <v>1.877</v>
      </c>
      <c r="O72" s="9">
        <v>1.984</v>
      </c>
      <c r="P72" s="9">
        <v>1.984</v>
      </c>
      <c r="Q72" s="9">
        <v>1.9870000000000001</v>
      </c>
      <c r="R72" s="9">
        <v>1.9870000000000001</v>
      </c>
      <c r="S72" s="9">
        <v>1.994747</v>
      </c>
      <c r="T72" s="9">
        <v>2.0987220000000004</v>
      </c>
      <c r="U72" s="9">
        <v>2.1044589999999999</v>
      </c>
      <c r="V72" s="9">
        <v>2.1144189999999998</v>
      </c>
      <c r="W72" s="9">
        <v>2.114484</v>
      </c>
      <c r="X72" s="9">
        <v>2.1051790000000001</v>
      </c>
      <c r="Y72" s="9">
        <v>2.1466799999999999</v>
      </c>
      <c r="Z72" s="9">
        <v>2.1466799999999999</v>
      </c>
    </row>
    <row r="73" spans="1:26" x14ac:dyDescent="0.45">
      <c r="A73" t="s">
        <v>23</v>
      </c>
      <c r="B73" s="9">
        <v>0.14699999999999999</v>
      </c>
      <c r="C73" s="9">
        <v>0.14899999999999999</v>
      </c>
      <c r="D73" s="9">
        <v>0.14899999999999999</v>
      </c>
      <c r="E73" s="9">
        <v>0.15</v>
      </c>
      <c r="F73" s="9">
        <v>0.14199999999999999</v>
      </c>
      <c r="G73" s="9">
        <v>0.14199999999999999</v>
      </c>
      <c r="H73" s="9">
        <v>0.13850000000000001</v>
      </c>
      <c r="I73" s="9">
        <v>0.11849999999999999</v>
      </c>
      <c r="J73" s="9">
        <v>0.11849999999999999</v>
      </c>
      <c r="K73" s="9">
        <v>0.1195</v>
      </c>
      <c r="L73" s="9">
        <v>0.121</v>
      </c>
      <c r="M73" s="9">
        <v>0.12</v>
      </c>
      <c r="N73" s="9">
        <v>0.114</v>
      </c>
      <c r="O73" s="9">
        <v>0.114</v>
      </c>
      <c r="P73" s="9">
        <v>0.114</v>
      </c>
      <c r="Q73" s="9">
        <v>0.11700000000000001</v>
      </c>
      <c r="R73" s="9">
        <v>0.11700000000000001</v>
      </c>
      <c r="S73" s="9">
        <v>0.116282</v>
      </c>
      <c r="T73" s="9">
        <v>0.116282</v>
      </c>
      <c r="U73" s="9">
        <v>0.116282</v>
      </c>
      <c r="V73" s="9">
        <v>0.116282</v>
      </c>
      <c r="W73" s="9">
        <v>0.12628200000000001</v>
      </c>
      <c r="X73" s="9">
        <v>0.12628200000000001</v>
      </c>
      <c r="Y73" s="9">
        <v>0.12628200000000001</v>
      </c>
      <c r="Z73" s="9">
        <v>0.12628200000000001</v>
      </c>
    </row>
    <row r="74" spans="1:26" x14ac:dyDescent="0.45">
      <c r="A74" t="s">
        <v>9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>
        <v>6.4000000000000005E-4</v>
      </c>
      <c r="O74" s="9">
        <v>9.2000000000000003E-4</v>
      </c>
      <c r="P74" s="9">
        <v>1.139E-3</v>
      </c>
      <c r="Q74" s="9">
        <v>2.539E-3</v>
      </c>
      <c r="R74" s="9">
        <v>3.5270000000000002E-3</v>
      </c>
      <c r="S74" s="9">
        <v>4.333E-3</v>
      </c>
      <c r="T74" s="9">
        <v>5.2750000000000002E-3</v>
      </c>
      <c r="U74" s="9">
        <v>7.0010000000000003E-3</v>
      </c>
      <c r="V74" s="9">
        <v>7.0010000000000003E-3</v>
      </c>
      <c r="W74" s="9">
        <v>7.0010000000000003E-3</v>
      </c>
      <c r="X74" s="9">
        <v>7.0369999999999999E-3</v>
      </c>
      <c r="Y74" s="9">
        <v>7.0369999999999999E-3</v>
      </c>
      <c r="Z74" s="9">
        <v>7.0369999999999999E-3</v>
      </c>
    </row>
    <row r="75" spans="1:26" x14ac:dyDescent="0.45">
      <c r="A75" t="s">
        <v>12</v>
      </c>
      <c r="B75" s="9"/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>
        <v>2E-3</v>
      </c>
      <c r="P75" s="9">
        <v>3.0000000000000001E-3</v>
      </c>
      <c r="Q75" s="9">
        <v>3.0000000000000001E-3</v>
      </c>
      <c r="R75" s="9">
        <v>3.0000000000000001E-3</v>
      </c>
      <c r="S75" s="9">
        <v>2.4300000000000003E-3</v>
      </c>
      <c r="T75" s="9">
        <v>2.3999999999999998E-3</v>
      </c>
      <c r="U75" s="9">
        <v>2.3999999999999998E-3</v>
      </c>
      <c r="V75" s="9">
        <v>1.8E-3</v>
      </c>
      <c r="W75" s="9">
        <v>1.8E-3</v>
      </c>
      <c r="X75" s="9">
        <v>1.908E-3</v>
      </c>
      <c r="Y75" s="9">
        <v>3.64E-3</v>
      </c>
      <c r="Z75" s="9">
        <v>3.64E-3</v>
      </c>
    </row>
    <row r="84" spans="1:26" ht="15.75" customHeight="1" x14ac:dyDescent="0.45"/>
    <row r="85" spans="1:26" ht="15.75" x14ac:dyDescent="0.5">
      <c r="A85" s="6" t="s">
        <v>65</v>
      </c>
    </row>
    <row r="86" spans="1:26" x14ac:dyDescent="0.45">
      <c r="A86" s="7" t="s">
        <v>66</v>
      </c>
      <c r="B86" s="7" t="s">
        <v>27</v>
      </c>
      <c r="C86" s="7">
        <v>2000</v>
      </c>
      <c r="D86" s="7">
        <v>2001</v>
      </c>
      <c r="E86" s="7">
        <v>2002</v>
      </c>
      <c r="F86" s="7">
        <v>2003</v>
      </c>
      <c r="G86" s="7">
        <v>2004</v>
      </c>
      <c r="H86" s="7">
        <v>2005</v>
      </c>
      <c r="I86" s="7">
        <v>2006</v>
      </c>
      <c r="J86" s="7">
        <v>2007</v>
      </c>
      <c r="K86" s="7">
        <v>2008</v>
      </c>
      <c r="L86" s="7">
        <v>2009</v>
      </c>
      <c r="M86" s="7">
        <v>2010</v>
      </c>
      <c r="N86" s="7">
        <v>2011</v>
      </c>
      <c r="O86" s="7">
        <v>2012</v>
      </c>
      <c r="P86" s="7">
        <v>2013</v>
      </c>
      <c r="Q86" s="7">
        <v>2014</v>
      </c>
      <c r="R86" s="7">
        <v>2015</v>
      </c>
      <c r="S86" s="7">
        <v>2016</v>
      </c>
      <c r="T86" s="7">
        <v>2017</v>
      </c>
      <c r="U86" s="7">
        <v>2018</v>
      </c>
      <c r="V86" s="7">
        <v>2019</v>
      </c>
      <c r="W86" s="7">
        <v>2020</v>
      </c>
      <c r="X86" s="7">
        <v>2021</v>
      </c>
      <c r="Y86" s="7">
        <v>2022</v>
      </c>
      <c r="Z86" s="7">
        <v>2023</v>
      </c>
    </row>
    <row r="87" spans="1:26" x14ac:dyDescent="0.45">
      <c r="A87" t="s">
        <v>67</v>
      </c>
      <c r="B87" t="s">
        <v>68</v>
      </c>
      <c r="C87" s="9">
        <v>0</v>
      </c>
      <c r="D87" s="9">
        <v>0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  <c r="Q87" s="9">
        <v>0</v>
      </c>
      <c r="R87" s="9">
        <v>0</v>
      </c>
      <c r="S87" s="9">
        <v>0</v>
      </c>
      <c r="T87" s="9">
        <v>0</v>
      </c>
      <c r="U87" s="9">
        <v>0</v>
      </c>
      <c r="V87" s="9">
        <v>0</v>
      </c>
      <c r="W87" s="9">
        <v>0</v>
      </c>
      <c r="X87" s="9">
        <v>0</v>
      </c>
      <c r="Y87" s="9">
        <v>0</v>
      </c>
      <c r="Z87" s="9">
        <v>0</v>
      </c>
    </row>
    <row r="88" spans="1:26" x14ac:dyDescent="0.45">
      <c r="A88" t="s">
        <v>67</v>
      </c>
      <c r="B88" t="s">
        <v>69</v>
      </c>
      <c r="C88" s="9">
        <v>0</v>
      </c>
      <c r="D88" s="9">
        <v>0</v>
      </c>
      <c r="E88" s="9">
        <v>0</v>
      </c>
      <c r="F88" s="9">
        <v>0</v>
      </c>
      <c r="G88" s="9">
        <v>0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>
        <v>0</v>
      </c>
      <c r="N88" s="9">
        <v>0</v>
      </c>
      <c r="O88" s="9">
        <v>0</v>
      </c>
      <c r="P88" s="9">
        <v>0</v>
      </c>
      <c r="Q88" s="9">
        <v>0</v>
      </c>
      <c r="R88" s="9">
        <v>0</v>
      </c>
      <c r="S88" s="9">
        <v>0</v>
      </c>
      <c r="T88" s="9">
        <v>0</v>
      </c>
      <c r="U88" s="9">
        <v>0</v>
      </c>
      <c r="V88" s="9">
        <v>0</v>
      </c>
      <c r="W88" s="9">
        <v>0</v>
      </c>
      <c r="X88" s="9">
        <v>0</v>
      </c>
      <c r="Y88" s="9">
        <v>0</v>
      </c>
      <c r="Z88" s="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Veda</vt:lpstr>
      <vt:lpstr>historical_data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2025-07-17T06:23:24Z</dcterms:created>
  <dcterms:modified xsi:type="dcterms:W3CDTF">2025-07-31T19:32:11Z</dcterms:modified>
</cp:coreProperties>
</file>