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POL\SuppXLS\"/>
    </mc:Choice>
  </mc:AlternateContent>
  <xr:revisionPtr revIDLastSave="0" documentId="13_ncr:1_{B7812D25-5928-4478-868F-75386DD110F7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Veda" sheetId="1" r:id="rId1"/>
    <sheet name="historical_dat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" i="1" l="1"/>
  <c r="AG9" i="1"/>
  <c r="AH9" i="1" s="1"/>
  <c r="AG8" i="1"/>
  <c r="AH8" i="1" s="1"/>
  <c r="AF9" i="1"/>
  <c r="AF8" i="1"/>
  <c r="X9" i="1"/>
  <c r="X8" i="1"/>
  <c r="Y9" i="1"/>
  <c r="Z9" i="1" s="1"/>
  <c r="Y8" i="1"/>
  <c r="Z8" i="1" s="1"/>
  <c r="D8" i="1"/>
  <c r="D6" i="1"/>
  <c r="D7" i="1"/>
  <c r="D5" i="1"/>
  <c r="E24" i="1"/>
  <c r="E23" i="1"/>
  <c r="E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8" authorId="0" shapeId="0" xr:uid="{79577DE7-359E-49C1-A1D9-EC64BAD436CB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29-07-2025
ember
</t>
        </r>
      </text>
    </comment>
  </commentList>
</comments>
</file>

<file path=xl/sharedStrings.xml><?xml version="1.0" encoding="utf-8"?>
<sst xmlns="http://schemas.openxmlformats.org/spreadsheetml/2006/main" count="156" uniqueCount="73">
  <si>
    <t>~TFM_INS-AT</t>
  </si>
  <si>
    <t>~UC_Sets: R_E: AllRegions</t>
  </si>
  <si>
    <t>pset_ci</t>
  </si>
  <si>
    <t>process</t>
  </si>
  <si>
    <t>AFA</t>
  </si>
  <si>
    <t>coal</t>
  </si>
  <si>
    <t>hydro</t>
  </si>
  <si>
    <t>ep*</t>
  </si>
  <si>
    <t>gas</t>
  </si>
  <si>
    <t>solar</t>
  </si>
  <si>
    <t>~UC_T: UC_CAP~UP</t>
  </si>
  <si>
    <t>~UC_T: UC_CAP~LO</t>
  </si>
  <si>
    <t>wind</t>
  </si>
  <si>
    <t>UC_N</t>
  </si>
  <si>
    <t>pset_co</t>
  </si>
  <si>
    <t>UC_ACT</t>
  </si>
  <si>
    <t>UC_RHSRT</t>
  </si>
  <si>
    <t>UC_RHSRT~0</t>
  </si>
  <si>
    <t>UC_CAP</t>
  </si>
  <si>
    <t>nuclear</t>
  </si>
  <si>
    <t>UCE_max coal fleet utilization</t>
  </si>
  <si>
    <t>-CO2Captured</t>
  </si>
  <si>
    <t>UCE_min coal fleet utilization</t>
  </si>
  <si>
    <t>oil</t>
  </si>
  <si>
    <t>UCE_max gas fleet utilization</t>
  </si>
  <si>
    <t>UCE_min gas fleet utilization</t>
  </si>
  <si>
    <t>~TFM_INS</t>
  </si>
  <si>
    <t>attribute</t>
  </si>
  <si>
    <t>value</t>
  </si>
  <si>
    <t>START</t>
  </si>
  <si>
    <t>Bioenergy + CCUS</t>
  </si>
  <si>
    <t>Bioenergy - Cofiring</t>
  </si>
  <si>
    <t>Bioenergy - Large scale unit</t>
  </si>
  <si>
    <t>Bioenergy - Medium-scale CHP</t>
  </si>
  <si>
    <t>Concentrating solar power</t>
  </si>
  <si>
    <t>Fuel cell (distributed electricity generation)</t>
  </si>
  <si>
    <t>cset_cn</t>
  </si>
  <si>
    <t>other_indexes</t>
  </si>
  <si>
    <t>Marine</t>
  </si>
  <si>
    <t>VDA_EMCB</t>
  </si>
  <si>
    <t>CO2</t>
  </si>
  <si>
    <t>Oxyfuel + CCS</t>
  </si>
  <si>
    <t>Solar photovoltaics - Buildings</t>
  </si>
  <si>
    <t>Solar photovoltaics - Large scale unit</t>
  </si>
  <si>
    <t>Wind offshore</t>
  </si>
  <si>
    <t>Wind onshore</t>
  </si>
  <si>
    <t>CCGT - CHP</t>
  </si>
  <si>
    <t>~UC_T: FX</t>
  </si>
  <si>
    <t>pset_pn</t>
  </si>
  <si>
    <t>UCE_Solar capacity aggregation for peak</t>
  </si>
  <si>
    <t>ElcAgg_Solar</t>
  </si>
  <si>
    <t>UCE_Wind capacity aggregation for peak</t>
  </si>
  <si>
    <t>ElcAgg_Wind</t>
  </si>
  <si>
    <t>ep*,EN*</t>
  </si>
  <si>
    <t>Geothermal*</t>
  </si>
  <si>
    <t>EMBER Utilization Factors</t>
  </si>
  <si>
    <t>model_fuel</t>
  </si>
  <si>
    <t>bioenergy</t>
  </si>
  <si>
    <t>IRENA Utilization Factors</t>
  </si>
  <si>
    <t>EMBER Generation (TWh)</t>
  </si>
  <si>
    <t>Total</t>
  </si>
  <si>
    <t>IRENA Generation (TWh)</t>
  </si>
  <si>
    <t>EMBER Capacity (GW)</t>
  </si>
  <si>
    <t>IRENA Capacity (GW)</t>
  </si>
  <si>
    <t>Electricity Trade Data (TWh) - Source: UNSD</t>
  </si>
  <si>
    <t>ISO</t>
  </si>
  <si>
    <t>POL</t>
  </si>
  <si>
    <t>Export</t>
  </si>
  <si>
    <t>Import</t>
  </si>
  <si>
    <t>ember_min</t>
  </si>
  <si>
    <t>ember_max</t>
  </si>
  <si>
    <t>irena_min</t>
  </si>
  <si>
    <t>irena_max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</si>
</sst>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1"/>
      <name val="Aptos Narrow"/>
      <family val="2"/>
    </font>
  </fonts>
  <fills count="5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DCE6F1"/>
        <bgColor indexed="64"/>
      </patternFill>
    </fill>
    <fill>
      <patternFill patternType="solid">
        <fgColor rgb="FFFFFFC8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/>
  </cellStyleXfs>
  <cellXfs count="11">
    <xf numFmtId="0" fontId="0" fillId="0" borderId="0" xfId="0"/>
    <xf numFmtId="0" fontId="0" fillId="0" borderId="0" xfId="0" quotePrefix="1"/>
    <xf numFmtId="0" fontId="0" fillId="0" borderId="0" xfId="0" applyAlignment="1">
      <alignment vertical="center"/>
    </xf>
    <xf numFmtId="2" fontId="0" fillId="0" borderId="0" xfId="0" applyNumberFormat="1"/>
    <xf numFmtId="164" fontId="0" fillId="0" borderId="0" xfId="0" applyNumberFormat="1"/>
    <xf numFmtId="164" fontId="1" fillId="0" borderId="0" xfId="1" applyNumberFormat="1"/>
    <xf numFmtId="0" fontId="5" fillId="0" borderId="0" xfId="0" applyFont="1"/>
    <xf numFmtId="0" fontId="4" fillId="3" borderId="0" xfId="0" applyFont="1" applyFill="1"/>
    <xf numFmtId="0" fontId="4" fillId="4" borderId="0" xfId="0" applyFont="1" applyFill="1"/>
    <xf numFmtId="165" fontId="0" fillId="0" borderId="0" xfId="0" applyNumberFormat="1"/>
    <xf numFmtId="0" fontId="6" fillId="2" borderId="0" xfId="0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J40"/>
  <sheetViews>
    <sheetView workbookViewId="0">
      <selection activeCell="D16" sqref="D16"/>
    </sheetView>
  </sheetViews>
  <sheetFormatPr defaultRowHeight="14.25" x14ac:dyDescent="0.45"/>
  <cols>
    <col min="2" max="2" width="10.9296875" bestFit="1" customWidth="1"/>
    <col min="3" max="3" width="6.9296875" bestFit="1" customWidth="1"/>
    <col min="4" max="4" width="8.59765625" customWidth="1"/>
    <col min="5" max="5" width="9.53125" customWidth="1"/>
    <col min="6" max="6" width="9.73046875" bestFit="1" customWidth="1"/>
    <col min="7" max="8" width="10.73046875" bestFit="1" customWidth="1"/>
    <col min="9" max="9" width="8.59765625" bestFit="1" customWidth="1"/>
    <col min="10" max="10" width="8.9296875" bestFit="1" customWidth="1"/>
    <col min="15" max="15" width="6.265625" bestFit="1" customWidth="1"/>
    <col min="16" max="16" width="4.06640625" bestFit="1" customWidth="1"/>
    <col min="17" max="17" width="4.19921875" bestFit="1" customWidth="1"/>
    <col min="18" max="18" width="4.73046875" bestFit="1" customWidth="1"/>
    <col min="19" max="19" width="4.19921875" bestFit="1" customWidth="1"/>
    <col min="20" max="20" width="4.73046875" bestFit="1" customWidth="1"/>
    <col min="21" max="21" width="24" bestFit="1" customWidth="1"/>
    <col min="22" max="22" width="6.33203125" bestFit="1" customWidth="1"/>
    <col min="23" max="23" width="6.33203125" customWidth="1"/>
    <col min="24" max="24" width="7" bestFit="1" customWidth="1"/>
    <col min="25" max="26" width="7.86328125" bestFit="1" customWidth="1"/>
    <col min="27" max="27" width="9.19921875" bestFit="1" customWidth="1"/>
    <col min="28" max="28" width="11.19921875" bestFit="1" customWidth="1"/>
    <col min="30" max="30" width="23.73046875" bestFit="1" customWidth="1"/>
    <col min="31" max="31" width="6.33203125" bestFit="1" customWidth="1"/>
    <col min="32" max="32" width="7" bestFit="1" customWidth="1"/>
    <col min="33" max="33" width="7.86328125" bestFit="1" customWidth="1"/>
    <col min="34" max="34" width="4.73046875" bestFit="1" customWidth="1"/>
    <col min="35" max="35" width="9.19921875" bestFit="1" customWidth="1"/>
    <col min="36" max="36" width="11.19921875" bestFit="1" customWidth="1"/>
  </cols>
  <sheetData>
    <row r="1" spans="2:36" x14ac:dyDescent="0.45">
      <c r="AA1">
        <v>1.1000000000000001</v>
      </c>
      <c r="AC1">
        <v>0.9</v>
      </c>
    </row>
    <row r="2" spans="2:36" x14ac:dyDescent="0.45">
      <c r="F2" s="10" t="s">
        <v>56</v>
      </c>
      <c r="G2" s="10" t="s">
        <v>69</v>
      </c>
      <c r="H2" s="10" t="s">
        <v>70</v>
      </c>
      <c r="I2" s="10" t="s">
        <v>71</v>
      </c>
      <c r="J2" s="10" t="s">
        <v>72</v>
      </c>
    </row>
    <row r="3" spans="2:36" x14ac:dyDescent="0.45">
      <c r="B3" t="s">
        <v>0</v>
      </c>
      <c r="F3" t="s">
        <v>57</v>
      </c>
      <c r="G3" s="4">
        <v>0.7139381690246277</v>
      </c>
      <c r="H3" s="4">
        <v>5.5321390937829289</v>
      </c>
      <c r="I3" s="4">
        <v>0.71875781662910276</v>
      </c>
      <c r="J3" s="4">
        <v>5.5376924671124153</v>
      </c>
      <c r="V3" t="s">
        <v>1</v>
      </c>
    </row>
    <row r="4" spans="2:36" x14ac:dyDescent="0.45">
      <c r="B4" t="s">
        <v>2</v>
      </c>
      <c r="C4" t="s">
        <v>3</v>
      </c>
      <c r="D4" t="s">
        <v>4</v>
      </c>
      <c r="F4" t="s">
        <v>5</v>
      </c>
      <c r="G4" s="4">
        <v>0.41249645642240401</v>
      </c>
      <c r="H4" s="4">
        <v>0.56888011763795365</v>
      </c>
      <c r="I4" s="4"/>
      <c r="J4" s="4"/>
    </row>
    <row r="5" spans="2:36" x14ac:dyDescent="0.45">
      <c r="B5" t="s">
        <v>6</v>
      </c>
      <c r="C5" t="s">
        <v>53</v>
      </c>
      <c r="D5" s="5">
        <f>IFERROR(VLOOKUP(B5,$F$3:$J$11,5,FALSE),"")</f>
        <v>0.21563794083140178</v>
      </c>
      <c r="F5" t="s">
        <v>8</v>
      </c>
      <c r="G5" s="4">
        <v>0.25893752088205818</v>
      </c>
      <c r="H5" s="4">
        <v>0.75748781054097991</v>
      </c>
      <c r="I5" s="4"/>
      <c r="J5" s="4"/>
    </row>
    <row r="6" spans="2:36" x14ac:dyDescent="0.45">
      <c r="B6" t="s">
        <v>9</v>
      </c>
      <c r="C6" t="s">
        <v>7</v>
      </c>
      <c r="D6" s="5">
        <f t="shared" ref="D6:D7" si="0">IFERROR(VLOOKUP(B6,$F$3:$J$11,5,FALSE),"")</f>
        <v>0.10019318580962418</v>
      </c>
      <c r="F6" t="s">
        <v>6</v>
      </c>
      <c r="G6" s="4">
        <v>0.21760844748858449</v>
      </c>
      <c r="H6" s="4">
        <v>0.3546099290780142</v>
      </c>
      <c r="I6" s="4">
        <v>0.11397098100980382</v>
      </c>
      <c r="J6" s="4">
        <v>0.21563794083140178</v>
      </c>
      <c r="U6" t="s">
        <v>11</v>
      </c>
      <c r="AD6" t="s">
        <v>10</v>
      </c>
    </row>
    <row r="7" spans="2:36" x14ac:dyDescent="0.45">
      <c r="B7" t="s">
        <v>12</v>
      </c>
      <c r="C7" t="s">
        <v>7</v>
      </c>
      <c r="D7" s="5">
        <f t="shared" si="0"/>
        <v>0.40616152968036529</v>
      </c>
      <c r="F7" t="s">
        <v>19</v>
      </c>
      <c r="G7" s="4"/>
      <c r="H7" s="4"/>
      <c r="I7" s="4"/>
      <c r="J7" s="4"/>
      <c r="U7" t="s">
        <v>13</v>
      </c>
      <c r="V7" t="s">
        <v>2</v>
      </c>
      <c r="W7" t="s">
        <v>14</v>
      </c>
      <c r="X7" t="s">
        <v>15</v>
      </c>
      <c r="Y7">
        <v>2022</v>
      </c>
      <c r="Z7">
        <v>2050</v>
      </c>
      <c r="AA7" t="s">
        <v>16</v>
      </c>
      <c r="AB7" t="s">
        <v>17</v>
      </c>
      <c r="AD7" t="s">
        <v>13</v>
      </c>
      <c r="AE7" t="s">
        <v>2</v>
      </c>
      <c r="AF7" t="s">
        <v>15</v>
      </c>
      <c r="AG7" t="s">
        <v>18</v>
      </c>
      <c r="AH7">
        <v>2050</v>
      </c>
      <c r="AI7" t="s">
        <v>16</v>
      </c>
      <c r="AJ7" t="s">
        <v>17</v>
      </c>
    </row>
    <row r="8" spans="2:36" x14ac:dyDescent="0.45">
      <c r="B8" t="s">
        <v>19</v>
      </c>
      <c r="C8" t="s">
        <v>7</v>
      </c>
      <c r="D8" s="5">
        <f>IFERROR(VLOOKUP(B8,$F$3:$J$11,3,FALSE),"")</f>
        <v>0</v>
      </c>
      <c r="F8" t="s">
        <v>23</v>
      </c>
      <c r="G8" s="4">
        <v>65535</v>
      </c>
      <c r="H8" s="4">
        <v>65535</v>
      </c>
      <c r="I8" s="4">
        <v>7.0435044060945485E-3</v>
      </c>
      <c r="J8" s="4">
        <v>1.2511109068064111E-2</v>
      </c>
      <c r="U8" t="s">
        <v>20</v>
      </c>
      <c r="V8" t="s">
        <v>5</v>
      </c>
      <c r="W8" s="1" t="s">
        <v>21</v>
      </c>
      <c r="X8">
        <f>-1/8.76</f>
        <v>-0.11415525114155252</v>
      </c>
      <c r="Y8" s="3">
        <f>VLOOKUP(V8,$F$3:$J$11,3,FALSE)</f>
        <v>0.56888011763795365</v>
      </c>
      <c r="Z8" s="3">
        <f>Y8*$AA$1</f>
        <v>0.62576812940174908</v>
      </c>
      <c r="AA8">
        <v>0</v>
      </c>
      <c r="AB8">
        <v>3</v>
      </c>
      <c r="AD8" t="s">
        <v>22</v>
      </c>
      <c r="AE8" t="s">
        <v>5</v>
      </c>
      <c r="AF8">
        <f>-1/8.76</f>
        <v>-0.11415525114155252</v>
      </c>
      <c r="AG8" s="3">
        <f>VLOOKUP(AE8,$F$3:$J$11,2,FALSE)</f>
        <v>0.41249645642240401</v>
      </c>
      <c r="AH8">
        <f>AG8*$AC$1</f>
        <v>0.37124681078016364</v>
      </c>
      <c r="AI8">
        <v>0</v>
      </c>
      <c r="AJ8">
        <v>3</v>
      </c>
    </row>
    <row r="9" spans="2:36" x14ac:dyDescent="0.45">
      <c r="F9" t="s">
        <v>9</v>
      </c>
      <c r="G9" s="4">
        <v>3.8051750380517509E-2</v>
      </c>
      <c r="H9" s="4">
        <v>8.8378258948298719E-2</v>
      </c>
      <c r="I9" s="4">
        <v>1.7997449504298817E-2</v>
      </c>
      <c r="J9" s="4">
        <v>0.10019318580962418</v>
      </c>
      <c r="U9" t="s">
        <v>24</v>
      </c>
      <c r="V9" t="s">
        <v>8</v>
      </c>
      <c r="W9" s="1" t="s">
        <v>21</v>
      </c>
      <c r="X9">
        <f>-1/8.76</f>
        <v>-0.11415525114155252</v>
      </c>
      <c r="Y9" s="3">
        <f>VLOOKUP(V9,$F$3:$J$11,3,FALSE)</f>
        <v>0.75748781054097991</v>
      </c>
      <c r="Z9" s="3">
        <f>Y9*$AA$1</f>
        <v>0.83323659159507801</v>
      </c>
      <c r="AA9">
        <v>0</v>
      </c>
      <c r="AB9">
        <v>3</v>
      </c>
      <c r="AD9" t="s">
        <v>25</v>
      </c>
      <c r="AE9" t="s">
        <v>8</v>
      </c>
      <c r="AF9">
        <f>-1/8.76</f>
        <v>-0.11415525114155252</v>
      </c>
      <c r="AG9" s="3">
        <f>VLOOKUP(AE9,$F$3:$J$11,2,FALSE)</f>
        <v>0.25893752088205818</v>
      </c>
      <c r="AH9">
        <f>AG9*$AC$1</f>
        <v>0.23304376879385236</v>
      </c>
      <c r="AI9">
        <v>0</v>
      </c>
      <c r="AJ9">
        <v>3</v>
      </c>
    </row>
    <row r="10" spans="2:36" ht="14.65" customHeight="1" x14ac:dyDescent="0.45">
      <c r="F10" t="s">
        <v>12</v>
      </c>
      <c r="G10" s="4">
        <v>5.7077625570776259E-2</v>
      </c>
      <c r="H10" s="4">
        <v>0.39954337899543385</v>
      </c>
      <c r="I10" s="4">
        <v>8.4114395577986056E-2</v>
      </c>
      <c r="J10" s="4">
        <v>0.40616152968036529</v>
      </c>
    </row>
    <row r="11" spans="2:36" ht="14.65" customHeight="1" x14ac:dyDescent="0.45">
      <c r="G11" s="4"/>
      <c r="H11" s="4"/>
      <c r="I11" s="4"/>
      <c r="J11" s="4"/>
    </row>
    <row r="13" spans="2:36" x14ac:dyDescent="0.45">
      <c r="B13" t="s">
        <v>26</v>
      </c>
    </row>
    <row r="14" spans="2:36" x14ac:dyDescent="0.45">
      <c r="B14" t="s">
        <v>27</v>
      </c>
      <c r="C14" t="s">
        <v>28</v>
      </c>
      <c r="D14" t="s">
        <v>3</v>
      </c>
    </row>
    <row r="15" spans="2:36" x14ac:dyDescent="0.45">
      <c r="B15" t="s">
        <v>29</v>
      </c>
      <c r="C15">
        <v>2100</v>
      </c>
      <c r="D15" s="1" t="str">
        <f>_xlfn.TEXTJOIN(",",TRUE,L15:L28)</f>
        <v>Bioenergy + CCUS,Bioenergy - Cofiring,Bioenergy - Large scale unit,Bioenergy - Medium-scale CHP,Concentrating solar power,Fuel cell (distributed electricity generation),Marine,Oxyfuel + CCS,Solar photovoltaics - Buildings,Solar photovoltaics - Large scale unit,Wind offshore,Wind onshore,CCGT - CHP,Geothermal*</v>
      </c>
      <c r="L15" t="s">
        <v>30</v>
      </c>
    </row>
    <row r="16" spans="2:36" x14ac:dyDescent="0.45">
      <c r="L16" t="s">
        <v>31</v>
      </c>
    </row>
    <row r="17" spans="2:12" x14ac:dyDescent="0.45">
      <c r="L17" t="s">
        <v>32</v>
      </c>
    </row>
    <row r="18" spans="2:12" x14ac:dyDescent="0.45">
      <c r="L18" t="s">
        <v>33</v>
      </c>
    </row>
    <row r="19" spans="2:12" x14ac:dyDescent="0.45">
      <c r="L19" t="s">
        <v>34</v>
      </c>
    </row>
    <row r="20" spans="2:12" x14ac:dyDescent="0.45">
      <c r="B20" t="s">
        <v>26</v>
      </c>
      <c r="L20" t="s">
        <v>35</v>
      </c>
    </row>
    <row r="21" spans="2:12" x14ac:dyDescent="0.45">
      <c r="B21" t="s">
        <v>27</v>
      </c>
      <c r="C21" t="s">
        <v>36</v>
      </c>
      <c r="D21" t="s">
        <v>37</v>
      </c>
      <c r="E21" t="s">
        <v>28</v>
      </c>
      <c r="L21" t="s">
        <v>38</v>
      </c>
    </row>
    <row r="22" spans="2:12" x14ac:dyDescent="0.45">
      <c r="B22" t="s">
        <v>39</v>
      </c>
      <c r="C22" t="s">
        <v>5</v>
      </c>
      <c r="D22" t="s">
        <v>40</v>
      </c>
      <c r="E22">
        <f>G22*3.6</f>
        <v>338.40000000000003</v>
      </c>
      <c r="G22">
        <v>94</v>
      </c>
      <c r="L22" t="s">
        <v>41</v>
      </c>
    </row>
    <row r="23" spans="2:12" x14ac:dyDescent="0.45">
      <c r="B23" t="s">
        <v>39</v>
      </c>
      <c r="C23" t="s">
        <v>8</v>
      </c>
      <c r="D23" t="s">
        <v>40</v>
      </c>
      <c r="E23">
        <f>G23*3.6</f>
        <v>198</v>
      </c>
      <c r="G23">
        <v>55</v>
      </c>
      <c r="L23" t="s">
        <v>42</v>
      </c>
    </row>
    <row r="24" spans="2:12" x14ac:dyDescent="0.45">
      <c r="B24" t="s">
        <v>39</v>
      </c>
      <c r="C24" t="s">
        <v>23</v>
      </c>
      <c r="D24" t="s">
        <v>40</v>
      </c>
      <c r="E24">
        <f>G24*3.6</f>
        <v>252</v>
      </c>
      <c r="G24">
        <v>70</v>
      </c>
      <c r="L24" t="s">
        <v>43</v>
      </c>
    </row>
    <row r="25" spans="2:12" x14ac:dyDescent="0.45">
      <c r="L25" t="s">
        <v>44</v>
      </c>
    </row>
    <row r="26" spans="2:12" x14ac:dyDescent="0.45">
      <c r="L26" t="s">
        <v>45</v>
      </c>
    </row>
    <row r="27" spans="2:12" x14ac:dyDescent="0.45">
      <c r="L27" s="2" t="s">
        <v>46</v>
      </c>
    </row>
    <row r="28" spans="2:12" x14ac:dyDescent="0.45">
      <c r="L28" t="s">
        <v>54</v>
      </c>
    </row>
    <row r="35" spans="2:6" x14ac:dyDescent="0.45">
      <c r="E35" t="s">
        <v>47</v>
      </c>
    </row>
    <row r="36" spans="2:6" x14ac:dyDescent="0.45">
      <c r="B36" t="s">
        <v>13</v>
      </c>
      <c r="C36" t="s">
        <v>48</v>
      </c>
      <c r="D36" t="s">
        <v>2</v>
      </c>
      <c r="E36" t="s">
        <v>18</v>
      </c>
      <c r="F36" t="s">
        <v>17</v>
      </c>
    </row>
    <row r="37" spans="2:6" x14ac:dyDescent="0.45">
      <c r="B37" t="s">
        <v>49</v>
      </c>
      <c r="C37" t="s">
        <v>50</v>
      </c>
      <c r="E37">
        <v>1</v>
      </c>
      <c r="F37">
        <v>2</v>
      </c>
    </row>
    <row r="38" spans="2:6" x14ac:dyDescent="0.45">
      <c r="D38" t="s">
        <v>9</v>
      </c>
      <c r="E38">
        <v>-1</v>
      </c>
    </row>
    <row r="39" spans="2:6" x14ac:dyDescent="0.45">
      <c r="B39" t="s">
        <v>51</v>
      </c>
      <c r="C39" t="s">
        <v>52</v>
      </c>
      <c r="E39">
        <v>1</v>
      </c>
      <c r="F39">
        <v>2</v>
      </c>
    </row>
    <row r="40" spans="2:6" x14ac:dyDescent="0.45">
      <c r="D40" t="s">
        <v>12</v>
      </c>
      <c r="E40">
        <v>-1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88"/>
  <sheetViews>
    <sheetView tabSelected="1" workbookViewId="0">
      <selection sqref="A1:Z88"/>
    </sheetView>
  </sheetViews>
  <sheetFormatPr defaultRowHeight="14.25" x14ac:dyDescent="0.45"/>
  <cols>
    <col min="1" max="1" width="39.53125" bestFit="1" customWidth="1"/>
    <col min="2" max="7" width="11.73046875" bestFit="1" customWidth="1"/>
    <col min="8" max="8" width="8.73046875" bestFit="1" customWidth="1"/>
    <col min="9" max="12" width="11.73046875" bestFit="1" customWidth="1"/>
    <col min="13" max="13" width="8.73046875" bestFit="1" customWidth="1"/>
    <col min="14" max="19" width="11.73046875" bestFit="1" customWidth="1"/>
    <col min="20" max="20" width="8.73046875" bestFit="1" customWidth="1"/>
    <col min="21" max="23" width="11.73046875" bestFit="1" customWidth="1"/>
    <col min="24" max="24" width="8.73046875" bestFit="1" customWidth="1"/>
    <col min="25" max="25" width="7.73046875" bestFit="1" customWidth="1"/>
    <col min="26" max="27" width="4.73046875" bestFit="1" customWidth="1"/>
  </cols>
  <sheetData>
    <row r="1" spans="1:25" ht="15.75" customHeight="1" x14ac:dyDescent="0.5">
      <c r="A1" s="6" t="s">
        <v>55</v>
      </c>
    </row>
    <row r="2" spans="1:25" x14ac:dyDescent="0.45">
      <c r="A2" s="7" t="s">
        <v>56</v>
      </c>
      <c r="B2" s="7">
        <v>2000</v>
      </c>
      <c r="C2" s="7">
        <v>2001</v>
      </c>
      <c r="D2" s="7">
        <v>2002</v>
      </c>
      <c r="E2" s="7">
        <v>2003</v>
      </c>
      <c r="F2" s="7">
        <v>2004</v>
      </c>
      <c r="G2" s="7">
        <v>2005</v>
      </c>
      <c r="H2" s="7">
        <v>2006</v>
      </c>
      <c r="I2" s="7">
        <v>2007</v>
      </c>
      <c r="J2" s="7">
        <v>2008</v>
      </c>
      <c r="K2" s="7">
        <v>2009</v>
      </c>
      <c r="L2" s="7">
        <v>2010</v>
      </c>
      <c r="M2" s="7">
        <v>2011</v>
      </c>
      <c r="N2" s="7">
        <v>2012</v>
      </c>
      <c r="O2" s="7">
        <v>2013</v>
      </c>
      <c r="P2" s="7">
        <v>2014</v>
      </c>
      <c r="Q2" s="7">
        <v>2015</v>
      </c>
      <c r="R2" s="7">
        <v>2016</v>
      </c>
      <c r="S2" s="7">
        <v>2017</v>
      </c>
      <c r="T2" s="7">
        <v>2018</v>
      </c>
      <c r="U2" s="7">
        <v>2019</v>
      </c>
      <c r="V2" s="7">
        <v>2020</v>
      </c>
      <c r="W2" s="7">
        <v>2021</v>
      </c>
      <c r="X2" s="7">
        <v>2022</v>
      </c>
      <c r="Y2" s="7">
        <v>2023</v>
      </c>
    </row>
    <row r="3" spans="1:25" x14ac:dyDescent="0.45">
      <c r="A3" t="s">
        <v>57</v>
      </c>
      <c r="B3" s="4">
        <v>1.2557077625570776</v>
      </c>
      <c r="C3" s="4">
        <v>1.6742770167427703</v>
      </c>
      <c r="D3" s="4">
        <v>1.6362252663622527</v>
      </c>
      <c r="E3" s="4">
        <v>1.3127853881278539</v>
      </c>
      <c r="F3" s="4">
        <v>2.237442922374429</v>
      </c>
      <c r="G3" s="4">
        <v>3.4474885844748857</v>
      </c>
      <c r="H3" s="4">
        <v>3.7861491628614918</v>
      </c>
      <c r="I3" s="4">
        <v>4.1748206131767773</v>
      </c>
      <c r="J3" s="4">
        <v>4.5915778792491126</v>
      </c>
      <c r="K3" s="4">
        <v>5.4275633042756333</v>
      </c>
      <c r="L3" s="4">
        <v>5.5321390937829289</v>
      </c>
      <c r="M3" s="4">
        <v>3.0984996738421389</v>
      </c>
      <c r="N3" s="4">
        <v>1.9859077310659743</v>
      </c>
      <c r="O3" s="4">
        <v>1.3297544119461926</v>
      </c>
      <c r="P3" s="4">
        <v>1.3893529346252369</v>
      </c>
      <c r="Q3" s="4">
        <v>1.1819824961948251</v>
      </c>
      <c r="R3" s="4">
        <v>0.93677917431624547</v>
      </c>
      <c r="S3" s="4">
        <v>0.76378101021512979</v>
      </c>
      <c r="T3" s="4">
        <v>0.74771689497716898</v>
      </c>
      <c r="U3" s="4">
        <v>0.85952189094816001</v>
      </c>
      <c r="V3" s="4">
        <v>0.90780604479234606</v>
      </c>
      <c r="W3" s="4">
        <v>0.83644665836446652</v>
      </c>
      <c r="X3" s="4">
        <v>0.7139381690246277</v>
      </c>
      <c r="Y3" s="4">
        <v>0.77990100149648922</v>
      </c>
    </row>
    <row r="4" spans="1:25" x14ac:dyDescent="0.45">
      <c r="A4" t="s">
        <v>5</v>
      </c>
      <c r="B4" s="4">
        <v>0.5330775628050024</v>
      </c>
      <c r="C4" s="4">
        <v>0.52946853081014922</v>
      </c>
      <c r="D4" s="4">
        <v>0.51530726949942252</v>
      </c>
      <c r="E4" s="4">
        <v>0.54430771612104323</v>
      </c>
      <c r="F4" s="4">
        <v>0.54608776410494542</v>
      </c>
      <c r="G4" s="4">
        <v>0.54902871294791422</v>
      </c>
      <c r="H4" s="4">
        <v>0.56888011763795365</v>
      </c>
      <c r="I4" s="4">
        <v>0.55840685179670435</v>
      </c>
      <c r="J4" s="4">
        <v>0.53133454527648216</v>
      </c>
      <c r="K4" s="4">
        <v>0.50652120416700841</v>
      </c>
      <c r="L4" s="4">
        <v>0.52083333333333326</v>
      </c>
      <c r="M4" s="4">
        <v>0.52206603074422042</v>
      </c>
      <c r="N4" s="4">
        <v>0.51601854706478745</v>
      </c>
      <c r="O4" s="4">
        <v>0.53620263257894307</v>
      </c>
      <c r="P4" s="4">
        <v>0.51089800027138499</v>
      </c>
      <c r="Q4" s="4">
        <v>0.51914785292667021</v>
      </c>
      <c r="R4" s="4">
        <v>0.52162385444485004</v>
      </c>
      <c r="S4" s="4">
        <v>0.51629664619744919</v>
      </c>
      <c r="T4" s="4">
        <v>0.51269726828486739</v>
      </c>
      <c r="U4" s="4">
        <v>0.44715853348352169</v>
      </c>
      <c r="V4" s="4">
        <v>0.41987239632201168</v>
      </c>
      <c r="W4" s="4">
        <v>0.50285861146850319</v>
      </c>
      <c r="X4" s="4">
        <v>0.49166382855268798</v>
      </c>
      <c r="Y4" s="4">
        <v>0.41249645642240401</v>
      </c>
    </row>
    <row r="5" spans="1:25" x14ac:dyDescent="0.45">
      <c r="A5" t="s">
        <v>8</v>
      </c>
      <c r="B5" s="4">
        <v>0.25893752088205818</v>
      </c>
      <c r="C5" s="4">
        <v>0.37866132085978399</v>
      </c>
      <c r="D5" s="4">
        <v>0.36932581251678753</v>
      </c>
      <c r="E5" s="4">
        <v>0.35417398431097064</v>
      </c>
      <c r="F5" s="4">
        <v>0.37508153946510114</v>
      </c>
      <c r="G5" s="4">
        <v>0.60106234274531734</v>
      </c>
      <c r="H5" s="4">
        <v>0.53350107166154137</v>
      </c>
      <c r="I5" s="4">
        <v>0.50138776971976007</v>
      </c>
      <c r="J5" s="4">
        <v>0.52377115229653504</v>
      </c>
      <c r="K5" s="4">
        <v>0.53608201271376132</v>
      </c>
      <c r="L5" s="4">
        <v>0.53720118184260002</v>
      </c>
      <c r="M5" s="4">
        <v>0.65135643298415258</v>
      </c>
      <c r="N5" s="4">
        <v>0.67416214353407422</v>
      </c>
      <c r="O5" s="4">
        <v>0.56754544671319029</v>
      </c>
      <c r="P5" s="4">
        <v>0.54815089061664402</v>
      </c>
      <c r="Q5" s="4">
        <v>0.61817970745298356</v>
      </c>
      <c r="R5" s="4">
        <v>0.75748781054097991</v>
      </c>
      <c r="S5" s="4">
        <v>0.60261956260514304</v>
      </c>
      <c r="T5" s="4">
        <v>0.56987384265526031</v>
      </c>
      <c r="U5" s="4">
        <v>0.66778565885176977</v>
      </c>
      <c r="V5" s="4">
        <v>0.66233029940853783</v>
      </c>
      <c r="W5" s="4">
        <v>0.52044267235140074</v>
      </c>
      <c r="X5" s="4">
        <v>0.37157697792780414</v>
      </c>
      <c r="Y5" s="4">
        <v>0.48246130496787948</v>
      </c>
    </row>
    <row r="6" spans="1:25" x14ac:dyDescent="0.45">
      <c r="A6" t="s">
        <v>6</v>
      </c>
      <c r="B6" s="4">
        <v>0.29374095110814125</v>
      </c>
      <c r="C6" s="4">
        <v>0.30572613236760615</v>
      </c>
      <c r="D6" s="4">
        <v>0.30984996738421394</v>
      </c>
      <c r="E6" s="4">
        <v>0.21912559701884216</v>
      </c>
      <c r="F6" s="4">
        <v>0.26982150269821503</v>
      </c>
      <c r="G6" s="4">
        <v>0.27597972803452259</v>
      </c>
      <c r="H6" s="4">
        <v>0.25040506702017967</v>
      </c>
      <c r="I6" s="4">
        <v>0.29159221758983522</v>
      </c>
      <c r="J6" s="4">
        <v>0.26390730102616977</v>
      </c>
      <c r="K6" s="4">
        <v>0.29213924485687626</v>
      </c>
      <c r="L6" s="4">
        <v>0.3546099290780142</v>
      </c>
      <c r="M6" s="4">
        <v>0.28295929272320997</v>
      </c>
      <c r="N6" s="4">
        <v>0.24774118332847569</v>
      </c>
      <c r="O6" s="4">
        <v>0.29319875030040859</v>
      </c>
      <c r="P6" s="4">
        <v>0.25922754946727555</v>
      </c>
      <c r="Q6" s="4">
        <v>0.21760844748858449</v>
      </c>
      <c r="R6" s="4">
        <v>0.25184766746693033</v>
      </c>
      <c r="S6" s="4">
        <v>0.30127571435296335</v>
      </c>
      <c r="T6" s="4">
        <v>0.23184107706067883</v>
      </c>
      <c r="U6" s="4">
        <v>0.23066421880148755</v>
      </c>
      <c r="V6" s="4">
        <v>0.24694809430621567</v>
      </c>
      <c r="W6" s="4">
        <v>0.27538483265075553</v>
      </c>
      <c r="X6" s="4">
        <v>0.22947535178454945</v>
      </c>
      <c r="Y6" s="4">
        <v>0.27723418134377037</v>
      </c>
    </row>
    <row r="7" spans="1:25" x14ac:dyDescent="0.45">
      <c r="A7" t="s">
        <v>23</v>
      </c>
      <c r="B7" s="4">
        <v>65535</v>
      </c>
      <c r="C7" s="4">
        <v>65535</v>
      </c>
      <c r="D7" s="4">
        <v>65535</v>
      </c>
      <c r="E7" s="4">
        <v>65535</v>
      </c>
      <c r="F7" s="4">
        <v>65535</v>
      </c>
      <c r="G7" s="4">
        <v>65535</v>
      </c>
      <c r="H7" s="4">
        <v>65535</v>
      </c>
      <c r="I7" s="4">
        <v>65535</v>
      </c>
      <c r="J7" s="4">
        <v>65535</v>
      </c>
      <c r="K7" s="4">
        <v>65535</v>
      </c>
      <c r="L7" s="4">
        <v>65535</v>
      </c>
      <c r="M7" s="4">
        <v>65535</v>
      </c>
      <c r="N7" s="4">
        <v>65535</v>
      </c>
      <c r="O7" s="4">
        <v>65535</v>
      </c>
      <c r="P7" s="4">
        <v>65535</v>
      </c>
      <c r="Q7" s="4">
        <v>65535</v>
      </c>
      <c r="R7" s="4">
        <v>65535</v>
      </c>
      <c r="S7" s="4">
        <v>65535</v>
      </c>
      <c r="T7" s="4">
        <v>65535</v>
      </c>
      <c r="U7" s="4">
        <v>65535</v>
      </c>
      <c r="V7" s="4">
        <v>65535</v>
      </c>
      <c r="W7" s="4">
        <v>65535</v>
      </c>
      <c r="X7" s="4">
        <v>65535</v>
      </c>
      <c r="Y7" s="4">
        <v>65535</v>
      </c>
    </row>
    <row r="8" spans="1:25" x14ac:dyDescent="0.45">
      <c r="A8" t="s">
        <v>9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>
        <v>3.8051750380517509E-2</v>
      </c>
      <c r="Q8" s="4">
        <v>6.2266500622665005E-2</v>
      </c>
      <c r="R8" s="4">
        <v>7.2098053352559477E-2</v>
      </c>
      <c r="S8" s="4">
        <v>6.6918595496772176E-2</v>
      </c>
      <c r="T8" s="4">
        <v>6.1154598825831692E-2</v>
      </c>
      <c r="U8" s="4">
        <v>5.2630018383443042E-2</v>
      </c>
      <c r="V8" s="4">
        <v>5.6644124617074153E-2</v>
      </c>
      <c r="W8" s="4">
        <v>6.0462282612709077E-2</v>
      </c>
      <c r="X8" s="4">
        <v>7.7948244616787302E-2</v>
      </c>
      <c r="Y8" s="4">
        <v>8.8378258948298719E-2</v>
      </c>
    </row>
    <row r="9" spans="1:25" x14ac:dyDescent="0.45">
      <c r="A9" t="s">
        <v>12</v>
      </c>
      <c r="B9" s="4"/>
      <c r="C9" s="4">
        <v>5.7077625570776259E-2</v>
      </c>
      <c r="D9" s="4">
        <v>0.22831050228310504</v>
      </c>
      <c r="E9" s="4">
        <v>0.34246575342465752</v>
      </c>
      <c r="F9" s="4">
        <v>0.39954337899543385</v>
      </c>
      <c r="G9" s="4">
        <v>0.13318112633181128</v>
      </c>
      <c r="H9" s="4">
        <v>0.174590384098845</v>
      </c>
      <c r="I9" s="4">
        <v>0.19148622772131391</v>
      </c>
      <c r="J9" s="4">
        <v>0.18092530369604548</v>
      </c>
      <c r="K9" s="4">
        <v>0.17364460737024892</v>
      </c>
      <c r="L9" s="4">
        <v>0.17071866386934878</v>
      </c>
      <c r="M9" s="4">
        <v>0.20294266869609334</v>
      </c>
      <c r="N9" s="4">
        <v>0.21181150114155251</v>
      </c>
      <c r="O9" s="4">
        <v>0.19968848596189942</v>
      </c>
      <c r="P9" s="4">
        <v>0.22831050228310504</v>
      </c>
      <c r="Q9" s="4">
        <v>0.25352270498921475</v>
      </c>
      <c r="R9" s="4">
        <v>0.24995036728211237</v>
      </c>
      <c r="S9" s="4">
        <v>0.29549562404870627</v>
      </c>
      <c r="T9" s="4">
        <v>0.25323868537467459</v>
      </c>
      <c r="U9" s="4">
        <v>0.29535716519672234</v>
      </c>
      <c r="V9" s="4">
        <v>0.28629412191056031</v>
      </c>
      <c r="W9" s="4">
        <v>0.26581631650321341</v>
      </c>
      <c r="X9" s="4">
        <v>0.27635375521752525</v>
      </c>
      <c r="Y9" s="4">
        <v>0.28275188950850705</v>
      </c>
    </row>
    <row r="15" spans="1:25" ht="15.75" customHeight="1" x14ac:dyDescent="0.5">
      <c r="A15" s="6" t="s">
        <v>58</v>
      </c>
    </row>
    <row r="16" spans="1:25" x14ac:dyDescent="0.45">
      <c r="A16" s="7" t="s">
        <v>56</v>
      </c>
      <c r="B16" s="7">
        <v>2000</v>
      </c>
      <c r="C16" s="7">
        <v>2001</v>
      </c>
      <c r="D16" s="7">
        <v>2002</v>
      </c>
      <c r="E16" s="7">
        <v>2003</v>
      </c>
      <c r="F16" s="7">
        <v>2004</v>
      </c>
      <c r="G16" s="7">
        <v>2005</v>
      </c>
      <c r="H16" s="7">
        <v>2006</v>
      </c>
      <c r="I16" s="7">
        <v>2007</v>
      </c>
      <c r="J16" s="7">
        <v>2008</v>
      </c>
      <c r="K16" s="7">
        <v>2009</v>
      </c>
      <c r="L16" s="7">
        <v>2010</v>
      </c>
      <c r="M16" s="7">
        <v>2011</v>
      </c>
      <c r="N16" s="7">
        <v>2012</v>
      </c>
      <c r="O16" s="7">
        <v>2013</v>
      </c>
      <c r="P16" s="7">
        <v>2014</v>
      </c>
      <c r="Q16" s="7">
        <v>2015</v>
      </c>
      <c r="R16" s="7">
        <v>2016</v>
      </c>
      <c r="S16" s="7">
        <v>2017</v>
      </c>
      <c r="T16" s="7">
        <v>2018</v>
      </c>
      <c r="U16" s="7">
        <v>2019</v>
      </c>
      <c r="V16" s="7">
        <v>2020</v>
      </c>
      <c r="W16" s="7">
        <v>2021</v>
      </c>
      <c r="X16" s="7">
        <v>2022</v>
      </c>
    </row>
    <row r="17" spans="1:25" x14ac:dyDescent="0.45">
      <c r="A17" t="s">
        <v>57</v>
      </c>
      <c r="B17" s="4">
        <v>1.576769406392694</v>
      </c>
      <c r="C17" s="4">
        <v>1.8772196854388636</v>
      </c>
      <c r="D17" s="4">
        <v>1.6808376633601008</v>
      </c>
      <c r="E17" s="4">
        <v>1.2668448602294242</v>
      </c>
      <c r="F17" s="4">
        <v>2.3378044140030441</v>
      </c>
      <c r="G17" s="4">
        <v>3.1373972602739726</v>
      </c>
      <c r="H17" s="4">
        <v>4.004416005767844</v>
      </c>
      <c r="I17" s="4">
        <v>4.0686995683993246</v>
      </c>
      <c r="J17" s="4">
        <v>4.5530027794322017</v>
      </c>
      <c r="K17" s="4">
        <v>5.4714756634239956</v>
      </c>
      <c r="L17" s="4">
        <v>5.5376924671124153</v>
      </c>
      <c r="M17" s="4">
        <v>3.1922367844926631</v>
      </c>
      <c r="N17" s="4">
        <v>2.0029454559400643</v>
      </c>
      <c r="O17" s="4">
        <v>1.3519986637905879</v>
      </c>
      <c r="P17" s="4">
        <v>1.4073928808735978</v>
      </c>
      <c r="Q17" s="4">
        <v>1.195390807989656</v>
      </c>
      <c r="R17" s="4">
        <v>0.93500929737349203</v>
      </c>
      <c r="S17" s="4">
        <v>0.76905050169071987</v>
      </c>
      <c r="T17" s="4">
        <v>0.74808775240299286</v>
      </c>
      <c r="U17" s="4">
        <v>0.87187218037626812</v>
      </c>
      <c r="V17" s="4">
        <v>0.91555470150396911</v>
      </c>
      <c r="W17" s="4">
        <v>0.84029489692701242</v>
      </c>
      <c r="X17" s="4">
        <v>0.71875781662910276</v>
      </c>
    </row>
    <row r="18" spans="1:25" x14ac:dyDescent="0.45">
      <c r="A18" t="s">
        <v>6</v>
      </c>
      <c r="B18" s="4">
        <v>0.215237294410733</v>
      </c>
      <c r="C18" s="4">
        <v>0.21563794083140178</v>
      </c>
      <c r="D18" s="4">
        <v>0.20203462209284287</v>
      </c>
      <c r="E18" s="4">
        <v>0.16538198064634071</v>
      </c>
      <c r="F18" s="4">
        <v>0.18462635915783238</v>
      </c>
      <c r="G18" s="4">
        <v>0.18581017275265146</v>
      </c>
      <c r="H18" s="4">
        <v>0.14790157084677633</v>
      </c>
      <c r="I18" s="4">
        <v>0.14413895165466273</v>
      </c>
      <c r="J18" s="4">
        <v>0.13432587290878337</v>
      </c>
      <c r="K18" s="4">
        <v>0.14522725586009974</v>
      </c>
      <c r="L18" s="4">
        <v>0.17002108606389574</v>
      </c>
      <c r="M18" s="4">
        <v>0.13437834534250467</v>
      </c>
      <c r="N18" s="4">
        <v>0.11970195331239594</v>
      </c>
      <c r="O18" s="4">
        <v>0.14526912524600336</v>
      </c>
      <c r="P18" s="4">
        <v>0.13201209736612349</v>
      </c>
      <c r="Q18" s="4">
        <v>0.11729553205017051</v>
      </c>
      <c r="R18" s="4">
        <v>0.12548409484697931</v>
      </c>
      <c r="S18" s="4">
        <v>0.1449070091449052</v>
      </c>
      <c r="T18" s="4">
        <v>0.11397098100980382</v>
      </c>
      <c r="U18" s="4">
        <v>0.12691228661875817</v>
      </c>
      <c r="V18" s="4">
        <v>0.13972008805615516</v>
      </c>
      <c r="W18" s="4">
        <v>0.1476383276451399</v>
      </c>
      <c r="X18" s="4">
        <v>0.14315634581253625</v>
      </c>
    </row>
    <row r="19" spans="1:25" x14ac:dyDescent="0.45">
      <c r="A19" t="s">
        <v>23</v>
      </c>
      <c r="B19" s="4">
        <v>8.1904571474477085E-3</v>
      </c>
      <c r="C19" s="4">
        <v>1.0106324155906947E-2</v>
      </c>
      <c r="D19" s="4">
        <v>1.0275651238881434E-2</v>
      </c>
      <c r="E19" s="4">
        <v>9.851653121423028E-3</v>
      </c>
      <c r="F19" s="4">
        <v>1.2456604916557378E-2</v>
      </c>
      <c r="G19" s="4">
        <v>1.1898843717778758E-2</v>
      </c>
      <c r="H19" s="4">
        <v>1.2511109068064111E-2</v>
      </c>
      <c r="I19" s="4">
        <v>1.1737413032781986E-2</v>
      </c>
      <c r="J19" s="4">
        <v>1.0795667169926798E-2</v>
      </c>
      <c r="K19" s="4">
        <v>1.0634110926424791E-2</v>
      </c>
      <c r="L19" s="4">
        <v>1.1578078265968853E-2</v>
      </c>
      <c r="M19" s="4">
        <v>9.8090921077158815E-3</v>
      </c>
      <c r="N19" s="4">
        <v>8.2634542526587185E-3</v>
      </c>
      <c r="O19" s="4">
        <v>7.5092909452369669E-3</v>
      </c>
      <c r="P19" s="4">
        <v>7.0435044060945485E-3</v>
      </c>
      <c r="Q19" s="4">
        <v>9.0883363463785793E-3</v>
      </c>
      <c r="R19" s="4">
        <v>1.0230427907656402E-2</v>
      </c>
      <c r="S19" s="4">
        <v>8.1756075527640373E-3</v>
      </c>
      <c r="T19" s="4">
        <v>8.0949305967315741E-3</v>
      </c>
      <c r="U19" s="4">
        <v>8.9988282515019377E-3</v>
      </c>
      <c r="V19" s="4">
        <v>7.4883139316627044E-3</v>
      </c>
      <c r="W19" s="4">
        <v>8.7117638290573774E-3</v>
      </c>
      <c r="X19" s="4">
        <v>1.0738489474276464E-2</v>
      </c>
    </row>
    <row r="20" spans="1:25" x14ac:dyDescent="0.45">
      <c r="A20" t="s">
        <v>9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>
        <v>1.7997449504298817E-2</v>
      </c>
      <c r="N20" s="4">
        <v>0.10019318580962418</v>
      </c>
      <c r="O20" s="4">
        <v>7.0697067359707835E-2</v>
      </c>
      <c r="P20" s="4">
        <v>3.0088886001240763E-2</v>
      </c>
      <c r="Q20" s="4">
        <v>6.2903278327087989E-2</v>
      </c>
      <c r="R20" s="4">
        <v>7.9338972340785019E-2</v>
      </c>
      <c r="S20" s="4">
        <v>6.8167767350569855E-2</v>
      </c>
      <c r="T20" s="4">
        <v>6.3999543086779534E-2</v>
      </c>
      <c r="U20" s="4">
        <v>5.425644292368146E-2</v>
      </c>
      <c r="V20" s="4">
        <v>5.8895523829491911E-2</v>
      </c>
      <c r="W20" s="4">
        <v>6.3343266223255951E-2</v>
      </c>
      <c r="X20" s="4">
        <v>8.5743797716917647E-2</v>
      </c>
    </row>
    <row r="21" spans="1:25" x14ac:dyDescent="0.45">
      <c r="A21" t="s">
        <v>12</v>
      </c>
      <c r="B21" s="4">
        <v>0.14269406392694065</v>
      </c>
      <c r="C21" s="4">
        <v>8.4114395577986056E-2</v>
      </c>
      <c r="D21" s="4">
        <v>0.21760844748858446</v>
      </c>
      <c r="E21" s="4">
        <v>0.40443574690150025</v>
      </c>
      <c r="F21" s="4">
        <v>0.40616152968036529</v>
      </c>
      <c r="G21" s="4">
        <v>0.12780670968715802</v>
      </c>
      <c r="H21" s="4">
        <v>0.16995659445683339</v>
      </c>
      <c r="I21" s="4">
        <v>0.19457949085265766</v>
      </c>
      <c r="J21" s="4">
        <v>0.18160689792871157</v>
      </c>
      <c r="K21" s="4">
        <v>0.17345125619078902</v>
      </c>
      <c r="L21" s="4">
        <v>0.17147385968382706</v>
      </c>
      <c r="M21" s="4">
        <v>0.20323110096397767</v>
      </c>
      <c r="N21" s="4">
        <v>0.21132924084086652</v>
      </c>
      <c r="O21" s="4">
        <v>0.19987342716102649</v>
      </c>
      <c r="P21" s="4">
        <v>0.22841849743597073</v>
      </c>
      <c r="Q21" s="4">
        <v>0.25369205557954227</v>
      </c>
      <c r="R21" s="4">
        <v>0.25003297332815294</v>
      </c>
      <c r="S21" s="4">
        <v>0.29550960630408973</v>
      </c>
      <c r="T21" s="4">
        <v>0.2533870188832848</v>
      </c>
      <c r="U21" s="4">
        <v>0.295407069179418</v>
      </c>
      <c r="V21" s="4">
        <v>0.28637455827314501</v>
      </c>
      <c r="W21" s="4">
        <v>0.265975953617758</v>
      </c>
      <c r="X21" s="4">
        <v>0.27703963479014787</v>
      </c>
    </row>
    <row r="30" spans="1:25" ht="15.75" customHeight="1" x14ac:dyDescent="0.5">
      <c r="A30" s="6" t="s">
        <v>59</v>
      </c>
    </row>
    <row r="31" spans="1:25" x14ac:dyDescent="0.45">
      <c r="A31" s="7" t="s">
        <v>56</v>
      </c>
      <c r="B31" s="7">
        <v>2000</v>
      </c>
      <c r="C31" s="7">
        <v>2001</v>
      </c>
      <c r="D31" s="7">
        <v>2002</v>
      </c>
      <c r="E31" s="7">
        <v>2003</v>
      </c>
      <c r="F31" s="7">
        <v>2004</v>
      </c>
      <c r="G31" s="7">
        <v>2005</v>
      </c>
      <c r="H31" s="7">
        <v>2006</v>
      </c>
      <c r="I31" s="7">
        <v>2007</v>
      </c>
      <c r="J31" s="7">
        <v>2008</v>
      </c>
      <c r="K31" s="7">
        <v>2009</v>
      </c>
      <c r="L31" s="7">
        <v>2010</v>
      </c>
      <c r="M31" s="7">
        <v>2011</v>
      </c>
      <c r="N31" s="7">
        <v>2012</v>
      </c>
      <c r="O31" s="7">
        <v>2013</v>
      </c>
      <c r="P31" s="7">
        <v>2014</v>
      </c>
      <c r="Q31" s="7">
        <v>2015</v>
      </c>
      <c r="R31" s="7">
        <v>2016</v>
      </c>
      <c r="S31" s="7">
        <v>2017</v>
      </c>
      <c r="T31" s="7">
        <v>2018</v>
      </c>
      <c r="U31" s="7">
        <v>2019</v>
      </c>
      <c r="V31" s="7">
        <v>2020</v>
      </c>
      <c r="W31" s="7">
        <v>2021</v>
      </c>
      <c r="X31" s="7">
        <v>2022</v>
      </c>
      <c r="Y31" s="7">
        <v>2023</v>
      </c>
    </row>
    <row r="32" spans="1:25" x14ac:dyDescent="0.45">
      <c r="A32" s="8" t="s">
        <v>60</v>
      </c>
      <c r="B32" s="8">
        <v>143.17999999999998</v>
      </c>
      <c r="C32" s="8">
        <v>143.72</v>
      </c>
      <c r="D32" s="8">
        <v>142.48999999999998</v>
      </c>
      <c r="E32" s="8">
        <v>150.01000000000002</v>
      </c>
      <c r="F32" s="8">
        <v>152.54</v>
      </c>
      <c r="G32" s="8">
        <v>155.29</v>
      </c>
      <c r="H32" s="8">
        <v>160.70000000000002</v>
      </c>
      <c r="I32" s="8">
        <v>158.52000000000001</v>
      </c>
      <c r="J32" s="8">
        <v>154.5</v>
      </c>
      <c r="K32" s="8">
        <v>150.85999999999999</v>
      </c>
      <c r="L32" s="8">
        <v>156.77000000000001</v>
      </c>
      <c r="M32" s="8">
        <v>162.87</v>
      </c>
      <c r="N32" s="8">
        <v>161.48000000000002</v>
      </c>
      <c r="O32" s="8">
        <v>163.78</v>
      </c>
      <c r="P32" s="8">
        <v>158.35</v>
      </c>
      <c r="Q32" s="8">
        <v>164.3</v>
      </c>
      <c r="R32" s="8">
        <v>166</v>
      </c>
      <c r="S32" s="8">
        <v>169.91000000000003</v>
      </c>
      <c r="T32" s="8">
        <v>169.43</v>
      </c>
      <c r="U32" s="8">
        <v>163.21999999999997</v>
      </c>
      <c r="V32" s="8">
        <v>157.15</v>
      </c>
      <c r="W32" s="8">
        <v>178.79</v>
      </c>
      <c r="X32" s="8">
        <v>178.55</v>
      </c>
      <c r="Y32" s="8">
        <v>168.75</v>
      </c>
    </row>
    <row r="33" spans="1:25" x14ac:dyDescent="0.45">
      <c r="A33" t="s">
        <v>57</v>
      </c>
      <c r="B33" s="9">
        <v>0.22</v>
      </c>
      <c r="C33" s="9">
        <v>0.44</v>
      </c>
      <c r="D33" s="9">
        <v>0.43</v>
      </c>
      <c r="E33" s="9">
        <v>0.46</v>
      </c>
      <c r="F33" s="9">
        <v>0.98</v>
      </c>
      <c r="G33" s="9">
        <v>1.51</v>
      </c>
      <c r="H33" s="9">
        <v>1.99</v>
      </c>
      <c r="I33" s="9">
        <v>2.56</v>
      </c>
      <c r="J33" s="9">
        <v>3.62</v>
      </c>
      <c r="K33" s="9">
        <v>5.23</v>
      </c>
      <c r="L33" s="9">
        <v>6.3</v>
      </c>
      <c r="M33" s="9">
        <v>7.6</v>
      </c>
      <c r="N33" s="9">
        <v>10.09</v>
      </c>
      <c r="O33" s="9">
        <v>8.6199999999999992</v>
      </c>
      <c r="P33" s="9">
        <v>9.98</v>
      </c>
      <c r="Q33" s="9">
        <v>9.94</v>
      </c>
      <c r="R33" s="9">
        <v>7.96</v>
      </c>
      <c r="S33" s="9">
        <v>6.49</v>
      </c>
      <c r="T33" s="9">
        <v>6.55</v>
      </c>
      <c r="U33" s="9">
        <v>7.68</v>
      </c>
      <c r="V33" s="9">
        <v>8.35</v>
      </c>
      <c r="W33" s="9">
        <v>8.06</v>
      </c>
      <c r="X33" s="9">
        <v>7.63</v>
      </c>
      <c r="Y33" s="9">
        <v>8.1300000000000008</v>
      </c>
    </row>
    <row r="34" spans="1:25" x14ac:dyDescent="0.45">
      <c r="A34" t="s">
        <v>5</v>
      </c>
      <c r="B34" s="9">
        <v>135.88999999999999</v>
      </c>
      <c r="C34" s="9">
        <v>134.97</v>
      </c>
      <c r="D34" s="9">
        <v>132.94</v>
      </c>
      <c r="E34" s="9">
        <v>140.66</v>
      </c>
      <c r="F34" s="9">
        <v>141.12</v>
      </c>
      <c r="G34" s="9">
        <v>141.88</v>
      </c>
      <c r="H34" s="9">
        <v>147.01</v>
      </c>
      <c r="I34" s="9">
        <v>144.01</v>
      </c>
      <c r="J34" s="9">
        <v>138.88999999999999</v>
      </c>
      <c r="K34" s="9">
        <v>133.38</v>
      </c>
      <c r="L34" s="9">
        <v>136.51</v>
      </c>
      <c r="M34" s="9">
        <v>139.76</v>
      </c>
      <c r="N34" s="9">
        <v>134.57</v>
      </c>
      <c r="O34" s="9">
        <v>137.72</v>
      </c>
      <c r="P34" s="9">
        <v>129.52000000000001</v>
      </c>
      <c r="Q34" s="9">
        <v>130.52000000000001</v>
      </c>
      <c r="R34" s="9">
        <v>130.32</v>
      </c>
      <c r="S34" s="9">
        <v>131.16</v>
      </c>
      <c r="T34" s="9">
        <v>130.56</v>
      </c>
      <c r="U34" s="9">
        <v>118.14</v>
      </c>
      <c r="V34" s="9">
        <v>107.4</v>
      </c>
      <c r="W34" s="9">
        <v>127.57</v>
      </c>
      <c r="X34" s="9">
        <v>124.73</v>
      </c>
      <c r="Y34" s="9">
        <v>103.02</v>
      </c>
    </row>
    <row r="35" spans="1:25" x14ac:dyDescent="0.45">
      <c r="A35" t="s">
        <v>8</v>
      </c>
      <c r="B35" s="9">
        <v>0.93</v>
      </c>
      <c r="C35" s="9">
        <v>1.36</v>
      </c>
      <c r="D35" s="9">
        <v>2.2000000000000002</v>
      </c>
      <c r="E35" s="9">
        <v>2.42</v>
      </c>
      <c r="F35" s="9">
        <v>3.22</v>
      </c>
      <c r="G35" s="9">
        <v>5.16</v>
      </c>
      <c r="H35" s="9">
        <v>4.58</v>
      </c>
      <c r="I35" s="9">
        <v>4.4800000000000004</v>
      </c>
      <c r="J35" s="9">
        <v>4.68</v>
      </c>
      <c r="K35" s="9">
        <v>4.79</v>
      </c>
      <c r="L35" s="9">
        <v>4.8</v>
      </c>
      <c r="M35" s="9">
        <v>5.82</v>
      </c>
      <c r="N35" s="9">
        <v>6.26</v>
      </c>
      <c r="O35" s="9">
        <v>5.27</v>
      </c>
      <c r="P35" s="9">
        <v>5.33</v>
      </c>
      <c r="Q35" s="9">
        <v>6.39</v>
      </c>
      <c r="R35" s="9">
        <v>7.83</v>
      </c>
      <c r="S35" s="9">
        <v>10.029999999999999</v>
      </c>
      <c r="T35" s="9">
        <v>12.63</v>
      </c>
      <c r="U35" s="9">
        <v>14.8</v>
      </c>
      <c r="V35" s="9">
        <v>17.29</v>
      </c>
      <c r="W35" s="9">
        <v>15.82</v>
      </c>
      <c r="X35" s="9">
        <v>11.36</v>
      </c>
      <c r="Y35" s="9">
        <v>14.75</v>
      </c>
    </row>
    <row r="36" spans="1:25" x14ac:dyDescent="0.45">
      <c r="A36" t="s">
        <v>6</v>
      </c>
      <c r="B36" s="9">
        <v>2.11</v>
      </c>
      <c r="C36" s="9">
        <v>2.33</v>
      </c>
      <c r="D36" s="9">
        <v>2.2799999999999998</v>
      </c>
      <c r="E36" s="9">
        <v>1.67</v>
      </c>
      <c r="F36" s="9">
        <v>2.08</v>
      </c>
      <c r="G36" s="9">
        <v>2.2000000000000002</v>
      </c>
      <c r="H36" s="9">
        <v>2.04</v>
      </c>
      <c r="I36" s="9">
        <v>2.35</v>
      </c>
      <c r="J36" s="9">
        <v>2.15</v>
      </c>
      <c r="K36" s="9">
        <v>2.38</v>
      </c>
      <c r="L36" s="9">
        <v>2.92</v>
      </c>
      <c r="M36" s="9">
        <v>2.33</v>
      </c>
      <c r="N36" s="9">
        <v>2.04</v>
      </c>
      <c r="O36" s="9">
        <v>2.44</v>
      </c>
      <c r="P36" s="9">
        <v>2.1800000000000002</v>
      </c>
      <c r="Q36" s="9">
        <v>1.83</v>
      </c>
      <c r="R36" s="9">
        <v>2.14</v>
      </c>
      <c r="S36" s="9">
        <v>2.56</v>
      </c>
      <c r="T36" s="9">
        <v>1.97</v>
      </c>
      <c r="U36" s="9">
        <v>1.96</v>
      </c>
      <c r="V36" s="9">
        <v>2.12</v>
      </c>
      <c r="W36" s="9">
        <v>2.34</v>
      </c>
      <c r="X36" s="9">
        <v>1.97</v>
      </c>
      <c r="Y36" s="9">
        <v>2.38</v>
      </c>
    </row>
    <row r="37" spans="1:25" x14ac:dyDescent="0.45">
      <c r="A37" t="s">
        <v>19</v>
      </c>
      <c r="B37" s="9">
        <v>0</v>
      </c>
      <c r="C37" s="9">
        <v>0</v>
      </c>
      <c r="D37" s="9">
        <v>0</v>
      </c>
      <c r="E37" s="9">
        <v>0</v>
      </c>
      <c r="F37" s="9">
        <v>0</v>
      </c>
      <c r="G37" s="9">
        <v>0</v>
      </c>
      <c r="H37" s="9">
        <v>0</v>
      </c>
      <c r="I37" s="9">
        <v>0</v>
      </c>
      <c r="J37" s="9">
        <v>0</v>
      </c>
      <c r="K37" s="9">
        <v>0</v>
      </c>
      <c r="L37" s="9">
        <v>0</v>
      </c>
      <c r="M37" s="9">
        <v>0</v>
      </c>
      <c r="N37" s="9">
        <v>0</v>
      </c>
      <c r="O37" s="9">
        <v>0</v>
      </c>
      <c r="P37" s="9">
        <v>0</v>
      </c>
      <c r="Q37" s="9">
        <v>0</v>
      </c>
      <c r="R37" s="9">
        <v>0</v>
      </c>
      <c r="S37" s="9">
        <v>0</v>
      </c>
      <c r="T37" s="9">
        <v>0</v>
      </c>
      <c r="U37" s="9">
        <v>0</v>
      </c>
      <c r="V37" s="9">
        <v>0</v>
      </c>
      <c r="W37" s="9">
        <v>0</v>
      </c>
      <c r="X37" s="9">
        <v>0</v>
      </c>
      <c r="Y37" s="9">
        <v>0</v>
      </c>
    </row>
    <row r="38" spans="1:25" x14ac:dyDescent="0.45">
      <c r="A38" t="s">
        <v>23</v>
      </c>
      <c r="B38" s="9">
        <v>4.03</v>
      </c>
      <c r="C38" s="9">
        <v>4.6100000000000003</v>
      </c>
      <c r="D38" s="9">
        <v>4.58</v>
      </c>
      <c r="E38" s="9">
        <v>4.68</v>
      </c>
      <c r="F38" s="9">
        <v>5</v>
      </c>
      <c r="G38" s="9">
        <v>4.4000000000000004</v>
      </c>
      <c r="H38" s="9">
        <v>4.82</v>
      </c>
      <c r="I38" s="9">
        <v>4.5999999999999996</v>
      </c>
      <c r="J38" s="9">
        <v>4.32</v>
      </c>
      <c r="K38" s="9">
        <v>4</v>
      </c>
      <c r="L38" s="9">
        <v>4.58</v>
      </c>
      <c r="M38" s="9">
        <v>4.16</v>
      </c>
      <c r="N38" s="9">
        <v>3.77</v>
      </c>
      <c r="O38" s="9">
        <v>3.73</v>
      </c>
      <c r="P38" s="9">
        <v>3.65</v>
      </c>
      <c r="Q38" s="9">
        <v>4.7</v>
      </c>
      <c r="R38" s="9">
        <v>5.04</v>
      </c>
      <c r="S38" s="9">
        <v>4.59</v>
      </c>
      <c r="T38" s="9">
        <v>4.62</v>
      </c>
      <c r="U38" s="9">
        <v>4.82</v>
      </c>
      <c r="V38" s="9">
        <v>4.2300000000000004</v>
      </c>
      <c r="W38" s="9">
        <v>4.84</v>
      </c>
      <c r="X38" s="9">
        <v>4.82</v>
      </c>
      <c r="Y38" s="9">
        <v>5.17</v>
      </c>
    </row>
    <row r="39" spans="1:25" x14ac:dyDescent="0.45">
      <c r="A39" t="s">
        <v>9</v>
      </c>
      <c r="B39" s="9">
        <v>0</v>
      </c>
      <c r="C39" s="9">
        <v>0</v>
      </c>
      <c r="D39" s="9">
        <v>0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  <c r="K39" s="9">
        <v>0</v>
      </c>
      <c r="L39" s="9">
        <v>0</v>
      </c>
      <c r="M39" s="9">
        <v>0</v>
      </c>
      <c r="N39" s="9">
        <v>0</v>
      </c>
      <c r="O39" s="9">
        <v>0</v>
      </c>
      <c r="P39" s="9">
        <v>0.01</v>
      </c>
      <c r="Q39" s="9">
        <v>0.06</v>
      </c>
      <c r="R39" s="9">
        <v>0.12</v>
      </c>
      <c r="S39" s="9">
        <v>0.17</v>
      </c>
      <c r="T39" s="9">
        <v>0.3</v>
      </c>
      <c r="U39" s="9">
        <v>0.71</v>
      </c>
      <c r="V39" s="9">
        <v>1.96</v>
      </c>
      <c r="W39" s="9">
        <v>3.93</v>
      </c>
      <c r="X39" s="9">
        <v>8.31</v>
      </c>
      <c r="Y39" s="9">
        <v>12.24</v>
      </c>
    </row>
    <row r="40" spans="1:25" x14ac:dyDescent="0.45">
      <c r="A40" t="s">
        <v>12</v>
      </c>
      <c r="B40" s="9">
        <v>0</v>
      </c>
      <c r="C40" s="9">
        <v>0.01</v>
      </c>
      <c r="D40" s="9">
        <v>0.06</v>
      </c>
      <c r="E40" s="9">
        <v>0.12</v>
      </c>
      <c r="F40" s="9">
        <v>0.14000000000000001</v>
      </c>
      <c r="G40" s="9">
        <v>0.14000000000000001</v>
      </c>
      <c r="H40" s="9">
        <v>0.26</v>
      </c>
      <c r="I40" s="9">
        <v>0.52</v>
      </c>
      <c r="J40" s="9">
        <v>0.84</v>
      </c>
      <c r="K40" s="9">
        <v>1.08</v>
      </c>
      <c r="L40" s="9">
        <v>1.66</v>
      </c>
      <c r="M40" s="9">
        <v>3.2</v>
      </c>
      <c r="N40" s="9">
        <v>4.75</v>
      </c>
      <c r="O40" s="9">
        <v>6</v>
      </c>
      <c r="P40" s="9">
        <v>7.68</v>
      </c>
      <c r="Q40" s="9">
        <v>10.86</v>
      </c>
      <c r="R40" s="9">
        <v>12.59</v>
      </c>
      <c r="S40" s="9">
        <v>14.91</v>
      </c>
      <c r="T40" s="9">
        <v>12.8</v>
      </c>
      <c r="U40" s="9">
        <v>15.11</v>
      </c>
      <c r="V40" s="9">
        <v>15.8</v>
      </c>
      <c r="W40" s="9">
        <v>16.23</v>
      </c>
      <c r="X40" s="9">
        <v>19.73</v>
      </c>
      <c r="Y40" s="9">
        <v>23.06</v>
      </c>
    </row>
    <row r="44" spans="1:25" ht="15.75" customHeight="1" x14ac:dyDescent="0.5">
      <c r="A44" s="6" t="s">
        <v>61</v>
      </c>
    </row>
    <row r="45" spans="1:25" x14ac:dyDescent="0.45">
      <c r="A45" s="7" t="s">
        <v>56</v>
      </c>
      <c r="B45" s="7">
        <v>2000</v>
      </c>
      <c r="C45" s="7">
        <v>2001</v>
      </c>
      <c r="D45" s="7">
        <v>2002</v>
      </c>
      <c r="E45" s="7">
        <v>2003</v>
      </c>
      <c r="F45" s="7">
        <v>2004</v>
      </c>
      <c r="G45" s="7">
        <v>2005</v>
      </c>
      <c r="H45" s="7">
        <v>2006</v>
      </c>
      <c r="I45" s="7">
        <v>2007</v>
      </c>
      <c r="J45" s="7">
        <v>2008</v>
      </c>
      <c r="K45" s="7">
        <v>2009</v>
      </c>
      <c r="L45" s="7">
        <v>2010</v>
      </c>
      <c r="M45" s="7">
        <v>2011</v>
      </c>
      <c r="N45" s="7">
        <v>2012</v>
      </c>
      <c r="O45" s="7">
        <v>2013</v>
      </c>
      <c r="P45" s="7">
        <v>2014</v>
      </c>
      <c r="Q45" s="7">
        <v>2015</v>
      </c>
      <c r="R45" s="7">
        <v>2016</v>
      </c>
      <c r="S45" s="7">
        <v>2017</v>
      </c>
      <c r="T45" s="7">
        <v>2018</v>
      </c>
      <c r="U45" s="7">
        <v>2019</v>
      </c>
      <c r="V45" s="7">
        <v>2020</v>
      </c>
      <c r="W45" s="7">
        <v>2021</v>
      </c>
      <c r="X45" s="7">
        <v>2022</v>
      </c>
    </row>
    <row r="46" spans="1:25" x14ac:dyDescent="0.45">
      <c r="A46" s="8" t="s">
        <v>60</v>
      </c>
      <c r="B46" s="8">
        <v>155.07399999999998</v>
      </c>
      <c r="C46" s="8">
        <v>155.50599999999997</v>
      </c>
      <c r="D46" s="8">
        <v>154.01599999999999</v>
      </c>
      <c r="E46" s="8">
        <v>161.52100000000002</v>
      </c>
      <c r="F46" s="8">
        <v>154.15905899999998</v>
      </c>
      <c r="G46" s="8">
        <v>156.93695299999999</v>
      </c>
      <c r="H46" s="8">
        <v>161.74864700000001</v>
      </c>
      <c r="I46" s="8">
        <v>159.3939</v>
      </c>
      <c r="J46" s="8">
        <v>155.355739</v>
      </c>
      <c r="K46" s="8">
        <v>151.78614599999997</v>
      </c>
      <c r="L46" s="8">
        <v>157.87324700000002</v>
      </c>
      <c r="M46" s="8">
        <v>163.70453900000001</v>
      </c>
      <c r="N46" s="8">
        <v>162.28118499999999</v>
      </c>
      <c r="O46" s="8">
        <v>164.666877</v>
      </c>
      <c r="P46" s="8">
        <v>159.14651199999997</v>
      </c>
      <c r="Q46" s="8">
        <v>165.07038299999996</v>
      </c>
      <c r="R46" s="8">
        <v>166.66015399999998</v>
      </c>
      <c r="S46" s="8">
        <v>170.49856700000001</v>
      </c>
      <c r="T46" s="8">
        <v>170.07301999999999</v>
      </c>
      <c r="U46" s="8">
        <v>164.02211300000002</v>
      </c>
      <c r="V46" s="8">
        <v>158.07648300000002</v>
      </c>
      <c r="W46" s="8">
        <v>179.66501999999997</v>
      </c>
      <c r="X46" s="8">
        <v>179.78243400000002</v>
      </c>
    </row>
    <row r="47" spans="1:25" x14ac:dyDescent="0.45">
      <c r="A47" t="s">
        <v>57</v>
      </c>
      <c r="B47" s="9">
        <v>0.221</v>
      </c>
      <c r="C47" s="9">
        <v>0.44400000000000001</v>
      </c>
      <c r="D47" s="9">
        <v>0.42699999999999999</v>
      </c>
      <c r="E47" s="9">
        <v>0.45500000000000002</v>
      </c>
      <c r="F47" s="9">
        <v>0.98299999999999998</v>
      </c>
      <c r="G47" s="9">
        <v>1.511598</v>
      </c>
      <c r="H47" s="9">
        <v>1.999485</v>
      </c>
      <c r="I47" s="9">
        <v>2.6018520000000001</v>
      </c>
      <c r="J47" s="9">
        <v>3.6693560000000001</v>
      </c>
      <c r="K47" s="9">
        <v>5.2914859999999999</v>
      </c>
      <c r="L47" s="9">
        <v>6.5197690000000001</v>
      </c>
      <c r="M47" s="9">
        <v>7.757212</v>
      </c>
      <c r="N47" s="9">
        <v>10.236221</v>
      </c>
      <c r="O47" s="9">
        <v>8.7097160000000002</v>
      </c>
      <c r="P47" s="9">
        <v>10.065201</v>
      </c>
      <c r="Q47" s="9">
        <v>10.062182999999999</v>
      </c>
      <c r="R47" s="9">
        <v>7.9809999999999999</v>
      </c>
      <c r="S47" s="9">
        <v>6.521255</v>
      </c>
      <c r="T47" s="9">
        <v>6.581467</v>
      </c>
      <c r="U47" s="9">
        <v>7.716596</v>
      </c>
      <c r="V47" s="9">
        <v>8.3840020000000006</v>
      </c>
      <c r="W47" s="9">
        <v>8.0947849999999999</v>
      </c>
      <c r="X47" s="9">
        <v>7.6654969999999993</v>
      </c>
    </row>
    <row r="48" spans="1:25" x14ac:dyDescent="0.45">
      <c r="A48" t="s">
        <v>5</v>
      </c>
      <c r="B48" s="9">
        <v>147.76499999999999</v>
      </c>
      <c r="C48" s="9">
        <v>146.95099999999999</v>
      </c>
      <c r="D48" s="9">
        <v>144.84899999999999</v>
      </c>
      <c r="E48" s="9">
        <v>152.69200000000001</v>
      </c>
      <c r="F48" s="9">
        <v>142.89699999999999</v>
      </c>
      <c r="G48" s="9">
        <v>143.245</v>
      </c>
      <c r="H48" s="9">
        <v>148.62700000000001</v>
      </c>
      <c r="I48" s="9">
        <v>145.785</v>
      </c>
      <c r="J48" s="9">
        <v>140.61199999999999</v>
      </c>
      <c r="K48" s="9">
        <v>134.87299999999999</v>
      </c>
      <c r="L48" s="9">
        <v>138.38300000000001</v>
      </c>
      <c r="M48" s="9">
        <v>141.571</v>
      </c>
      <c r="N48" s="9">
        <v>136.416</v>
      </c>
      <c r="O48" s="9">
        <v>139.75800000000001</v>
      </c>
      <c r="P48" s="9">
        <v>131.55099999999999</v>
      </c>
      <c r="Q48" s="9">
        <v>132.96199999999999</v>
      </c>
      <c r="R48" s="9">
        <v>132.93299999999999</v>
      </c>
      <c r="S48" s="9">
        <v>133.43865700000001</v>
      </c>
      <c r="T48" s="9">
        <v>133.00757899999999</v>
      </c>
      <c r="U48" s="9">
        <v>120.451509</v>
      </c>
      <c r="V48" s="9">
        <v>109.370082</v>
      </c>
      <c r="W48" s="9">
        <v>129.810213</v>
      </c>
      <c r="X48" s="9">
        <v>126.65464799999999</v>
      </c>
    </row>
    <row r="49" spans="1:25" x14ac:dyDescent="0.45">
      <c r="A49" t="s">
        <v>8</v>
      </c>
      <c r="B49" s="9">
        <v>0.93200000000000005</v>
      </c>
      <c r="C49" s="9">
        <v>1.3620000000000001</v>
      </c>
      <c r="D49" s="9">
        <v>2.202</v>
      </c>
      <c r="E49" s="9">
        <v>2.4289999999999998</v>
      </c>
      <c r="F49" s="9">
        <v>3.2250000000000001</v>
      </c>
      <c r="G49" s="9">
        <v>5.165</v>
      </c>
      <c r="H49" s="9">
        <v>4.58</v>
      </c>
      <c r="I49" s="9">
        <v>4.4829999999999997</v>
      </c>
      <c r="J49" s="9">
        <v>4.6790000000000003</v>
      </c>
      <c r="K49" s="9">
        <v>4.7869999999999999</v>
      </c>
      <c r="L49" s="9">
        <v>4.798</v>
      </c>
      <c r="M49" s="9">
        <v>5.8209999999999997</v>
      </c>
      <c r="N49" s="9">
        <v>6.26</v>
      </c>
      <c r="O49" s="9">
        <v>5.27</v>
      </c>
      <c r="P49" s="9">
        <v>5.3280000000000003</v>
      </c>
      <c r="Q49" s="9">
        <v>6.3869999999999996</v>
      </c>
      <c r="R49" s="9">
        <v>7.8310000000000004</v>
      </c>
      <c r="S49" s="9">
        <v>10.034861999999999</v>
      </c>
      <c r="T49" s="9">
        <v>12.634331</v>
      </c>
      <c r="U49" s="9">
        <v>14.797395</v>
      </c>
      <c r="V49" s="9">
        <v>17.287545999999999</v>
      </c>
      <c r="W49" s="9">
        <v>15.823706</v>
      </c>
      <c r="X49" s="9">
        <v>11.354846</v>
      </c>
    </row>
    <row r="50" spans="1:25" x14ac:dyDescent="0.45">
      <c r="A50" t="s">
        <v>6</v>
      </c>
      <c r="B50" s="9">
        <v>4.1159999999999997</v>
      </c>
      <c r="C50" s="9">
        <v>4.2200000000000006</v>
      </c>
      <c r="D50" s="9">
        <v>3.9059999999999997</v>
      </c>
      <c r="E50" s="9">
        <v>3.2930000000000001</v>
      </c>
      <c r="F50" s="9">
        <v>3.6907399999999999</v>
      </c>
      <c r="G50" s="9">
        <v>3.7778849999999995</v>
      </c>
      <c r="H50" s="9">
        <v>3.0200850000000004</v>
      </c>
      <c r="I50" s="9">
        <v>2.9394659999999999</v>
      </c>
      <c r="J50" s="9">
        <v>2.747582</v>
      </c>
      <c r="K50" s="9">
        <v>2.9743819999999994</v>
      </c>
      <c r="L50" s="9">
        <v>3.4881389999999999</v>
      </c>
      <c r="M50" s="9">
        <v>2.7616040000000002</v>
      </c>
      <c r="N50" s="9">
        <v>2.4652329999999996</v>
      </c>
      <c r="O50" s="9">
        <v>2.9968729999999999</v>
      </c>
      <c r="P50" s="9">
        <v>2.7337909999999996</v>
      </c>
      <c r="Q50" s="9">
        <v>2.4351960000000004</v>
      </c>
      <c r="R50" s="9">
        <v>2.6216889999999999</v>
      </c>
      <c r="S50" s="9">
        <v>3.033906</v>
      </c>
      <c r="T50" s="9">
        <v>2.3874079999999998</v>
      </c>
      <c r="U50" s="9">
        <v>2.664882</v>
      </c>
      <c r="V50" s="9">
        <v>2.9369879999999999</v>
      </c>
      <c r="W50" s="9">
        <v>3.1007769999999999</v>
      </c>
      <c r="X50" s="9">
        <v>3.0183080000000002</v>
      </c>
    </row>
    <row r="51" spans="1:25" x14ac:dyDescent="0.45">
      <c r="A51" t="s">
        <v>23</v>
      </c>
      <c r="B51" s="9">
        <v>2.0350000000000001</v>
      </c>
      <c r="C51" s="9">
        <v>2.5150000000000001</v>
      </c>
      <c r="D51" s="9">
        <v>2.5710000000000002</v>
      </c>
      <c r="E51" s="9">
        <v>2.528</v>
      </c>
      <c r="F51" s="9">
        <v>3.2210000000000001</v>
      </c>
      <c r="G51" s="9">
        <v>3.1020000000000003</v>
      </c>
      <c r="H51" s="9">
        <v>3.266</v>
      </c>
      <c r="I51" s="9">
        <v>3.0630000000000002</v>
      </c>
      <c r="J51" s="9">
        <v>2.8109999999999999</v>
      </c>
      <c r="K51" s="9">
        <v>2.7829999999999999</v>
      </c>
      <c r="L51" s="9">
        <v>3.02</v>
      </c>
      <c r="M51" s="9">
        <v>2.589</v>
      </c>
      <c r="N51" s="9">
        <v>2.1560000000000001</v>
      </c>
      <c r="O51" s="9">
        <v>1.927</v>
      </c>
      <c r="P51" s="9">
        <v>1.786</v>
      </c>
      <c r="Q51" s="9">
        <v>2.3089999999999997</v>
      </c>
      <c r="R51" s="9">
        <v>2.5819999999999999</v>
      </c>
      <c r="S51" s="9">
        <v>2.3953829999999998</v>
      </c>
      <c r="T51" s="9">
        <v>2.3629550000000004</v>
      </c>
      <c r="U51" s="9">
        <v>2.5742989999999999</v>
      </c>
      <c r="V51" s="9">
        <v>2.3399000000000001</v>
      </c>
      <c r="W51" s="9">
        <v>2.6675439999999999</v>
      </c>
      <c r="X51" s="9">
        <v>2.999927</v>
      </c>
    </row>
    <row r="52" spans="1:25" x14ac:dyDescent="0.45">
      <c r="A52" t="s">
        <v>9</v>
      </c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>
        <v>1.75E-4</v>
      </c>
      <c r="N52" s="9">
        <v>1.1410000000000001E-3</v>
      </c>
      <c r="O52" s="9">
        <v>1.482E-3</v>
      </c>
      <c r="P52" s="9">
        <v>6.8910000000000004E-3</v>
      </c>
      <c r="Q52" s="9">
        <v>5.6639000000000002E-2</v>
      </c>
      <c r="R52" s="9">
        <v>0.123875</v>
      </c>
      <c r="S52" s="9">
        <v>0.165463</v>
      </c>
      <c r="T52" s="9">
        <v>0.30048799999999998</v>
      </c>
      <c r="U52" s="9">
        <v>0.710673</v>
      </c>
      <c r="V52" s="9">
        <v>1.957916</v>
      </c>
      <c r="W52" s="9">
        <v>3.9344479999999997</v>
      </c>
      <c r="X52" s="9">
        <v>8.3096700000000006</v>
      </c>
    </row>
    <row r="53" spans="1:25" x14ac:dyDescent="0.45">
      <c r="A53" t="s">
        <v>12</v>
      </c>
      <c r="B53" s="9">
        <v>5.0000000000000001E-3</v>
      </c>
      <c r="C53" s="9">
        <v>1.4E-2</v>
      </c>
      <c r="D53" s="9">
        <v>6.0999999999999999E-2</v>
      </c>
      <c r="E53" s="9">
        <v>0.124</v>
      </c>
      <c r="F53" s="9">
        <v>0.142319</v>
      </c>
      <c r="G53" s="9">
        <v>0.13547000000000001</v>
      </c>
      <c r="H53" s="9">
        <v>0.256077</v>
      </c>
      <c r="I53" s="9">
        <v>0.52158199999999999</v>
      </c>
      <c r="J53" s="9">
        <v>0.83680100000000002</v>
      </c>
      <c r="K53" s="9">
        <v>1.077278</v>
      </c>
      <c r="L53" s="9">
        <v>1.664339</v>
      </c>
      <c r="M53" s="9">
        <v>3.204548</v>
      </c>
      <c r="N53" s="9">
        <v>4.7465900000000003</v>
      </c>
      <c r="O53" s="9">
        <v>6.003806</v>
      </c>
      <c r="P53" s="9">
        <v>7.6756289999999998</v>
      </c>
      <c r="Q53" s="9">
        <v>10.858364999999999</v>
      </c>
      <c r="R53" s="9">
        <v>12.587590000000001</v>
      </c>
      <c r="S53" s="9">
        <v>14.909040999999998</v>
      </c>
      <c r="T53" s="9">
        <v>12.798791999999999</v>
      </c>
      <c r="U53" s="9">
        <v>15.106759</v>
      </c>
      <c r="V53" s="9">
        <v>15.800049000000001</v>
      </c>
      <c r="W53" s="9">
        <v>16.233547000000002</v>
      </c>
      <c r="X53" s="9">
        <v>19.779537999999999</v>
      </c>
    </row>
    <row r="57" spans="1:25" ht="15.75" x14ac:dyDescent="0.5">
      <c r="A57" s="6" t="s">
        <v>62</v>
      </c>
    </row>
    <row r="58" spans="1:25" x14ac:dyDescent="0.45">
      <c r="A58" s="7" t="s">
        <v>56</v>
      </c>
      <c r="B58" s="7">
        <v>2000</v>
      </c>
      <c r="C58" s="7">
        <v>2001</v>
      </c>
      <c r="D58" s="7">
        <v>2002</v>
      </c>
      <c r="E58" s="7">
        <v>2003</v>
      </c>
      <c r="F58" s="7">
        <v>2004</v>
      </c>
      <c r="G58" s="7">
        <v>2005</v>
      </c>
      <c r="H58" s="7">
        <v>2006</v>
      </c>
      <c r="I58" s="7">
        <v>2007</v>
      </c>
      <c r="J58" s="7">
        <v>2008</v>
      </c>
      <c r="K58" s="7">
        <v>2009</v>
      </c>
      <c r="L58" s="7">
        <v>2010</v>
      </c>
      <c r="M58" s="7">
        <v>2011</v>
      </c>
      <c r="N58" s="7">
        <v>2012</v>
      </c>
      <c r="O58" s="7">
        <v>2013</v>
      </c>
      <c r="P58" s="7">
        <v>2014</v>
      </c>
      <c r="Q58" s="7">
        <v>2015</v>
      </c>
      <c r="R58" s="7">
        <v>2016</v>
      </c>
      <c r="S58" s="7">
        <v>2017</v>
      </c>
      <c r="T58" s="7">
        <v>2018</v>
      </c>
      <c r="U58" s="7">
        <v>2019</v>
      </c>
      <c r="V58" s="7">
        <v>2020</v>
      </c>
      <c r="W58" s="7">
        <v>2021</v>
      </c>
      <c r="X58" s="7">
        <v>2022</v>
      </c>
      <c r="Y58" s="7">
        <v>2023</v>
      </c>
    </row>
    <row r="59" spans="1:25" ht="15.75" customHeight="1" x14ac:dyDescent="0.45">
      <c r="A59" t="s">
        <v>57</v>
      </c>
      <c r="B59" s="9">
        <v>0.02</v>
      </c>
      <c r="C59" s="9">
        <v>0.03</v>
      </c>
      <c r="D59" s="9">
        <v>0.03</v>
      </c>
      <c r="E59" s="9">
        <v>0.04</v>
      </c>
      <c r="F59" s="9">
        <v>0.05</v>
      </c>
      <c r="G59" s="9">
        <v>0.05</v>
      </c>
      <c r="H59" s="9">
        <v>0.06</v>
      </c>
      <c r="I59" s="9">
        <v>7.0000000000000007E-2</v>
      </c>
      <c r="J59" s="9">
        <v>0.09</v>
      </c>
      <c r="K59" s="9">
        <v>0.11</v>
      </c>
      <c r="L59" s="9">
        <v>0.13</v>
      </c>
      <c r="M59" s="9">
        <v>0.28000000000000003</v>
      </c>
      <c r="N59" s="9">
        <v>0.57999999999999996</v>
      </c>
      <c r="O59" s="9">
        <v>0.74</v>
      </c>
      <c r="P59" s="9">
        <v>0.82</v>
      </c>
      <c r="Q59" s="9">
        <v>0.96</v>
      </c>
      <c r="R59" s="9">
        <v>0.97</v>
      </c>
      <c r="S59" s="9">
        <v>0.97</v>
      </c>
      <c r="T59" s="9">
        <v>1</v>
      </c>
      <c r="U59" s="9">
        <v>1.02</v>
      </c>
      <c r="V59" s="9">
        <v>1.05</v>
      </c>
      <c r="W59" s="9">
        <v>1.1000000000000001</v>
      </c>
      <c r="X59" s="9">
        <v>1.22</v>
      </c>
      <c r="Y59" s="9">
        <v>1.19</v>
      </c>
    </row>
    <row r="60" spans="1:25" x14ac:dyDescent="0.45">
      <c r="A60" t="s">
        <v>5</v>
      </c>
      <c r="B60" s="9">
        <v>29.1</v>
      </c>
      <c r="C60" s="9">
        <v>29.1</v>
      </c>
      <c r="D60" s="9">
        <v>29.45</v>
      </c>
      <c r="E60" s="9">
        <v>29.5</v>
      </c>
      <c r="F60" s="9">
        <v>29.5</v>
      </c>
      <c r="G60" s="9">
        <v>29.5</v>
      </c>
      <c r="H60" s="9">
        <v>29.5</v>
      </c>
      <c r="I60" s="9">
        <v>29.44</v>
      </c>
      <c r="J60" s="9">
        <v>29.84</v>
      </c>
      <c r="K60" s="9">
        <v>30.06</v>
      </c>
      <c r="L60" s="9">
        <v>29.92</v>
      </c>
      <c r="M60" s="9">
        <v>30.56</v>
      </c>
      <c r="N60" s="9">
        <v>29.77</v>
      </c>
      <c r="O60" s="9">
        <v>29.32</v>
      </c>
      <c r="P60" s="9">
        <v>28.94</v>
      </c>
      <c r="Q60" s="9">
        <v>28.7</v>
      </c>
      <c r="R60" s="9">
        <v>28.52</v>
      </c>
      <c r="S60" s="9">
        <v>29</v>
      </c>
      <c r="T60" s="9">
        <v>29.07</v>
      </c>
      <c r="U60" s="9">
        <v>30.16</v>
      </c>
      <c r="V60" s="9">
        <v>29.2</v>
      </c>
      <c r="W60" s="9">
        <v>28.96</v>
      </c>
      <c r="X60" s="9">
        <v>28.96</v>
      </c>
      <c r="Y60" s="9">
        <v>28.51</v>
      </c>
    </row>
    <row r="61" spans="1:25" x14ac:dyDescent="0.45">
      <c r="A61" t="s">
        <v>8</v>
      </c>
      <c r="B61" s="9">
        <v>0.41</v>
      </c>
      <c r="C61" s="9">
        <v>0.41</v>
      </c>
      <c r="D61" s="9">
        <v>0.68</v>
      </c>
      <c r="E61" s="9">
        <v>0.78</v>
      </c>
      <c r="F61" s="9">
        <v>0.98</v>
      </c>
      <c r="G61" s="9">
        <v>0.98</v>
      </c>
      <c r="H61" s="9">
        <v>0.98</v>
      </c>
      <c r="I61" s="9">
        <v>1.02</v>
      </c>
      <c r="J61" s="9">
        <v>1.02</v>
      </c>
      <c r="K61" s="9">
        <v>1.02</v>
      </c>
      <c r="L61" s="9">
        <v>1.02</v>
      </c>
      <c r="M61" s="9">
        <v>1.02</v>
      </c>
      <c r="N61" s="9">
        <v>1.06</v>
      </c>
      <c r="O61" s="9">
        <v>1.06</v>
      </c>
      <c r="P61" s="9">
        <v>1.1100000000000001</v>
      </c>
      <c r="Q61" s="9">
        <v>1.18</v>
      </c>
      <c r="R61" s="9">
        <v>1.18</v>
      </c>
      <c r="S61" s="9">
        <v>1.9</v>
      </c>
      <c r="T61" s="9">
        <v>2.5299999999999998</v>
      </c>
      <c r="U61" s="9">
        <v>2.5299999999999998</v>
      </c>
      <c r="V61" s="9">
        <v>2.98</v>
      </c>
      <c r="W61" s="9">
        <v>3.47</v>
      </c>
      <c r="X61" s="9">
        <v>3.49</v>
      </c>
      <c r="Y61" s="9">
        <v>3.49</v>
      </c>
    </row>
    <row r="62" spans="1:25" x14ac:dyDescent="0.45">
      <c r="A62" t="s">
        <v>6</v>
      </c>
      <c r="B62" s="9">
        <v>0.82</v>
      </c>
      <c r="C62" s="9">
        <v>0.87</v>
      </c>
      <c r="D62" s="9">
        <v>0.84</v>
      </c>
      <c r="E62" s="9">
        <v>0.87</v>
      </c>
      <c r="F62" s="9">
        <v>0.88</v>
      </c>
      <c r="G62" s="9">
        <v>0.91</v>
      </c>
      <c r="H62" s="9">
        <v>0.93</v>
      </c>
      <c r="I62" s="9">
        <v>0.92</v>
      </c>
      <c r="J62" s="9">
        <v>0.93</v>
      </c>
      <c r="K62" s="9">
        <v>0.93</v>
      </c>
      <c r="L62" s="9">
        <v>0.94</v>
      </c>
      <c r="M62" s="9">
        <v>0.94</v>
      </c>
      <c r="N62" s="9">
        <v>0.94</v>
      </c>
      <c r="O62" s="9">
        <v>0.95</v>
      </c>
      <c r="P62" s="9">
        <v>0.96</v>
      </c>
      <c r="Q62" s="9">
        <v>0.96</v>
      </c>
      <c r="R62" s="9">
        <v>0.97</v>
      </c>
      <c r="S62" s="9">
        <v>0.97</v>
      </c>
      <c r="T62" s="9">
        <v>0.97</v>
      </c>
      <c r="U62" s="9">
        <v>0.97</v>
      </c>
      <c r="V62" s="9">
        <v>0.98</v>
      </c>
      <c r="W62" s="9">
        <v>0.97</v>
      </c>
      <c r="X62" s="9">
        <v>0.98</v>
      </c>
      <c r="Y62" s="9">
        <v>0.98</v>
      </c>
    </row>
    <row r="63" spans="1:25" x14ac:dyDescent="0.45">
      <c r="A63" t="s">
        <v>19</v>
      </c>
      <c r="B63" s="9">
        <v>0</v>
      </c>
      <c r="C63" s="9">
        <v>0</v>
      </c>
      <c r="D63" s="9">
        <v>0</v>
      </c>
      <c r="E63" s="9">
        <v>0</v>
      </c>
      <c r="F63" s="9">
        <v>0</v>
      </c>
      <c r="G63" s="9">
        <v>0</v>
      </c>
      <c r="H63" s="9">
        <v>0</v>
      </c>
      <c r="I63" s="9">
        <v>0</v>
      </c>
      <c r="J63" s="9">
        <v>0</v>
      </c>
      <c r="K63" s="9">
        <v>0</v>
      </c>
      <c r="L63" s="9">
        <v>0</v>
      </c>
      <c r="M63" s="9">
        <v>0</v>
      </c>
      <c r="N63" s="9">
        <v>0</v>
      </c>
      <c r="O63" s="9">
        <v>0</v>
      </c>
      <c r="P63" s="9">
        <v>0</v>
      </c>
      <c r="Q63" s="9">
        <v>0</v>
      </c>
      <c r="R63" s="9">
        <v>0</v>
      </c>
      <c r="S63" s="9">
        <v>0</v>
      </c>
      <c r="T63" s="9">
        <v>0</v>
      </c>
      <c r="U63" s="9">
        <v>0</v>
      </c>
      <c r="V63" s="9">
        <v>0</v>
      </c>
      <c r="W63" s="9">
        <v>0</v>
      </c>
      <c r="X63" s="9">
        <v>0</v>
      </c>
      <c r="Y63" s="9">
        <v>0</v>
      </c>
    </row>
    <row r="64" spans="1:25" x14ac:dyDescent="0.45">
      <c r="A64" t="s">
        <v>23</v>
      </c>
      <c r="B64" s="9">
        <v>0</v>
      </c>
      <c r="C64" s="9">
        <v>0</v>
      </c>
      <c r="D64" s="9">
        <v>0</v>
      </c>
      <c r="E64" s="9">
        <v>0</v>
      </c>
      <c r="F64" s="9">
        <v>0</v>
      </c>
      <c r="G64" s="9">
        <v>0</v>
      </c>
      <c r="H64" s="9">
        <v>0</v>
      </c>
      <c r="I64" s="9">
        <v>0</v>
      </c>
      <c r="J64" s="9">
        <v>0</v>
      </c>
      <c r="K64" s="9">
        <v>0</v>
      </c>
      <c r="L64" s="9">
        <v>0</v>
      </c>
      <c r="M64" s="9">
        <v>0</v>
      </c>
      <c r="N64" s="9">
        <v>0</v>
      </c>
      <c r="O64" s="9">
        <v>0</v>
      </c>
      <c r="P64" s="9">
        <v>0</v>
      </c>
      <c r="Q64" s="9">
        <v>0</v>
      </c>
      <c r="R64" s="9">
        <v>0</v>
      </c>
      <c r="S64" s="9">
        <v>0</v>
      </c>
      <c r="T64" s="9">
        <v>0</v>
      </c>
      <c r="U64" s="9">
        <v>0</v>
      </c>
      <c r="V64" s="9">
        <v>0</v>
      </c>
      <c r="W64" s="9">
        <v>0</v>
      </c>
      <c r="X64" s="9">
        <v>0</v>
      </c>
      <c r="Y64" s="9">
        <v>0</v>
      </c>
    </row>
    <row r="65" spans="1:26" x14ac:dyDescent="0.45">
      <c r="A65" t="s">
        <v>9</v>
      </c>
      <c r="B65" s="9">
        <v>0</v>
      </c>
      <c r="C65" s="9">
        <v>0</v>
      </c>
      <c r="D65" s="9">
        <v>0</v>
      </c>
      <c r="E65" s="9">
        <v>0</v>
      </c>
      <c r="F65" s="9">
        <v>0</v>
      </c>
      <c r="G65" s="9">
        <v>0</v>
      </c>
      <c r="H65" s="9">
        <v>0</v>
      </c>
      <c r="I65" s="9">
        <v>0</v>
      </c>
      <c r="J65" s="9">
        <v>0</v>
      </c>
      <c r="K65" s="9">
        <v>0</v>
      </c>
      <c r="L65" s="9">
        <v>0</v>
      </c>
      <c r="M65" s="9">
        <v>0</v>
      </c>
      <c r="N65" s="9">
        <v>0</v>
      </c>
      <c r="O65" s="9">
        <v>0</v>
      </c>
      <c r="P65" s="9">
        <v>0.03</v>
      </c>
      <c r="Q65" s="9">
        <v>0.11</v>
      </c>
      <c r="R65" s="9">
        <v>0.19</v>
      </c>
      <c r="S65" s="9">
        <v>0.28999999999999998</v>
      </c>
      <c r="T65" s="9">
        <v>0.56000000000000005</v>
      </c>
      <c r="U65" s="9">
        <v>1.54</v>
      </c>
      <c r="V65" s="9">
        <v>3.95</v>
      </c>
      <c r="W65" s="9">
        <v>7.42</v>
      </c>
      <c r="X65" s="9">
        <v>12.17</v>
      </c>
      <c r="Y65" s="9">
        <v>15.81</v>
      </c>
    </row>
    <row r="66" spans="1:26" x14ac:dyDescent="0.45">
      <c r="A66" t="s">
        <v>12</v>
      </c>
      <c r="B66" s="9">
        <v>0</v>
      </c>
      <c r="C66" s="9">
        <v>0.02</v>
      </c>
      <c r="D66" s="9">
        <v>0.03</v>
      </c>
      <c r="E66" s="9">
        <v>0.04</v>
      </c>
      <c r="F66" s="9">
        <v>0.04</v>
      </c>
      <c r="G66" s="9">
        <v>0.12</v>
      </c>
      <c r="H66" s="9">
        <v>0.17</v>
      </c>
      <c r="I66" s="9">
        <v>0.31</v>
      </c>
      <c r="J66" s="9">
        <v>0.53</v>
      </c>
      <c r="K66" s="9">
        <v>0.71</v>
      </c>
      <c r="L66" s="9">
        <v>1.1100000000000001</v>
      </c>
      <c r="M66" s="9">
        <v>1.8</v>
      </c>
      <c r="N66" s="9">
        <v>2.56</v>
      </c>
      <c r="O66" s="9">
        <v>3.43</v>
      </c>
      <c r="P66" s="9">
        <v>3.84</v>
      </c>
      <c r="Q66" s="9">
        <v>4.8899999999999997</v>
      </c>
      <c r="R66" s="9">
        <v>5.75</v>
      </c>
      <c r="S66" s="9">
        <v>5.76</v>
      </c>
      <c r="T66" s="9">
        <v>5.77</v>
      </c>
      <c r="U66" s="9">
        <v>5.84</v>
      </c>
      <c r="V66" s="9">
        <v>6.3</v>
      </c>
      <c r="W66" s="9">
        <v>6.97</v>
      </c>
      <c r="X66" s="9">
        <v>8.15</v>
      </c>
      <c r="Y66" s="9">
        <v>9.31</v>
      </c>
    </row>
    <row r="69" spans="1:26" ht="15.75" x14ac:dyDescent="0.5">
      <c r="A69" s="6" t="s">
        <v>63</v>
      </c>
    </row>
    <row r="70" spans="1:26" x14ac:dyDescent="0.45">
      <c r="A70" s="7" t="s">
        <v>56</v>
      </c>
      <c r="B70" s="7">
        <v>2000</v>
      </c>
      <c r="C70" s="7">
        <v>2001</v>
      </c>
      <c r="D70" s="7">
        <v>2002</v>
      </c>
      <c r="E70" s="7">
        <v>2003</v>
      </c>
      <c r="F70" s="7">
        <v>2004</v>
      </c>
      <c r="G70" s="7">
        <v>2005</v>
      </c>
      <c r="H70" s="7">
        <v>2006</v>
      </c>
      <c r="I70" s="7">
        <v>2007</v>
      </c>
      <c r="J70" s="7">
        <v>2008</v>
      </c>
      <c r="K70" s="7">
        <v>2009</v>
      </c>
      <c r="L70" s="7">
        <v>2010</v>
      </c>
      <c r="M70" s="7">
        <v>2011</v>
      </c>
      <c r="N70" s="7">
        <v>2012</v>
      </c>
      <c r="O70" s="7">
        <v>2013</v>
      </c>
      <c r="P70" s="7">
        <v>2014</v>
      </c>
      <c r="Q70" s="7">
        <v>2015</v>
      </c>
      <c r="R70" s="7">
        <v>2016</v>
      </c>
      <c r="S70" s="7">
        <v>2017</v>
      </c>
      <c r="T70" s="7">
        <v>2018</v>
      </c>
      <c r="U70" s="7">
        <v>2019</v>
      </c>
      <c r="V70" s="7">
        <v>2020</v>
      </c>
      <c r="W70" s="7">
        <v>2021</v>
      </c>
      <c r="X70" s="7">
        <v>2022</v>
      </c>
      <c r="Y70" s="7">
        <v>2023</v>
      </c>
      <c r="Z70" s="7">
        <v>2024</v>
      </c>
    </row>
    <row r="71" spans="1:26" ht="15.75" customHeight="1" x14ac:dyDescent="0.45">
      <c r="A71" t="s">
        <v>57</v>
      </c>
      <c r="B71" s="9">
        <v>1.6E-2</v>
      </c>
      <c r="C71" s="9">
        <v>2.7E-2</v>
      </c>
      <c r="D71" s="9">
        <v>2.8999999999999998E-2</v>
      </c>
      <c r="E71" s="9">
        <v>4.1000000000000002E-2</v>
      </c>
      <c r="F71" s="9">
        <v>4.8000000000000001E-2</v>
      </c>
      <c r="G71" s="9">
        <v>5.5E-2</v>
      </c>
      <c r="H71" s="9">
        <v>5.7000000000000002E-2</v>
      </c>
      <c r="I71" s="9">
        <v>7.3000000000000009E-2</v>
      </c>
      <c r="J71" s="9">
        <v>9.1999999999999998E-2</v>
      </c>
      <c r="K71" s="9">
        <v>0.1104</v>
      </c>
      <c r="L71" s="9">
        <v>0.13439999999999999</v>
      </c>
      <c r="M71" s="9">
        <v>0.27739999999999998</v>
      </c>
      <c r="N71" s="9">
        <v>0.58340000000000003</v>
      </c>
      <c r="O71" s="9">
        <v>0.73539999999999994</v>
      </c>
      <c r="P71" s="9">
        <v>0.81640000000000001</v>
      </c>
      <c r="Q71" s="9">
        <v>0.96089999999999998</v>
      </c>
      <c r="R71" s="9">
        <v>0.97439999999999993</v>
      </c>
      <c r="S71" s="9">
        <v>0.96799299999999999</v>
      </c>
      <c r="T71" s="9">
        <v>1.0043059999999999</v>
      </c>
      <c r="U71" s="9">
        <v>1.010343</v>
      </c>
      <c r="V71" s="9">
        <v>1.045353</v>
      </c>
      <c r="W71" s="9">
        <v>1.099688</v>
      </c>
      <c r="X71" s="9">
        <v>1.217457</v>
      </c>
      <c r="Y71" s="9">
        <v>1.1762980000000001</v>
      </c>
      <c r="Z71" s="9">
        <v>1.1762980000000001</v>
      </c>
    </row>
    <row r="72" spans="1:26" x14ac:dyDescent="0.45">
      <c r="A72" t="s">
        <v>6</v>
      </c>
      <c r="B72" s="9">
        <v>2.1829999999999998</v>
      </c>
      <c r="C72" s="9">
        <v>2.234</v>
      </c>
      <c r="D72" s="9">
        <v>2.2069999999999999</v>
      </c>
      <c r="E72" s="9">
        <v>2.2729999999999997</v>
      </c>
      <c r="F72" s="9">
        <v>2.282</v>
      </c>
      <c r="G72" s="9">
        <v>2.3209999999999997</v>
      </c>
      <c r="H72" s="9">
        <v>2.331</v>
      </c>
      <c r="I72" s="9">
        <v>2.3279999999999998</v>
      </c>
      <c r="J72" s="9">
        <v>2.335</v>
      </c>
      <c r="K72" s="9">
        <v>2.3380000000000001</v>
      </c>
      <c r="L72" s="9">
        <v>2.3420000000000001</v>
      </c>
      <c r="M72" s="9">
        <v>2.3460000000000001</v>
      </c>
      <c r="N72" s="9">
        <v>2.351</v>
      </c>
      <c r="O72" s="9">
        <v>2.355</v>
      </c>
      <c r="P72" s="9">
        <v>2.3639999999999999</v>
      </c>
      <c r="Q72" s="9">
        <v>2.37</v>
      </c>
      <c r="R72" s="9">
        <v>2.3849999999999998</v>
      </c>
      <c r="S72" s="9">
        <v>2.3900589999999999</v>
      </c>
      <c r="T72" s="9">
        <v>2.3912680000000002</v>
      </c>
      <c r="U72" s="9">
        <v>2.3970120000000001</v>
      </c>
      <c r="V72" s="9">
        <v>2.3996020000000002</v>
      </c>
      <c r="W72" s="9">
        <v>2.397548</v>
      </c>
      <c r="X72" s="9">
        <v>2.4068490000000002</v>
      </c>
      <c r="Y72" s="9">
        <v>2.410409</v>
      </c>
      <c r="Z72" s="9">
        <v>2.3474089999999999</v>
      </c>
    </row>
    <row r="73" spans="1:26" x14ac:dyDescent="0.45">
      <c r="A73" t="s">
        <v>23</v>
      </c>
      <c r="B73" s="9">
        <v>28.363</v>
      </c>
      <c r="C73" s="9">
        <v>28.408000000000001</v>
      </c>
      <c r="D73" s="9">
        <v>28.562000000000001</v>
      </c>
      <c r="E73" s="9">
        <v>29.292999999999999</v>
      </c>
      <c r="F73" s="9">
        <v>29.518000000000001</v>
      </c>
      <c r="G73" s="9">
        <v>29.76</v>
      </c>
      <c r="H73" s="9">
        <v>29.8</v>
      </c>
      <c r="I73" s="9">
        <v>29.79</v>
      </c>
      <c r="J73" s="9">
        <v>29.724</v>
      </c>
      <c r="K73" s="9">
        <v>29.875</v>
      </c>
      <c r="L73" s="9">
        <v>29.776</v>
      </c>
      <c r="M73" s="9">
        <v>30.13</v>
      </c>
      <c r="N73" s="9">
        <v>29.783999999999999</v>
      </c>
      <c r="O73" s="9">
        <v>29.294</v>
      </c>
      <c r="P73" s="9">
        <v>28.945999999999998</v>
      </c>
      <c r="Q73" s="9">
        <v>29.002499999999998</v>
      </c>
      <c r="R73" s="9">
        <v>28.811</v>
      </c>
      <c r="S73" s="9">
        <v>33.446510999999994</v>
      </c>
      <c r="T73" s="9">
        <v>33.322549000000002</v>
      </c>
      <c r="U73" s="9">
        <v>32.656446000000003</v>
      </c>
      <c r="V73" s="9">
        <v>35.670496</v>
      </c>
      <c r="W73" s="9">
        <v>34.954362999999994</v>
      </c>
      <c r="X73" s="9">
        <v>31.890650999999998</v>
      </c>
      <c r="Y73" s="9">
        <v>31.906439999999996</v>
      </c>
      <c r="Z73" s="9">
        <v>32.052439999999997</v>
      </c>
    </row>
    <row r="74" spans="1:26" x14ac:dyDescent="0.45">
      <c r="A74" t="s">
        <v>9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>
        <v>1.1100000000000001E-3</v>
      </c>
      <c r="N74" s="9">
        <v>1.2999999999999999E-3</v>
      </c>
      <c r="O74" s="9">
        <v>2.3929999999999997E-3</v>
      </c>
      <c r="P74" s="9">
        <v>2.6143999999999997E-2</v>
      </c>
      <c r="Q74" s="9">
        <v>0.102787</v>
      </c>
      <c r="R74" s="9">
        <v>0.178235</v>
      </c>
      <c r="S74" s="9">
        <v>0.277088</v>
      </c>
      <c r="T74" s="9">
        <v>0.53597699999999993</v>
      </c>
      <c r="U74" s="9">
        <v>1.495252</v>
      </c>
      <c r="V74" s="9">
        <v>3.7949639999999998</v>
      </c>
      <c r="W74" s="9">
        <v>7.0905389999999997</v>
      </c>
      <c r="X74" s="9">
        <v>11.063103</v>
      </c>
      <c r="Y74" s="9">
        <v>16.427526</v>
      </c>
      <c r="Z74" s="9">
        <v>20.199126</v>
      </c>
    </row>
    <row r="75" spans="1:26" x14ac:dyDescent="0.45">
      <c r="A75" t="s">
        <v>12</v>
      </c>
      <c r="B75" s="9">
        <v>4.0000000000000001E-3</v>
      </c>
      <c r="C75" s="9">
        <v>1.9E-2</v>
      </c>
      <c r="D75" s="9">
        <v>3.2000000000000001E-2</v>
      </c>
      <c r="E75" s="9">
        <v>3.5000000000000003E-2</v>
      </c>
      <c r="F75" s="9">
        <v>0.04</v>
      </c>
      <c r="G75" s="9">
        <v>0.121</v>
      </c>
      <c r="H75" s="9">
        <v>0.17199999999999999</v>
      </c>
      <c r="I75" s="9">
        <v>0.30599999999999999</v>
      </c>
      <c r="J75" s="9">
        <v>0.52600000000000002</v>
      </c>
      <c r="K75" s="9">
        <v>0.70899999999999996</v>
      </c>
      <c r="L75" s="9">
        <v>1.1080000000000001</v>
      </c>
      <c r="M75" s="9">
        <v>1.8</v>
      </c>
      <c r="N75" s="9">
        <v>2.5640000000000001</v>
      </c>
      <c r="O75" s="9">
        <v>3.4289999999999998</v>
      </c>
      <c r="P75" s="9">
        <v>3.8359999999999999</v>
      </c>
      <c r="Q75" s="9">
        <v>4.8860000000000001</v>
      </c>
      <c r="R75" s="9">
        <v>5.7469999999999999</v>
      </c>
      <c r="S75" s="9">
        <v>5.7593569999999996</v>
      </c>
      <c r="T75" s="9">
        <v>5.7660780000000003</v>
      </c>
      <c r="U75" s="9">
        <v>5.8377610000000004</v>
      </c>
      <c r="V75" s="9">
        <v>6.2982500000000003</v>
      </c>
      <c r="W75" s="9">
        <v>6.9673389999999999</v>
      </c>
      <c r="X75" s="9">
        <v>8.1502350000000003</v>
      </c>
      <c r="Y75" s="9">
        <v>9.3433209999999995</v>
      </c>
      <c r="Z75" s="9">
        <v>10.059321000000001</v>
      </c>
    </row>
    <row r="84" spans="1:26" ht="15.75" customHeight="1" x14ac:dyDescent="0.45"/>
    <row r="85" spans="1:26" ht="15.75" x14ac:dyDescent="0.5">
      <c r="A85" s="6" t="s">
        <v>64</v>
      </c>
    </row>
    <row r="86" spans="1:26" x14ac:dyDescent="0.45">
      <c r="A86" s="7" t="s">
        <v>65</v>
      </c>
      <c r="B86" s="7" t="s">
        <v>27</v>
      </c>
      <c r="C86" s="7">
        <v>2000</v>
      </c>
      <c r="D86" s="7">
        <v>2001</v>
      </c>
      <c r="E86" s="7">
        <v>2002</v>
      </c>
      <c r="F86" s="7">
        <v>2003</v>
      </c>
      <c r="G86" s="7">
        <v>2004</v>
      </c>
      <c r="H86" s="7">
        <v>2005</v>
      </c>
      <c r="I86" s="7">
        <v>2006</v>
      </c>
      <c r="J86" s="7">
        <v>2007</v>
      </c>
      <c r="K86" s="7">
        <v>2008</v>
      </c>
      <c r="L86" s="7">
        <v>2009</v>
      </c>
      <c r="M86" s="7">
        <v>2010</v>
      </c>
      <c r="N86" s="7">
        <v>2011</v>
      </c>
      <c r="O86" s="7">
        <v>2012</v>
      </c>
      <c r="P86" s="7">
        <v>2013</v>
      </c>
      <c r="Q86" s="7">
        <v>2014</v>
      </c>
      <c r="R86" s="7">
        <v>2015</v>
      </c>
      <c r="S86" s="7">
        <v>2016</v>
      </c>
      <c r="T86" s="7">
        <v>2017</v>
      </c>
      <c r="U86" s="7">
        <v>2018</v>
      </c>
      <c r="V86" s="7">
        <v>2019</v>
      </c>
      <c r="W86" s="7">
        <v>2020</v>
      </c>
      <c r="X86" s="7">
        <v>2021</v>
      </c>
      <c r="Y86" s="7">
        <v>2022</v>
      </c>
      <c r="Z86" s="7">
        <v>2023</v>
      </c>
    </row>
    <row r="87" spans="1:26" x14ac:dyDescent="0.45">
      <c r="A87" t="s">
        <v>66</v>
      </c>
      <c r="B87" t="s">
        <v>67</v>
      </c>
      <c r="C87" s="9">
        <v>9.6999999999999993</v>
      </c>
      <c r="D87" s="9">
        <v>11</v>
      </c>
      <c r="E87" s="9">
        <v>11.5</v>
      </c>
      <c r="F87" s="9">
        <v>15.1</v>
      </c>
      <c r="G87" s="9">
        <v>14.6</v>
      </c>
      <c r="H87" s="9">
        <v>16.2</v>
      </c>
      <c r="I87" s="9">
        <v>15.8</v>
      </c>
      <c r="J87" s="9">
        <v>13.1</v>
      </c>
      <c r="K87" s="9">
        <v>9.6999999999999993</v>
      </c>
      <c r="L87" s="9">
        <v>9.6</v>
      </c>
      <c r="M87" s="9">
        <v>7.7</v>
      </c>
      <c r="N87" s="9">
        <v>12</v>
      </c>
      <c r="O87" s="9">
        <v>12.6</v>
      </c>
      <c r="P87" s="9">
        <v>12.3</v>
      </c>
      <c r="Q87" s="9">
        <v>11.3</v>
      </c>
      <c r="R87" s="9">
        <v>14.8</v>
      </c>
      <c r="S87" s="9">
        <v>12</v>
      </c>
      <c r="T87" s="9">
        <v>11</v>
      </c>
      <c r="U87" s="9">
        <v>8.1</v>
      </c>
      <c r="V87" s="9">
        <v>7.2</v>
      </c>
      <c r="W87" s="9">
        <v>7.4</v>
      </c>
      <c r="X87" s="9">
        <v>14.2</v>
      </c>
      <c r="Y87" s="9">
        <v>16.899999999999999</v>
      </c>
      <c r="Z87" s="9">
        <v>11.4</v>
      </c>
    </row>
    <row r="88" spans="1:26" x14ac:dyDescent="0.45">
      <c r="A88" t="s">
        <v>66</v>
      </c>
      <c r="B88" t="s">
        <v>68</v>
      </c>
      <c r="C88" s="9">
        <v>3.3</v>
      </c>
      <c r="D88" s="9">
        <v>4.3</v>
      </c>
      <c r="E88" s="9">
        <v>4.5</v>
      </c>
      <c r="F88" s="9">
        <v>5</v>
      </c>
      <c r="G88" s="9">
        <v>5.3</v>
      </c>
      <c r="H88" s="9">
        <v>5</v>
      </c>
      <c r="I88" s="9">
        <v>4.8</v>
      </c>
      <c r="J88" s="9">
        <v>7.8</v>
      </c>
      <c r="K88" s="9">
        <v>9</v>
      </c>
      <c r="L88" s="9">
        <v>7.4</v>
      </c>
      <c r="M88" s="9">
        <v>6.3</v>
      </c>
      <c r="N88" s="9">
        <v>6.8</v>
      </c>
      <c r="O88" s="9">
        <v>9.8000000000000007</v>
      </c>
      <c r="P88" s="9">
        <v>7.8</v>
      </c>
      <c r="Q88" s="9">
        <v>13.5</v>
      </c>
      <c r="R88" s="9">
        <v>14.5</v>
      </c>
      <c r="S88" s="9">
        <v>14</v>
      </c>
      <c r="T88" s="9">
        <v>13.3</v>
      </c>
      <c r="U88" s="9">
        <v>13.8</v>
      </c>
      <c r="V88" s="9">
        <v>17.899999999999999</v>
      </c>
      <c r="W88" s="9">
        <v>20.6</v>
      </c>
      <c r="X88" s="9">
        <v>15.1</v>
      </c>
      <c r="Y88" s="9">
        <v>15.2</v>
      </c>
      <c r="Z88" s="9">
        <v>15.1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Veda</vt:lpstr>
      <vt:lpstr>historical_data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2025-07-31T18:08:55Z</dcterms:modified>
</cp:coreProperties>
</file>