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ppXLS\"/>
    </mc:Choice>
  </mc:AlternateContent>
  <xr:revisionPtr revIDLastSave="0" documentId="13_ncr:1_{2A16F00B-036D-4C55-9264-A8FDC39CFA8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<sst xmlns="http://schemas.openxmlformats.org/spreadsheetml/2006/main" count="492" uniqueCount="64">
  <si>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</si>
  <si>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</si>
  <si>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</si>
  <si>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</si>
  <si>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</si>
  <si>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</si>
  <si>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</si>
  <si>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</si>
  <si>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</si>
  <si>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</si>
  <si>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</si>
  <si>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</si>
  <si>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</si>
  <si>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</si>
  <si>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</si>
  <si>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</si>
  <si>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</si>
  <si>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</si>
  <si>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</si>
  <si>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</si>
  <si>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</si>
  <si>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</si>
  <si>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</si>
  <si>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</si>
  <si>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</si>
  <si>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</si>
  <si>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</si>
  <si>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</si>
  <si>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</si>
  <si>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</si>
  <si>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</si>
  <si>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</si>
  <si>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</si>
  <si>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</si>
  <si>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</si>
  <si>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</si>
  <si>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</si>
  <si>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</si>
  <si>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</si>
  <si>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</si>
  <si>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</si>
  <si>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</si>
  <si>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</si>
  <si>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</si>
  <si>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</si>
  <si>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</si>
  <si>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</si>
  <si>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POL</t>
  </si>
  <si>
    <t>EMBER Utilization Factors</t>
  </si>
  <si>
    <t>model_fuel</t>
  </si>
  <si>
    <t>hydro</t>
  </si>
  <si>
    <t>solar</t>
  </si>
  <si>
    <t>wind</t>
  </si>
  <si>
    <t>IRENA Utilization Factors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</si>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</sst>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178.55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2.5999999999999999E-2</v>
      </c>
      <c r="H16">
        <f>SUMIFS(iamc_data!G$2:G$50,iamc_data!$O$2:$O$50,Veda!$Q16,iamc_data!$B$2:$B$50,Veda!$C$5)</f>
        <v>2.1999999999999999E-2</v>
      </c>
      <c r="I16">
        <f>SUMIFS(iamc_data!H$2:H$50,iamc_data!$O$2:$O$50,Veda!$Q16,iamc_data!$B$2:$B$50,Veda!$C$5)</f>
        <v>1.6199999999999999E-2</v>
      </c>
      <c r="J16">
        <f>SUMIFS(iamc_data!I$2:I$50,iamc_data!$O$2:$O$50,Veda!$Q16,iamc_data!$B$2:$B$50,Veda!$C$5)</f>
        <v>6.4399999999999999E-2</v>
      </c>
      <c r="K16">
        <f>SUMIFS(iamc_data!J$2:J$50,iamc_data!$O$2:$O$50,Veda!$Q16,iamc_data!$B$2:$B$50,Veda!$C$5)</f>
        <v>0.1116</v>
      </c>
      <c r="L16">
        <f>SUMIFS(iamc_data!K$2:K$50,iamc_data!$O$2:$O$50,Veda!$Q16,iamc_data!$B$2:$B$50,Veda!$C$5)</f>
        <v>0.17610000000000001</v>
      </c>
      <c r="M16">
        <f>SUMIFS(iamc_data!L$2:L$50,iamc_data!$O$2:$O$50,Veda!$Q16,iamc_data!$B$2:$B$50,Veda!$C$5)</f>
        <v>0.2621</v>
      </c>
      <c r="Q16" t="s">
        <v>11</v>
      </c>
      <c r="R16" s="1">
        <f>$Q$10*G16/SUM($G$16:$G$18)</f>
        <v>8.4008324285197222</v>
      </c>
      <c r="S16" s="1">
        <f>R16</f>
        <v>8.4008324285197222</v>
      </c>
      <c r="T16" s="1">
        <f t="shared" ref="T16:X16" si="0">S16</f>
        <v>8.4008324285197222</v>
      </c>
      <c r="U16" s="1">
        <f t="shared" si="0"/>
        <v>8.4008324285197222</v>
      </c>
      <c r="V16" s="1">
        <f t="shared" si="0"/>
        <v>8.4008324285197222</v>
      </c>
      <c r="W16" s="1">
        <f t="shared" si="0"/>
        <v>8.4008324285197222</v>
      </c>
      <c r="X16" s="1">
        <f t="shared" si="0"/>
        <v>8.4008324285197222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0.30520000000000003</v>
      </c>
      <c r="H17">
        <f>SUMIFS(iamc_data!G$2:G$50,iamc_data!$O$2:$O$50,Veda!$Q17,iamc_data!$B$2:$B$50,Veda!$C$5)</f>
        <v>0.35039999999999999</v>
      </c>
      <c r="I17">
        <f>SUMIFS(iamc_data!H$2:H$50,iamc_data!$O$2:$O$50,Veda!$Q17,iamc_data!$B$2:$B$50,Veda!$C$5)</f>
        <v>0.39500000000000002</v>
      </c>
      <c r="J17">
        <f>SUMIFS(iamc_data!I$2:I$50,iamc_data!$O$2:$O$50,Veda!$Q17,iamc_data!$B$2:$B$50,Veda!$C$5)</f>
        <v>0.50690000000000002</v>
      </c>
      <c r="K17">
        <f>SUMIFS(iamc_data!J$2:J$50,iamc_data!$O$2:$O$50,Veda!$Q17,iamc_data!$B$2:$B$50,Veda!$C$5)</f>
        <v>0.50839999999999996</v>
      </c>
      <c r="L17">
        <f>SUMIFS(iamc_data!K$2:K$50,iamc_data!$O$2:$O$50,Veda!$Q17,iamc_data!$B$2:$B$50,Veda!$C$5)</f>
        <v>0.49969999999999998</v>
      </c>
      <c r="M17">
        <f>SUMIFS(iamc_data!L$2:L$50,iamc_data!$O$2:$O$50,Veda!$Q17,iamc_data!$B$2:$B$50,Veda!$C$5)</f>
        <v>0.47889999999999999</v>
      </c>
      <c r="Q17" t="s">
        <v>13</v>
      </c>
      <c r="R17" s="1">
        <f>$Q$10*G17/SUM($G$16:$G$18)</f>
        <v>98.612848353239229</v>
      </c>
      <c r="S17" s="1">
        <f t="shared" ref="S17:X18" si="1">R17*H17/G17</f>
        <v>113.2173724212812</v>
      </c>
      <c r="T17" s="1">
        <f t="shared" si="1"/>
        <v>127.62803112558811</v>
      </c>
      <c r="U17" s="1">
        <f t="shared" si="1"/>
        <v>163.78392146217877</v>
      </c>
      <c r="V17" s="1">
        <f t="shared" si="1"/>
        <v>164.26858487151642</v>
      </c>
      <c r="W17" s="1">
        <f t="shared" si="1"/>
        <v>161.45753709735791</v>
      </c>
      <c r="X17" s="1">
        <f t="shared" si="1"/>
        <v>154.73687115454214</v>
      </c>
      <c r="Y17" t="s">
        <v>12</v>
      </c>
    </row>
    <row r="18" spans="7:26" x14ac:dyDescent="0.45">
      <c r="G18">
        <f>SUMIFS(iamc_data!F$2:F$50,iamc_data!$O$2:$O$50,Veda!$Q18,iamc_data!$B$2:$B$50,Veda!$C$5)</f>
        <v>0.22140000000000001</v>
      </c>
      <c r="H18">
        <f>SUMIFS(iamc_data!G$2:G$50,iamc_data!$O$2:$O$50,Veda!$Q18,iamc_data!$B$2:$B$50,Veda!$C$5)</f>
        <v>0.2228</v>
      </c>
      <c r="I18">
        <f>SUMIFS(iamc_data!H$2:H$50,iamc_data!$O$2:$O$50,Veda!$Q18,iamc_data!$B$2:$B$50,Veda!$C$5)</f>
        <v>0.2283</v>
      </c>
      <c r="J18">
        <f>SUMIFS(iamc_data!I$2:I$50,iamc_data!$O$2:$O$50,Veda!$Q18,iamc_data!$B$2:$B$50,Veda!$C$5)</f>
        <v>0.26569999999999999</v>
      </c>
      <c r="K18">
        <f>SUMIFS(iamc_data!J$2:J$50,iamc_data!$O$2:$O$50,Veda!$Q18,iamc_data!$B$2:$B$50,Veda!$C$5)</f>
        <v>0.27100000000000002</v>
      </c>
      <c r="L18">
        <f>SUMIFS(iamc_data!K$2:K$50,iamc_data!$O$2:$O$50,Veda!$Q18,iamc_data!$B$2:$B$50,Veda!$C$5)</f>
        <v>0.24740000000000001</v>
      </c>
      <c r="M18">
        <f>SUMIFS(iamc_data!L$2:L$50,iamc_data!$O$2:$O$50,Veda!$Q18,iamc_data!$B$2:$B$50,Veda!$C$5)</f>
        <v>0.16300000000000001</v>
      </c>
      <c r="Q18" t="s">
        <v>14</v>
      </c>
      <c r="R18" s="1">
        <f>$Q$10*G18/SUM($G$16:$G$18)</f>
        <v>71.536319218241033</v>
      </c>
      <c r="S18" s="1">
        <f t="shared" si="1"/>
        <v>71.988671733622866</v>
      </c>
      <c r="T18" s="1">
        <f t="shared" si="1"/>
        <v>73.765770901194358</v>
      </c>
      <c r="U18" s="1">
        <f t="shared" si="1"/>
        <v>85.850045240680416</v>
      </c>
      <c r="V18" s="1">
        <f t="shared" si="1"/>
        <v>87.562522620340204</v>
      </c>
      <c r="W18" s="1">
        <f t="shared" si="1"/>
        <v>79.937151646760753</v>
      </c>
      <c r="X18" s="1">
        <f t="shared" si="1"/>
        <v>52.666757148027493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-1.2924357582338022</v>
      </c>
      <c r="T19" s="1">
        <f t="shared" si="2"/>
        <v>-3.1664676076728169</v>
      </c>
      <c r="U19" s="1">
        <f t="shared" si="2"/>
        <v>12.407383279044518</v>
      </c>
      <c r="V19" s="1">
        <f t="shared" si="2"/>
        <v>27.658125226203403</v>
      </c>
      <c r="W19" s="1">
        <f t="shared" si="2"/>
        <v>48.498651827723485</v>
      </c>
      <c r="X19" s="1">
        <f t="shared" si="2"/>
        <v>76.286020629750269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16.899999999999999</v>
      </c>
      <c r="S24" s="1">
        <f>AVERAGE(historical_data!U87:Z87)</f>
        <v>10.866666666666667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15.2</v>
      </c>
      <c r="S25" s="1">
        <f>AVERAGE(historical_data!U88:Z88)</f>
        <v>16.283333333333331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0.22239999999999999</v>
      </c>
      <c r="G2">
        <v>0.2278</v>
      </c>
      <c r="H2">
        <v>0.2359</v>
      </c>
      <c r="I2">
        <v>0.26850000000000002</v>
      </c>
      <c r="J2">
        <v>0.28370000000000001</v>
      </c>
      <c r="K2">
        <v>0.30180000000000001</v>
      </c>
      <c r="L2">
        <v>0.2878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0.224</v>
      </c>
      <c r="G3">
        <v>0.22770000000000001</v>
      </c>
      <c r="H3">
        <v>0.25650000000000001</v>
      </c>
      <c r="I3">
        <v>0.31219999999999998</v>
      </c>
      <c r="J3">
        <v>0.35980000000000001</v>
      </c>
      <c r="K3">
        <v>0.35349999999999998</v>
      </c>
      <c r="L3">
        <v>0.36770000000000003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2.5999999999999999E-2</v>
      </c>
      <c r="G4">
        <v>2.1999999999999999E-2</v>
      </c>
      <c r="H4">
        <v>1.6199999999999999E-2</v>
      </c>
      <c r="I4">
        <v>6.4399999999999999E-2</v>
      </c>
      <c r="J4">
        <v>0.1116</v>
      </c>
      <c r="K4">
        <v>0.17610000000000001</v>
      </c>
      <c r="L4">
        <v>0.2621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0.30520000000000003</v>
      </c>
      <c r="G5">
        <v>0.35039999999999999</v>
      </c>
      <c r="H5">
        <v>0.39500000000000002</v>
      </c>
      <c r="I5">
        <v>0.50690000000000002</v>
      </c>
      <c r="J5">
        <v>0.50839999999999996</v>
      </c>
      <c r="K5">
        <v>0.49969999999999998</v>
      </c>
      <c r="L5">
        <v>0.47889999999999999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0.22140000000000001</v>
      </c>
      <c r="G6">
        <v>0.2228</v>
      </c>
      <c r="H6">
        <v>0.2283</v>
      </c>
      <c r="I6">
        <v>0.26569999999999999</v>
      </c>
      <c r="J6">
        <v>0.27100000000000002</v>
      </c>
      <c r="K6">
        <v>0.24740000000000001</v>
      </c>
      <c r="L6">
        <v>0.16300000000000001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0.22209999999999999</v>
      </c>
      <c r="G7">
        <v>0.22520000000000001</v>
      </c>
      <c r="H7">
        <v>0.22869999999999999</v>
      </c>
      <c r="I7">
        <v>0.27310000000000001</v>
      </c>
      <c r="J7">
        <v>0.26550000000000001</v>
      </c>
      <c r="K7">
        <v>0.26179999999999998</v>
      </c>
      <c r="L7">
        <v>0.2301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0.309</v>
      </c>
      <c r="G8">
        <v>0.35880000000000001</v>
      </c>
      <c r="H8">
        <v>0.38300000000000001</v>
      </c>
      <c r="I8">
        <v>0.44800000000000001</v>
      </c>
      <c r="J8">
        <v>0.47020000000000001</v>
      </c>
      <c r="K8">
        <v>0.50570000000000004</v>
      </c>
      <c r="L8">
        <v>0.55740000000000001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2.52E-2</v>
      </c>
      <c r="G9">
        <v>1.9800000000000002E-2</v>
      </c>
      <c r="H9">
        <v>3.5700000000000003E-2</v>
      </c>
      <c r="I9">
        <v>0.1245</v>
      </c>
      <c r="J9">
        <v>0.21329999999999999</v>
      </c>
      <c r="K9">
        <v>0.29459999999999997</v>
      </c>
      <c r="L9">
        <v>0.35709999999999997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2.47E-2</v>
      </c>
      <c r="G10">
        <v>0.02</v>
      </c>
      <c r="H10">
        <v>3.5200000000000002E-2</v>
      </c>
      <c r="I10">
        <v>3.0200000000000001E-2</v>
      </c>
      <c r="J10">
        <v>2.1899999999999999E-2</v>
      </c>
      <c r="K10">
        <v>1.77E-2</v>
      </c>
      <c r="L10">
        <v>3.3599999999999998E-2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0.30990000000000001</v>
      </c>
      <c r="G11">
        <v>0.35970000000000002</v>
      </c>
      <c r="H11">
        <v>0.42699999999999999</v>
      </c>
      <c r="I11">
        <v>0.5383</v>
      </c>
      <c r="J11">
        <v>0.67900000000000005</v>
      </c>
      <c r="K11">
        <v>0.76929999999999998</v>
      </c>
      <c r="L11">
        <v>0.84570000000000001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0.2225</v>
      </c>
      <c r="G12">
        <v>0.22800000000000001</v>
      </c>
      <c r="H12">
        <v>0.23630000000000001</v>
      </c>
      <c r="I12">
        <v>0.24729999999999999</v>
      </c>
      <c r="J12">
        <v>0.25319999999999998</v>
      </c>
      <c r="K12">
        <v>0.25800000000000001</v>
      </c>
      <c r="L12">
        <v>0.22409999999999999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0.30230000000000001</v>
      </c>
      <c r="G13">
        <v>0.34699999999999998</v>
      </c>
      <c r="H13">
        <v>0.41839999999999999</v>
      </c>
      <c r="I13">
        <v>0.43059999999999998</v>
      </c>
      <c r="J13">
        <v>0.44090000000000001</v>
      </c>
      <c r="K13">
        <v>0.46989999999999998</v>
      </c>
      <c r="L13">
        <v>0.49680000000000002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2.5899999999999999E-2</v>
      </c>
      <c r="G14">
        <v>2.1600000000000001E-2</v>
      </c>
      <c r="H14">
        <v>6.0600000000000001E-2</v>
      </c>
      <c r="I14">
        <v>0.1081</v>
      </c>
      <c r="J14">
        <v>0.1996</v>
      </c>
      <c r="K14">
        <v>0.26069999999999999</v>
      </c>
      <c r="L14">
        <v>0.27679999999999999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0.30130000000000001</v>
      </c>
      <c r="G15">
        <v>0.34539999999999998</v>
      </c>
      <c r="H15">
        <v>0.41670000000000001</v>
      </c>
      <c r="I15">
        <v>0.46410000000000001</v>
      </c>
      <c r="J15">
        <v>0.4975</v>
      </c>
      <c r="K15">
        <v>0.54459999999999997</v>
      </c>
      <c r="L15">
        <v>0.59709999999999996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0.21940000000000001</v>
      </c>
      <c r="G16">
        <v>0.2235</v>
      </c>
      <c r="H16">
        <v>0.15679999999999999</v>
      </c>
      <c r="I16">
        <v>0.15010000000000001</v>
      </c>
      <c r="J16">
        <v>0.1489</v>
      </c>
      <c r="K16">
        <v>0.13930000000000001</v>
      </c>
      <c r="L16">
        <v>0.12859999999999999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2.7400000000000001E-2</v>
      </c>
      <c r="G17">
        <v>2.29E-2</v>
      </c>
      <c r="H17">
        <v>3.9300000000000002E-2</v>
      </c>
      <c r="I17">
        <v>8.8099999999999998E-2</v>
      </c>
      <c r="J17">
        <v>0.15179999999999999</v>
      </c>
      <c r="K17">
        <v>0.2334</v>
      </c>
      <c r="L17">
        <v>0.32169999999999999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0.30159999999999998</v>
      </c>
      <c r="G18">
        <v>0.3553</v>
      </c>
      <c r="H18">
        <v>0.42880000000000001</v>
      </c>
      <c r="I18">
        <v>0.44180000000000003</v>
      </c>
      <c r="J18">
        <v>0.43890000000000001</v>
      </c>
      <c r="K18">
        <v>0.46110000000000001</v>
      </c>
      <c r="L18">
        <v>0.46899999999999997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0.221</v>
      </c>
      <c r="G19">
        <v>0.2258</v>
      </c>
      <c r="H19">
        <v>0.23430000000000001</v>
      </c>
      <c r="I19">
        <v>0.24979999999999999</v>
      </c>
      <c r="J19">
        <v>0.25480000000000003</v>
      </c>
      <c r="K19">
        <v>0.2656</v>
      </c>
      <c r="L19">
        <v>0.20669999999999999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0.30070000000000002</v>
      </c>
      <c r="G20">
        <v>0.3478</v>
      </c>
      <c r="H20">
        <v>0.41920000000000002</v>
      </c>
      <c r="I20">
        <v>0.38150000000000001</v>
      </c>
      <c r="J20">
        <v>0.34279999999999999</v>
      </c>
      <c r="K20">
        <v>0.32040000000000002</v>
      </c>
      <c r="L20">
        <v>0.30730000000000002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2.6499999999999999E-2</v>
      </c>
      <c r="G21">
        <v>2.1999999999999999E-2</v>
      </c>
      <c r="H21">
        <v>6.0900000000000003E-2</v>
      </c>
      <c r="I21">
        <v>9.3899999999999997E-2</v>
      </c>
      <c r="J21">
        <v>0.16070000000000001</v>
      </c>
      <c r="K21">
        <v>0.2422</v>
      </c>
      <c r="L21">
        <v>0.30719999999999997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2.47E-2</v>
      </c>
      <c r="G22">
        <v>1.9900000000000001E-2</v>
      </c>
      <c r="H22">
        <v>3.49E-2</v>
      </c>
      <c r="I22">
        <v>0.10680000000000001</v>
      </c>
      <c r="J22">
        <v>0.1968</v>
      </c>
      <c r="K22">
        <v>0.27929999999999999</v>
      </c>
      <c r="L22">
        <v>0.3412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1.2557077625570776</v>
      </c>
      <c r="C3" s="9">
        <v>1.6742770167427703</v>
      </c>
      <c r="D3" s="9">
        <v>1.6362252663622527</v>
      </c>
      <c r="E3" s="9">
        <v>1.3127853881278539</v>
      </c>
      <c r="F3" s="9">
        <v>2.237442922374429</v>
      </c>
      <c r="G3" s="9">
        <v>3.4474885844748857</v>
      </c>
      <c r="H3" s="9">
        <v>3.7861491628614918</v>
      </c>
      <c r="I3" s="9">
        <v>4.1748206131767773</v>
      </c>
      <c r="J3" s="9">
        <v>4.5915778792491126</v>
      </c>
      <c r="K3" s="9">
        <v>5.4275633042756333</v>
      </c>
      <c r="L3" s="9">
        <v>5.5321390937829289</v>
      </c>
      <c r="M3" s="9">
        <v>3.0984996738421389</v>
      </c>
      <c r="N3" s="9">
        <v>1.9859077310659743</v>
      </c>
      <c r="O3" s="9">
        <v>1.3297544119461926</v>
      </c>
      <c r="P3" s="9">
        <v>1.3893529346252369</v>
      </c>
      <c r="Q3" s="9">
        <v>1.1819824961948251</v>
      </c>
      <c r="R3" s="9">
        <v>0.93677917431624547</v>
      </c>
      <c r="S3" s="9">
        <v>0.76378101021512979</v>
      </c>
      <c r="T3" s="9">
        <v>0.74771689497716898</v>
      </c>
      <c r="U3" s="9">
        <v>0.85952189094816001</v>
      </c>
      <c r="V3" s="9">
        <v>0.90780604479234606</v>
      </c>
      <c r="W3" s="9">
        <v>0.83644665836446652</v>
      </c>
      <c r="X3" s="9">
        <v>0.7139381690246277</v>
      </c>
      <c r="Y3" s="9">
        <v>0.77990100149648922</v>
      </c>
    </row>
    <row r="4" spans="1:25" x14ac:dyDescent="0.45">
      <c r="A4" t="s">
        <v>36</v>
      </c>
      <c r="B4" s="9">
        <v>0.5330775628050024</v>
      </c>
      <c r="C4" s="9">
        <v>0.52946853081014922</v>
      </c>
      <c r="D4" s="9">
        <v>0.51530726949942252</v>
      </c>
      <c r="E4" s="9">
        <v>0.54430771612104323</v>
      </c>
      <c r="F4" s="9">
        <v>0.54608776410494542</v>
      </c>
      <c r="G4" s="9">
        <v>0.54902871294791422</v>
      </c>
      <c r="H4" s="9">
        <v>0.56888011763795365</v>
      </c>
      <c r="I4" s="9">
        <v>0.55840685179670435</v>
      </c>
      <c r="J4" s="9">
        <v>0.53133454527648216</v>
      </c>
      <c r="K4" s="9">
        <v>0.50652120416700841</v>
      </c>
      <c r="L4" s="9">
        <v>0.52083333333333326</v>
      </c>
      <c r="M4" s="9">
        <v>0.52206603074422042</v>
      </c>
      <c r="N4" s="9">
        <v>0.51601854706478745</v>
      </c>
      <c r="O4" s="9">
        <v>0.53620263257894307</v>
      </c>
      <c r="P4" s="9">
        <v>0.51089800027138499</v>
      </c>
      <c r="Q4" s="9">
        <v>0.51914785292667021</v>
      </c>
      <c r="R4" s="9">
        <v>0.52162385444485004</v>
      </c>
      <c r="S4" s="9">
        <v>0.51629664619744919</v>
      </c>
      <c r="T4" s="9">
        <v>0.51269726828486739</v>
      </c>
      <c r="U4" s="9">
        <v>0.44715853348352169</v>
      </c>
      <c r="V4" s="9">
        <v>0.41987239632201168</v>
      </c>
      <c r="W4" s="9">
        <v>0.50285861146850319</v>
      </c>
      <c r="X4" s="9">
        <v>0.49166382855268798</v>
      </c>
      <c r="Y4" s="9">
        <v>0.41249645642240401</v>
      </c>
    </row>
    <row r="5" spans="1:25" x14ac:dyDescent="0.45">
      <c r="A5" t="s">
        <v>38</v>
      </c>
      <c r="B5" s="9">
        <v>0.25893752088205818</v>
      </c>
      <c r="C5" s="9">
        <v>0.37866132085978399</v>
      </c>
      <c r="D5" s="9">
        <v>0.36932581251678753</v>
      </c>
      <c r="E5" s="9">
        <v>0.35417398431097064</v>
      </c>
      <c r="F5" s="9">
        <v>0.37508153946510114</v>
      </c>
      <c r="G5" s="9">
        <v>0.60106234274531734</v>
      </c>
      <c r="H5" s="9">
        <v>0.53350107166154137</v>
      </c>
      <c r="I5" s="9">
        <v>0.50138776971976007</v>
      </c>
      <c r="J5" s="9">
        <v>0.52377115229653504</v>
      </c>
      <c r="K5" s="9">
        <v>0.53608201271376132</v>
      </c>
      <c r="L5" s="9">
        <v>0.53720118184260002</v>
      </c>
      <c r="M5" s="9">
        <v>0.65135643298415258</v>
      </c>
      <c r="N5" s="9">
        <v>0.67416214353407422</v>
      </c>
      <c r="O5" s="9">
        <v>0.56754544671319029</v>
      </c>
      <c r="P5" s="9">
        <v>0.54815089061664402</v>
      </c>
      <c r="Q5" s="9">
        <v>0.61817970745298356</v>
      </c>
      <c r="R5" s="9">
        <v>0.75748781054097991</v>
      </c>
      <c r="S5" s="9">
        <v>0.60261956260514304</v>
      </c>
      <c r="T5" s="9">
        <v>0.56987384265526031</v>
      </c>
      <c r="U5" s="9">
        <v>0.66778565885176977</v>
      </c>
      <c r="V5" s="9">
        <v>0.66233029940853783</v>
      </c>
      <c r="W5" s="9">
        <v>0.52044267235140074</v>
      </c>
      <c r="X5" s="9">
        <v>0.37157697792780414</v>
      </c>
      <c r="Y5" s="9">
        <v>0.48246130496787948</v>
      </c>
    </row>
    <row r="6" spans="1:25" x14ac:dyDescent="0.45">
      <c r="A6" t="s">
        <v>50</v>
      </c>
      <c r="B6" s="9">
        <v>0.29374095110814125</v>
      </c>
      <c r="C6" s="9">
        <v>0.30572613236760615</v>
      </c>
      <c r="D6" s="9">
        <v>0.30984996738421394</v>
      </c>
      <c r="E6" s="9">
        <v>0.21912559701884216</v>
      </c>
      <c r="F6" s="9">
        <v>0.26982150269821503</v>
      </c>
      <c r="G6" s="9">
        <v>0.27597972803452259</v>
      </c>
      <c r="H6" s="9">
        <v>0.25040506702017967</v>
      </c>
      <c r="I6" s="9">
        <v>0.29159221758983522</v>
      </c>
      <c r="J6" s="9">
        <v>0.26390730102616977</v>
      </c>
      <c r="K6" s="9">
        <v>0.29213924485687626</v>
      </c>
      <c r="L6" s="9">
        <v>0.3546099290780142</v>
      </c>
      <c r="M6" s="9">
        <v>0.28295929272320997</v>
      </c>
      <c r="N6" s="9">
        <v>0.24774118332847569</v>
      </c>
      <c r="O6" s="9">
        <v>0.29319875030040859</v>
      </c>
      <c r="P6" s="9">
        <v>0.25922754946727555</v>
      </c>
      <c r="Q6" s="9">
        <v>0.21760844748858449</v>
      </c>
      <c r="R6" s="9">
        <v>0.25184766746693033</v>
      </c>
      <c r="S6" s="9">
        <v>0.30127571435296335</v>
      </c>
      <c r="T6" s="9">
        <v>0.23184107706067883</v>
      </c>
      <c r="U6" s="9">
        <v>0.23066421880148755</v>
      </c>
      <c r="V6" s="9">
        <v>0.24694809430621567</v>
      </c>
      <c r="W6" s="9">
        <v>0.27538483265075553</v>
      </c>
      <c r="X6" s="9">
        <v>0.22947535178454945</v>
      </c>
      <c r="Y6" s="9">
        <v>0.27723418134377037</v>
      </c>
    </row>
    <row r="7" spans="1:25" x14ac:dyDescent="0.45">
      <c r="A7" t="s">
        <v>40</v>
      </c>
      <c r="B7" s="9">
        <v>65535</v>
      </c>
      <c r="C7" s="9">
        <v>65535</v>
      </c>
      <c r="D7" s="9">
        <v>65535</v>
      </c>
      <c r="E7" s="9">
        <v>65535</v>
      </c>
      <c r="F7" s="9">
        <v>65535</v>
      </c>
      <c r="G7" s="9">
        <v>65535</v>
      </c>
      <c r="H7" s="9">
        <v>65535</v>
      </c>
      <c r="I7" s="9">
        <v>65535</v>
      </c>
      <c r="J7" s="9">
        <v>65535</v>
      </c>
      <c r="K7" s="9">
        <v>65535</v>
      </c>
      <c r="L7" s="9">
        <v>65535</v>
      </c>
      <c r="M7" s="9">
        <v>65535</v>
      </c>
      <c r="N7" s="9">
        <v>65535</v>
      </c>
      <c r="O7" s="9">
        <v>65535</v>
      </c>
      <c r="P7" s="9">
        <v>65535</v>
      </c>
      <c r="Q7" s="9">
        <v>65535</v>
      </c>
      <c r="R7" s="9">
        <v>65535</v>
      </c>
      <c r="S7" s="9">
        <v>65535</v>
      </c>
      <c r="T7" s="9">
        <v>65535</v>
      </c>
      <c r="U7" s="9">
        <v>65535</v>
      </c>
      <c r="V7" s="9">
        <v>65535</v>
      </c>
      <c r="W7" s="9">
        <v>65535</v>
      </c>
      <c r="X7" s="9">
        <v>65535</v>
      </c>
      <c r="Y7" s="9">
        <v>65535</v>
      </c>
    </row>
    <row r="8" spans="1:25" x14ac:dyDescent="0.45">
      <c r="A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v>3.8051750380517509E-2</v>
      </c>
      <c r="Q8" s="9">
        <v>6.2266500622665005E-2</v>
      </c>
      <c r="R8" s="9">
        <v>7.2098053352559477E-2</v>
      </c>
      <c r="S8" s="9">
        <v>6.6918595496772176E-2</v>
      </c>
      <c r="T8" s="9">
        <v>6.1154598825831692E-2</v>
      </c>
      <c r="U8" s="9">
        <v>5.2630018383443042E-2</v>
      </c>
      <c r="V8" s="9">
        <v>5.6644124617074153E-2</v>
      </c>
      <c r="W8" s="9">
        <v>6.0462282612709077E-2</v>
      </c>
      <c r="X8" s="9">
        <v>7.7948244616787302E-2</v>
      </c>
      <c r="Y8" s="9">
        <v>8.8378258948298719E-2</v>
      </c>
    </row>
    <row r="9" spans="1:25" x14ac:dyDescent="0.45">
      <c r="A9" t="s">
        <v>52</v>
      </c>
      <c r="B9" s="9"/>
      <c r="C9" s="9">
        <v>5.7077625570776259E-2</v>
      </c>
      <c r="D9" s="9">
        <v>0.22831050228310504</v>
      </c>
      <c r="E9" s="9">
        <v>0.34246575342465752</v>
      </c>
      <c r="F9" s="9">
        <v>0.39954337899543385</v>
      </c>
      <c r="G9" s="9">
        <v>0.13318112633181128</v>
      </c>
      <c r="H9" s="9">
        <v>0.174590384098845</v>
      </c>
      <c r="I9" s="9">
        <v>0.19148622772131391</v>
      </c>
      <c r="J9" s="9">
        <v>0.18092530369604548</v>
      </c>
      <c r="K9" s="9">
        <v>0.17364460737024892</v>
      </c>
      <c r="L9" s="9">
        <v>0.17071866386934878</v>
      </c>
      <c r="M9" s="9">
        <v>0.20294266869609334</v>
      </c>
      <c r="N9" s="9">
        <v>0.21181150114155251</v>
      </c>
      <c r="O9" s="9">
        <v>0.19968848596189942</v>
      </c>
      <c r="P9" s="9">
        <v>0.22831050228310504</v>
      </c>
      <c r="Q9" s="9">
        <v>0.25352270498921475</v>
      </c>
      <c r="R9" s="9">
        <v>0.24995036728211237</v>
      </c>
      <c r="S9" s="9">
        <v>0.29549562404870627</v>
      </c>
      <c r="T9" s="9">
        <v>0.25323868537467459</v>
      </c>
      <c r="U9" s="9">
        <v>0.29535716519672234</v>
      </c>
      <c r="V9" s="9">
        <v>0.28629412191056031</v>
      </c>
      <c r="W9" s="9">
        <v>0.26581631650321341</v>
      </c>
      <c r="X9" s="9">
        <v>0.27635375521752525</v>
      </c>
      <c r="Y9" s="9">
        <v>0.28275188950850705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1.576769406392694</v>
      </c>
      <c r="C17" s="9">
        <v>1.8772196854388636</v>
      </c>
      <c r="D17" s="9">
        <v>1.6808376633601008</v>
      </c>
      <c r="E17" s="9">
        <v>1.2668448602294242</v>
      </c>
      <c r="F17" s="9">
        <v>2.3378044140030441</v>
      </c>
      <c r="G17" s="9">
        <v>3.1373972602739726</v>
      </c>
      <c r="H17" s="9">
        <v>4.004416005767844</v>
      </c>
      <c r="I17" s="9">
        <v>4.0686995683993246</v>
      </c>
      <c r="J17" s="9">
        <v>4.5530027794322017</v>
      </c>
      <c r="K17" s="9">
        <v>5.4714756634239956</v>
      </c>
      <c r="L17" s="9">
        <v>5.5376924671124153</v>
      </c>
      <c r="M17" s="9">
        <v>3.1922367844926631</v>
      </c>
      <c r="N17" s="9">
        <v>2.0029454559400643</v>
      </c>
      <c r="O17" s="9">
        <v>1.3519986637905879</v>
      </c>
      <c r="P17" s="9">
        <v>1.4073928808735978</v>
      </c>
      <c r="Q17" s="9">
        <v>1.195390807989656</v>
      </c>
      <c r="R17" s="9">
        <v>0.93500929737349203</v>
      </c>
      <c r="S17" s="9">
        <v>0.76905050169071987</v>
      </c>
      <c r="T17" s="9">
        <v>0.74808775240299286</v>
      </c>
      <c r="U17" s="9">
        <v>0.87187218037626812</v>
      </c>
      <c r="V17" s="9">
        <v>0.91555470150396911</v>
      </c>
      <c r="W17" s="9">
        <v>0.84029489692701242</v>
      </c>
      <c r="X17" s="9">
        <v>0.71875781662910276</v>
      </c>
    </row>
    <row r="18" spans="1:25" x14ac:dyDescent="0.45">
      <c r="A18" t="s">
        <v>50</v>
      </c>
      <c r="B18" s="9">
        <v>0.215237294410733</v>
      </c>
      <c r="C18" s="9">
        <v>0.21563794083140178</v>
      </c>
      <c r="D18" s="9">
        <v>0.20203462209284287</v>
      </c>
      <c r="E18" s="9">
        <v>0.16538198064634071</v>
      </c>
      <c r="F18" s="9">
        <v>0.18462635915783238</v>
      </c>
      <c r="G18" s="9">
        <v>0.18581017275265146</v>
      </c>
      <c r="H18" s="9">
        <v>0.14790157084677633</v>
      </c>
      <c r="I18" s="9">
        <v>0.14413895165466273</v>
      </c>
      <c r="J18" s="9">
        <v>0.13432587290878337</v>
      </c>
      <c r="K18" s="9">
        <v>0.14522725586009974</v>
      </c>
      <c r="L18" s="9">
        <v>0.17002108606389574</v>
      </c>
      <c r="M18" s="9">
        <v>0.13437834534250467</v>
      </c>
      <c r="N18" s="9">
        <v>0.11970195331239594</v>
      </c>
      <c r="O18" s="9">
        <v>0.14526912524600336</v>
      </c>
      <c r="P18" s="9">
        <v>0.13201209736612349</v>
      </c>
      <c r="Q18" s="9">
        <v>0.11729553205017051</v>
      </c>
      <c r="R18" s="9">
        <v>0.12548409484697931</v>
      </c>
      <c r="S18" s="9">
        <v>0.1449070091449052</v>
      </c>
      <c r="T18" s="9">
        <v>0.11397098100980382</v>
      </c>
      <c r="U18" s="9">
        <v>0.12691228661875817</v>
      </c>
      <c r="V18" s="9">
        <v>0.13972008805615516</v>
      </c>
      <c r="W18" s="9">
        <v>0.1476383276451399</v>
      </c>
      <c r="X18" s="9">
        <v>0.14315634581253625</v>
      </c>
    </row>
    <row r="19" spans="1:25" x14ac:dyDescent="0.45">
      <c r="A19" t="s">
        <v>40</v>
      </c>
      <c r="B19" s="9">
        <v>8.1904571474477085E-3</v>
      </c>
      <c r="C19" s="9">
        <v>1.0106324155906947E-2</v>
      </c>
      <c r="D19" s="9">
        <v>1.0275651238881434E-2</v>
      </c>
      <c r="E19" s="9">
        <v>9.851653121423028E-3</v>
      </c>
      <c r="F19" s="9">
        <v>1.2456604916557378E-2</v>
      </c>
      <c r="G19" s="9">
        <v>1.1898843717778758E-2</v>
      </c>
      <c r="H19" s="9">
        <v>1.2511109068064111E-2</v>
      </c>
      <c r="I19" s="9">
        <v>1.1737413032781986E-2</v>
      </c>
      <c r="J19" s="9">
        <v>1.0795667169926798E-2</v>
      </c>
      <c r="K19" s="9">
        <v>1.0634110926424791E-2</v>
      </c>
      <c r="L19" s="9">
        <v>1.1578078265968853E-2</v>
      </c>
      <c r="M19" s="9">
        <v>9.8090921077158815E-3</v>
      </c>
      <c r="N19" s="9">
        <v>8.2634542526587185E-3</v>
      </c>
      <c r="O19" s="9">
        <v>7.5092909452369669E-3</v>
      </c>
      <c r="P19" s="9">
        <v>7.0435044060945485E-3</v>
      </c>
      <c r="Q19" s="9">
        <v>9.0883363463785793E-3</v>
      </c>
      <c r="R19" s="9">
        <v>1.0230427907656402E-2</v>
      </c>
      <c r="S19" s="9">
        <v>8.1756075527640373E-3</v>
      </c>
      <c r="T19" s="9">
        <v>8.0949305967315741E-3</v>
      </c>
      <c r="U19" s="9">
        <v>8.9988282515019377E-3</v>
      </c>
      <c r="V19" s="9">
        <v>7.4883139316627044E-3</v>
      </c>
      <c r="W19" s="9">
        <v>8.7117638290573774E-3</v>
      </c>
      <c r="X19" s="9">
        <v>1.0738489474276464E-2</v>
      </c>
    </row>
    <row r="20" spans="1:25" x14ac:dyDescent="0.45">
      <c r="A20" t="s">
        <v>51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1.7997449504298817E-2</v>
      </c>
      <c r="N20" s="9">
        <v>0.10019318580962418</v>
      </c>
      <c r="O20" s="9">
        <v>7.0697067359707835E-2</v>
      </c>
      <c r="P20" s="9">
        <v>3.0088886001240763E-2</v>
      </c>
      <c r="Q20" s="9">
        <v>6.2903278327087989E-2</v>
      </c>
      <c r="R20" s="9">
        <v>7.9338972340785019E-2</v>
      </c>
      <c r="S20" s="9">
        <v>6.8167767350569855E-2</v>
      </c>
      <c r="T20" s="9">
        <v>6.3999543086779534E-2</v>
      </c>
      <c r="U20" s="9">
        <v>5.425644292368146E-2</v>
      </c>
      <c r="V20" s="9">
        <v>5.8895523829491911E-2</v>
      </c>
      <c r="W20" s="9">
        <v>6.3343266223255951E-2</v>
      </c>
      <c r="X20" s="9">
        <v>8.5743797716917647E-2</v>
      </c>
    </row>
    <row r="21" spans="1:25" x14ac:dyDescent="0.45">
      <c r="A21" t="s">
        <v>52</v>
      </c>
      <c r="B21" s="9">
        <v>0.14269406392694065</v>
      </c>
      <c r="C21" s="9">
        <v>8.4114395577986056E-2</v>
      </c>
      <c r="D21" s="9">
        <v>0.21760844748858446</v>
      </c>
      <c r="E21" s="9">
        <v>0.40443574690150025</v>
      </c>
      <c r="F21" s="9">
        <v>0.40616152968036529</v>
      </c>
      <c r="G21" s="9">
        <v>0.12780670968715802</v>
      </c>
      <c r="H21" s="9">
        <v>0.16995659445683339</v>
      </c>
      <c r="I21" s="9">
        <v>0.19457949085265766</v>
      </c>
      <c r="J21" s="9">
        <v>0.18160689792871157</v>
      </c>
      <c r="K21" s="9">
        <v>0.17345125619078902</v>
      </c>
      <c r="L21" s="9">
        <v>0.17147385968382706</v>
      </c>
      <c r="M21" s="9">
        <v>0.20323110096397767</v>
      </c>
      <c r="N21" s="9">
        <v>0.21132924084086652</v>
      </c>
      <c r="O21" s="9">
        <v>0.19987342716102649</v>
      </c>
      <c r="P21" s="9">
        <v>0.22841849743597073</v>
      </c>
      <c r="Q21" s="9">
        <v>0.25369205557954227</v>
      </c>
      <c r="R21" s="9">
        <v>0.25003297332815294</v>
      </c>
      <c r="S21" s="9">
        <v>0.29550960630408973</v>
      </c>
      <c r="T21" s="9">
        <v>0.2533870188832848</v>
      </c>
      <c r="U21" s="9">
        <v>0.295407069179418</v>
      </c>
      <c r="V21" s="9">
        <v>0.28637455827314501</v>
      </c>
      <c r="W21" s="9">
        <v>0.265975953617758</v>
      </c>
      <c r="X21" s="9">
        <v>0.27703963479014787</v>
      </c>
    </row>
    <row r="30" spans="1:25" ht="15.75" x14ac:dyDescent="0.5">
      <c r="A30" s="7" t="s">
        <v>54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55</v>
      </c>
      <c r="B32" s="10">
        <v>143.17999999999998</v>
      </c>
      <c r="C32" s="10">
        <v>143.72</v>
      </c>
      <c r="D32" s="10">
        <v>142.48999999999998</v>
      </c>
      <c r="E32" s="10">
        <v>150.01000000000002</v>
      </c>
      <c r="F32" s="10">
        <v>152.54</v>
      </c>
      <c r="G32" s="10">
        <v>155.29</v>
      </c>
      <c r="H32" s="10">
        <v>160.70000000000002</v>
      </c>
      <c r="I32" s="10">
        <v>158.52000000000001</v>
      </c>
      <c r="J32" s="10">
        <v>154.5</v>
      </c>
      <c r="K32" s="10">
        <v>150.85999999999999</v>
      </c>
      <c r="L32" s="10">
        <v>156.77000000000001</v>
      </c>
      <c r="M32" s="10">
        <v>162.87</v>
      </c>
      <c r="N32" s="10">
        <v>161.48000000000002</v>
      </c>
      <c r="O32" s="10">
        <v>163.78</v>
      </c>
      <c r="P32" s="10">
        <v>158.35</v>
      </c>
      <c r="Q32" s="10">
        <v>164.3</v>
      </c>
      <c r="R32" s="10">
        <v>166</v>
      </c>
      <c r="S32" s="10">
        <v>169.91000000000003</v>
      </c>
      <c r="T32" s="10">
        <v>169.43</v>
      </c>
      <c r="U32" s="10">
        <v>163.21999999999997</v>
      </c>
      <c r="V32" s="10">
        <v>157.15</v>
      </c>
      <c r="W32" s="10">
        <v>178.79</v>
      </c>
      <c r="X32" s="10">
        <v>178.55</v>
      </c>
      <c r="Y32" s="10">
        <v>168.75</v>
      </c>
    </row>
    <row r="33" spans="1:25" x14ac:dyDescent="0.45">
      <c r="A33" t="s">
        <v>34</v>
      </c>
      <c r="B33" s="11">
        <v>0.22</v>
      </c>
      <c r="C33" s="11">
        <v>0.44</v>
      </c>
      <c r="D33" s="11">
        <v>0.43</v>
      </c>
      <c r="E33" s="11">
        <v>0.46</v>
      </c>
      <c r="F33" s="11">
        <v>0.98</v>
      </c>
      <c r="G33" s="11">
        <v>1.51</v>
      </c>
      <c r="H33" s="11">
        <v>1.99</v>
      </c>
      <c r="I33" s="11">
        <v>2.56</v>
      </c>
      <c r="J33" s="11">
        <v>3.62</v>
      </c>
      <c r="K33" s="11">
        <v>5.23</v>
      </c>
      <c r="L33" s="11">
        <v>6.3</v>
      </c>
      <c r="M33" s="11">
        <v>7.6</v>
      </c>
      <c r="N33" s="11">
        <v>10.09</v>
      </c>
      <c r="O33" s="11">
        <v>8.6199999999999992</v>
      </c>
      <c r="P33" s="11">
        <v>9.98</v>
      </c>
      <c r="Q33" s="11">
        <v>9.94</v>
      </c>
      <c r="R33" s="11">
        <v>7.96</v>
      </c>
      <c r="S33" s="11">
        <v>6.49</v>
      </c>
      <c r="T33" s="11">
        <v>6.55</v>
      </c>
      <c r="U33" s="11">
        <v>7.68</v>
      </c>
      <c r="V33" s="11">
        <v>8.35</v>
      </c>
      <c r="W33" s="11">
        <v>8.06</v>
      </c>
      <c r="X33" s="11">
        <v>7.63</v>
      </c>
      <c r="Y33" s="11">
        <v>8.1300000000000008</v>
      </c>
    </row>
    <row r="34" spans="1:25" x14ac:dyDescent="0.45">
      <c r="A34" t="s">
        <v>36</v>
      </c>
      <c r="B34" s="11">
        <v>135.88999999999999</v>
      </c>
      <c r="C34" s="11">
        <v>134.97</v>
      </c>
      <c r="D34" s="11">
        <v>132.94</v>
      </c>
      <c r="E34" s="11">
        <v>140.66</v>
      </c>
      <c r="F34" s="11">
        <v>141.12</v>
      </c>
      <c r="G34" s="11">
        <v>141.88</v>
      </c>
      <c r="H34" s="11">
        <v>147.01</v>
      </c>
      <c r="I34" s="11">
        <v>144.01</v>
      </c>
      <c r="J34" s="11">
        <v>138.88999999999999</v>
      </c>
      <c r="K34" s="11">
        <v>133.38</v>
      </c>
      <c r="L34" s="11">
        <v>136.51</v>
      </c>
      <c r="M34" s="11">
        <v>139.76</v>
      </c>
      <c r="N34" s="11">
        <v>134.57</v>
      </c>
      <c r="O34" s="11">
        <v>137.72</v>
      </c>
      <c r="P34" s="11">
        <v>129.52000000000001</v>
      </c>
      <c r="Q34" s="11">
        <v>130.52000000000001</v>
      </c>
      <c r="R34" s="11">
        <v>130.32</v>
      </c>
      <c r="S34" s="11">
        <v>131.16</v>
      </c>
      <c r="T34" s="11">
        <v>130.56</v>
      </c>
      <c r="U34" s="11">
        <v>118.14</v>
      </c>
      <c r="V34" s="11">
        <v>107.4</v>
      </c>
      <c r="W34" s="11">
        <v>127.57</v>
      </c>
      <c r="X34" s="11">
        <v>124.73</v>
      </c>
      <c r="Y34" s="11">
        <v>103.02</v>
      </c>
    </row>
    <row r="35" spans="1:25" x14ac:dyDescent="0.45">
      <c r="A35" t="s">
        <v>38</v>
      </c>
      <c r="B35" s="11">
        <v>0.93</v>
      </c>
      <c r="C35" s="11">
        <v>1.36</v>
      </c>
      <c r="D35" s="11">
        <v>2.2000000000000002</v>
      </c>
      <c r="E35" s="11">
        <v>2.42</v>
      </c>
      <c r="F35" s="11">
        <v>3.22</v>
      </c>
      <c r="G35" s="11">
        <v>5.16</v>
      </c>
      <c r="H35" s="11">
        <v>4.58</v>
      </c>
      <c r="I35" s="11">
        <v>4.4800000000000004</v>
      </c>
      <c r="J35" s="11">
        <v>4.68</v>
      </c>
      <c r="K35" s="11">
        <v>4.79</v>
      </c>
      <c r="L35" s="11">
        <v>4.8</v>
      </c>
      <c r="M35" s="11">
        <v>5.82</v>
      </c>
      <c r="N35" s="11">
        <v>6.26</v>
      </c>
      <c r="O35" s="11">
        <v>5.27</v>
      </c>
      <c r="P35" s="11">
        <v>5.33</v>
      </c>
      <c r="Q35" s="11">
        <v>6.39</v>
      </c>
      <c r="R35" s="11">
        <v>7.83</v>
      </c>
      <c r="S35" s="11">
        <v>10.029999999999999</v>
      </c>
      <c r="T35" s="11">
        <v>12.63</v>
      </c>
      <c r="U35" s="11">
        <v>14.8</v>
      </c>
      <c r="V35" s="11">
        <v>17.29</v>
      </c>
      <c r="W35" s="11">
        <v>15.82</v>
      </c>
      <c r="X35" s="11">
        <v>11.36</v>
      </c>
      <c r="Y35" s="11">
        <v>14.75</v>
      </c>
    </row>
    <row r="36" spans="1:25" x14ac:dyDescent="0.45">
      <c r="A36" t="s">
        <v>50</v>
      </c>
      <c r="B36" s="11">
        <v>2.11</v>
      </c>
      <c r="C36" s="11">
        <v>2.33</v>
      </c>
      <c r="D36" s="11">
        <v>2.2799999999999998</v>
      </c>
      <c r="E36" s="11">
        <v>1.67</v>
      </c>
      <c r="F36" s="11">
        <v>2.08</v>
      </c>
      <c r="G36" s="11">
        <v>2.2000000000000002</v>
      </c>
      <c r="H36" s="11">
        <v>2.04</v>
      </c>
      <c r="I36" s="11">
        <v>2.35</v>
      </c>
      <c r="J36" s="11">
        <v>2.15</v>
      </c>
      <c r="K36" s="11">
        <v>2.38</v>
      </c>
      <c r="L36" s="11">
        <v>2.92</v>
      </c>
      <c r="M36" s="11">
        <v>2.33</v>
      </c>
      <c r="N36" s="11">
        <v>2.04</v>
      </c>
      <c r="O36" s="11">
        <v>2.44</v>
      </c>
      <c r="P36" s="11">
        <v>2.1800000000000002</v>
      </c>
      <c r="Q36" s="11">
        <v>1.83</v>
      </c>
      <c r="R36" s="11">
        <v>2.14</v>
      </c>
      <c r="S36" s="11">
        <v>2.56</v>
      </c>
      <c r="T36" s="11">
        <v>1.97</v>
      </c>
      <c r="U36" s="11">
        <v>1.96</v>
      </c>
      <c r="V36" s="11">
        <v>2.12</v>
      </c>
      <c r="W36" s="11">
        <v>2.34</v>
      </c>
      <c r="X36" s="11">
        <v>1.97</v>
      </c>
      <c r="Y36" s="11">
        <v>2.38</v>
      </c>
    </row>
    <row r="37" spans="1:25" x14ac:dyDescent="0.45">
      <c r="A37" t="s">
        <v>56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4.03</v>
      </c>
      <c r="C38" s="11">
        <v>4.6100000000000003</v>
      </c>
      <c r="D38" s="11">
        <v>4.58</v>
      </c>
      <c r="E38" s="11">
        <v>4.68</v>
      </c>
      <c r="F38" s="11">
        <v>5</v>
      </c>
      <c r="G38" s="11">
        <v>4.4000000000000004</v>
      </c>
      <c r="H38" s="11">
        <v>4.82</v>
      </c>
      <c r="I38" s="11">
        <v>4.5999999999999996</v>
      </c>
      <c r="J38" s="11">
        <v>4.32</v>
      </c>
      <c r="K38" s="11">
        <v>4</v>
      </c>
      <c r="L38" s="11">
        <v>4.58</v>
      </c>
      <c r="M38" s="11">
        <v>4.16</v>
      </c>
      <c r="N38" s="11">
        <v>3.77</v>
      </c>
      <c r="O38" s="11">
        <v>3.73</v>
      </c>
      <c r="P38" s="11">
        <v>3.65</v>
      </c>
      <c r="Q38" s="11">
        <v>4.7</v>
      </c>
      <c r="R38" s="11">
        <v>5.04</v>
      </c>
      <c r="S38" s="11">
        <v>4.59</v>
      </c>
      <c r="T38" s="11">
        <v>4.62</v>
      </c>
      <c r="U38" s="11">
        <v>4.82</v>
      </c>
      <c r="V38" s="11">
        <v>4.2300000000000004</v>
      </c>
      <c r="W38" s="11">
        <v>4.84</v>
      </c>
      <c r="X38" s="11">
        <v>4.82</v>
      </c>
      <c r="Y38" s="11">
        <v>5.17</v>
      </c>
    </row>
    <row r="39" spans="1:25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0.01</v>
      </c>
      <c r="Q39" s="11">
        <v>0.06</v>
      </c>
      <c r="R39" s="11">
        <v>0.12</v>
      </c>
      <c r="S39" s="11">
        <v>0.17</v>
      </c>
      <c r="T39" s="11">
        <v>0.3</v>
      </c>
      <c r="U39" s="11">
        <v>0.71</v>
      </c>
      <c r="V39" s="11">
        <v>1.96</v>
      </c>
      <c r="W39" s="11">
        <v>3.93</v>
      </c>
      <c r="X39" s="11">
        <v>8.31</v>
      </c>
      <c r="Y39" s="11">
        <v>12.24</v>
      </c>
    </row>
    <row r="40" spans="1:25" x14ac:dyDescent="0.45">
      <c r="A40" t="s">
        <v>52</v>
      </c>
      <c r="B40" s="11">
        <v>0</v>
      </c>
      <c r="C40" s="11">
        <v>0.01</v>
      </c>
      <c r="D40" s="11">
        <v>0.06</v>
      </c>
      <c r="E40" s="11">
        <v>0.12</v>
      </c>
      <c r="F40" s="11">
        <v>0.14000000000000001</v>
      </c>
      <c r="G40" s="11">
        <v>0.14000000000000001</v>
      </c>
      <c r="H40" s="11">
        <v>0.26</v>
      </c>
      <c r="I40" s="11">
        <v>0.52</v>
      </c>
      <c r="J40" s="11">
        <v>0.84</v>
      </c>
      <c r="K40" s="11">
        <v>1.08</v>
      </c>
      <c r="L40" s="11">
        <v>1.66</v>
      </c>
      <c r="M40" s="11">
        <v>3.2</v>
      </c>
      <c r="N40" s="11">
        <v>4.75</v>
      </c>
      <c r="O40" s="11">
        <v>6</v>
      </c>
      <c r="P40" s="11">
        <v>7.68</v>
      </c>
      <c r="Q40" s="11">
        <v>10.86</v>
      </c>
      <c r="R40" s="11">
        <v>12.59</v>
      </c>
      <c r="S40" s="11">
        <v>14.91</v>
      </c>
      <c r="T40" s="11">
        <v>12.8</v>
      </c>
      <c r="U40" s="11">
        <v>15.11</v>
      </c>
      <c r="V40" s="11">
        <v>15.8</v>
      </c>
      <c r="W40" s="11">
        <v>16.23</v>
      </c>
      <c r="X40" s="11">
        <v>19.73</v>
      </c>
      <c r="Y40" s="11">
        <v>23.06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55</v>
      </c>
      <c r="B46" s="10">
        <v>155.07399999999998</v>
      </c>
      <c r="C46" s="10">
        <v>155.50599999999997</v>
      </c>
      <c r="D46" s="10">
        <v>154.01599999999999</v>
      </c>
      <c r="E46" s="10">
        <v>161.52100000000002</v>
      </c>
      <c r="F46" s="10">
        <v>154.15905899999998</v>
      </c>
      <c r="G46" s="10">
        <v>156.93695299999999</v>
      </c>
      <c r="H46" s="10">
        <v>161.74864700000001</v>
      </c>
      <c r="I46" s="10">
        <v>159.3939</v>
      </c>
      <c r="J46" s="10">
        <v>155.355739</v>
      </c>
      <c r="K46" s="10">
        <v>151.78614599999997</v>
      </c>
      <c r="L46" s="10">
        <v>157.87324700000002</v>
      </c>
      <c r="M46" s="10">
        <v>163.70453900000001</v>
      </c>
      <c r="N46" s="10">
        <v>162.28118499999999</v>
      </c>
      <c r="O46" s="10">
        <v>164.666877</v>
      </c>
      <c r="P46" s="10">
        <v>159.14651199999997</v>
      </c>
      <c r="Q46" s="10">
        <v>165.07038299999996</v>
      </c>
      <c r="R46" s="10">
        <v>166.66015399999998</v>
      </c>
      <c r="S46" s="10">
        <v>170.49856700000001</v>
      </c>
      <c r="T46" s="10">
        <v>170.07301999999999</v>
      </c>
      <c r="U46" s="10">
        <v>164.02211300000002</v>
      </c>
      <c r="V46" s="10">
        <v>158.07648300000002</v>
      </c>
      <c r="W46" s="10">
        <v>179.66501999999997</v>
      </c>
      <c r="X46" s="10">
        <v>179.78243400000002</v>
      </c>
    </row>
    <row r="47" spans="1:25" x14ac:dyDescent="0.45">
      <c r="A47" t="s">
        <v>34</v>
      </c>
      <c r="B47" s="11">
        <v>0.221</v>
      </c>
      <c r="C47" s="11">
        <v>0.44400000000000001</v>
      </c>
      <c r="D47" s="11">
        <v>0.42699999999999999</v>
      </c>
      <c r="E47" s="11">
        <v>0.45500000000000002</v>
      </c>
      <c r="F47" s="11">
        <v>0.98299999999999998</v>
      </c>
      <c r="G47" s="11">
        <v>1.511598</v>
      </c>
      <c r="H47" s="11">
        <v>1.999485</v>
      </c>
      <c r="I47" s="11">
        <v>2.6018520000000001</v>
      </c>
      <c r="J47" s="11">
        <v>3.6693560000000001</v>
      </c>
      <c r="K47" s="11">
        <v>5.2914859999999999</v>
      </c>
      <c r="L47" s="11">
        <v>6.5197690000000001</v>
      </c>
      <c r="M47" s="11">
        <v>7.757212</v>
      </c>
      <c r="N47" s="11">
        <v>10.236221</v>
      </c>
      <c r="O47" s="11">
        <v>8.7097160000000002</v>
      </c>
      <c r="P47" s="11">
        <v>10.065201</v>
      </c>
      <c r="Q47" s="11">
        <v>10.062182999999999</v>
      </c>
      <c r="R47" s="11">
        <v>7.9809999999999999</v>
      </c>
      <c r="S47" s="11">
        <v>6.521255</v>
      </c>
      <c r="T47" s="11">
        <v>6.581467</v>
      </c>
      <c r="U47" s="11">
        <v>7.716596</v>
      </c>
      <c r="V47" s="11">
        <v>8.3840020000000006</v>
      </c>
      <c r="W47" s="11">
        <v>8.0947849999999999</v>
      </c>
      <c r="X47" s="11">
        <v>7.6654969999999993</v>
      </c>
    </row>
    <row r="48" spans="1:25" x14ac:dyDescent="0.45">
      <c r="A48" t="s">
        <v>36</v>
      </c>
      <c r="B48" s="11">
        <v>147.76499999999999</v>
      </c>
      <c r="C48" s="11">
        <v>146.95099999999999</v>
      </c>
      <c r="D48" s="11">
        <v>144.84899999999999</v>
      </c>
      <c r="E48" s="11">
        <v>152.69200000000001</v>
      </c>
      <c r="F48" s="11">
        <v>142.89699999999999</v>
      </c>
      <c r="G48" s="11">
        <v>143.245</v>
      </c>
      <c r="H48" s="11">
        <v>148.62700000000001</v>
      </c>
      <c r="I48" s="11">
        <v>145.785</v>
      </c>
      <c r="J48" s="11">
        <v>140.61199999999999</v>
      </c>
      <c r="K48" s="11">
        <v>134.87299999999999</v>
      </c>
      <c r="L48" s="11">
        <v>138.38300000000001</v>
      </c>
      <c r="M48" s="11">
        <v>141.571</v>
      </c>
      <c r="N48" s="11">
        <v>136.416</v>
      </c>
      <c r="O48" s="11">
        <v>139.75800000000001</v>
      </c>
      <c r="P48" s="11">
        <v>131.55099999999999</v>
      </c>
      <c r="Q48" s="11">
        <v>132.96199999999999</v>
      </c>
      <c r="R48" s="11">
        <v>132.93299999999999</v>
      </c>
      <c r="S48" s="11">
        <v>133.43865700000001</v>
      </c>
      <c r="T48" s="11">
        <v>133.00757899999999</v>
      </c>
      <c r="U48" s="11">
        <v>120.451509</v>
      </c>
      <c r="V48" s="11">
        <v>109.370082</v>
      </c>
      <c r="W48" s="11">
        <v>129.810213</v>
      </c>
      <c r="X48" s="11">
        <v>126.65464799999999</v>
      </c>
    </row>
    <row r="49" spans="1:25" x14ac:dyDescent="0.45">
      <c r="A49" t="s">
        <v>38</v>
      </c>
      <c r="B49" s="11">
        <v>0.93200000000000005</v>
      </c>
      <c r="C49" s="11">
        <v>1.3620000000000001</v>
      </c>
      <c r="D49" s="11">
        <v>2.202</v>
      </c>
      <c r="E49" s="11">
        <v>2.4289999999999998</v>
      </c>
      <c r="F49" s="11">
        <v>3.2250000000000001</v>
      </c>
      <c r="G49" s="11">
        <v>5.165</v>
      </c>
      <c r="H49" s="11">
        <v>4.58</v>
      </c>
      <c r="I49" s="11">
        <v>4.4829999999999997</v>
      </c>
      <c r="J49" s="11">
        <v>4.6790000000000003</v>
      </c>
      <c r="K49" s="11">
        <v>4.7869999999999999</v>
      </c>
      <c r="L49" s="11">
        <v>4.798</v>
      </c>
      <c r="M49" s="11">
        <v>5.8209999999999997</v>
      </c>
      <c r="N49" s="11">
        <v>6.26</v>
      </c>
      <c r="O49" s="11">
        <v>5.27</v>
      </c>
      <c r="P49" s="11">
        <v>5.3280000000000003</v>
      </c>
      <c r="Q49" s="11">
        <v>6.3869999999999996</v>
      </c>
      <c r="R49" s="11">
        <v>7.8310000000000004</v>
      </c>
      <c r="S49" s="11">
        <v>10.034861999999999</v>
      </c>
      <c r="T49" s="11">
        <v>12.634331</v>
      </c>
      <c r="U49" s="11">
        <v>14.797395</v>
      </c>
      <c r="V49" s="11">
        <v>17.287545999999999</v>
      </c>
      <c r="W49" s="11">
        <v>15.823706</v>
      </c>
      <c r="X49" s="11">
        <v>11.354846</v>
      </c>
    </row>
    <row r="50" spans="1:25" x14ac:dyDescent="0.45">
      <c r="A50" t="s">
        <v>50</v>
      </c>
      <c r="B50" s="11">
        <v>4.1159999999999997</v>
      </c>
      <c r="C50" s="11">
        <v>4.2200000000000006</v>
      </c>
      <c r="D50" s="11">
        <v>3.9059999999999997</v>
      </c>
      <c r="E50" s="11">
        <v>3.2930000000000001</v>
      </c>
      <c r="F50" s="11">
        <v>3.6907399999999999</v>
      </c>
      <c r="G50" s="11">
        <v>3.7778849999999995</v>
      </c>
      <c r="H50" s="11">
        <v>3.0200850000000004</v>
      </c>
      <c r="I50" s="11">
        <v>2.9394659999999999</v>
      </c>
      <c r="J50" s="11">
        <v>2.747582</v>
      </c>
      <c r="K50" s="11">
        <v>2.9743819999999994</v>
      </c>
      <c r="L50" s="11">
        <v>3.4881389999999999</v>
      </c>
      <c r="M50" s="11">
        <v>2.7616040000000002</v>
      </c>
      <c r="N50" s="11">
        <v>2.4652329999999996</v>
      </c>
      <c r="O50" s="11">
        <v>2.9968729999999999</v>
      </c>
      <c r="P50" s="11">
        <v>2.7337909999999996</v>
      </c>
      <c r="Q50" s="11">
        <v>2.4351960000000004</v>
      </c>
      <c r="R50" s="11">
        <v>2.6216889999999999</v>
      </c>
      <c r="S50" s="11">
        <v>3.033906</v>
      </c>
      <c r="T50" s="11">
        <v>2.3874079999999998</v>
      </c>
      <c r="U50" s="11">
        <v>2.664882</v>
      </c>
      <c r="V50" s="11">
        <v>2.9369879999999999</v>
      </c>
      <c r="W50" s="11">
        <v>3.1007769999999999</v>
      </c>
      <c r="X50" s="11">
        <v>3.0183080000000002</v>
      </c>
    </row>
    <row r="51" spans="1:25" x14ac:dyDescent="0.45">
      <c r="A51" t="s">
        <v>40</v>
      </c>
      <c r="B51" s="11">
        <v>2.0350000000000001</v>
      </c>
      <c r="C51" s="11">
        <v>2.5150000000000001</v>
      </c>
      <c r="D51" s="11">
        <v>2.5710000000000002</v>
      </c>
      <c r="E51" s="11">
        <v>2.528</v>
      </c>
      <c r="F51" s="11">
        <v>3.2210000000000001</v>
      </c>
      <c r="G51" s="11">
        <v>3.1020000000000003</v>
      </c>
      <c r="H51" s="11">
        <v>3.266</v>
      </c>
      <c r="I51" s="11">
        <v>3.0630000000000002</v>
      </c>
      <c r="J51" s="11">
        <v>2.8109999999999999</v>
      </c>
      <c r="K51" s="11">
        <v>2.7829999999999999</v>
      </c>
      <c r="L51" s="11">
        <v>3.02</v>
      </c>
      <c r="M51" s="11">
        <v>2.589</v>
      </c>
      <c r="N51" s="11">
        <v>2.1560000000000001</v>
      </c>
      <c r="O51" s="11">
        <v>1.927</v>
      </c>
      <c r="P51" s="11">
        <v>1.786</v>
      </c>
      <c r="Q51" s="11">
        <v>2.3089999999999997</v>
      </c>
      <c r="R51" s="11">
        <v>2.5819999999999999</v>
      </c>
      <c r="S51" s="11">
        <v>2.3953829999999998</v>
      </c>
      <c r="T51" s="11">
        <v>2.3629550000000004</v>
      </c>
      <c r="U51" s="11">
        <v>2.5742989999999999</v>
      </c>
      <c r="V51" s="11">
        <v>2.3399000000000001</v>
      </c>
      <c r="W51" s="11">
        <v>2.6675439999999999</v>
      </c>
      <c r="X51" s="11">
        <v>2.999927</v>
      </c>
    </row>
    <row r="52" spans="1:25" x14ac:dyDescent="0.45">
      <c r="A52" t="s">
        <v>51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>
        <v>1.75E-4</v>
      </c>
      <c r="N52" s="11">
        <v>1.1410000000000001E-3</v>
      </c>
      <c r="O52" s="11">
        <v>1.482E-3</v>
      </c>
      <c r="P52" s="11">
        <v>6.8910000000000004E-3</v>
      </c>
      <c r="Q52" s="11">
        <v>5.6639000000000002E-2</v>
      </c>
      <c r="R52" s="11">
        <v>0.123875</v>
      </c>
      <c r="S52" s="11">
        <v>0.165463</v>
      </c>
      <c r="T52" s="11">
        <v>0.30048799999999998</v>
      </c>
      <c r="U52" s="11">
        <v>0.710673</v>
      </c>
      <c r="V52" s="11">
        <v>1.957916</v>
      </c>
      <c r="W52" s="11">
        <v>3.9344479999999997</v>
      </c>
      <c r="X52" s="11">
        <v>8.3096700000000006</v>
      </c>
    </row>
    <row r="53" spans="1:25" x14ac:dyDescent="0.45">
      <c r="A53" t="s">
        <v>52</v>
      </c>
      <c r="B53" s="11">
        <v>5.0000000000000001E-3</v>
      </c>
      <c r="C53" s="11">
        <v>1.4E-2</v>
      </c>
      <c r="D53" s="11">
        <v>6.0999999999999999E-2</v>
      </c>
      <c r="E53" s="11">
        <v>0.124</v>
      </c>
      <c r="F53" s="11">
        <v>0.142319</v>
      </c>
      <c r="G53" s="11">
        <v>0.13547000000000001</v>
      </c>
      <c r="H53" s="11">
        <v>0.256077</v>
      </c>
      <c r="I53" s="11">
        <v>0.52158199999999999</v>
      </c>
      <c r="J53" s="11">
        <v>0.83680100000000002</v>
      </c>
      <c r="K53" s="11">
        <v>1.077278</v>
      </c>
      <c r="L53" s="11">
        <v>1.664339</v>
      </c>
      <c r="M53" s="11">
        <v>3.204548</v>
      </c>
      <c r="N53" s="11">
        <v>4.7465900000000003</v>
      </c>
      <c r="O53" s="11">
        <v>6.003806</v>
      </c>
      <c r="P53" s="11">
        <v>7.6756289999999998</v>
      </c>
      <c r="Q53" s="11">
        <v>10.858364999999999</v>
      </c>
      <c r="R53" s="11">
        <v>12.587590000000001</v>
      </c>
      <c r="S53" s="11">
        <v>14.909040999999998</v>
      </c>
      <c r="T53" s="11">
        <v>12.798791999999999</v>
      </c>
      <c r="U53" s="11">
        <v>15.106759</v>
      </c>
      <c r="V53" s="11">
        <v>15.800049000000001</v>
      </c>
      <c r="W53" s="11">
        <v>16.233547000000002</v>
      </c>
      <c r="X53" s="11">
        <v>19.779537999999999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0.02</v>
      </c>
      <c r="C59" s="11">
        <v>0.03</v>
      </c>
      <c r="D59" s="11">
        <v>0.03</v>
      </c>
      <c r="E59" s="11">
        <v>0.04</v>
      </c>
      <c r="F59" s="11">
        <v>0.05</v>
      </c>
      <c r="G59" s="11">
        <v>0.05</v>
      </c>
      <c r="H59" s="11">
        <v>0.06</v>
      </c>
      <c r="I59" s="11">
        <v>7.0000000000000007E-2</v>
      </c>
      <c r="J59" s="11">
        <v>0.09</v>
      </c>
      <c r="K59" s="11">
        <v>0.11</v>
      </c>
      <c r="L59" s="11">
        <v>0.13</v>
      </c>
      <c r="M59" s="11">
        <v>0.28000000000000003</v>
      </c>
      <c r="N59" s="11">
        <v>0.57999999999999996</v>
      </c>
      <c r="O59" s="11">
        <v>0.74</v>
      </c>
      <c r="P59" s="11">
        <v>0.82</v>
      </c>
      <c r="Q59" s="11">
        <v>0.96</v>
      </c>
      <c r="R59" s="11">
        <v>0.97</v>
      </c>
      <c r="S59" s="11">
        <v>0.97</v>
      </c>
      <c r="T59" s="11">
        <v>1</v>
      </c>
      <c r="U59" s="11">
        <v>1.02</v>
      </c>
      <c r="V59" s="11">
        <v>1.05</v>
      </c>
      <c r="W59" s="11">
        <v>1.1000000000000001</v>
      </c>
      <c r="X59" s="11">
        <v>1.22</v>
      </c>
      <c r="Y59" s="11">
        <v>1.19</v>
      </c>
    </row>
    <row r="60" spans="1:25" x14ac:dyDescent="0.45">
      <c r="A60" t="s">
        <v>36</v>
      </c>
      <c r="B60" s="11">
        <v>29.1</v>
      </c>
      <c r="C60" s="11">
        <v>29.1</v>
      </c>
      <c r="D60" s="11">
        <v>29.45</v>
      </c>
      <c r="E60" s="11">
        <v>29.5</v>
      </c>
      <c r="F60" s="11">
        <v>29.5</v>
      </c>
      <c r="G60" s="11">
        <v>29.5</v>
      </c>
      <c r="H60" s="11">
        <v>29.5</v>
      </c>
      <c r="I60" s="11">
        <v>29.44</v>
      </c>
      <c r="J60" s="11">
        <v>29.84</v>
      </c>
      <c r="K60" s="11">
        <v>30.06</v>
      </c>
      <c r="L60" s="11">
        <v>29.92</v>
      </c>
      <c r="M60" s="11">
        <v>30.56</v>
      </c>
      <c r="N60" s="11">
        <v>29.77</v>
      </c>
      <c r="O60" s="11">
        <v>29.32</v>
      </c>
      <c r="P60" s="11">
        <v>28.94</v>
      </c>
      <c r="Q60" s="11">
        <v>28.7</v>
      </c>
      <c r="R60" s="11">
        <v>28.52</v>
      </c>
      <c r="S60" s="11">
        <v>29</v>
      </c>
      <c r="T60" s="11">
        <v>29.07</v>
      </c>
      <c r="U60" s="11">
        <v>30.16</v>
      </c>
      <c r="V60" s="11">
        <v>29.2</v>
      </c>
      <c r="W60" s="11">
        <v>28.96</v>
      </c>
      <c r="X60" s="11">
        <v>28.96</v>
      </c>
      <c r="Y60" s="11">
        <v>28.51</v>
      </c>
    </row>
    <row r="61" spans="1:25" x14ac:dyDescent="0.45">
      <c r="A61" t="s">
        <v>38</v>
      </c>
      <c r="B61" s="11">
        <v>0.41</v>
      </c>
      <c r="C61" s="11">
        <v>0.41</v>
      </c>
      <c r="D61" s="11">
        <v>0.68</v>
      </c>
      <c r="E61" s="11">
        <v>0.78</v>
      </c>
      <c r="F61" s="11">
        <v>0.98</v>
      </c>
      <c r="G61" s="11">
        <v>0.98</v>
      </c>
      <c r="H61" s="11">
        <v>0.98</v>
      </c>
      <c r="I61" s="11">
        <v>1.02</v>
      </c>
      <c r="J61" s="11">
        <v>1.02</v>
      </c>
      <c r="K61" s="11">
        <v>1.02</v>
      </c>
      <c r="L61" s="11">
        <v>1.02</v>
      </c>
      <c r="M61" s="11">
        <v>1.02</v>
      </c>
      <c r="N61" s="11">
        <v>1.06</v>
      </c>
      <c r="O61" s="11">
        <v>1.06</v>
      </c>
      <c r="P61" s="11">
        <v>1.1100000000000001</v>
      </c>
      <c r="Q61" s="11">
        <v>1.18</v>
      </c>
      <c r="R61" s="11">
        <v>1.18</v>
      </c>
      <c r="S61" s="11">
        <v>1.9</v>
      </c>
      <c r="T61" s="11">
        <v>2.5299999999999998</v>
      </c>
      <c r="U61" s="11">
        <v>2.5299999999999998</v>
      </c>
      <c r="V61" s="11">
        <v>2.98</v>
      </c>
      <c r="W61" s="11">
        <v>3.47</v>
      </c>
      <c r="X61" s="11">
        <v>3.49</v>
      </c>
      <c r="Y61" s="11">
        <v>3.49</v>
      </c>
    </row>
    <row r="62" spans="1:25" x14ac:dyDescent="0.45">
      <c r="A62" t="s">
        <v>50</v>
      </c>
      <c r="B62" s="11">
        <v>0.82</v>
      </c>
      <c r="C62" s="11">
        <v>0.87</v>
      </c>
      <c r="D62" s="11">
        <v>0.84</v>
      </c>
      <c r="E62" s="11">
        <v>0.87</v>
      </c>
      <c r="F62" s="11">
        <v>0.88</v>
      </c>
      <c r="G62" s="11">
        <v>0.91</v>
      </c>
      <c r="H62" s="11">
        <v>0.93</v>
      </c>
      <c r="I62" s="11">
        <v>0.92</v>
      </c>
      <c r="J62" s="11">
        <v>0.93</v>
      </c>
      <c r="K62" s="11">
        <v>0.93</v>
      </c>
      <c r="L62" s="11">
        <v>0.94</v>
      </c>
      <c r="M62" s="11">
        <v>0.94</v>
      </c>
      <c r="N62" s="11">
        <v>0.94</v>
      </c>
      <c r="O62" s="11">
        <v>0.95</v>
      </c>
      <c r="P62" s="11">
        <v>0.96</v>
      </c>
      <c r="Q62" s="11">
        <v>0.96</v>
      </c>
      <c r="R62" s="11">
        <v>0.97</v>
      </c>
      <c r="S62" s="11">
        <v>0.97</v>
      </c>
      <c r="T62" s="11">
        <v>0.97</v>
      </c>
      <c r="U62" s="11">
        <v>0.97</v>
      </c>
      <c r="V62" s="11">
        <v>0.98</v>
      </c>
      <c r="W62" s="11">
        <v>0.97</v>
      </c>
      <c r="X62" s="11">
        <v>0.98</v>
      </c>
      <c r="Y62" s="11">
        <v>0.98</v>
      </c>
    </row>
    <row r="63" spans="1:25" x14ac:dyDescent="0.45">
      <c r="A63" t="s">
        <v>56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</row>
    <row r="64" spans="1:25" x14ac:dyDescent="0.45">
      <c r="A64" t="s">
        <v>40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51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0.03</v>
      </c>
      <c r="Q65" s="11">
        <v>0.11</v>
      </c>
      <c r="R65" s="11">
        <v>0.19</v>
      </c>
      <c r="S65" s="11">
        <v>0.28999999999999998</v>
      </c>
      <c r="T65" s="11">
        <v>0.56000000000000005</v>
      </c>
      <c r="U65" s="11">
        <v>1.54</v>
      </c>
      <c r="V65" s="11">
        <v>3.95</v>
      </c>
      <c r="W65" s="11">
        <v>7.42</v>
      </c>
      <c r="X65" s="11">
        <v>12.17</v>
      </c>
      <c r="Y65" s="11">
        <v>15.81</v>
      </c>
    </row>
    <row r="66" spans="1:26" x14ac:dyDescent="0.45">
      <c r="A66" t="s">
        <v>52</v>
      </c>
      <c r="B66" s="11">
        <v>0</v>
      </c>
      <c r="C66" s="11">
        <v>0.02</v>
      </c>
      <c r="D66" s="11">
        <v>0.03</v>
      </c>
      <c r="E66" s="11">
        <v>0.04</v>
      </c>
      <c r="F66" s="11">
        <v>0.04</v>
      </c>
      <c r="G66" s="11">
        <v>0.12</v>
      </c>
      <c r="H66" s="11">
        <v>0.17</v>
      </c>
      <c r="I66" s="11">
        <v>0.31</v>
      </c>
      <c r="J66" s="11">
        <v>0.53</v>
      </c>
      <c r="K66" s="11">
        <v>0.71</v>
      </c>
      <c r="L66" s="11">
        <v>1.1100000000000001</v>
      </c>
      <c r="M66" s="11">
        <v>1.8</v>
      </c>
      <c r="N66" s="11">
        <v>2.56</v>
      </c>
      <c r="O66" s="11">
        <v>3.43</v>
      </c>
      <c r="P66" s="11">
        <v>3.84</v>
      </c>
      <c r="Q66" s="11">
        <v>4.8899999999999997</v>
      </c>
      <c r="R66" s="11">
        <v>5.75</v>
      </c>
      <c r="S66" s="11">
        <v>5.76</v>
      </c>
      <c r="T66" s="11">
        <v>5.77</v>
      </c>
      <c r="U66" s="11">
        <v>5.84</v>
      </c>
      <c r="V66" s="11">
        <v>6.3</v>
      </c>
      <c r="W66" s="11">
        <v>6.97</v>
      </c>
      <c r="X66" s="11">
        <v>8.15</v>
      </c>
      <c r="Y66" s="11">
        <v>9.31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1.6E-2</v>
      </c>
      <c r="C71" s="11">
        <v>2.7E-2</v>
      </c>
      <c r="D71" s="11">
        <v>2.8999999999999998E-2</v>
      </c>
      <c r="E71" s="11">
        <v>4.1000000000000002E-2</v>
      </c>
      <c r="F71" s="11">
        <v>4.8000000000000001E-2</v>
      </c>
      <c r="G71" s="11">
        <v>5.5E-2</v>
      </c>
      <c r="H71" s="11">
        <v>5.7000000000000002E-2</v>
      </c>
      <c r="I71" s="11">
        <v>7.3000000000000009E-2</v>
      </c>
      <c r="J71" s="11">
        <v>9.1999999999999998E-2</v>
      </c>
      <c r="K71" s="11">
        <v>0.1104</v>
      </c>
      <c r="L71" s="11">
        <v>0.13439999999999999</v>
      </c>
      <c r="M71" s="11">
        <v>0.27739999999999998</v>
      </c>
      <c r="N71" s="11">
        <v>0.58340000000000003</v>
      </c>
      <c r="O71" s="11">
        <v>0.73539999999999994</v>
      </c>
      <c r="P71" s="11">
        <v>0.81640000000000001</v>
      </c>
      <c r="Q71" s="11">
        <v>0.96089999999999998</v>
      </c>
      <c r="R71" s="11">
        <v>0.97439999999999993</v>
      </c>
      <c r="S71" s="11">
        <v>0.96799299999999999</v>
      </c>
      <c r="T71" s="11">
        <v>1.0043059999999999</v>
      </c>
      <c r="U71" s="11">
        <v>1.010343</v>
      </c>
      <c r="V71" s="11">
        <v>1.045353</v>
      </c>
      <c r="W71" s="11">
        <v>1.099688</v>
      </c>
      <c r="X71" s="11">
        <v>1.217457</v>
      </c>
      <c r="Y71" s="11">
        <v>1.1762980000000001</v>
      </c>
      <c r="Z71" s="11">
        <v>1.1762980000000001</v>
      </c>
    </row>
    <row r="72" spans="1:26" x14ac:dyDescent="0.45">
      <c r="A72" t="s">
        <v>50</v>
      </c>
      <c r="B72" s="11">
        <v>2.1829999999999998</v>
      </c>
      <c r="C72" s="11">
        <v>2.234</v>
      </c>
      <c r="D72" s="11">
        <v>2.2069999999999999</v>
      </c>
      <c r="E72" s="11">
        <v>2.2729999999999997</v>
      </c>
      <c r="F72" s="11">
        <v>2.282</v>
      </c>
      <c r="G72" s="11">
        <v>2.3209999999999997</v>
      </c>
      <c r="H72" s="11">
        <v>2.331</v>
      </c>
      <c r="I72" s="11">
        <v>2.3279999999999998</v>
      </c>
      <c r="J72" s="11">
        <v>2.335</v>
      </c>
      <c r="K72" s="11">
        <v>2.3380000000000001</v>
      </c>
      <c r="L72" s="11">
        <v>2.3420000000000001</v>
      </c>
      <c r="M72" s="11">
        <v>2.3460000000000001</v>
      </c>
      <c r="N72" s="11">
        <v>2.351</v>
      </c>
      <c r="O72" s="11">
        <v>2.355</v>
      </c>
      <c r="P72" s="11">
        <v>2.3639999999999999</v>
      </c>
      <c r="Q72" s="11">
        <v>2.37</v>
      </c>
      <c r="R72" s="11">
        <v>2.3849999999999998</v>
      </c>
      <c r="S72" s="11">
        <v>2.3900589999999999</v>
      </c>
      <c r="T72" s="11">
        <v>2.3912680000000002</v>
      </c>
      <c r="U72" s="11">
        <v>2.3970120000000001</v>
      </c>
      <c r="V72" s="11">
        <v>2.3996020000000002</v>
      </c>
      <c r="W72" s="11">
        <v>2.397548</v>
      </c>
      <c r="X72" s="11">
        <v>2.4068490000000002</v>
      </c>
      <c r="Y72" s="11">
        <v>2.410409</v>
      </c>
      <c r="Z72" s="11">
        <v>2.3474089999999999</v>
      </c>
    </row>
    <row r="73" spans="1:26" x14ac:dyDescent="0.45">
      <c r="A73" t="s">
        <v>40</v>
      </c>
      <c r="B73" s="11">
        <v>28.363</v>
      </c>
      <c r="C73" s="11">
        <v>28.408000000000001</v>
      </c>
      <c r="D73" s="11">
        <v>28.562000000000001</v>
      </c>
      <c r="E73" s="11">
        <v>29.292999999999999</v>
      </c>
      <c r="F73" s="11">
        <v>29.518000000000001</v>
      </c>
      <c r="G73" s="11">
        <v>29.76</v>
      </c>
      <c r="H73" s="11">
        <v>29.8</v>
      </c>
      <c r="I73" s="11">
        <v>29.79</v>
      </c>
      <c r="J73" s="11">
        <v>29.724</v>
      </c>
      <c r="K73" s="11">
        <v>29.875</v>
      </c>
      <c r="L73" s="11">
        <v>29.776</v>
      </c>
      <c r="M73" s="11">
        <v>30.13</v>
      </c>
      <c r="N73" s="11">
        <v>29.783999999999999</v>
      </c>
      <c r="O73" s="11">
        <v>29.294</v>
      </c>
      <c r="P73" s="11">
        <v>28.945999999999998</v>
      </c>
      <c r="Q73" s="11">
        <v>29.002499999999998</v>
      </c>
      <c r="R73" s="11">
        <v>28.811</v>
      </c>
      <c r="S73" s="11">
        <v>33.446510999999994</v>
      </c>
      <c r="T73" s="11">
        <v>33.322549000000002</v>
      </c>
      <c r="U73" s="11">
        <v>32.656446000000003</v>
      </c>
      <c r="V73" s="11">
        <v>35.670496</v>
      </c>
      <c r="W73" s="11">
        <v>34.954362999999994</v>
      </c>
      <c r="X73" s="11">
        <v>31.890650999999998</v>
      </c>
      <c r="Y73" s="11">
        <v>31.906439999999996</v>
      </c>
      <c r="Z73" s="11">
        <v>32.052439999999997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>
        <v>1.1100000000000001E-3</v>
      </c>
      <c r="N74" s="11">
        <v>1.2999999999999999E-3</v>
      </c>
      <c r="O74" s="11">
        <v>2.3929999999999997E-3</v>
      </c>
      <c r="P74" s="11">
        <v>2.6143999999999997E-2</v>
      </c>
      <c r="Q74" s="11">
        <v>0.102787</v>
      </c>
      <c r="R74" s="11">
        <v>0.178235</v>
      </c>
      <c r="S74" s="11">
        <v>0.277088</v>
      </c>
      <c r="T74" s="11">
        <v>0.53597699999999993</v>
      </c>
      <c r="U74" s="11">
        <v>1.495252</v>
      </c>
      <c r="V74" s="11">
        <v>3.7949639999999998</v>
      </c>
      <c r="W74" s="11">
        <v>7.0905389999999997</v>
      </c>
      <c r="X74" s="11">
        <v>11.063103</v>
      </c>
      <c r="Y74" s="11">
        <v>16.427526</v>
      </c>
      <c r="Z74" s="11">
        <v>20.199126</v>
      </c>
    </row>
    <row r="75" spans="1:26" x14ac:dyDescent="0.45">
      <c r="A75" t="s">
        <v>52</v>
      </c>
      <c r="B75" s="11">
        <v>4.0000000000000001E-3</v>
      </c>
      <c r="C75" s="11">
        <v>1.9E-2</v>
      </c>
      <c r="D75" s="11">
        <v>3.2000000000000001E-2</v>
      </c>
      <c r="E75" s="11">
        <v>3.5000000000000003E-2</v>
      </c>
      <c r="F75" s="11">
        <v>0.04</v>
      </c>
      <c r="G75" s="11">
        <v>0.121</v>
      </c>
      <c r="H75" s="11">
        <v>0.17199999999999999</v>
      </c>
      <c r="I75" s="11">
        <v>0.30599999999999999</v>
      </c>
      <c r="J75" s="11">
        <v>0.52600000000000002</v>
      </c>
      <c r="K75" s="11">
        <v>0.70899999999999996</v>
      </c>
      <c r="L75" s="11">
        <v>1.1080000000000001</v>
      </c>
      <c r="M75" s="11">
        <v>1.8</v>
      </c>
      <c r="N75" s="11">
        <v>2.5640000000000001</v>
      </c>
      <c r="O75" s="11">
        <v>3.4289999999999998</v>
      </c>
      <c r="P75" s="11">
        <v>3.8359999999999999</v>
      </c>
      <c r="Q75" s="11">
        <v>4.8860000000000001</v>
      </c>
      <c r="R75" s="11">
        <v>5.7469999999999999</v>
      </c>
      <c r="S75" s="11">
        <v>5.7593569999999996</v>
      </c>
      <c r="T75" s="11">
        <v>5.7660780000000003</v>
      </c>
      <c r="U75" s="11">
        <v>5.8377610000000004</v>
      </c>
      <c r="V75" s="11">
        <v>6.2982500000000003</v>
      </c>
      <c r="W75" s="11">
        <v>6.9673389999999999</v>
      </c>
      <c r="X75" s="11">
        <v>8.1502350000000003</v>
      </c>
      <c r="Y75" s="11">
        <v>9.3433209999999995</v>
      </c>
      <c r="Z75" s="11">
        <v>10.059321000000001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9.6999999999999993</v>
      </c>
      <c r="D87" s="11">
        <v>11</v>
      </c>
      <c r="E87" s="11">
        <v>11.5</v>
      </c>
      <c r="F87" s="11">
        <v>15.1</v>
      </c>
      <c r="G87" s="11">
        <v>14.6</v>
      </c>
      <c r="H87" s="11">
        <v>16.2</v>
      </c>
      <c r="I87" s="11">
        <v>15.8</v>
      </c>
      <c r="J87" s="11">
        <v>13.1</v>
      </c>
      <c r="K87" s="11">
        <v>9.6999999999999993</v>
      </c>
      <c r="L87" s="11">
        <v>9.6</v>
      </c>
      <c r="M87" s="11">
        <v>7.7</v>
      </c>
      <c r="N87" s="11">
        <v>12</v>
      </c>
      <c r="O87" s="11">
        <v>12.6</v>
      </c>
      <c r="P87" s="11">
        <v>12.3</v>
      </c>
      <c r="Q87" s="11">
        <v>11.3</v>
      </c>
      <c r="R87" s="11">
        <v>14.8</v>
      </c>
      <c r="S87" s="11">
        <v>12</v>
      </c>
      <c r="T87" s="11">
        <v>11</v>
      </c>
      <c r="U87" s="11">
        <v>8.1</v>
      </c>
      <c r="V87" s="11">
        <v>7.2</v>
      </c>
      <c r="W87" s="11">
        <v>7.4</v>
      </c>
      <c r="X87" s="11">
        <v>14.2</v>
      </c>
      <c r="Y87" s="11">
        <v>16.899999999999999</v>
      </c>
      <c r="Z87" s="11">
        <v>11.4</v>
      </c>
    </row>
    <row r="88" spans="1:26" x14ac:dyDescent="0.45">
      <c r="A88" t="s">
        <v>47</v>
      </c>
      <c r="B88" t="s">
        <v>63</v>
      </c>
      <c r="C88" s="11">
        <v>3.3</v>
      </c>
      <c r="D88" s="11">
        <v>4.3</v>
      </c>
      <c r="E88" s="11">
        <v>4.5</v>
      </c>
      <c r="F88" s="11">
        <v>5</v>
      </c>
      <c r="G88" s="11">
        <v>5.3</v>
      </c>
      <c r="H88" s="11">
        <v>5</v>
      </c>
      <c r="I88" s="11">
        <v>4.8</v>
      </c>
      <c r="J88" s="11">
        <v>7.8</v>
      </c>
      <c r="K88" s="11">
        <v>9</v>
      </c>
      <c r="L88" s="11">
        <v>7.4</v>
      </c>
      <c r="M88" s="11">
        <v>6.3</v>
      </c>
      <c r="N88" s="11">
        <v>6.8</v>
      </c>
      <c r="O88" s="11">
        <v>9.8000000000000007</v>
      </c>
      <c r="P88" s="11">
        <v>7.8</v>
      </c>
      <c r="Q88" s="11">
        <v>13.5</v>
      </c>
      <c r="R88" s="11">
        <v>14.5</v>
      </c>
      <c r="S88" s="11">
        <v>14</v>
      </c>
      <c r="T88" s="11">
        <v>13.3</v>
      </c>
      <c r="U88" s="11">
        <v>13.8</v>
      </c>
      <c r="V88" s="11">
        <v>17.899999999999999</v>
      </c>
      <c r="W88" s="11">
        <v>20.6</v>
      </c>
      <c r="X88" s="11">
        <v>15.1</v>
      </c>
      <c r="Y88" s="11">
        <v>15.2</v>
      </c>
      <c r="Z88" s="11">
        <v>15.1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2025-07-31T18:08:51Z</dcterms:modified>
</cp:coreProperties>
</file>