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1739EFA0-7A2B-4DE3-90F0-FFC9FD590409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9" l="1"/>
  <c r="AG9" i="9"/>
  <c r="AC9" i="9"/>
  <c r="X9" i="9"/>
  <c r="S9" i="9"/>
  <c r="N9" i="9"/>
  <c r="I9" i="9"/>
  <c r="A11" i="9"/>
  <c r="C9" i="9"/>
  <c r="AK9" i="8"/>
  <c r="AG9" i="8"/>
  <c r="AC9" i="8"/>
  <c r="X9" i="8"/>
  <c r="S9" i="8"/>
  <c r="N9" i="8"/>
  <c r="I9" i="8"/>
  <c r="A11" i="8"/>
  <c r="C9" i="8"/>
  <c r="AK9" i="7"/>
  <c r="AG9" i="7"/>
  <c r="AC9" i="7"/>
  <c r="X9" i="7"/>
  <c r="S9" i="7"/>
  <c r="N9" i="7"/>
  <c r="I9" i="7"/>
  <c r="A11" i="7"/>
  <c r="C9" i="7" s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/>
  <c r="C14" i="1" s="1"/>
  <c r="C15" i="1" s="1"/>
  <c r="C16" i="1" s="1"/>
  <c r="C17" i="1" s="1"/>
  <c r="C9" i="1"/>
  <c r="C10" i="1"/>
  <c r="C11" i="1" s="1"/>
  <c r="C8" i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H24" i="6"/>
  <c r="E24" i="6"/>
  <c r="H23" i="6"/>
  <c r="E23" i="6"/>
  <c r="H21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<sst xmlns="http://schemas.openxmlformats.org/spreadsheetml/2006/main" count="2066" uniqueCount="178">
  <si>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</si>
  <si>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</si>
  <si>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</si>
  <si>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</si>
  <si>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</si>
  <si>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</si>
  <si>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</si>
  <si>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</si>
  <si>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</si>
  <si>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</si>
  <si>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</si>
  <si>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</si>
  <si>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</si>
  <si>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</si>
  <si>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</si>
  <si>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</si>
  <si>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</si>
  <si>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</si>
  <si>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</si>
  <si>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</si>
  <si>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</si>
  <si>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</si>
  <si>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</si>
  <si>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</si>
  <si>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</si>
  <si>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</si>
  <si>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</si>
  <si>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</si>
  <si>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</si>
  <si>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</si>
  <si>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</si>
  <si>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</si>
  <si>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</si>
  <si>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</si>
  <si>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</si>
  <si>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</si>
  <si>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</si>
  <si>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</si>
  <si>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</si>
  <si>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</si>
  <si>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</si>
  <si>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</si>
  <si>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</si>
  <si>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</si>
  <si>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</si>
  <si>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</si>
  <si>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</si>
  <si>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</si>
  <si>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</si>
  <si>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</si>
  <si>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</si>
  <si>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</si>
  <si>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</si>
  <si>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</si>
  <si>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</si>
  <si>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</si>
  <si>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</si>
  <si>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</si>
  <si>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</si>
  <si>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</si>
  <si>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</si>
  <si>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</si>
  <si>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</si>
  <si>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</si>
  <si>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</si>
  <si>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</si>
  <si>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</si>
  <si>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</si>
  <si>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</si>
  <si>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</si>
  <si>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</si>
  <si>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</si>
  <si>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</si>
  <si>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</si>
  <si>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</si>
  <si>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</si>
  <si>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</si>
  <si>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</si>
  <si>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</si>
  <si>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</si>
  <si>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</si>
  <si>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</si>
  <si>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</si>
  <si>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</si>
  <si>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</si>
  <si>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</si>
  <si>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</si>
  <si>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</si>
  <si>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</si>
  <si>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</si>
  <si>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</si>
  <si>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</si>
  <si>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</si>
  <si>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</si>
  <si>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</si>
  <si>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</si>
  <si>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</si>
  <si>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</si>
  <si>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</si>
  <si>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</si>
  <si>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</si>
  <si>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</si>
  <si>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</si>
  <si>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</si>
  <si>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</si>
  <si>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</si>
  <si>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</si>
  <si>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</si>
  <si>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</si>
  <si>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</si>
  <si>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</si>
  <si>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</si>
  <si>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</si>
  <si>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</si>
  <si>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</si>
  <si>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ITA</t>
  </si>
  <si>
    <t>R10EUROPE</t>
  </si>
  <si>
    <t xml:space="preserve"> Pipeline gas, Mediterranean pellet imports 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</si>
  <si>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</si>
  <si>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</si>
  <si>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</si>
  <si>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</si>
  <si>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</si>
  <si>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</si>
  <si>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</si>
  <si>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</si>
  <si>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</si>
  <si>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</si>
  <si>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</si>
  <si>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</si>
  <si>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</si>
  <si>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timeslice</t>
  </si>
  <si>
    <t>com_fr</t>
  </si>
  <si>
    <t>elc_spv-ITA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</si>
  <si>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</si>
  <si>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</si>
  <si>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</si>
  <si>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</si>
  <si>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</si>
  <si>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</si>
  <si>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</si>
  <si>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</si>
  <si>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</si>
  <si>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elc_won-ITA</t>
  </si>
  <si>
    <t>elc_wof-ITA</t>
  </si>
  <si>
    <t>g_yrfr</t>
  </si>
  <si>
    <t>day_night</t>
  </si>
  <si>
    <t>D</t>
  </si>
  <si>
    <t>S1aH3,S1aH2,S2aH3,S2aH2</t>
  </si>
  <si>
    <t>N</t>
  </si>
  <si>
    <t>S2aH1,S2aH4,S1aH1,S1aH4</t>
  </si>
  <si>
    <t>com_pkflx</t>
  </si>
  <si>
    <t>ncap_afs</t>
  </si>
  <si>
    <t>pset_ci</t>
  </si>
  <si>
    <t>hydro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</si>
  <si>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</si>
  <si>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</si>
  <si>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</si>
  <si>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</si>
  <si>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</si>
  <si>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</si>
  <si>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</si>
  <si>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</si>
  <si>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</si>
  <si>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</si>
  <si>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</si>
  <si>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</si>
  <si>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</si>
  <si>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</si>
  <si>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</si>
  <si>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</si>
  <si>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</si>
  <si>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</si>
  <si>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</si>
  <si>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</si>
  <si>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</si>
  <si>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SaD,FaP,SaP,WaD,RaD,FaD,RaP,WaP</t>
  </si>
  <si>
    <t>FaP,SaP,SaN,WaN,FaN,RaP,RaN,WaP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</si>
</sst>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104</v>
      </c>
      <c r="C7" t="s">
        <v>1</v>
      </c>
      <c r="E7" t="s">
        <v>2</v>
      </c>
    </row>
    <row r="8" spans="1:27" x14ac:dyDescent="0.45">
      <c r="A8">
        <v>2</v>
      </c>
      <c r="B8" t="s">
        <v>105</v>
      </c>
      <c r="C8" t="str">
        <f>C7</f>
        <v>C1</v>
      </c>
      <c r="E8" t="s">
        <v>4</v>
      </c>
      <c r="Q8" t="s">
        <v>5</v>
      </c>
    </row>
    <row r="9" spans="1:27" x14ac:dyDescent="0.45">
      <c r="A9">
        <v>3</v>
      </c>
      <c r="B9" t="s">
        <v>106</v>
      </c>
      <c r="C9" t="str">
        <f t="shared" ref="C9:C61" si="0">C8</f>
        <v>C1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107</v>
      </c>
      <c r="C10" t="str">
        <f t="shared" si="0"/>
        <v>C1</v>
      </c>
      <c r="E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1:27" ht="14.65" customHeight="1" thickTop="1" x14ac:dyDescent="0.45">
      <c r="A11">
        <v>5</v>
      </c>
      <c r="B11" t="s">
        <v>108</v>
      </c>
      <c r="C11" t="str">
        <f t="shared" si="0"/>
        <v>C1</v>
      </c>
      <c r="E11" t="s">
        <v>11</v>
      </c>
    </row>
    <row r="12" spans="1:27" x14ac:dyDescent="0.45">
      <c r="A12">
        <v>6</v>
      </c>
      <c r="B12" t="s">
        <v>109</v>
      </c>
      <c r="C12" t="str">
        <f t="shared" si="0"/>
        <v>C1</v>
      </c>
      <c r="R12" s="8">
        <f>Q10</f>
        <v>325.04000000000002</v>
      </c>
      <c r="S12" s="8">
        <f t="shared" ref="S12:X12" si="1">$Q$10*H13</f>
        <v>334.7912</v>
      </c>
      <c r="T12" s="8">
        <f t="shared" si="1"/>
        <v>386.79759999999999</v>
      </c>
      <c r="U12" s="8">
        <f t="shared" si="1"/>
        <v>464.80720000000002</v>
      </c>
      <c r="V12" s="8">
        <f t="shared" si="1"/>
        <v>536.31600000000003</v>
      </c>
      <c r="W12" s="8">
        <f t="shared" si="1"/>
        <v>588.32240000000002</v>
      </c>
      <c r="X12" s="8">
        <f t="shared" si="1"/>
        <v>627.32720000000006</v>
      </c>
    </row>
    <row r="13" spans="1:27" x14ac:dyDescent="0.45">
      <c r="A13">
        <v>7</v>
      </c>
      <c r="B13" t="s">
        <v>110</v>
      </c>
      <c r="C13" t="str">
        <f t="shared" si="0"/>
        <v>C1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111</v>
      </c>
      <c r="C14" t="str">
        <f t="shared" si="0"/>
        <v>C1</v>
      </c>
      <c r="Q14" s="5" t="s">
        <v>13</v>
      </c>
    </row>
    <row r="15" spans="1:27" ht="15" customHeight="1" thickTop="1" thickBot="1" x14ac:dyDescent="0.5">
      <c r="A15">
        <v>9</v>
      </c>
      <c r="B15" t="s">
        <v>112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113</v>
      </c>
      <c r="C16" t="str">
        <f t="shared" si="0"/>
        <v>C1</v>
      </c>
      <c r="E16" t="s">
        <v>16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17</v>
      </c>
      <c r="R16" s="6">
        <f t="shared" ref="R16:X18" si="3">G16*R$12</f>
        <v>3.2504000000000004</v>
      </c>
      <c r="S16" s="6">
        <f t="shared" si="3"/>
        <v>3.347912</v>
      </c>
      <c r="T16" s="6">
        <f t="shared" si="3"/>
        <v>3.8679760000000001</v>
      </c>
      <c r="U16" s="6">
        <f t="shared" si="3"/>
        <v>13.944216000000001</v>
      </c>
      <c r="V16" s="6">
        <f t="shared" si="3"/>
        <v>16.089480000000002</v>
      </c>
      <c r="W16" s="6">
        <f t="shared" si="3"/>
        <v>23.532896000000001</v>
      </c>
      <c r="X16" s="6">
        <f t="shared" si="3"/>
        <v>31.366360000000004</v>
      </c>
      <c r="Y16" t="s">
        <v>18</v>
      </c>
      <c r="AA16" s="2"/>
    </row>
    <row r="17" spans="1:27" x14ac:dyDescent="0.45">
      <c r="A17">
        <v>11</v>
      </c>
      <c r="B17" t="s">
        <v>114</v>
      </c>
      <c r="C17" t="str">
        <f t="shared" si="0"/>
        <v>C1</v>
      </c>
      <c r="E17" t="s">
        <v>19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20</v>
      </c>
      <c r="R17" s="6">
        <f t="shared" si="3"/>
        <v>113.764</v>
      </c>
      <c r="S17" s="6">
        <f t="shared" si="3"/>
        <v>107.133184</v>
      </c>
      <c r="T17" s="6">
        <f t="shared" si="3"/>
        <v>116.03927999999999</v>
      </c>
      <c r="U17" s="6">
        <f t="shared" si="3"/>
        <v>134.79408799999999</v>
      </c>
      <c r="V17" s="6">
        <f t="shared" si="3"/>
        <v>155.53164000000001</v>
      </c>
      <c r="W17" s="6">
        <f t="shared" si="3"/>
        <v>176.49672000000001</v>
      </c>
      <c r="X17" s="6">
        <f t="shared" si="3"/>
        <v>194.47143200000002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198.27440000000001</v>
      </c>
      <c r="S18" s="6">
        <f t="shared" si="3"/>
        <v>207.57054400000001</v>
      </c>
      <c r="T18" s="6">
        <f t="shared" si="3"/>
        <v>228.21058399999998</v>
      </c>
      <c r="U18" s="6">
        <f t="shared" si="3"/>
        <v>260.29203200000006</v>
      </c>
      <c r="V18" s="6">
        <f t="shared" si="3"/>
        <v>289.61064000000005</v>
      </c>
      <c r="W18" s="6">
        <f t="shared" si="3"/>
        <v>311.81087200000002</v>
      </c>
      <c r="X18" s="6">
        <f t="shared" si="3"/>
        <v>332.48341600000003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25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3.2504000000000133</v>
      </c>
      <c r="S20" s="6">
        <f t="shared" si="6"/>
        <v>10.336272000000008</v>
      </c>
      <c r="T20" s="6">
        <f t="shared" si="6"/>
        <v>32.796536000000003</v>
      </c>
      <c r="U20" s="6">
        <f t="shared" si="6"/>
        <v>59.969879999999989</v>
      </c>
      <c r="V20" s="6">
        <f t="shared" si="6"/>
        <v>81.42252000000002</v>
      </c>
      <c r="W20" s="6">
        <f t="shared" si="6"/>
        <v>90.263608000000033</v>
      </c>
      <c r="X20" s="6">
        <f t="shared" si="6"/>
        <v>90.621151999999938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86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84</v>
      </c>
      <c r="Q42" t="s">
        <v>85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">
        <v>83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">
        <v>83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">
        <v>83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">
        <v>83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/>
  </sheetViews>
  <sheetFormatPr defaultRowHeight="14.25" x14ac:dyDescent="0.45"/>
  <sheetData>
    <row r="10" spans="2:10" x14ac:dyDescent="0.45">
      <c r="B10" s="15"/>
      <c r="C10" s="15" t="s">
        <v>146</v>
      </c>
      <c r="D10" t="s">
        <v>108</v>
      </c>
      <c r="F10" t="s">
        <v>146</v>
      </c>
      <c r="G10" t="s">
        <v>113</v>
      </c>
      <c r="I10" t="s">
        <v>146</v>
      </c>
      <c r="J10" t="s">
        <v>114</v>
      </c>
    </row>
    <row r="11" spans="2:10" x14ac:dyDescent="0.45">
      <c r="B11" s="15"/>
      <c r="C11" s="15" t="s">
        <v>147</v>
      </c>
      <c r="D11" t="s">
        <v>148</v>
      </c>
      <c r="F11" t="s">
        <v>147</v>
      </c>
      <c r="G11" t="s">
        <v>157</v>
      </c>
      <c r="I11" t="s">
        <v>147</v>
      </c>
      <c r="J11" t="s">
        <v>176</v>
      </c>
    </row>
    <row r="12" spans="2:10" x14ac:dyDescent="0.45">
      <c r="B12" s="15"/>
      <c r="C12" s="15" t="s">
        <v>149</v>
      </c>
      <c r="D12" t="s">
        <v>150</v>
      </c>
      <c r="F12" t="s">
        <v>149</v>
      </c>
      <c r="G12" t="s">
        <v>157</v>
      </c>
      <c r="I12" t="s">
        <v>149</v>
      </c>
      <c r="J12" t="s">
        <v>177</v>
      </c>
    </row>
    <row r="17" spans="3:13" x14ac:dyDescent="0.45">
      <c r="I17" s="12">
        <v>0.75</v>
      </c>
      <c r="K17" s="2" t="s">
        <v>87</v>
      </c>
    </row>
    <row r="18" spans="3:13" ht="17.649999999999999" thickBot="1" x14ac:dyDescent="0.6">
      <c r="C18" s="13" t="s">
        <v>88</v>
      </c>
    </row>
    <row r="19" spans="3:13" ht="14.65" thickTop="1" x14ac:dyDescent="0.45"/>
    <row r="21" spans="3:13" ht="17.649999999999999" thickBot="1" x14ac:dyDescent="0.6">
      <c r="H21" s="13" t="str">
        <f>IF(C11=C12,"Not Required!","~UC_T: LO")</f>
        <v>~UC_T: LO</v>
      </c>
    </row>
    <row r="22" spans="3:13" ht="15" thickTop="1" thickBot="1" x14ac:dyDescent="0.5">
      <c r="C22" s="14" t="s">
        <v>89</v>
      </c>
      <c r="D22" s="14" t="s">
        <v>90</v>
      </c>
      <c r="E22" s="14" t="s">
        <v>91</v>
      </c>
      <c r="F22" s="14" t="s">
        <v>92</v>
      </c>
      <c r="G22" s="14" t="s">
        <v>93</v>
      </c>
      <c r="H22" s="14" t="s">
        <v>94</v>
      </c>
      <c r="I22" s="14" t="s">
        <v>95</v>
      </c>
      <c r="J22" s="14" t="s">
        <v>96</v>
      </c>
      <c r="K22" s="14" t="s">
        <v>97</v>
      </c>
    </row>
    <row r="23" spans="3:13" x14ac:dyDescent="0.45">
      <c r="C23" t="s">
        <v>98</v>
      </c>
      <c r="D23" t="s">
        <v>99</v>
      </c>
      <c r="E23" t="str">
        <f>G23</f>
        <v>AuxStoIN</v>
      </c>
      <c r="F23" t="s">
        <v>100</v>
      </c>
      <c r="G23" t="s">
        <v>101</v>
      </c>
      <c r="H23" t="str">
        <f>C12</f>
        <v>N</v>
      </c>
      <c r="I23">
        <f>1+I24</f>
        <v>0.25</v>
      </c>
      <c r="J23">
        <v>0</v>
      </c>
      <c r="K23">
        <v>3</v>
      </c>
      <c r="M23" t="s">
        <v>102</v>
      </c>
    </row>
    <row r="24" spans="3:13" x14ac:dyDescent="0.45">
      <c r="D24" t="s">
        <v>99</v>
      </c>
      <c r="E24" t="str">
        <f>G24</f>
        <v>AuxStoIN</v>
      </c>
      <c r="F24" t="s">
        <v>100</v>
      </c>
      <c r="G24" t="s">
        <v>101</v>
      </c>
      <c r="H24" t="str">
        <f>C11</f>
        <v>D</v>
      </c>
      <c r="I24">
        <f>-$I$17</f>
        <v>-0.75</v>
      </c>
      <c r="M24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2CA4-2A46-4C01-897C-38824CB8E3E1}">
  <dimension ref="A9:AM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14</v>
      </c>
      <c r="J10" t="s">
        <v>131</v>
      </c>
      <c r="K10" t="s">
        <v>132</v>
      </c>
      <c r="L10" t="s">
        <v>31</v>
      </c>
      <c r="N10" t="s">
        <v>14</v>
      </c>
      <c r="O10" t="s">
        <v>131</v>
      </c>
      <c r="P10" t="s">
        <v>132</v>
      </c>
      <c r="Q10" t="s">
        <v>31</v>
      </c>
      <c r="S10" t="s">
        <v>14</v>
      </c>
      <c r="T10" t="s">
        <v>131</v>
      </c>
      <c r="U10" t="s">
        <v>132</v>
      </c>
      <c r="V10" t="s">
        <v>31</v>
      </c>
      <c r="X10" t="s">
        <v>145</v>
      </c>
      <c r="Y10" t="s">
        <v>132</v>
      </c>
      <c r="Z10" t="s">
        <v>131</v>
      </c>
      <c r="AA10" t="s">
        <v>14</v>
      </c>
      <c r="AC10" t="s">
        <v>14</v>
      </c>
      <c r="AD10" t="s">
        <v>131</v>
      </c>
      <c r="AE10" t="s">
        <v>132</v>
      </c>
      <c r="AG10" t="s">
        <v>14</v>
      </c>
      <c r="AH10" t="s">
        <v>131</v>
      </c>
      <c r="AI10" t="s">
        <v>151</v>
      </c>
      <c r="AK10" t="s">
        <v>131</v>
      </c>
      <c r="AL10" t="s">
        <v>152</v>
      </c>
      <c r="AM10" t="s">
        <v>153</v>
      </c>
    </row>
    <row r="11" spans="1:39" x14ac:dyDescent="0.45">
      <c r="A11" t="str">
        <f>IFERROR(IF(Veda!B5=ts12_clu!A10,"ok","x"),"")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124</v>
      </c>
      <c r="I11" t="s">
        <v>133</v>
      </c>
      <c r="J11" t="s">
        <v>134</v>
      </c>
      <c r="K11">
        <v>5.494129233392326E-2</v>
      </c>
      <c r="L11" t="s">
        <v>135</v>
      </c>
      <c r="N11" t="s">
        <v>143</v>
      </c>
      <c r="O11" t="s">
        <v>134</v>
      </c>
      <c r="P11">
        <v>0.26073447921315601</v>
      </c>
      <c r="Q11" t="s">
        <v>135</v>
      </c>
      <c r="S11" t="s">
        <v>144</v>
      </c>
      <c r="T11" t="s">
        <v>134</v>
      </c>
      <c r="U11">
        <v>0.27463091742222551</v>
      </c>
      <c r="V11" t="s">
        <v>135</v>
      </c>
      <c r="X11">
        <v>0.27762557077625571</v>
      </c>
      <c r="Y11">
        <v>0.15387812942843648</v>
      </c>
      <c r="Z11" t="s">
        <v>134</v>
      </c>
      <c r="AA11" t="s">
        <v>26</v>
      </c>
      <c r="AC11" t="s">
        <v>23</v>
      </c>
      <c r="AD11" t="s">
        <v>134</v>
      </c>
      <c r="AE11">
        <v>0.2313419026170857</v>
      </c>
      <c r="AG11" t="s">
        <v>99</v>
      </c>
      <c r="AH11" t="s">
        <v>134</v>
      </c>
      <c r="AI11">
        <v>0.39943788609404285</v>
      </c>
      <c r="AK11" t="s">
        <v>127</v>
      </c>
      <c r="AL11">
        <v>0.16266774641369736</v>
      </c>
      <c r="AM11" t="s">
        <v>154</v>
      </c>
    </row>
    <row r="12" spans="1:39" x14ac:dyDescent="0.45">
      <c r="C12" t="s">
        <v>127</v>
      </c>
      <c r="E12" t="s">
        <v>128</v>
      </c>
      <c r="G12" t="s">
        <v>124</v>
      </c>
      <c r="I12" t="s">
        <v>133</v>
      </c>
      <c r="J12" t="s">
        <v>136</v>
      </c>
      <c r="K12">
        <v>6.1887757755837457E-2</v>
      </c>
      <c r="L12" t="s">
        <v>135</v>
      </c>
      <c r="N12" t="s">
        <v>143</v>
      </c>
      <c r="O12" t="s">
        <v>136</v>
      </c>
      <c r="P12">
        <v>3.1242262740711402E-2</v>
      </c>
      <c r="Q12" t="s">
        <v>135</v>
      </c>
      <c r="S12" t="s">
        <v>144</v>
      </c>
      <c r="T12" t="s">
        <v>136</v>
      </c>
      <c r="U12">
        <v>3.2992217990046896E-2</v>
      </c>
      <c r="V12" t="s">
        <v>135</v>
      </c>
      <c r="X12">
        <v>3.4703196347031964E-2</v>
      </c>
      <c r="Y12">
        <v>4.4339474098567179E-2</v>
      </c>
      <c r="Z12" t="s">
        <v>136</v>
      </c>
      <c r="AA12" t="s">
        <v>26</v>
      </c>
      <c r="AC12" t="s">
        <v>23</v>
      </c>
      <c r="AD12" t="s">
        <v>136</v>
      </c>
      <c r="AE12">
        <v>3.7992871294534346E-2</v>
      </c>
      <c r="AG12" t="s">
        <v>99</v>
      </c>
      <c r="AH12" t="s">
        <v>136</v>
      </c>
      <c r="AI12">
        <v>0.16360291619848955</v>
      </c>
      <c r="AK12" t="s">
        <v>123</v>
      </c>
      <c r="AL12">
        <v>1.0373322535863025</v>
      </c>
      <c r="AM12" t="s">
        <v>154</v>
      </c>
    </row>
    <row r="13" spans="1:39" x14ac:dyDescent="0.45">
      <c r="E13" t="s">
        <v>129</v>
      </c>
      <c r="G13" t="s">
        <v>124</v>
      </c>
      <c r="I13" t="s">
        <v>133</v>
      </c>
      <c r="J13" t="s">
        <v>137</v>
      </c>
      <c r="K13">
        <v>0.69268101163307605</v>
      </c>
      <c r="L13" t="s">
        <v>135</v>
      </c>
      <c r="N13" t="s">
        <v>143</v>
      </c>
      <c r="O13" t="s">
        <v>137</v>
      </c>
      <c r="P13">
        <v>0.29027872858556963</v>
      </c>
      <c r="Q13" t="s">
        <v>135</v>
      </c>
      <c r="S13" t="s">
        <v>144</v>
      </c>
      <c r="T13" t="s">
        <v>137</v>
      </c>
      <c r="U13">
        <v>0.27254417104690487</v>
      </c>
      <c r="V13" t="s">
        <v>135</v>
      </c>
      <c r="X13">
        <v>0.27762557077625571</v>
      </c>
      <c r="Y13">
        <v>0.3837379940166904</v>
      </c>
      <c r="Z13" t="s">
        <v>137</v>
      </c>
      <c r="AA13" t="s">
        <v>26</v>
      </c>
      <c r="AC13" t="s">
        <v>23</v>
      </c>
      <c r="AD13" t="s">
        <v>137</v>
      </c>
      <c r="AE13">
        <v>0.30694765460925511</v>
      </c>
      <c r="AG13" t="s">
        <v>99</v>
      </c>
      <c r="AH13" t="s">
        <v>137</v>
      </c>
      <c r="AI13">
        <v>0.19801264323379142</v>
      </c>
    </row>
    <row r="14" spans="1:39" x14ac:dyDescent="0.45">
      <c r="E14" t="s">
        <v>130</v>
      </c>
      <c r="G14" t="s">
        <v>124</v>
      </c>
      <c r="I14" t="s">
        <v>133</v>
      </c>
      <c r="J14" t="s">
        <v>138</v>
      </c>
      <c r="K14">
        <v>9.7787453472504768E-2</v>
      </c>
      <c r="L14" t="s">
        <v>135</v>
      </c>
      <c r="N14" t="s">
        <v>143</v>
      </c>
      <c r="O14" t="s">
        <v>138</v>
      </c>
      <c r="P14">
        <v>0.24342285181757803</v>
      </c>
      <c r="Q14" t="s">
        <v>135</v>
      </c>
      <c r="S14" t="s">
        <v>144</v>
      </c>
      <c r="T14" t="s">
        <v>138</v>
      </c>
      <c r="U14">
        <v>0.25011876183276338</v>
      </c>
      <c r="V14" t="s">
        <v>135</v>
      </c>
      <c r="X14">
        <v>0.24292237442922374</v>
      </c>
      <c r="Y14">
        <v>0.25092111478507323</v>
      </c>
      <c r="Z14" t="s">
        <v>138</v>
      </c>
      <c r="AA14" t="s">
        <v>26</v>
      </c>
      <c r="AC14" t="s">
        <v>23</v>
      </c>
      <c r="AD14" t="s">
        <v>138</v>
      </c>
      <c r="AE14">
        <v>0.2497015680449729</v>
      </c>
      <c r="AG14" t="s">
        <v>99</v>
      </c>
      <c r="AH14" t="s">
        <v>138</v>
      </c>
      <c r="AI14">
        <v>0.27107344605999706</v>
      </c>
    </row>
    <row r="15" spans="1:39" x14ac:dyDescent="0.45">
      <c r="I15" t="s">
        <v>133</v>
      </c>
      <c r="J15" t="s">
        <v>139</v>
      </c>
      <c r="K15">
        <v>4.896936097582037E-4</v>
      </c>
      <c r="L15" t="s">
        <v>135</v>
      </c>
      <c r="N15" t="s">
        <v>143</v>
      </c>
      <c r="O15" t="s">
        <v>139</v>
      </c>
      <c r="P15">
        <v>5.8072729744006978E-2</v>
      </c>
      <c r="Q15" t="s">
        <v>135</v>
      </c>
      <c r="S15" t="s">
        <v>144</v>
      </c>
      <c r="T15" t="s">
        <v>139</v>
      </c>
      <c r="U15">
        <v>5.8167440438757136E-2</v>
      </c>
      <c r="V15" t="s">
        <v>135</v>
      </c>
      <c r="X15">
        <v>5.5707762557077628E-2</v>
      </c>
      <c r="Y15">
        <v>3.0876861497153366E-2</v>
      </c>
      <c r="Z15" t="s">
        <v>139</v>
      </c>
      <c r="AA15" t="s">
        <v>26</v>
      </c>
      <c r="AC15" t="s">
        <v>23</v>
      </c>
      <c r="AD15" t="s">
        <v>139</v>
      </c>
      <c r="AE15">
        <v>4.8303646907925109E-2</v>
      </c>
      <c r="AG15" t="s">
        <v>99</v>
      </c>
      <c r="AH15" t="s">
        <v>139</v>
      </c>
      <c r="AI15">
        <v>0.33115646790490216</v>
      </c>
    </row>
    <row r="16" spans="1:39" x14ac:dyDescent="0.45">
      <c r="I16" t="s">
        <v>133</v>
      </c>
      <c r="J16" t="s">
        <v>140</v>
      </c>
      <c r="K16">
        <v>4.8235789482883535E-3</v>
      </c>
      <c r="L16" t="s">
        <v>135</v>
      </c>
      <c r="N16" t="s">
        <v>143</v>
      </c>
      <c r="O16" t="s">
        <v>140</v>
      </c>
      <c r="P16">
        <v>7.120478132112207E-3</v>
      </c>
      <c r="Q16" t="s">
        <v>135</v>
      </c>
      <c r="S16" t="s">
        <v>144</v>
      </c>
      <c r="T16" t="s">
        <v>140</v>
      </c>
      <c r="U16">
        <v>6.7986277207287031E-3</v>
      </c>
      <c r="V16" t="s">
        <v>135</v>
      </c>
      <c r="X16">
        <v>6.9634703196347035E-3</v>
      </c>
      <c r="Y16">
        <v>8.8970655263572278E-3</v>
      </c>
      <c r="Z16" t="s">
        <v>140</v>
      </c>
      <c r="AA16" t="s">
        <v>26</v>
      </c>
      <c r="AC16" t="s">
        <v>23</v>
      </c>
      <c r="AD16" t="s">
        <v>140</v>
      </c>
      <c r="AE16">
        <v>7.9985661615229135E-3</v>
      </c>
      <c r="AG16" t="s">
        <v>99</v>
      </c>
      <c r="AH16" t="s">
        <v>140</v>
      </c>
      <c r="AI16">
        <v>0.10528395697637927</v>
      </c>
    </row>
    <row r="17" spans="9:35" x14ac:dyDescent="0.45">
      <c r="I17" t="s">
        <v>133</v>
      </c>
      <c r="J17" t="s">
        <v>141</v>
      </c>
      <c r="K17">
        <v>8.5702982161334179E-2</v>
      </c>
      <c r="L17" t="s">
        <v>135</v>
      </c>
      <c r="N17" t="s">
        <v>143</v>
      </c>
      <c r="O17" t="s">
        <v>141</v>
      </c>
      <c r="P17">
        <v>5.8809210602448606E-2</v>
      </c>
      <c r="Q17" t="s">
        <v>135</v>
      </c>
      <c r="S17" t="s">
        <v>144</v>
      </c>
      <c r="T17" t="s">
        <v>141</v>
      </c>
      <c r="U17">
        <v>5.3564233598422953E-2</v>
      </c>
      <c r="V17" t="s">
        <v>135</v>
      </c>
      <c r="X17">
        <v>5.5707762557077628E-2</v>
      </c>
      <c r="Y17">
        <v>7.7000058009927999E-2</v>
      </c>
      <c r="Z17" t="s">
        <v>141</v>
      </c>
      <c r="AA17" t="s">
        <v>26</v>
      </c>
      <c r="AC17" t="s">
        <v>23</v>
      </c>
      <c r="AD17" t="s">
        <v>141</v>
      </c>
      <c r="AE17">
        <v>6.4256093433203029E-2</v>
      </c>
      <c r="AG17" t="s">
        <v>99</v>
      </c>
      <c r="AH17" t="s">
        <v>141</v>
      </c>
      <c r="AI17">
        <v>0.1139698900628332</v>
      </c>
    </row>
    <row r="18" spans="9:35" x14ac:dyDescent="0.45">
      <c r="I18" t="s">
        <v>133</v>
      </c>
      <c r="J18" t="s">
        <v>142</v>
      </c>
      <c r="K18">
        <v>1.6862300850866115E-3</v>
      </c>
      <c r="L18" t="s">
        <v>135</v>
      </c>
      <c r="N18" t="s">
        <v>143</v>
      </c>
      <c r="O18" t="s">
        <v>142</v>
      </c>
      <c r="P18">
        <v>5.0319259164211566E-2</v>
      </c>
      <c r="Q18" t="s">
        <v>135</v>
      </c>
      <c r="S18" t="s">
        <v>144</v>
      </c>
      <c r="T18" t="s">
        <v>142</v>
      </c>
      <c r="U18">
        <v>5.1183629949946789E-2</v>
      </c>
      <c r="V18" t="s">
        <v>135</v>
      </c>
      <c r="X18">
        <v>4.8744292237442921E-2</v>
      </c>
      <c r="Y18">
        <v>5.0349302637794295E-2</v>
      </c>
      <c r="Z18" t="s">
        <v>142</v>
      </c>
      <c r="AA18" t="s">
        <v>26</v>
      </c>
      <c r="AC18" t="s">
        <v>23</v>
      </c>
      <c r="AD18" t="s">
        <v>142</v>
      </c>
      <c r="AE18">
        <v>5.3457696931500959E-2</v>
      </c>
      <c r="AG18" t="s">
        <v>99</v>
      </c>
      <c r="AH18" t="s">
        <v>142</v>
      </c>
      <c r="AI18">
        <v>0.18212079901465139</v>
      </c>
    </row>
    <row r="19" spans="9:35" x14ac:dyDescent="0.45">
      <c r="AC19" t="s">
        <v>20</v>
      </c>
      <c r="AD19" t="s">
        <v>134</v>
      </c>
      <c r="AE19">
        <v>0.27409061223624648</v>
      </c>
    </row>
    <row r="20" spans="9:35" x14ac:dyDescent="0.45">
      <c r="AC20" t="s">
        <v>20</v>
      </c>
      <c r="AD20" t="s">
        <v>136</v>
      </c>
      <c r="AE20">
        <v>3.4986937233220237E-2</v>
      </c>
    </row>
    <row r="21" spans="9:35" x14ac:dyDescent="0.45">
      <c r="AC21" t="s">
        <v>20</v>
      </c>
      <c r="AD21" t="s">
        <v>137</v>
      </c>
      <c r="AE21">
        <v>0.28013574017878146</v>
      </c>
    </row>
    <row r="22" spans="9:35" x14ac:dyDescent="0.45">
      <c r="AC22" t="s">
        <v>20</v>
      </c>
      <c r="AD22" t="s">
        <v>138</v>
      </c>
      <c r="AE22">
        <v>0.24360939428227799</v>
      </c>
    </row>
    <row r="23" spans="9:35" x14ac:dyDescent="0.45">
      <c r="AC23" t="s">
        <v>20</v>
      </c>
      <c r="AD23" t="s">
        <v>139</v>
      </c>
      <c r="AE23">
        <v>5.4950064605738376E-2</v>
      </c>
    </row>
    <row r="24" spans="9:35" x14ac:dyDescent="0.45">
      <c r="AC24" t="s">
        <v>20</v>
      </c>
      <c r="AD24" t="s">
        <v>140</v>
      </c>
      <c r="AE24">
        <v>7.0255204884274343E-3</v>
      </c>
    </row>
    <row r="25" spans="9:35" x14ac:dyDescent="0.45">
      <c r="AC25" t="s">
        <v>20</v>
      </c>
      <c r="AD25" t="s">
        <v>141</v>
      </c>
      <c r="AE25">
        <v>5.6225557246189072E-2</v>
      </c>
    </row>
    <row r="26" spans="9:35" x14ac:dyDescent="0.45">
      <c r="AC26" t="s">
        <v>20</v>
      </c>
      <c r="AD26" t="s">
        <v>142</v>
      </c>
      <c r="AE26">
        <v>4.8976173729118958E-2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FEB8-76EC-4337-BDB5-F20EAAA499A2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113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14</v>
      </c>
      <c r="J10" t="s">
        <v>131</v>
      </c>
      <c r="K10" t="s">
        <v>132</v>
      </c>
      <c r="L10" t="s">
        <v>31</v>
      </c>
      <c r="N10" t="s">
        <v>14</v>
      </c>
      <c r="O10" t="s">
        <v>131</v>
      </c>
      <c r="P10" t="s">
        <v>132</v>
      </c>
      <c r="Q10" t="s">
        <v>31</v>
      </c>
      <c r="S10" t="s">
        <v>14</v>
      </c>
      <c r="T10" t="s">
        <v>131</v>
      </c>
      <c r="U10" t="s">
        <v>132</v>
      </c>
      <c r="V10" t="s">
        <v>31</v>
      </c>
      <c r="X10" t="s">
        <v>145</v>
      </c>
      <c r="Y10" t="s">
        <v>132</v>
      </c>
      <c r="Z10" t="s">
        <v>131</v>
      </c>
      <c r="AA10" t="s">
        <v>14</v>
      </c>
      <c r="AC10" t="s">
        <v>14</v>
      </c>
      <c r="AD10" t="s">
        <v>131</v>
      </c>
      <c r="AE10" t="s">
        <v>132</v>
      </c>
      <c r="AG10" t="s">
        <v>14</v>
      </c>
      <c r="AH10" t="s">
        <v>131</v>
      </c>
      <c r="AI10" t="s">
        <v>151</v>
      </c>
      <c r="AK10" t="s">
        <v>131</v>
      </c>
      <c r="AL10" t="s">
        <v>152</v>
      </c>
      <c r="AM10" t="s">
        <v>153</v>
      </c>
    </row>
    <row r="11" spans="1:39" x14ac:dyDescent="0.45">
      <c r="A11" t="str">
        <f>IFERROR(IF(Veda!B5=ts12_clu!A10,"ok","x"),"")</f>
        <v>x</v>
      </c>
      <c r="C11" t="s">
        <v>155</v>
      </c>
      <c r="D11" t="s">
        <v>124</v>
      </c>
      <c r="E11" t="s">
        <v>156</v>
      </c>
      <c r="F11" t="s">
        <v>155</v>
      </c>
      <c r="G11" t="s">
        <v>124</v>
      </c>
      <c r="I11" t="s">
        <v>133</v>
      </c>
      <c r="J11" t="s">
        <v>157</v>
      </c>
      <c r="K11">
        <v>0.99999999999980893</v>
      </c>
      <c r="L11" t="s">
        <v>135</v>
      </c>
      <c r="N11" t="s">
        <v>143</v>
      </c>
      <c r="O11" t="s">
        <v>157</v>
      </c>
      <c r="P11">
        <v>0.99999999999979439</v>
      </c>
      <c r="Q11" t="s">
        <v>135</v>
      </c>
      <c r="S11" t="s">
        <v>144</v>
      </c>
      <c r="T11" t="s">
        <v>157</v>
      </c>
      <c r="U11">
        <v>0.99999999999979616</v>
      </c>
      <c r="V11" t="s">
        <v>135</v>
      </c>
      <c r="X11">
        <v>1</v>
      </c>
      <c r="Y11">
        <v>1.0000000000000002</v>
      </c>
      <c r="Z11" t="s">
        <v>157</v>
      </c>
      <c r="AA11" t="s">
        <v>26</v>
      </c>
      <c r="AC11" t="s">
        <v>23</v>
      </c>
      <c r="AD11" t="s">
        <v>157</v>
      </c>
      <c r="AE11">
        <v>1</v>
      </c>
      <c r="AG11" t="s">
        <v>99</v>
      </c>
      <c r="AH11" t="s">
        <v>157</v>
      </c>
      <c r="AI11">
        <v>0.29960038929139898</v>
      </c>
      <c r="AK11" t="s">
        <v>155</v>
      </c>
      <c r="AL11">
        <v>1.1999999999999997</v>
      </c>
      <c r="AM11" t="s">
        <v>154</v>
      </c>
    </row>
    <row r="12" spans="1:39" x14ac:dyDescent="0.45">
      <c r="AC12" t="s">
        <v>20</v>
      </c>
      <c r="AD12" t="s">
        <v>157</v>
      </c>
      <c r="AE1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841B-EC1D-46A1-9495-507A297283F4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114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14</v>
      </c>
      <c r="J10" t="s">
        <v>131</v>
      </c>
      <c r="K10" t="s">
        <v>132</v>
      </c>
      <c r="L10" t="s">
        <v>31</v>
      </c>
      <c r="N10" t="s">
        <v>14</v>
      </c>
      <c r="O10" t="s">
        <v>131</v>
      </c>
      <c r="P10" t="s">
        <v>132</v>
      </c>
      <c r="Q10" t="s">
        <v>31</v>
      </c>
      <c r="S10" t="s">
        <v>14</v>
      </c>
      <c r="T10" t="s">
        <v>131</v>
      </c>
      <c r="U10" t="s">
        <v>132</v>
      </c>
      <c r="V10" t="s">
        <v>31</v>
      </c>
      <c r="X10" t="s">
        <v>145</v>
      </c>
      <c r="Y10" t="s">
        <v>132</v>
      </c>
      <c r="Z10" t="s">
        <v>131</v>
      </c>
      <c r="AA10" t="s">
        <v>14</v>
      </c>
      <c r="AC10" t="s">
        <v>14</v>
      </c>
      <c r="AD10" t="s">
        <v>131</v>
      </c>
      <c r="AE10" t="s">
        <v>132</v>
      </c>
      <c r="AG10" t="s">
        <v>14</v>
      </c>
      <c r="AH10" t="s">
        <v>131</v>
      </c>
      <c r="AI10" t="s">
        <v>151</v>
      </c>
      <c r="AK10" t="s">
        <v>131</v>
      </c>
      <c r="AL10" t="s">
        <v>152</v>
      </c>
      <c r="AM10" t="s">
        <v>153</v>
      </c>
    </row>
    <row r="11" spans="1:39" x14ac:dyDescent="0.45">
      <c r="A11" t="str">
        <f>IFERROR(IF(Veda!B5=ts12_clu!A10,"ok","x"),"")</f>
        <v>x</v>
      </c>
      <c r="C11" t="s">
        <v>158</v>
      </c>
      <c r="D11" t="s">
        <v>124</v>
      </c>
      <c r="E11" t="s">
        <v>147</v>
      </c>
      <c r="F11" t="s">
        <v>159</v>
      </c>
      <c r="G11" t="s">
        <v>124</v>
      </c>
      <c r="I11" t="s">
        <v>133</v>
      </c>
      <c r="J11" t="s">
        <v>164</v>
      </c>
      <c r="K11">
        <v>0.19429881101052746</v>
      </c>
      <c r="L11" t="s">
        <v>135</v>
      </c>
      <c r="N11" t="s">
        <v>143</v>
      </c>
      <c r="O11" t="s">
        <v>164</v>
      </c>
      <c r="P11">
        <v>0.10520441806812357</v>
      </c>
      <c r="Q11" t="s">
        <v>135</v>
      </c>
      <c r="S11" t="s">
        <v>144</v>
      </c>
      <c r="T11" t="s">
        <v>164</v>
      </c>
      <c r="U11">
        <v>9.7172680668432682E-2</v>
      </c>
      <c r="V11" t="s">
        <v>135</v>
      </c>
      <c r="X11">
        <v>0.11426940639269406</v>
      </c>
      <c r="Y11">
        <v>0.16087081189037786</v>
      </c>
      <c r="Z11" t="s">
        <v>164</v>
      </c>
      <c r="AA11" t="s">
        <v>26</v>
      </c>
      <c r="AC11" t="s">
        <v>23</v>
      </c>
      <c r="AD11" t="s">
        <v>164</v>
      </c>
      <c r="AE11">
        <v>0.11819115625337555</v>
      </c>
      <c r="AG11" t="s">
        <v>99</v>
      </c>
      <c r="AH11" t="s">
        <v>164</v>
      </c>
      <c r="AI11">
        <v>0.18444393583567309</v>
      </c>
      <c r="AK11" t="s">
        <v>161</v>
      </c>
      <c r="AL11">
        <v>0.40439611291068944</v>
      </c>
      <c r="AM11" t="s">
        <v>154</v>
      </c>
    </row>
    <row r="12" spans="1:39" x14ac:dyDescent="0.45">
      <c r="C12" t="s">
        <v>160</v>
      </c>
      <c r="E12" t="s">
        <v>149</v>
      </c>
      <c r="G12" t="s">
        <v>124</v>
      </c>
      <c r="I12" t="s">
        <v>133</v>
      </c>
      <c r="J12" t="s">
        <v>165</v>
      </c>
      <c r="K12">
        <v>6.9026431976756313E-5</v>
      </c>
      <c r="L12" t="s">
        <v>135</v>
      </c>
      <c r="N12" t="s">
        <v>143</v>
      </c>
      <c r="O12" t="s">
        <v>165</v>
      </c>
      <c r="P12">
        <v>0.10140725246095379</v>
      </c>
      <c r="Q12" t="s">
        <v>135</v>
      </c>
      <c r="S12" t="s">
        <v>144</v>
      </c>
      <c r="T12" t="s">
        <v>165</v>
      </c>
      <c r="U12">
        <v>0.10539924156265808</v>
      </c>
      <c r="V12" t="s">
        <v>135</v>
      </c>
      <c r="X12">
        <v>0.11426940639269406</v>
      </c>
      <c r="Y12">
        <v>5.2547713165767528E-2</v>
      </c>
      <c r="Z12" t="s">
        <v>165</v>
      </c>
      <c r="AA12" t="s">
        <v>26</v>
      </c>
      <c r="AC12" t="s">
        <v>23</v>
      </c>
      <c r="AD12" t="s">
        <v>165</v>
      </c>
      <c r="AE12">
        <v>9.764364422569162E-2</v>
      </c>
      <c r="AG12" t="s">
        <v>99</v>
      </c>
      <c r="AH12" t="s">
        <v>165</v>
      </c>
      <c r="AI12">
        <v>0.33632064062675737</v>
      </c>
      <c r="AK12" t="s">
        <v>160</v>
      </c>
      <c r="AL12">
        <v>0.30301943544655247</v>
      </c>
      <c r="AM12" t="s">
        <v>154</v>
      </c>
    </row>
    <row r="13" spans="1:39" x14ac:dyDescent="0.45">
      <c r="C13" t="s">
        <v>161</v>
      </c>
      <c r="E13" t="s">
        <v>162</v>
      </c>
      <c r="G13" t="s">
        <v>124</v>
      </c>
      <c r="I13" t="s">
        <v>133</v>
      </c>
      <c r="J13" t="s">
        <v>166</v>
      </c>
      <c r="K13">
        <v>1.2744997819071709E-2</v>
      </c>
      <c r="L13" t="s">
        <v>135</v>
      </c>
      <c r="N13" t="s">
        <v>143</v>
      </c>
      <c r="O13" t="s">
        <v>166</v>
      </c>
      <c r="P13">
        <v>2.0061122687877575E-2</v>
      </c>
      <c r="Q13" t="s">
        <v>135</v>
      </c>
      <c r="S13" t="s">
        <v>144</v>
      </c>
      <c r="T13" t="s">
        <v>166</v>
      </c>
      <c r="U13">
        <v>1.8540853079282008E-2</v>
      </c>
      <c r="V13" t="s">
        <v>135</v>
      </c>
      <c r="X13">
        <v>2.0776255707762557E-2</v>
      </c>
      <c r="Y13">
        <v>3.5896543437005365E-2</v>
      </c>
      <c r="Z13" t="s">
        <v>166</v>
      </c>
      <c r="AA13" t="s">
        <v>26</v>
      </c>
      <c r="AC13" t="s">
        <v>23</v>
      </c>
      <c r="AD13" t="s">
        <v>166</v>
      </c>
      <c r="AE13">
        <v>2.2218061012861254E-2</v>
      </c>
      <c r="AG13" t="s">
        <v>99</v>
      </c>
      <c r="AH13" t="s">
        <v>166</v>
      </c>
      <c r="AI13">
        <v>0.16828062521923326</v>
      </c>
      <c r="AK13" t="s">
        <v>158</v>
      </c>
      <c r="AL13">
        <v>0.26702915316982873</v>
      </c>
      <c r="AM13" t="s">
        <v>154</v>
      </c>
    </row>
    <row r="14" spans="1:39" x14ac:dyDescent="0.45">
      <c r="C14" t="s">
        <v>163</v>
      </c>
      <c r="I14" t="s">
        <v>133</v>
      </c>
      <c r="J14" t="s">
        <v>167</v>
      </c>
      <c r="K14">
        <v>0.25838474206722706</v>
      </c>
      <c r="L14" t="s">
        <v>135</v>
      </c>
      <c r="N14" t="s">
        <v>143</v>
      </c>
      <c r="O14" t="s">
        <v>167</v>
      </c>
      <c r="P14">
        <v>0.14904848550067187</v>
      </c>
      <c r="Q14" t="s">
        <v>135</v>
      </c>
      <c r="S14" t="s">
        <v>144</v>
      </c>
      <c r="T14" t="s">
        <v>167</v>
      </c>
      <c r="U14">
        <v>0.13990776695821097</v>
      </c>
      <c r="V14" t="s">
        <v>135</v>
      </c>
      <c r="X14">
        <v>0.11552511415525114</v>
      </c>
      <c r="Y14">
        <v>0.16263862301005233</v>
      </c>
      <c r="Z14" t="s">
        <v>167</v>
      </c>
      <c r="AA14" t="s">
        <v>26</v>
      </c>
      <c r="AC14" t="s">
        <v>23</v>
      </c>
      <c r="AD14" t="s">
        <v>167</v>
      </c>
      <c r="AE14">
        <v>0.12251447003662695</v>
      </c>
      <c r="AG14" t="s">
        <v>99</v>
      </c>
      <c r="AH14" t="s">
        <v>167</v>
      </c>
      <c r="AI14">
        <v>0.19174320375688136</v>
      </c>
      <c r="AK14" t="s">
        <v>163</v>
      </c>
      <c r="AL14">
        <v>0.22555529847292913</v>
      </c>
      <c r="AM14" t="s">
        <v>154</v>
      </c>
    </row>
    <row r="15" spans="1:39" x14ac:dyDescent="0.45">
      <c r="I15" t="s">
        <v>133</v>
      </c>
      <c r="J15" t="s">
        <v>168</v>
      </c>
      <c r="K15">
        <v>3.3105948694450689E-3</v>
      </c>
      <c r="L15" t="s">
        <v>135</v>
      </c>
      <c r="N15" t="s">
        <v>143</v>
      </c>
      <c r="O15" t="s">
        <v>168</v>
      </c>
      <c r="P15">
        <v>0.1425689183623626</v>
      </c>
      <c r="Q15" t="s">
        <v>135</v>
      </c>
      <c r="S15" t="s">
        <v>144</v>
      </c>
      <c r="T15" t="s">
        <v>168</v>
      </c>
      <c r="U15">
        <v>0.14899437241819788</v>
      </c>
      <c r="V15" t="s">
        <v>135</v>
      </c>
      <c r="X15">
        <v>0.11552511415525114</v>
      </c>
      <c r="Y15">
        <v>5.3125160563193538E-2</v>
      </c>
      <c r="Z15" t="s">
        <v>168</v>
      </c>
      <c r="AA15" t="s">
        <v>26</v>
      </c>
      <c r="AC15" t="s">
        <v>23</v>
      </c>
      <c r="AD15" t="s">
        <v>168</v>
      </c>
      <c r="AE15">
        <v>9.9430561690573876E-2</v>
      </c>
      <c r="AG15" t="s">
        <v>99</v>
      </c>
      <c r="AH15" t="s">
        <v>168</v>
      </c>
      <c r="AI15">
        <v>0.37712195612715815</v>
      </c>
    </row>
    <row r="16" spans="1:39" x14ac:dyDescent="0.45">
      <c r="I16" t="s">
        <v>133</v>
      </c>
      <c r="J16" t="s">
        <v>169</v>
      </c>
      <c r="K16">
        <v>3.0691267184700395E-2</v>
      </c>
      <c r="L16" t="s">
        <v>135</v>
      </c>
      <c r="N16" t="s">
        <v>143</v>
      </c>
      <c r="O16" t="s">
        <v>169</v>
      </c>
      <c r="P16">
        <v>2.8818897827592432E-2</v>
      </c>
      <c r="Q16" t="s">
        <v>135</v>
      </c>
      <c r="S16" t="s">
        <v>144</v>
      </c>
      <c r="T16" t="s">
        <v>169</v>
      </c>
      <c r="U16">
        <v>2.7122130054051344E-2</v>
      </c>
      <c r="V16" t="s">
        <v>135</v>
      </c>
      <c r="X16">
        <v>2.1004566210045664E-2</v>
      </c>
      <c r="Y16">
        <v>3.6291010947302131E-2</v>
      </c>
      <c r="Z16" t="s">
        <v>169</v>
      </c>
      <c r="AA16" t="s">
        <v>26</v>
      </c>
      <c r="AC16" t="s">
        <v>23</v>
      </c>
      <c r="AD16" t="s">
        <v>169</v>
      </c>
      <c r="AE16">
        <v>2.2965271391870858E-2</v>
      </c>
      <c r="AG16" t="s">
        <v>99</v>
      </c>
      <c r="AH16" t="s">
        <v>169</v>
      </c>
      <c r="AI16">
        <v>0.1680616153557668</v>
      </c>
    </row>
    <row r="17" spans="9:35" x14ac:dyDescent="0.45">
      <c r="I17" t="s">
        <v>133</v>
      </c>
      <c r="J17" t="s">
        <v>170</v>
      </c>
      <c r="K17">
        <v>0.29948444185308731</v>
      </c>
      <c r="L17" t="s">
        <v>135</v>
      </c>
      <c r="N17" t="s">
        <v>143</v>
      </c>
      <c r="O17" t="s">
        <v>170</v>
      </c>
      <c r="P17">
        <v>7.5144634691264436E-2</v>
      </c>
      <c r="Q17" t="s">
        <v>135</v>
      </c>
      <c r="S17" t="s">
        <v>144</v>
      </c>
      <c r="T17" t="s">
        <v>170</v>
      </c>
      <c r="U17">
        <v>6.8511894999283909E-2</v>
      </c>
      <c r="V17" t="s">
        <v>135</v>
      </c>
      <c r="X17">
        <v>0.11552511415525114</v>
      </c>
      <c r="Y17">
        <v>0.16263862301005233</v>
      </c>
      <c r="Z17" t="s">
        <v>170</v>
      </c>
      <c r="AA17" t="s">
        <v>26</v>
      </c>
      <c r="AC17" t="s">
        <v>23</v>
      </c>
      <c r="AD17" t="s">
        <v>170</v>
      </c>
      <c r="AE17">
        <v>0.12264326156561349</v>
      </c>
      <c r="AG17" t="s">
        <v>99</v>
      </c>
      <c r="AH17" t="s">
        <v>170</v>
      </c>
      <c r="AI17">
        <v>0.14769495408386679</v>
      </c>
    </row>
    <row r="18" spans="9:35" x14ac:dyDescent="0.45">
      <c r="I18" t="s">
        <v>133</v>
      </c>
      <c r="J18" t="s">
        <v>171</v>
      </c>
      <c r="K18">
        <v>9.4162079174879981E-3</v>
      </c>
      <c r="L18" t="s">
        <v>135</v>
      </c>
      <c r="N18" t="s">
        <v>143</v>
      </c>
      <c r="O18" t="s">
        <v>171</v>
      </c>
      <c r="P18">
        <v>6.846541783195341E-2</v>
      </c>
      <c r="Q18" t="s">
        <v>135</v>
      </c>
      <c r="S18" t="s">
        <v>144</v>
      </c>
      <c r="T18" t="s">
        <v>171</v>
      </c>
      <c r="U18">
        <v>7.3165268177176404E-2</v>
      </c>
      <c r="V18" t="s">
        <v>135</v>
      </c>
      <c r="X18">
        <v>0.11552511415525114</v>
      </c>
      <c r="Y18">
        <v>5.3125160563193538E-2</v>
      </c>
      <c r="Z18" t="s">
        <v>171</v>
      </c>
      <c r="AA18" t="s">
        <v>26</v>
      </c>
      <c r="AC18" t="s">
        <v>23</v>
      </c>
      <c r="AD18" t="s">
        <v>171</v>
      </c>
      <c r="AE18">
        <v>0.10045386194730507</v>
      </c>
      <c r="AG18" t="s">
        <v>99</v>
      </c>
      <c r="AH18" t="s">
        <v>171</v>
      </c>
      <c r="AI18">
        <v>0.31451538907064003</v>
      </c>
    </row>
    <row r="19" spans="9:35" x14ac:dyDescent="0.45">
      <c r="I19" t="s">
        <v>133</v>
      </c>
      <c r="J19" t="s">
        <v>172</v>
      </c>
      <c r="K19">
        <v>3.8021106530569837E-2</v>
      </c>
      <c r="L19" t="s">
        <v>135</v>
      </c>
      <c r="N19" t="s">
        <v>143</v>
      </c>
      <c r="O19" t="s">
        <v>172</v>
      </c>
      <c r="P19">
        <v>1.5303222790190243E-2</v>
      </c>
      <c r="Q19" t="s">
        <v>135</v>
      </c>
      <c r="S19" t="s">
        <v>144</v>
      </c>
      <c r="T19" t="s">
        <v>172</v>
      </c>
      <c r="U19">
        <v>1.532870077005929E-2</v>
      </c>
      <c r="V19" t="s">
        <v>135</v>
      </c>
      <c r="X19">
        <v>2.1004566210045664E-2</v>
      </c>
      <c r="Y19">
        <v>3.6291010947302131E-2</v>
      </c>
      <c r="Z19" t="s">
        <v>172</v>
      </c>
      <c r="AA19" t="s">
        <v>26</v>
      </c>
      <c r="AC19" t="s">
        <v>23</v>
      </c>
      <c r="AD19" t="s">
        <v>172</v>
      </c>
      <c r="AE19">
        <v>2.2611873364752143E-2</v>
      </c>
      <c r="AG19" t="s">
        <v>99</v>
      </c>
      <c r="AH19" t="s">
        <v>172</v>
      </c>
      <c r="AI19">
        <v>0.1070148299237299</v>
      </c>
    </row>
    <row r="20" spans="9:35" x14ac:dyDescent="0.45">
      <c r="I20" t="s">
        <v>133</v>
      </c>
      <c r="J20" t="s">
        <v>173</v>
      </c>
      <c r="K20">
        <v>0.14688613298083877</v>
      </c>
      <c r="L20" t="s">
        <v>135</v>
      </c>
      <c r="N20" t="s">
        <v>143</v>
      </c>
      <c r="O20" t="s">
        <v>173</v>
      </c>
      <c r="P20">
        <v>0.1353111009554451</v>
      </c>
      <c r="Q20" t="s">
        <v>135</v>
      </c>
      <c r="S20" t="s">
        <v>144</v>
      </c>
      <c r="T20" t="s">
        <v>173</v>
      </c>
      <c r="U20">
        <v>0.14132794813818267</v>
      </c>
      <c r="V20" t="s">
        <v>135</v>
      </c>
      <c r="X20">
        <v>0.11301369863013698</v>
      </c>
      <c r="Y20">
        <v>0.15910300077070333</v>
      </c>
      <c r="Z20" t="s">
        <v>173</v>
      </c>
      <c r="AA20" t="s">
        <v>26</v>
      </c>
      <c r="AC20" t="s">
        <v>23</v>
      </c>
      <c r="AD20" t="s">
        <v>173</v>
      </c>
      <c r="AE20">
        <v>0.13762287724714475</v>
      </c>
      <c r="AG20" t="s">
        <v>99</v>
      </c>
      <c r="AH20" t="s">
        <v>173</v>
      </c>
      <c r="AI20">
        <v>0.10814855721490635</v>
      </c>
    </row>
    <row r="21" spans="9:35" x14ac:dyDescent="0.45">
      <c r="I21" t="s">
        <v>133</v>
      </c>
      <c r="J21" t="s">
        <v>174</v>
      </c>
      <c r="K21">
        <v>0</v>
      </c>
      <c r="L21" t="s">
        <v>135</v>
      </c>
      <c r="N21" t="s">
        <v>143</v>
      </c>
      <c r="O21" t="s">
        <v>174</v>
      </c>
      <c r="P21">
        <v>0.13382477085889041</v>
      </c>
      <c r="Q21" t="s">
        <v>135</v>
      </c>
      <c r="S21" t="s">
        <v>144</v>
      </c>
      <c r="T21" t="s">
        <v>174</v>
      </c>
      <c r="U21">
        <v>0.13886151961176466</v>
      </c>
      <c r="V21" t="s">
        <v>135</v>
      </c>
      <c r="X21">
        <v>0.11301369863013698</v>
      </c>
      <c r="Y21">
        <v>5.197026576834151E-2</v>
      </c>
      <c r="Z21" t="s">
        <v>174</v>
      </c>
      <c r="AA21" t="s">
        <v>26</v>
      </c>
      <c r="AC21" t="s">
        <v>23</v>
      </c>
      <c r="AD21" t="s">
        <v>174</v>
      </c>
      <c r="AE21">
        <v>0.10709107236508457</v>
      </c>
      <c r="AG21" t="s">
        <v>99</v>
      </c>
      <c r="AH21" t="s">
        <v>174</v>
      </c>
      <c r="AI21">
        <v>0.30643668094329723</v>
      </c>
    </row>
    <row r="22" spans="9:35" x14ac:dyDescent="0.45">
      <c r="I22" t="s">
        <v>133</v>
      </c>
      <c r="J22" t="s">
        <v>175</v>
      </c>
      <c r="K22">
        <v>6.6926713348765317E-3</v>
      </c>
      <c r="L22" t="s">
        <v>135</v>
      </c>
      <c r="N22" t="s">
        <v>143</v>
      </c>
      <c r="O22" t="s">
        <v>175</v>
      </c>
      <c r="P22">
        <v>2.4841757964468962E-2</v>
      </c>
      <c r="Q22" t="s">
        <v>135</v>
      </c>
      <c r="S22" t="s">
        <v>144</v>
      </c>
      <c r="T22" t="s">
        <v>175</v>
      </c>
      <c r="U22">
        <v>2.5667623562496359E-2</v>
      </c>
      <c r="V22" t="s">
        <v>135</v>
      </c>
      <c r="X22">
        <v>2.0547945205479451E-2</v>
      </c>
      <c r="Y22">
        <v>3.5502075926708607E-2</v>
      </c>
      <c r="Z22" t="s">
        <v>175</v>
      </c>
      <c r="AA22" t="s">
        <v>26</v>
      </c>
      <c r="AC22" t="s">
        <v>23</v>
      </c>
      <c r="AD22" t="s">
        <v>175</v>
      </c>
      <c r="AE22">
        <v>2.6613888899099897E-2</v>
      </c>
      <c r="AG22" t="s">
        <v>99</v>
      </c>
      <c r="AH22" t="s">
        <v>175</v>
      </c>
      <c r="AI22">
        <v>5.2768244206291559E-2</v>
      </c>
    </row>
    <row r="23" spans="9:35" x14ac:dyDescent="0.45">
      <c r="AC23" t="s">
        <v>20</v>
      </c>
      <c r="AD23" t="s">
        <v>164</v>
      </c>
      <c r="AE23">
        <v>0.11495523261944324</v>
      </c>
    </row>
    <row r="24" spans="9:35" x14ac:dyDescent="0.45">
      <c r="AC24" t="s">
        <v>20</v>
      </c>
      <c r="AD24" t="s">
        <v>165</v>
      </c>
      <c r="AE24">
        <v>0.11331233725982839</v>
      </c>
    </row>
    <row r="25" spans="9:35" x14ac:dyDescent="0.45">
      <c r="AC25" t="s">
        <v>20</v>
      </c>
      <c r="AD25" t="s">
        <v>166</v>
      </c>
      <c r="AE25">
        <v>2.0959220056360785E-2</v>
      </c>
    </row>
    <row r="26" spans="9:35" x14ac:dyDescent="0.45">
      <c r="AC26" t="s">
        <v>20</v>
      </c>
      <c r="AD26" t="s">
        <v>167</v>
      </c>
      <c r="AE26">
        <v>0.11632010738895902</v>
      </c>
    </row>
    <row r="27" spans="9:35" x14ac:dyDescent="0.45">
      <c r="AC27" t="s">
        <v>20</v>
      </c>
      <c r="AD27" t="s">
        <v>168</v>
      </c>
      <c r="AE27">
        <v>0.11447441211196349</v>
      </c>
    </row>
    <row r="28" spans="9:35" x14ac:dyDescent="0.45">
      <c r="AC28" t="s">
        <v>20</v>
      </c>
      <c r="AD28" t="s">
        <v>169</v>
      </c>
      <c r="AE28">
        <v>2.1204273083676676E-2</v>
      </c>
    </row>
    <row r="29" spans="9:35" x14ac:dyDescent="0.45">
      <c r="AC29" t="s">
        <v>20</v>
      </c>
      <c r="AD29" t="s">
        <v>170</v>
      </c>
      <c r="AE29">
        <v>0.11630400514669803</v>
      </c>
    </row>
    <row r="30" spans="9:35" x14ac:dyDescent="0.45">
      <c r="AC30" t="s">
        <v>20</v>
      </c>
      <c r="AD30" t="s">
        <v>171</v>
      </c>
      <c r="AE30">
        <v>0.11452983114371207</v>
      </c>
    </row>
    <row r="31" spans="9:35" x14ac:dyDescent="0.45">
      <c r="AC31" t="s">
        <v>20</v>
      </c>
      <c r="AD31" t="s">
        <v>172</v>
      </c>
      <c r="AE31">
        <v>2.1171216837340218E-2</v>
      </c>
    </row>
    <row r="32" spans="9:35" x14ac:dyDescent="0.45">
      <c r="AC32" t="s">
        <v>20</v>
      </c>
      <c r="AD32" t="s">
        <v>173</v>
      </c>
      <c r="AE32">
        <v>0.11416318349107028</v>
      </c>
    </row>
    <row r="33" spans="29:31" x14ac:dyDescent="0.45">
      <c r="AC33" t="s">
        <v>20</v>
      </c>
      <c r="AD33" t="s">
        <v>174</v>
      </c>
      <c r="AE33">
        <v>0.11172198474672497</v>
      </c>
    </row>
    <row r="34" spans="29:31" x14ac:dyDescent="0.45">
      <c r="AC34" t="s">
        <v>20</v>
      </c>
      <c r="AD34" t="s">
        <v>175</v>
      </c>
      <c r="AE34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2025-09-01T14:23:39Z</dcterms:modified>
</cp:coreProperties>
</file>