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\SuppXLS\"/>
    </mc:Choice>
  </mc:AlternateContent>
  <xr:revisionPtr revIDLastSave="0" documentId="13_ncr:1_{5AB65C0F-49CF-418A-BF1E-B592FFDF0DDB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R5" i="1" s="1"/>
  <c r="Z9" i="1" s="1"/>
  <c r="Q4" i="1" a="1"/>
  <c r="Q4" i="1" s="1"/>
  <c r="Y8" i="1" s="1"/>
  <c r="E24" i="1"/>
  <c r="E23" i="1"/>
  <c r="E22" i="1"/>
  <c r="D15" i="1"/>
  <c r="D6" i="1"/>
  <c r="D7" i="1"/>
  <c r="D8" i="1"/>
  <c r="D5" i="1"/>
  <c r="Y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<sst xmlns="http://schemas.openxmlformats.org/spreadsheetml/2006/main" count="153" uniqueCount="64">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</sst>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20</v>
      </c>
      <c r="Q3" t="s">
        <v>47</v>
      </c>
      <c r="R3">
        <v>2050</v>
      </c>
      <c r="S3" t="s">
        <v>48</v>
      </c>
      <c r="T3">
        <v>2050</v>
      </c>
      <c r="V3" t="s">
        <v>49</v>
      </c>
    </row>
    <row r="4" spans="2:36" x14ac:dyDescent="0.45">
      <c r="B4" t="s">
        <v>17</v>
      </c>
      <c r="C4" t="s">
        <v>16</v>
      </c>
      <c r="D4" t="s">
        <v>19</v>
      </c>
      <c r="O4" t="s">
        <v>46</v>
      </c>
      <c r="P4" t="s">
        <v>1</v>
      </c>
      <c r="Q4" s="4" cm="1">
        <f t="array" ref="Q4">MAX(_xlfn._xlws.FILTER(_xlfn.BYROW(historical_data!$D$24:$AA$30, _xlfn.LAMBDA(_xlpm.r, MAX(_xlpm.r))), historical_data!$C$24:$C$30=$P4))</f>
        <v>0.59552536164631054</v>
      </c>
      <c r="R4" s="4"/>
      <c r="S4" s="4" cm="1">
        <f t="array" ref="S4">MIN(_xlfn._xlws.FILTER(_xlfn.BYROW(historical_data!$D$24:$AA$30, _xlfn.LAMBDA(_xlpm.r, MIN(_xlpm.r))), historical_data!$C$24:$C$30=$P4))</f>
        <v>0.131653501316535</v>
      </c>
    </row>
    <row r="5" spans="2:36" x14ac:dyDescent="0.45">
      <c r="B5" t="s">
        <v>12</v>
      </c>
      <c r="C5" t="s">
        <v>18</v>
      </c>
      <c r="D5">
        <f>VLOOKUP(B5,historical_data!$B$2:$J$12,MATCH(Veda!$J5,historical_data!$B$1:$I$1,0),FALSE)</f>
        <v>0.49</v>
      </c>
      <c r="J5" t="s">
        <v>10</v>
      </c>
      <c r="O5" t="s">
        <v>46</v>
      </c>
      <c r="P5" t="s">
        <v>2</v>
      </c>
      <c r="Q5" s="4" cm="1">
        <f t="array" ref="Q5">MAX(_xlfn._xlws.FILTER(_xlfn.BYROW(historical_data!$D$24:$AA$30, _xlfn.LAMBDA(_xlpm.r, MAX(_xlpm.r))), historical_data!$C$24:$C$30=$P5))</f>
        <v>0.8932487165596058</v>
      </c>
      <c r="R5" s="4">
        <f>IF(Q5&gt;0.7,Q5,0.7)</f>
        <v>0.8932487165596058</v>
      </c>
      <c r="S5" s="4" cm="1">
        <f t="array" ref="S5">MIN(_xlfn._xlws.FILTER(_xlfn.BYROW(historical_data!$D$24:$AA$30, _xlfn.LAMBDA(_xlpm.r, MIN(_xlpm.r))), historical_data!$C$24:$C$30=$P5))</f>
        <v>2.8538812785388126E-2</v>
      </c>
    </row>
    <row r="6" spans="2:36" x14ac:dyDescent="0.45">
      <c r="B6" t="s">
        <v>14</v>
      </c>
      <c r="C6" t="s">
        <v>18</v>
      </c>
      <c r="D6">
        <f>VLOOKUP(B6,historical_data!$B$2:$J$12,MATCH(Veda!$J6,historical_data!$B$1:$I$1,0),FALSE)</f>
        <v>7.0000000000000007E-2</v>
      </c>
      <c r="J6" t="s">
        <v>10</v>
      </c>
      <c r="U6" t="s">
        <v>57</v>
      </c>
      <c r="AD6" t="s">
        <v>58</v>
      </c>
    </row>
    <row r="7" spans="2:36" x14ac:dyDescent="0.45">
      <c r="B7" t="s">
        <v>15</v>
      </c>
      <c r="C7" t="s">
        <v>18</v>
      </c>
      <c r="D7">
        <f>VLOOKUP(B7,historical_data!$B$2:$J$12,MATCH(Veda!$J7,historical_data!$B$1:$I$1,0),FALSE)</f>
        <v>0.24</v>
      </c>
      <c r="J7" t="s">
        <v>10</v>
      </c>
      <c r="U7" t="s">
        <v>50</v>
      </c>
      <c r="V7" t="s">
        <v>17</v>
      </c>
      <c r="W7" t="s">
        <v>61</v>
      </c>
      <c r="X7" t="s">
        <v>51</v>
      </c>
      <c r="Y7">
        <v>2022</v>
      </c>
      <c r="Z7">
        <v>2050</v>
      </c>
      <c r="AA7" t="s">
        <v>59</v>
      </c>
      <c r="AB7" t="s">
        <v>60</v>
      </c>
      <c r="AD7" t="s">
        <v>50</v>
      </c>
      <c r="AE7" t="s">
        <v>17</v>
      </c>
      <c r="AF7" t="s">
        <v>51</v>
      </c>
      <c r="AG7" t="s">
        <v>52</v>
      </c>
      <c r="AH7">
        <v>2050</v>
      </c>
      <c r="AI7" t="s">
        <v>59</v>
      </c>
      <c r="AJ7" t="s">
        <v>60</v>
      </c>
    </row>
    <row r="8" spans="2:36" x14ac:dyDescent="0.45">
      <c r="B8" t="s">
        <v>13</v>
      </c>
      <c r="C8" t="s">
        <v>18</v>
      </c>
      <c r="D8">
        <f>VLOOKUP(B8,historical_data!$B$2:$J$12,MATCH(Veda!$J8,historical_data!$B$1:$I$1,0),FALSE)</f>
        <v>1.04</v>
      </c>
      <c r="J8" t="s">
        <v>11</v>
      </c>
      <c r="U8" t="s">
        <v>53</v>
      </c>
      <c r="V8" t="s">
        <v>1</v>
      </c>
      <c r="W8" s="1" t="s">
        <v>62</v>
      </c>
      <c r="X8">
        <v>1</v>
      </c>
      <c r="Y8" s="3">
        <f>-Q4*$Q$1*8.76</f>
        <v>-5.7384823848238486</v>
      </c>
      <c r="Z8" s="3"/>
      <c r="AA8">
        <v>0</v>
      </c>
      <c r="AB8">
        <v>3</v>
      </c>
      <c r="AD8" t="s">
        <v>54</v>
      </c>
      <c r="AE8" t="s">
        <v>1</v>
      </c>
      <c r="AF8">
        <v>1</v>
      </c>
      <c r="AG8" s="3">
        <f>-S4*$S$1*8.76</f>
        <v>-1.0379562043795618</v>
      </c>
      <c r="AI8">
        <v>0</v>
      </c>
      <c r="AJ8">
        <v>3</v>
      </c>
    </row>
    <row r="9" spans="2:36" x14ac:dyDescent="0.45">
      <c r="U9" t="s">
        <v>55</v>
      </c>
      <c r="V9" t="s">
        <v>2</v>
      </c>
      <c r="W9" s="1" t="s">
        <v>62</v>
      </c>
      <c r="X9">
        <v>1</v>
      </c>
      <c r="Y9" s="3">
        <f>-Q5*$Q$1*8.76</f>
        <v>-8.6073446327683616</v>
      </c>
      <c r="Z9" s="3">
        <f>-R5*$Q$1*8.76</f>
        <v>-8.6073446327683616</v>
      </c>
      <c r="AA9">
        <v>0</v>
      </c>
      <c r="AB9">
        <v>3</v>
      </c>
      <c r="AD9" t="s">
        <v>56</v>
      </c>
      <c r="AE9" t="s">
        <v>2</v>
      </c>
      <c r="AF9">
        <v>1</v>
      </c>
      <c r="AG9" s="3">
        <f>-S5*$S$1*8.76</f>
        <v>-0.22499999999999998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21</v>
      </c>
    </row>
    <row r="14" spans="2:36" x14ac:dyDescent="0.45">
      <c r="B14" t="s">
        <v>22</v>
      </c>
      <c r="C14" t="s">
        <v>24</v>
      </c>
      <c r="D14" t="s">
        <v>16</v>
      </c>
    </row>
    <row r="15" spans="2:36" x14ac:dyDescent="0.45">
      <c r="B15" t="s">
        <v>23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25</v>
      </c>
    </row>
    <row r="16" spans="2:36" x14ac:dyDescent="0.45">
      <c r="L16" t="s">
        <v>26</v>
      </c>
    </row>
    <row r="17" spans="2:12" x14ac:dyDescent="0.45">
      <c r="L17" t="s">
        <v>27</v>
      </c>
    </row>
    <row r="18" spans="2:12" x14ac:dyDescent="0.45">
      <c r="L18" t="s">
        <v>28</v>
      </c>
    </row>
    <row r="19" spans="2:12" x14ac:dyDescent="0.45">
      <c r="L19" t="s">
        <v>29</v>
      </c>
    </row>
    <row r="20" spans="2:12" x14ac:dyDescent="0.45">
      <c r="B20" t="s">
        <v>21</v>
      </c>
      <c r="L20" t="s">
        <v>30</v>
      </c>
    </row>
    <row r="21" spans="2:12" x14ac:dyDescent="0.45">
      <c r="B21" t="s">
        <v>22</v>
      </c>
      <c r="C21" t="s">
        <v>39</v>
      </c>
      <c r="D21" t="s">
        <v>38</v>
      </c>
      <c r="E21" t="s">
        <v>24</v>
      </c>
      <c r="L21" t="s">
        <v>31</v>
      </c>
    </row>
    <row r="22" spans="2:12" x14ac:dyDescent="0.45">
      <c r="B22" t="s">
        <v>40</v>
      </c>
      <c r="C22" t="s">
        <v>1</v>
      </c>
      <c r="D22" t="s">
        <v>41</v>
      </c>
      <c r="E22">
        <f>G22*3.6</f>
        <v>338.40000000000003</v>
      </c>
      <c r="G22">
        <v>94</v>
      </c>
      <c r="L22" t="s">
        <v>32</v>
      </c>
    </row>
    <row r="23" spans="2:12" x14ac:dyDescent="0.45">
      <c r="B23" t="s">
        <v>40</v>
      </c>
      <c r="C23" t="s">
        <v>2</v>
      </c>
      <c r="D23" t="s">
        <v>41</v>
      </c>
      <c r="E23">
        <f t="shared" ref="E23:E24" si="0">G23*3.6</f>
        <v>198</v>
      </c>
      <c r="G23">
        <v>55</v>
      </c>
      <c r="L23" t="s">
        <v>33</v>
      </c>
    </row>
    <row r="24" spans="2:12" x14ac:dyDescent="0.45">
      <c r="B24" t="s">
        <v>40</v>
      </c>
      <c r="C24" t="s">
        <v>3</v>
      </c>
      <c r="D24" t="s">
        <v>41</v>
      </c>
      <c r="E24">
        <f t="shared" si="0"/>
        <v>252</v>
      </c>
      <c r="G24">
        <v>70</v>
      </c>
      <c r="L24" t="s">
        <v>34</v>
      </c>
    </row>
    <row r="25" spans="2:12" x14ac:dyDescent="0.45">
      <c r="L25" t="s">
        <v>35</v>
      </c>
    </row>
    <row r="26" spans="2:12" x14ac:dyDescent="0.45">
      <c r="L26" t="s">
        <v>36</v>
      </c>
    </row>
    <row r="27" spans="2:12" x14ac:dyDescent="0.45">
      <c r="L27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1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26" x14ac:dyDescent="0.45">
      <c r="A2" t="s">
        <v>63</v>
      </c>
      <c r="B2" t="s">
        <v>0</v>
      </c>
      <c r="C2">
        <v>8.8000000000000007</v>
      </c>
      <c r="D2">
        <v>8.5</v>
      </c>
      <c r="E2">
        <v>12.8</v>
      </c>
      <c r="F2">
        <v>12.8</v>
      </c>
      <c r="G2">
        <v>0.48</v>
      </c>
      <c r="H2">
        <v>0.46</v>
      </c>
    </row>
    <row r="3" spans="1:26" x14ac:dyDescent="0.45">
      <c r="A3" t="s">
        <v>63</v>
      </c>
      <c r="B3" t="s">
        <v>1</v>
      </c>
      <c r="D3">
        <v>2.8</v>
      </c>
      <c r="F3">
        <v>3.4</v>
      </c>
      <c r="H3">
        <v>0.25</v>
      </c>
    </row>
    <row r="4" spans="1:26" x14ac:dyDescent="0.45">
      <c r="A4" t="s">
        <v>63</v>
      </c>
      <c r="B4" t="s">
        <v>2</v>
      </c>
      <c r="D4">
        <v>0.7</v>
      </c>
      <c r="F4">
        <v>1</v>
      </c>
      <c r="H4">
        <v>0.05</v>
      </c>
    </row>
    <row r="5" spans="1:26" x14ac:dyDescent="0.45">
      <c r="A5" t="s">
        <v>63</v>
      </c>
      <c r="B5" t="s">
        <v>12</v>
      </c>
      <c r="C5">
        <v>8.6999999999999993</v>
      </c>
      <c r="D5">
        <v>8.6999999999999993</v>
      </c>
      <c r="E5">
        <v>13.5</v>
      </c>
      <c r="F5">
        <v>13.5</v>
      </c>
      <c r="G5">
        <v>0.49</v>
      </c>
      <c r="H5">
        <v>0.49</v>
      </c>
    </row>
    <row r="6" spans="1:26" x14ac:dyDescent="0.45">
      <c r="A6" t="s">
        <v>63</v>
      </c>
      <c r="B6" t="s">
        <v>13</v>
      </c>
      <c r="C6">
        <v>41.9</v>
      </c>
      <c r="D6">
        <v>42</v>
      </c>
      <c r="E6">
        <v>25.3</v>
      </c>
      <c r="F6">
        <v>25.3</v>
      </c>
      <c r="G6">
        <v>1.04</v>
      </c>
      <c r="H6">
        <v>1.04</v>
      </c>
    </row>
    <row r="7" spans="1:26" x14ac:dyDescent="0.45">
      <c r="A7" t="s">
        <v>63</v>
      </c>
      <c r="B7" t="s">
        <v>3</v>
      </c>
      <c r="C7">
        <v>0.3</v>
      </c>
      <c r="D7">
        <v>4.0999999999999996</v>
      </c>
      <c r="E7">
        <v>1.1000000000000001</v>
      </c>
      <c r="F7">
        <v>3.8</v>
      </c>
      <c r="G7">
        <v>0.02</v>
      </c>
      <c r="H7">
        <v>0.35</v>
      </c>
    </row>
    <row r="8" spans="1:26" x14ac:dyDescent="0.45">
      <c r="A8" t="s">
        <v>63</v>
      </c>
      <c r="B8" t="s">
        <v>14</v>
      </c>
      <c r="C8">
        <v>0</v>
      </c>
      <c r="D8">
        <v>0</v>
      </c>
      <c r="E8">
        <v>0.4</v>
      </c>
      <c r="F8">
        <v>0.4</v>
      </c>
      <c r="G8">
        <v>7.0000000000000007E-2</v>
      </c>
      <c r="H8">
        <v>7.0000000000000007E-2</v>
      </c>
    </row>
    <row r="9" spans="1:26" x14ac:dyDescent="0.45">
      <c r="A9" t="s">
        <v>63</v>
      </c>
      <c r="B9" t="s">
        <v>15</v>
      </c>
      <c r="C9">
        <v>11.3</v>
      </c>
      <c r="D9">
        <v>11.1</v>
      </c>
      <c r="E9">
        <v>12</v>
      </c>
      <c r="F9">
        <v>11.7</v>
      </c>
      <c r="G9">
        <v>0.24</v>
      </c>
      <c r="H9">
        <v>0.24</v>
      </c>
    </row>
    <row r="12" spans="1:26" x14ac:dyDescent="0.45">
      <c r="A12" t="s">
        <v>42</v>
      </c>
    </row>
    <row r="13" spans="1:26" x14ac:dyDescent="0.45">
      <c r="A13" t="s">
        <v>43</v>
      </c>
      <c r="B13" t="s">
        <v>4</v>
      </c>
      <c r="C13" t="s">
        <v>5</v>
      </c>
      <c r="D13">
        <v>2000</v>
      </c>
      <c r="E13">
        <v>2001</v>
      </c>
      <c r="F13">
        <v>2002</v>
      </c>
      <c r="G13">
        <v>2003</v>
      </c>
      <c r="H13">
        <v>2004</v>
      </c>
      <c r="I13">
        <v>2005</v>
      </c>
      <c r="J13">
        <v>2006</v>
      </c>
      <c r="K13">
        <v>2007</v>
      </c>
      <c r="L13">
        <v>2008</v>
      </c>
      <c r="M13">
        <v>2009</v>
      </c>
      <c r="N13">
        <v>2010</v>
      </c>
      <c r="O13">
        <v>2011</v>
      </c>
      <c r="P13">
        <v>2012</v>
      </c>
      <c r="Q13">
        <v>2013</v>
      </c>
      <c r="R13">
        <v>2014</v>
      </c>
      <c r="S13">
        <v>2015</v>
      </c>
      <c r="T13">
        <v>2016</v>
      </c>
      <c r="U13">
        <v>2017</v>
      </c>
      <c r="V13">
        <v>2018</v>
      </c>
      <c r="W13">
        <v>2019</v>
      </c>
      <c r="X13">
        <v>2020</v>
      </c>
      <c r="Y13">
        <v>2021</v>
      </c>
      <c r="Z13">
        <v>2022</v>
      </c>
    </row>
    <row r="14" spans="1:26" x14ac:dyDescent="0.45">
      <c r="A14" t="s">
        <v>44</v>
      </c>
      <c r="B14" t="s">
        <v>63</v>
      </c>
      <c r="C14" t="s">
        <v>0</v>
      </c>
      <c r="D14">
        <v>0.64038130818952732</v>
      </c>
      <c r="E14">
        <v>0.57181340214454224</v>
      </c>
      <c r="F14">
        <v>0.62183478621834787</v>
      </c>
      <c r="G14">
        <v>0.60729557598220141</v>
      </c>
      <c r="H14">
        <v>0.67098348348348347</v>
      </c>
      <c r="I14">
        <v>0.60151279424227466</v>
      </c>
      <c r="J14">
        <v>0.68347770243278372</v>
      </c>
      <c r="K14">
        <v>0.61421695668271015</v>
      </c>
      <c r="L14">
        <v>0.64129116246042783</v>
      </c>
      <c r="M14">
        <v>0.56992776041625859</v>
      </c>
      <c r="N14">
        <v>0.70856319345441021</v>
      </c>
      <c r="O14">
        <v>0.68274555523171099</v>
      </c>
      <c r="P14">
        <v>0.68450373021227495</v>
      </c>
      <c r="Q14">
        <v>0.70241737779773938</v>
      </c>
      <c r="R14">
        <v>0.67898411642565304</v>
      </c>
      <c r="S14">
        <v>0.65609107601234506</v>
      </c>
      <c r="T14">
        <v>0.6547590636655598</v>
      </c>
      <c r="U14">
        <v>0.6071216495689743</v>
      </c>
      <c r="V14">
        <v>0.65963748298402036</v>
      </c>
      <c r="W14">
        <v>0.68529243131091899</v>
      </c>
      <c r="X14">
        <v>0.49374813297486458</v>
      </c>
      <c r="Y14">
        <v>0.58716445274664453</v>
      </c>
      <c r="Z14">
        <v>0.47625018472327335</v>
      </c>
    </row>
    <row r="15" spans="1:26" x14ac:dyDescent="0.45">
      <c r="A15" t="s">
        <v>44</v>
      </c>
      <c r="B15" t="s">
        <v>63</v>
      </c>
      <c r="C15" t="s">
        <v>12</v>
      </c>
      <c r="D15">
        <v>0.58067868901289377</v>
      </c>
      <c r="E15">
        <v>0.51518116586609741</v>
      </c>
      <c r="F15">
        <v>0.41502597378588729</v>
      </c>
      <c r="G15">
        <v>0.36913790077499326</v>
      </c>
      <c r="H15">
        <v>0.57361643378843186</v>
      </c>
      <c r="I15">
        <v>0.51845666614008556</v>
      </c>
      <c r="J15">
        <v>0.42849940648216911</v>
      </c>
      <c r="K15">
        <v>0.52172872708430851</v>
      </c>
      <c r="L15">
        <v>0.64984688157930726</v>
      </c>
      <c r="M15">
        <v>0.4781039751202607</v>
      </c>
      <c r="N15">
        <v>0.48539436338257147</v>
      </c>
      <c r="O15">
        <v>0.46125537419201812</v>
      </c>
      <c r="P15">
        <v>0.62485649054142212</v>
      </c>
      <c r="Q15">
        <v>0.47155525143538846</v>
      </c>
      <c r="R15">
        <v>0.4882959522268292</v>
      </c>
      <c r="S15">
        <v>0.61099104101718782</v>
      </c>
      <c r="T15">
        <v>0.57566336115617078</v>
      </c>
      <c r="U15">
        <v>0.53429681667447959</v>
      </c>
      <c r="V15">
        <v>0.48172299098347349</v>
      </c>
      <c r="W15">
        <v>0.44911702341538623</v>
      </c>
      <c r="X15">
        <v>0.57306156157456312</v>
      </c>
      <c r="Y15">
        <v>0.56847691479143914</v>
      </c>
      <c r="Z15">
        <v>0.48570017380685993</v>
      </c>
    </row>
    <row r="16" spans="1:26" x14ac:dyDescent="0.45">
      <c r="A16" t="s">
        <v>44</v>
      </c>
      <c r="B16" t="s">
        <v>63</v>
      </c>
      <c r="C16" t="s">
        <v>13</v>
      </c>
      <c r="D16">
        <v>0.97200601909506013</v>
      </c>
      <c r="E16">
        <v>0.98471876297218763</v>
      </c>
      <c r="F16">
        <v>0.95286084769783364</v>
      </c>
      <c r="G16">
        <v>0.97149495084186843</v>
      </c>
      <c r="H16">
        <v>0.97085386931168371</v>
      </c>
      <c r="I16">
        <v>0.99457388592851703</v>
      </c>
      <c r="J16">
        <v>0.97897423536068962</v>
      </c>
      <c r="K16">
        <v>1.0010701787677216</v>
      </c>
      <c r="L16">
        <v>0.96493971123260758</v>
      </c>
      <c r="M16">
        <v>0.98881312163334467</v>
      </c>
      <c r="N16">
        <v>0.95829886819859977</v>
      </c>
      <c r="O16">
        <v>0.97456473056670767</v>
      </c>
      <c r="P16">
        <v>0.96050027744907296</v>
      </c>
      <c r="Q16">
        <v>0.97919653286609343</v>
      </c>
      <c r="R16">
        <v>0.97811803122013385</v>
      </c>
      <c r="S16">
        <v>0.96422195232027197</v>
      </c>
      <c r="T16">
        <v>0.95830111875450186</v>
      </c>
      <c r="U16">
        <v>0.9233060740945217</v>
      </c>
      <c r="V16">
        <v>0.93460511468010299</v>
      </c>
      <c r="W16">
        <v>0.97526336605184638</v>
      </c>
      <c r="X16">
        <v>0.95160699868929843</v>
      </c>
      <c r="Y16">
        <v>0.96415018483835224</v>
      </c>
      <c r="Z16">
        <v>1.0351601442098692</v>
      </c>
    </row>
    <row r="17" spans="1:27" x14ac:dyDescent="0.45">
      <c r="A17" t="s">
        <v>44</v>
      </c>
      <c r="B17" t="s">
        <v>63</v>
      </c>
      <c r="C17" t="s">
        <v>3</v>
      </c>
      <c r="D17">
        <v>1.0549245865440272E-2</v>
      </c>
      <c r="E17">
        <v>1.1798579946981282E-2</v>
      </c>
      <c r="F17">
        <v>1.5437015012251287E-2</v>
      </c>
      <c r="G17">
        <v>1.7402322767868711E-2</v>
      </c>
      <c r="H17">
        <v>1.3456562367031874E-2</v>
      </c>
      <c r="I17">
        <v>1.1777518094550528E-2</v>
      </c>
      <c r="J17">
        <v>1.0974516817116394E-2</v>
      </c>
      <c r="K17">
        <v>1.1191197064881721E-2</v>
      </c>
      <c r="L17">
        <v>1.8145898243720735E-2</v>
      </c>
      <c r="M17">
        <v>1.5677271529449598E-2</v>
      </c>
      <c r="N17">
        <v>1.4680752016414424E-2</v>
      </c>
      <c r="O17">
        <v>1.3844095581040789E-2</v>
      </c>
      <c r="P17">
        <v>1.2641793682427646E-2</v>
      </c>
      <c r="Q17">
        <v>1.1649734728925656E-2</v>
      </c>
      <c r="R17">
        <v>1.322775710209107E-2</v>
      </c>
      <c r="S17">
        <v>1.2398610181826718E-2</v>
      </c>
      <c r="T17">
        <v>1.4889092068156442E-2</v>
      </c>
      <c r="U17">
        <v>1.7341491873616124E-2</v>
      </c>
      <c r="V17">
        <v>1.7769684917530695E-2</v>
      </c>
      <c r="W17">
        <v>1.7960559344085032E-2</v>
      </c>
      <c r="X17">
        <v>1.6921882576782558E-2</v>
      </c>
      <c r="Y17">
        <v>1.8369134521661463E-2</v>
      </c>
      <c r="Z17">
        <v>2.2555977333993511E-2</v>
      </c>
    </row>
    <row r="18" spans="1:27" x14ac:dyDescent="0.45">
      <c r="A18" t="s">
        <v>44</v>
      </c>
      <c r="B18" t="s">
        <v>63</v>
      </c>
      <c r="C18" t="s">
        <v>14</v>
      </c>
      <c r="D18">
        <v>8.995433789954338E-2</v>
      </c>
      <c r="E18">
        <v>6.5258751902587522E-2</v>
      </c>
      <c r="F18">
        <v>7.0966514459665134E-2</v>
      </c>
      <c r="G18">
        <v>7.9794520547945197E-2</v>
      </c>
      <c r="H18">
        <v>6.7380136986301367E-2</v>
      </c>
      <c r="I18">
        <v>7.5085616438356151E-2</v>
      </c>
      <c r="J18">
        <v>7.7146118721461196E-2</v>
      </c>
      <c r="K18">
        <v>8.7009132420091326E-2</v>
      </c>
      <c r="L18">
        <v>7.5038051750380502E-2</v>
      </c>
      <c r="M18">
        <v>8.2134703196347039E-2</v>
      </c>
      <c r="N18">
        <v>7.7283105022831047E-2</v>
      </c>
      <c r="O18">
        <v>8.6431833007175468E-2</v>
      </c>
      <c r="P18">
        <v>8.2034817351598163E-2</v>
      </c>
      <c r="Q18">
        <v>8.183663115169966E-2</v>
      </c>
      <c r="R18">
        <v>8.0448318804483207E-2</v>
      </c>
      <c r="S18">
        <v>7.5953532097770615E-2</v>
      </c>
      <c r="T18">
        <v>6.8079723559175617E-2</v>
      </c>
      <c r="U18">
        <v>7.1922255826365411E-2</v>
      </c>
      <c r="V18">
        <v>7.7441034092079503E-2</v>
      </c>
      <c r="W18">
        <v>8.00076103500761E-2</v>
      </c>
      <c r="X18">
        <v>8.341007315099036E-2</v>
      </c>
      <c r="Y18">
        <v>8.5334778917418114E-2</v>
      </c>
      <c r="Z18">
        <v>6.9010631037563927E-2</v>
      </c>
    </row>
    <row r="19" spans="1:27" x14ac:dyDescent="0.45">
      <c r="A19" t="s">
        <v>44</v>
      </c>
      <c r="B19" t="s">
        <v>63</v>
      </c>
      <c r="C19" t="s">
        <v>15</v>
      </c>
      <c r="D19">
        <v>0.2343186733958183</v>
      </c>
      <c r="E19">
        <v>0.20489404051047888</v>
      </c>
      <c r="F19">
        <v>0.16990549007114794</v>
      </c>
      <c r="G19">
        <v>0.2041622760800843</v>
      </c>
      <c r="H19">
        <v>0.16753536028510971</v>
      </c>
      <c r="I19">
        <v>0.23658258157924048</v>
      </c>
      <c r="J19">
        <v>0.20659578422002764</v>
      </c>
      <c r="K19">
        <v>0.19552511415525112</v>
      </c>
      <c r="L19">
        <v>0.20797011207970115</v>
      </c>
      <c r="M19">
        <v>0.21481688565837298</v>
      </c>
      <c r="N19">
        <v>0.17054736573719953</v>
      </c>
      <c r="O19">
        <v>0.27614843624515267</v>
      </c>
      <c r="P19">
        <v>0.21957029653714261</v>
      </c>
      <c r="Q19">
        <v>0.19758613996915</v>
      </c>
      <c r="R19">
        <v>0.20157814627893939</v>
      </c>
      <c r="S19">
        <v>0.26435845884731596</v>
      </c>
      <c r="T19">
        <v>0.22379104847768685</v>
      </c>
      <c r="U19">
        <v>0.26780643201172383</v>
      </c>
      <c r="V19">
        <v>0.32656276916812643</v>
      </c>
      <c r="W19">
        <v>0.30111926124959021</v>
      </c>
      <c r="X19">
        <v>0.36443494474991789</v>
      </c>
      <c r="Y19">
        <v>0.29815423892059673</v>
      </c>
      <c r="Z19">
        <v>0.24174197253517557</v>
      </c>
    </row>
    <row r="22" spans="1:27" x14ac:dyDescent="0.45">
      <c r="A22" t="s">
        <v>45</v>
      </c>
    </row>
    <row r="23" spans="1:27" x14ac:dyDescent="0.45">
      <c r="A23" t="s">
        <v>43</v>
      </c>
      <c r="B23" t="s">
        <v>4</v>
      </c>
      <c r="C23" t="s">
        <v>5</v>
      </c>
      <c r="D23">
        <v>2000</v>
      </c>
      <c r="E23">
        <v>2001</v>
      </c>
      <c r="F23">
        <v>2002</v>
      </c>
      <c r="G23">
        <v>2003</v>
      </c>
      <c r="H23">
        <v>2004</v>
      </c>
      <c r="I23">
        <v>2005</v>
      </c>
      <c r="J23">
        <v>2006</v>
      </c>
      <c r="K23">
        <v>2007</v>
      </c>
      <c r="L23">
        <v>2008</v>
      </c>
      <c r="M23">
        <v>2009</v>
      </c>
      <c r="N23">
        <v>2010</v>
      </c>
      <c r="O23">
        <v>2011</v>
      </c>
      <c r="P23">
        <v>2012</v>
      </c>
      <c r="Q23">
        <v>2013</v>
      </c>
      <c r="R23">
        <v>2014</v>
      </c>
      <c r="S23">
        <v>2015</v>
      </c>
      <c r="T23">
        <v>2016</v>
      </c>
      <c r="U23">
        <v>2017</v>
      </c>
      <c r="V23">
        <v>2018</v>
      </c>
      <c r="W23">
        <v>2019</v>
      </c>
      <c r="X23">
        <v>2020</v>
      </c>
      <c r="Y23">
        <v>2021</v>
      </c>
      <c r="Z23">
        <v>2022</v>
      </c>
      <c r="AA23">
        <v>2023</v>
      </c>
    </row>
    <row r="24" spans="1:27" x14ac:dyDescent="0.45">
      <c r="A24" t="s">
        <v>46</v>
      </c>
      <c r="B24" t="s">
        <v>63</v>
      </c>
      <c r="C24" t="s">
        <v>0</v>
      </c>
      <c r="D24">
        <v>0.64045543497598301</v>
      </c>
      <c r="E24">
        <v>0.5721599557215995</v>
      </c>
      <c r="F24">
        <v>0.62197315621973159</v>
      </c>
      <c r="G24">
        <v>0.60839559983395608</v>
      </c>
      <c r="H24">
        <v>0.67332249825864865</v>
      </c>
      <c r="I24">
        <v>0.59978808748959356</v>
      </c>
      <c r="J24">
        <v>0.68556570268899031</v>
      </c>
      <c r="K24">
        <v>0.61397013451807969</v>
      </c>
      <c r="L24">
        <v>0.64173762803899792</v>
      </c>
      <c r="M24">
        <v>0.56947162426614484</v>
      </c>
      <c r="N24">
        <v>0.70750457910894415</v>
      </c>
      <c r="O24">
        <v>0.68250267171864365</v>
      </c>
      <c r="P24">
        <v>0.68738645848676772</v>
      </c>
      <c r="Q24">
        <v>0.70307926472310034</v>
      </c>
      <c r="R24">
        <v>0.6780130067801301</v>
      </c>
      <c r="S24">
        <v>0.65841058991743928</v>
      </c>
      <c r="T24">
        <v>0.65426293191576357</v>
      </c>
      <c r="U24">
        <v>0.6071216495689743</v>
      </c>
      <c r="V24">
        <v>0.66087187992710439</v>
      </c>
      <c r="W24">
        <v>0.68032434424718957</v>
      </c>
      <c r="X24">
        <v>0.48737131206928508</v>
      </c>
      <c r="Y24">
        <v>0.57203996697501225</v>
      </c>
      <c r="Z24">
        <v>0.45519406392694062</v>
      </c>
      <c r="AA24">
        <v>0.41185423941266003</v>
      </c>
    </row>
    <row r="25" spans="1:27" x14ac:dyDescent="0.45">
      <c r="A25" t="s">
        <v>46</v>
      </c>
      <c r="B25" t="s">
        <v>63</v>
      </c>
      <c r="C25" t="s">
        <v>1</v>
      </c>
      <c r="D25">
        <v>0.26053174252467226</v>
      </c>
      <c r="E25">
        <v>0.32558796091716991</v>
      </c>
      <c r="F25">
        <v>0.39003044140030441</v>
      </c>
      <c r="G25">
        <v>0.59552536164631054</v>
      </c>
      <c r="H25">
        <v>0.51045030998255192</v>
      </c>
      <c r="I25">
        <v>0.20108648575070229</v>
      </c>
      <c r="J25">
        <v>0.51638649616109478</v>
      </c>
      <c r="K25">
        <v>0.43922893029256632</v>
      </c>
      <c r="L25">
        <v>0.26878660241085772</v>
      </c>
      <c r="M25">
        <v>0.35195233939209958</v>
      </c>
      <c r="N25">
        <v>0.45978319988869071</v>
      </c>
      <c r="O25">
        <v>0.30926270253861038</v>
      </c>
      <c r="P25">
        <v>0.22451586789612821</v>
      </c>
      <c r="Q25">
        <v>0.34569961323036724</v>
      </c>
      <c r="R25">
        <v>0.35735556879094704</v>
      </c>
      <c r="S25">
        <v>0.23101774144061224</v>
      </c>
      <c r="T25">
        <v>0.31449094879708345</v>
      </c>
      <c r="U25">
        <v>0.32473289887839696</v>
      </c>
      <c r="V25">
        <v>0.32085383694640246</v>
      </c>
      <c r="W25">
        <v>0.25922754946727555</v>
      </c>
      <c r="X25">
        <v>0.17518164326125038</v>
      </c>
      <c r="Y25">
        <v>0.19169466701128629</v>
      </c>
      <c r="Z25">
        <v>0.24697739869618909</v>
      </c>
      <c r="AA25">
        <v>0.131653501316535</v>
      </c>
    </row>
    <row r="26" spans="1:27" x14ac:dyDescent="0.45">
      <c r="A26" t="s">
        <v>46</v>
      </c>
      <c r="B26" t="s">
        <v>63</v>
      </c>
      <c r="C26" t="s">
        <v>2</v>
      </c>
      <c r="D26">
        <v>0.65332920568583441</v>
      </c>
      <c r="E26">
        <v>0.75394061347160946</v>
      </c>
      <c r="F26">
        <v>0.7500709439413874</v>
      </c>
      <c r="G26">
        <v>0.8932487165596058</v>
      </c>
      <c r="H26">
        <v>0.82230477517220024</v>
      </c>
      <c r="I26">
        <v>0.72427314707323998</v>
      </c>
      <c r="J26">
        <v>0.79457214353894179</v>
      </c>
      <c r="K26">
        <v>0.68106183731909298</v>
      </c>
      <c r="L26">
        <v>0.71137424863916621</v>
      </c>
      <c r="M26">
        <v>0.54683149571221745</v>
      </c>
      <c r="N26">
        <v>0.62701859895311285</v>
      </c>
      <c r="O26">
        <v>0.52622786501837626</v>
      </c>
      <c r="P26">
        <v>0.37476333667446271</v>
      </c>
      <c r="Q26">
        <v>0.37810446597616665</v>
      </c>
      <c r="R26">
        <v>0.30738389575676578</v>
      </c>
      <c r="S26">
        <v>0.2895645394810113</v>
      </c>
      <c r="T26">
        <v>0.19674683837299836</v>
      </c>
      <c r="U26">
        <v>0.17360015150558675</v>
      </c>
      <c r="V26">
        <v>0.21596939405158583</v>
      </c>
      <c r="W26">
        <v>0.197971944547287</v>
      </c>
      <c r="X26">
        <v>0.20517092434900652</v>
      </c>
      <c r="Y26">
        <v>0.19694351886132705</v>
      </c>
      <c r="Z26">
        <v>5.0735667174023336E-2</v>
      </c>
      <c r="AA26">
        <v>2.8538812785388126E-2</v>
      </c>
    </row>
    <row r="27" spans="1:27" x14ac:dyDescent="0.45">
      <c r="A27" t="s">
        <v>46</v>
      </c>
      <c r="B27" t="s">
        <v>63</v>
      </c>
      <c r="C27" t="s">
        <v>12</v>
      </c>
      <c r="D27">
        <v>0.5810819381024861</v>
      </c>
      <c r="E27">
        <v>0.51428304268549252</v>
      </c>
      <c r="F27">
        <v>0.41574108354930267</v>
      </c>
      <c r="G27">
        <v>0.36860230924157861</v>
      </c>
      <c r="H27">
        <v>0.57343987823439879</v>
      </c>
      <c r="I27">
        <v>0.51745373708243214</v>
      </c>
      <c r="J27">
        <v>0.42864177634524131</v>
      </c>
      <c r="K27">
        <v>0.52216821328619822</v>
      </c>
      <c r="L27">
        <v>0.64890244087440652</v>
      </c>
      <c r="M27">
        <v>0.47809575478095762</v>
      </c>
      <c r="N27">
        <v>0.48515981735159819</v>
      </c>
      <c r="O27">
        <v>0.46143924568582101</v>
      </c>
      <c r="P27">
        <v>0.62488880982031669</v>
      </c>
      <c r="Q27">
        <v>0.47130335197991458</v>
      </c>
      <c r="R27">
        <v>0.48871577166032071</v>
      </c>
      <c r="S27">
        <v>0.61162414110026697</v>
      </c>
      <c r="T27">
        <v>0.57624695464425879</v>
      </c>
      <c r="U27">
        <v>0.53356742384833244</v>
      </c>
      <c r="V27">
        <v>0.4819888381532218</v>
      </c>
      <c r="W27">
        <v>0.4486734870816716</v>
      </c>
      <c r="X27">
        <v>0.57366626206577653</v>
      </c>
      <c r="Y27">
        <v>0.56861558849372684</v>
      </c>
      <c r="Z27">
        <v>0.48579001195569194</v>
      </c>
      <c r="AA27">
        <v>0.54457080497400989</v>
      </c>
    </row>
    <row r="28" spans="1:27" x14ac:dyDescent="0.45">
      <c r="A28" t="s">
        <v>46</v>
      </c>
      <c r="B28" t="s">
        <v>63</v>
      </c>
      <c r="C28" t="s">
        <v>13</v>
      </c>
      <c r="D28">
        <v>0.97204925972049261</v>
      </c>
      <c r="E28">
        <v>0.9845890410958904</v>
      </c>
      <c r="F28">
        <v>0.95343149829836005</v>
      </c>
      <c r="G28">
        <v>0.97181605185299202</v>
      </c>
      <c r="H28">
        <v>0.97138850409590749</v>
      </c>
      <c r="I28">
        <v>0.99490363073555321</v>
      </c>
      <c r="J28">
        <v>0.97951191148051242</v>
      </c>
      <c r="K28">
        <v>1.0013168470918203</v>
      </c>
      <c r="L28">
        <v>0.96360461993016389</v>
      </c>
      <c r="M28">
        <v>0.98752686005909207</v>
      </c>
      <c r="N28">
        <v>0.95688960515713128</v>
      </c>
      <c r="O28">
        <v>0.97325745366639804</v>
      </c>
      <c r="P28">
        <v>0.96132938598692019</v>
      </c>
      <c r="Q28">
        <v>0.98007471980074723</v>
      </c>
      <c r="R28">
        <v>0.97882938978829381</v>
      </c>
      <c r="S28">
        <v>0.96513075965130757</v>
      </c>
      <c r="T28">
        <v>0.95956587916087621</v>
      </c>
      <c r="U28">
        <v>0.92309713872737431</v>
      </c>
      <c r="V28">
        <v>0.93582668112085676</v>
      </c>
      <c r="W28">
        <v>0.97666159309994927</v>
      </c>
      <c r="X28">
        <v>0.95293039393790602</v>
      </c>
      <c r="Y28">
        <v>0.96561431073141202</v>
      </c>
      <c r="Z28">
        <v>1.0368079082175414</v>
      </c>
      <c r="AA28">
        <v>0.88203784025545828</v>
      </c>
    </row>
    <row r="29" spans="1:27" x14ac:dyDescent="0.45">
      <c r="A29" t="s">
        <v>46</v>
      </c>
      <c r="B29" t="s">
        <v>63</v>
      </c>
      <c r="C29" t="s">
        <v>3</v>
      </c>
      <c r="D29">
        <v>0.67388422448077767</v>
      </c>
      <c r="E29">
        <v>0.96234104188147485</v>
      </c>
      <c r="F29">
        <v>1.0372170668237835</v>
      </c>
      <c r="G29">
        <v>1.1525997937840624</v>
      </c>
      <c r="H29">
        <v>1.0114400746305297</v>
      </c>
      <c r="I29">
        <v>0.74876024942308628</v>
      </c>
      <c r="J29">
        <v>1.0151225020867087</v>
      </c>
      <c r="K29">
        <v>1.1022732852162811</v>
      </c>
      <c r="L29">
        <v>0.870280355476997</v>
      </c>
      <c r="M29">
        <v>0.72175578141110608</v>
      </c>
      <c r="N29">
        <v>0.96479599351892764</v>
      </c>
      <c r="O29">
        <v>0.846958314921196</v>
      </c>
      <c r="P29">
        <v>0.61742033681936459</v>
      </c>
      <c r="Q29">
        <v>0.41795551627632938</v>
      </c>
      <c r="R29">
        <v>0.44189129474149363</v>
      </c>
      <c r="S29">
        <v>0.41519369568419501</v>
      </c>
      <c r="T29">
        <v>0.40782884077183679</v>
      </c>
      <c r="U29">
        <v>0.4059876270437473</v>
      </c>
      <c r="V29">
        <v>0.48884224480777727</v>
      </c>
      <c r="W29">
        <v>0.42808219178082196</v>
      </c>
      <c r="X29">
        <v>0.33049786419207544</v>
      </c>
      <c r="Y29">
        <v>0.3525924289291501</v>
      </c>
      <c r="Z29">
        <v>0.34706878774488148</v>
      </c>
      <c r="AA29">
        <v>0.21634261305052294</v>
      </c>
    </row>
    <row r="30" spans="1:27" x14ac:dyDescent="0.45">
      <c r="A30" t="s">
        <v>46</v>
      </c>
      <c r="B30" t="s">
        <v>63</v>
      </c>
      <c r="C30" t="s">
        <v>14</v>
      </c>
      <c r="L30">
        <v>0</v>
      </c>
      <c r="M30">
        <v>0</v>
      </c>
      <c r="N30">
        <v>0</v>
      </c>
      <c r="O30">
        <v>0.11415525114155252</v>
      </c>
      <c r="P30">
        <v>0.11415525114155252</v>
      </c>
      <c r="Q30">
        <v>0.11415525114155252</v>
      </c>
      <c r="R30">
        <v>0.11415525114155252</v>
      </c>
      <c r="S30">
        <v>5.7077625570776259E-2</v>
      </c>
      <c r="T30">
        <v>5.7077625570776259E-2</v>
      </c>
      <c r="U30">
        <v>7.1347031963470323E-2</v>
      </c>
      <c r="V30">
        <v>7.3385518590998025E-2</v>
      </c>
      <c r="W30">
        <v>7.783312577833125E-2</v>
      </c>
      <c r="X30">
        <v>7.8481735159817351E-2</v>
      </c>
      <c r="Y30">
        <v>7.9643198470850593E-2</v>
      </c>
      <c r="Z30">
        <v>6.7455375674553758E-2</v>
      </c>
      <c r="AA30">
        <v>8.244545915778792E-2</v>
      </c>
    </row>
    <row r="31" spans="1:27" x14ac:dyDescent="0.45">
      <c r="A31" t="s">
        <v>46</v>
      </c>
      <c r="B31" t="s">
        <v>63</v>
      </c>
      <c r="C31" t="s">
        <v>15</v>
      </c>
      <c r="D31">
        <v>0.22831050228310504</v>
      </c>
      <c r="E31">
        <v>0.19977168949771693</v>
      </c>
      <c r="F31">
        <v>0.17123287671232876</v>
      </c>
      <c r="G31">
        <v>0.20547945205479451</v>
      </c>
      <c r="H31">
        <v>0.17123287671232876</v>
      </c>
      <c r="I31">
        <v>0.24257990867579912</v>
      </c>
      <c r="J31">
        <v>0.20294266869609337</v>
      </c>
      <c r="K31">
        <v>0.19717725197177252</v>
      </c>
      <c r="L31">
        <v>0.21200260926288322</v>
      </c>
      <c r="M31">
        <v>0.21308980213089806</v>
      </c>
      <c r="N31">
        <v>0.16552511415525112</v>
      </c>
      <c r="O31">
        <v>0.27397260273972601</v>
      </c>
      <c r="P31">
        <v>0.21513874253600279</v>
      </c>
      <c r="Q31">
        <v>0.19533231861998984</v>
      </c>
      <c r="R31">
        <v>0.20113068058273539</v>
      </c>
      <c r="S31">
        <v>0.26598173515981738</v>
      </c>
      <c r="T31">
        <v>0.22465168013113218</v>
      </c>
      <c r="U31">
        <v>0.26804100635688066</v>
      </c>
      <c r="V31">
        <v>0.32679738562091504</v>
      </c>
      <c r="W31">
        <v>0.3014099174877834</v>
      </c>
      <c r="X31">
        <v>0.36406269282981613</v>
      </c>
      <c r="Y31">
        <v>0.29799422920693619</v>
      </c>
      <c r="Z31">
        <v>0.23554569425686542</v>
      </c>
      <c r="AA31">
        <v>0.23995565002886685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2025-07-28T14:33:04Z</dcterms:modified>
</cp:coreProperties>
</file>