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ITA\SuppXLS\"/>
    </mc:Choice>
  </mc:AlternateContent>
  <xr:revisionPtr revIDLastSave="0" documentId="8_{4D9CF713-D0B8-4FF4-89F8-105E4C19CE8A}" xr6:coauthVersionLast="47" xr6:coauthVersionMax="47" xr10:uidLastSave="{00000000-0000-0000-0000-000000000000}"/>
  <bookViews>
    <workbookView xWindow="-98" yWindow="-98" windowWidth="28996" windowHeight="17475" firstSheet="1" activeTab="1" xr2:uid="{693B72C3-6B34-4E45-9416-347F2176C33F}"/>
  </bookViews>
  <sheets>
    <sheet name="ev_charging_uc" sheetId="10" r:id="rId1"/>
    <sheet name="ts48_clu" sheetId="11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K9" i="11" l="1"/>
  <c r="AG9" i="11"/>
  <c r="AC9" i="11"/>
  <c r="A10" i="10"/>
  <c r="H24" i="10" s="1"/>
  <c r="X9" i="11"/>
  <c r="S9" i="11"/>
  <c r="N9" i="11"/>
  <c r="I9" i="11"/>
  <c r="A11" i="11"/>
  <c r="C9" i="11" s="1"/>
  <c r="H23" i="10" l="1"/>
  <c r="H21" i="10" s="1"/>
  <c r="I24" i="10"/>
  <c r="I23" i="10" s="1"/>
  <c r="E24" i="10"/>
  <c r="E23" i="10"/>
</calcChain>
</file>

<file path=xl/sharedStrings.xml><?xml version="1.0" encoding="utf-8"?>
<sst xmlns="http://schemas.openxmlformats.org/spreadsheetml/2006/main" count="770" uniqueCount="99">
  <si>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</si>
  <si>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</si>
  <si>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</si>
  <si>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</si>
  <si>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</si>
  <si>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</si>
  <si>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</si>
  <si>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</si>
  <si>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</si>
  <si>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</si>
  <si>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</si>
  <si>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</si>
  <si>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</si>
  <si>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</si>
  <si>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</si>
  <si>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</si>
  <si>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</si>
  <si>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season</t>
  </si>
  <si>
    <t>weekly</t>
  </si>
  <si>
    <t>daynite</t>
  </si>
  <si>
    <t>wparent</t>
  </si>
  <si>
    <t>dparent</t>
  </si>
  <si>
    <t>S1</t>
  </si>
  <si>
    <t>a</t>
  </si>
  <si>
    <t>H1</t>
  </si>
  <si>
    <t>S1,S2,S3,S4,S5</t>
  </si>
  <si>
    <t>S2</t>
  </si>
  <si>
    <t>H2</t>
  </si>
  <si>
    <t>S3</t>
  </si>
  <si>
    <t>H3</t>
  </si>
  <si>
    <t>S4</t>
  </si>
  <si>
    <t>H4</t>
  </si>
  <si>
    <t>S5</t>
  </si>
  <si>
    <t>H5</t>
  </si>
  <si>
    <t>H6</t>
  </si>
  <si>
    <t>H7</t>
  </si>
  <si>
    <t>H8</t>
  </si>
  <si>
    <t>ts48_clu</t>
  </si>
  <si>
    <t>commodity</t>
  </si>
  <si>
    <t>timeslice</t>
  </si>
  <si>
    <t>com_fr</t>
  </si>
  <si>
    <t>process</t>
  </si>
  <si>
    <t>elc_spv-ITA</t>
  </si>
  <si>
    <t>S1aH1</t>
  </si>
  <si>
    <t>IMPNRGZ</t>
  </si>
  <si>
    <t>S1aH2</t>
  </si>
  <si>
    <t>S1aH3</t>
  </si>
  <si>
    <t>S1aH4</t>
  </si>
  <si>
    <t>S1aH5</t>
  </si>
  <si>
    <t>S1aH6</t>
  </si>
  <si>
    <t>S1aH7</t>
  </si>
  <si>
    <t>S1aH8</t>
  </si>
  <si>
    <t>S2aH1</t>
  </si>
  <si>
    <t>S2aH2</t>
  </si>
  <si>
    <t>S2aH3</t>
  </si>
  <si>
    <t>S2aH4</t>
  </si>
  <si>
    <t>S2aH5</t>
  </si>
  <si>
    <t>S2aH6</t>
  </si>
  <si>
    <t>S2aH7</t>
  </si>
  <si>
    <t>S2aH8</t>
  </si>
  <si>
    <t>S3aH1</t>
  </si>
  <si>
    <t>S3aH2</t>
  </si>
  <si>
    <t>S3aH3</t>
  </si>
  <si>
    <t>S3aH4</t>
  </si>
  <si>
    <t>S3aH5</t>
  </si>
  <si>
    <t>S3aH6</t>
  </si>
  <si>
    <t>S3aH7</t>
  </si>
  <si>
    <t>S3aH8</t>
  </si>
  <si>
    <t>S4aH1</t>
  </si>
  <si>
    <t>S4aH2</t>
  </si>
  <si>
    <t>S4aH3</t>
  </si>
  <si>
    <t>S4aH4</t>
  </si>
  <si>
    <t>S4aH5</t>
  </si>
  <si>
    <t>S4aH6</t>
  </si>
  <si>
    <t>S4aH7</t>
  </si>
  <si>
    <t>S4aH8</t>
  </si>
  <si>
    <t>S5aH1</t>
  </si>
  <si>
    <t>S5aH2</t>
  </si>
  <si>
    <t>S5aH3</t>
  </si>
  <si>
    <t>S5aH4</t>
  </si>
  <si>
    <t>S5aH5</t>
  </si>
  <si>
    <t>S5aH6</t>
  </si>
  <si>
    <t>S5aH7</t>
  </si>
  <si>
    <t>S5aH8</t>
  </si>
  <si>
    <t>elc_won-ITA</t>
  </si>
  <si>
    <t>elc_wof-ITA</t>
  </si>
  <si>
    <t>g_yrfr</t>
  </si>
  <si>
    <t>elc_roadtransport</t>
  </si>
  <si>
    <t>day_night</t>
  </si>
  <si>
    <t>D</t>
  </si>
  <si>
    <t>S4aH2,S1aH2,S1aH7,S2aH3,S3aH6,S4aH7,S5aH6,S5aH7,S1aH6,S1aH4,S2aH2,S4aH6,S1aH5,S2aH4,S2aH5,S5aH2,S5aH5,S5aH4,S3aH2,S2aH7,S3aH4,S4aH3,S4aH4,S1aH3,S3aH7,S3aH3,S2aH6,S3aH5,S5aH3,S4aH5</t>
  </si>
  <si>
    <t>N</t>
  </si>
  <si>
    <t>S2aH1,S5aH8,S3aH1,S4aH1,S3aH8,S1aH1,S2aH8,S4aH8,S1aH8,S5aH1</t>
  </si>
  <si>
    <t>elc_buildings</t>
  </si>
  <si>
    <t>elc_industry</t>
  </si>
  <si>
    <t>com_pkflx</t>
  </si>
  <si>
    <t>ncap_afs</t>
  </si>
  <si>
    <t>pset_ci</t>
  </si>
  <si>
    <t>hydro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</si>
</sst>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2" fillId="0" borderId="0"/>
    <xf numFmtId="0" fontId="2" fillId="0" borderId="0"/>
    <xf numFmtId="0" fontId="2" fillId="0" borderId="0"/>
    <xf numFmtId="0" fontId="5" fillId="3" borderId="3" applyNumberFormat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</cellStyleXfs>
  <cellXfs count="6">
    <xf numFmtId="0" fontId="0" fillId="0" borderId="0" xfId="0"/>
    <xf numFmtId="0" fontId="6" fillId="0" borderId="0" xfId="0" applyFont="1"/>
    <xf numFmtId="0" fontId="5" fillId="3" borderId="3" xfId="5"/>
    <xf numFmtId="0" fontId="3" fillId="0" borderId="1" xfId="6"/>
    <xf numFmtId="0" fontId="4" fillId="0" borderId="2" xfId="7"/>
    <xf numFmtId="0" fontId="0" fillId="4" borderId="0" xfId="0" applyFill="1"/>
  </cellXfs>
  <cellStyles count="8">
    <cellStyle name="Heading 2 2" xfId="6" xr:uid="{3B5EE0B4-BF11-4EAE-878D-F1A2A4DBC755}"/>
    <cellStyle name="Heading 3 2" xfId="7" xr:uid="{F89187D4-DB3C-47E4-B2BB-03E8B883B452}"/>
    <cellStyle name="Input 2" xfId="5" xr:uid="{F5D9C40D-D00D-433C-8F39-962BE2B011FD}"/>
    <cellStyle name="Neutral 2" xfId="1" xr:uid="{2A305450-C5CF-4CC5-86F9-3D00970A4742}"/>
    <cellStyle name="Normal" xfId="0" builtinId="0"/>
    <cellStyle name="Normal 2" xfId="3" xr:uid="{B00B1BAB-0B61-4644-90BC-3B4AC0B71574}"/>
    <cellStyle name="Normal 4" xfId="4" xr:uid="{F224D54D-8D8C-4C41-A8B1-6A05EA1C5A7C}"/>
    <cellStyle name="Normal 5" xfId="2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Ved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eda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B0D74-481E-42AA-A497-6D812F7D073A}">
  <dimension ref="A10:M24"/>
  <sheetViews>
    <sheetView workbookViewId="0">
      <selection activeCell="H21" sqref="H21"/>
    </sheetView>
  </sheetViews>
  <sheetFormatPr defaultRowHeight="14.25" x14ac:dyDescent="0.45"/>
  <sheetData>
    <row r="10" spans="1:4" x14ac:dyDescent="0.45">
      <c r="A10" t="str">
        <f>IFERROR([1]Veda!B5,"ts48_clu")</f>
        <v>ts48_clu</v>
      </c>
      <c r="B10" s="5"/>
      <c r="C10" s="5" t="s">
        <v>88</v>
      </c>
      <c r="D10" t="s">
        <v>37</v>
      </c>
    </row>
    <row r="11" spans="1:4" x14ac:dyDescent="0.45">
      <c r="B11" s="5"/>
      <c r="C11" s="5" t="s">
        <v>89</v>
      </c>
      <c r="D11" t="s">
        <v>90</v>
      </c>
    </row>
    <row r="12" spans="1:4" x14ac:dyDescent="0.45">
      <c r="C12" t="s">
        <v>91</v>
      </c>
      <c r="D12" t="s">
        <v>92</v>
      </c>
    </row>
    <row r="17" spans="3:13" x14ac:dyDescent="0.45">
      <c r="I17" s="2">
        <v>0.75</v>
      </c>
      <c r="K17" s="1" t="s">
        <v>5</v>
      </c>
    </row>
    <row r="18" spans="3:13" ht="17.25" thickBot="1" x14ac:dyDescent="0.55000000000000004">
      <c r="C18" s="3" t="s">
        <v>12</v>
      </c>
    </row>
    <row r="19" spans="3:13" ht="14.65" thickTop="1" x14ac:dyDescent="0.45"/>
    <row r="21" spans="3:13" ht="17.25" thickBot="1" x14ac:dyDescent="0.55000000000000004">
      <c r="H21" s="3" t="str">
        <f>IF(H23=H24,"Not Required!","~UC_T: LO")</f>
        <v>~UC_T: LO</v>
      </c>
    </row>
    <row r="22" spans="3:13" ht="15" thickTop="1" thickBot="1" x14ac:dyDescent="0.5">
      <c r="C22" s="4" t="s">
        <v>0</v>
      </c>
      <c r="D22" s="4" t="s">
        <v>1</v>
      </c>
      <c r="E22" s="4" t="s">
        <v>6</v>
      </c>
      <c r="F22" s="4" t="s">
        <v>15</v>
      </c>
      <c r="G22" s="4" t="s">
        <v>2</v>
      </c>
      <c r="H22" s="4" t="s">
        <v>3</v>
      </c>
      <c r="I22" s="4" t="s">
        <v>4</v>
      </c>
      <c r="J22" s="4" t="s">
        <v>7</v>
      </c>
      <c r="K22" s="4" t="s">
        <v>14</v>
      </c>
    </row>
    <row r="23" spans="3:13" x14ac:dyDescent="0.45">
      <c r="C23" t="s">
        <v>8</v>
      </c>
      <c r="D23" t="s">
        <v>13</v>
      </c>
      <c r="E23" t="str">
        <f>G23</f>
        <v>AuxStoIN</v>
      </c>
      <c r="F23" t="s">
        <v>16</v>
      </c>
      <c r="G23" t="s">
        <v>9</v>
      </c>
      <c r="H23" t="str">
        <f>HLOOKUP($A$10,$D$10:$CU$12,3,FALSE)</f>
        <v>S2aH1,S5aH8,S3aH1,S4aH1,S3aH8,S1aH1,S2aH8,S4aH8,S1aH8,S5aH1</v>
      </c>
      <c r="I23">
        <f>1+I24</f>
        <v>0.25</v>
      </c>
      <c r="J23">
        <v>0</v>
      </c>
      <c r="K23">
        <v>3</v>
      </c>
      <c r="M23" t="s">
        <v>10</v>
      </c>
    </row>
    <row r="24" spans="3:13" x14ac:dyDescent="0.45">
      <c r="D24" t="s">
        <v>13</v>
      </c>
      <c r="E24" t="str">
        <f>G24</f>
        <v>AuxStoIN</v>
      </c>
      <c r="F24" t="s">
        <v>16</v>
      </c>
      <c r="G24" t="s">
        <v>9</v>
      </c>
      <c r="H24" t="str">
        <f>HLOOKUP($A$10,$D$10:$CU$12,2,FALSE)</f>
        <v>S4aH2,S1aH2,S1aH7,S2aH3,S3aH6,S4aH7,S5aH6,S5aH7,S1aH6,S1aH4,S2aH2,S4aH6,S1aH5,S2aH4,S2aH5,S5aH2,S5aH5,S5aH4,S3aH2,S2aH7,S3aH4,S4aH3,S4aH4,S1aH3,S3aH7,S3aH3,S2aH6,S3aH5,S5aH3,S4aH5</v>
      </c>
      <c r="I24">
        <f>-$I$17</f>
        <v>-0.75</v>
      </c>
      <c r="M24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2DDF8-DA82-427C-8E09-8F1788E06C46}">
  <dimension ref="A9:AM90"/>
  <sheetViews>
    <sheetView tabSelected="1" workbookViewId="0"/>
  </sheetViews>
  <sheetFormatPr defaultRowHeight="14.25" x14ac:dyDescent="0.45"/>
  <sheetData>
    <row r="9" spans="1:39" x14ac:dyDescent="0.45">
      <c r="C9" t="str">
        <f>IF(A11="x","DeActivated","~TimeSlices")</f>
        <v>~TimeSlices</v>
      </c>
      <c r="I9" t="str">
        <f>IF(A11="x","DeActivated","~TFM_DINS-AT")</f>
        <v>~TFM_DINS-AT</v>
      </c>
      <c r="N9" t="str">
        <f>IF(A11="x","DeActivated","~TFM_DINS-AT")</f>
        <v>~TFM_DINS-AT</v>
      </c>
      <c r="S9" t="str">
        <f>IF(A11="x","DeActivated","~TFM_DINS-AT")</f>
        <v>~TFM_DINS-AT</v>
      </c>
      <c r="X9" t="str">
        <f>IF(A11="x","DeActivated","~TFM_DINS-AT")</f>
        <v>~TFM_DINS-AT</v>
      </c>
      <c r="AC9" t="str">
        <f>IF(A11="x","DeActivated","~TFM_DINS-AT")</f>
        <v>~TFM_DINS-AT</v>
      </c>
      <c r="AG9" t="str">
        <f>IF(A11="x","DeActivated","~TFM_DINS-AT")</f>
        <v>~TFM_DINS-AT</v>
      </c>
      <c r="AK9" t="str">
        <f>IF(A11="x","DeActivated","~TFM_INS-AT")</f>
        <v>~TFM_INS-AT</v>
      </c>
    </row>
    <row r="10" spans="1:39" x14ac:dyDescent="0.45">
      <c r="A10" t="s">
        <v>37</v>
      </c>
      <c r="C10" t="s">
        <v>17</v>
      </c>
      <c r="D10" t="s">
        <v>18</v>
      </c>
      <c r="E10" t="s">
        <v>19</v>
      </c>
      <c r="F10" t="s">
        <v>20</v>
      </c>
      <c r="G10" t="s">
        <v>21</v>
      </c>
      <c r="I10" t="s">
        <v>38</v>
      </c>
      <c r="J10" t="s">
        <v>39</v>
      </c>
      <c r="K10" t="s">
        <v>40</v>
      </c>
      <c r="L10" t="s">
        <v>41</v>
      </c>
      <c r="N10" t="s">
        <v>38</v>
      </c>
      <c r="O10" t="s">
        <v>39</v>
      </c>
      <c r="P10" t="s">
        <v>40</v>
      </c>
      <c r="Q10" t="s">
        <v>41</v>
      </c>
      <c r="S10" t="s">
        <v>38</v>
      </c>
      <c r="T10" t="s">
        <v>39</v>
      </c>
      <c r="U10" t="s">
        <v>40</v>
      </c>
      <c r="V10" t="s">
        <v>41</v>
      </c>
      <c r="X10" t="s">
        <v>86</v>
      </c>
      <c r="Y10" t="s">
        <v>40</v>
      </c>
      <c r="Z10" t="s">
        <v>39</v>
      </c>
      <c r="AA10" t="s">
        <v>38</v>
      </c>
      <c r="AC10" t="s">
        <v>38</v>
      </c>
      <c r="AD10" t="s">
        <v>39</v>
      </c>
      <c r="AE10" t="s">
        <v>40</v>
      </c>
      <c r="AG10" t="s">
        <v>38</v>
      </c>
      <c r="AH10" t="s">
        <v>39</v>
      </c>
      <c r="AI10" t="s">
        <v>95</v>
      </c>
      <c r="AK10" t="s">
        <v>39</v>
      </c>
      <c r="AL10" t="s">
        <v>96</v>
      </c>
      <c r="AM10" t="s">
        <v>97</v>
      </c>
    </row>
    <row r="11" spans="1:39" x14ac:dyDescent="0.45">
      <c r="A11" t="str">
        <f>IFERROR(IF([1]Veda!B5=A10,"ok","x"),"")</f>
        <v/>
      </c>
      <c r="C11" t="s">
        <v>22</v>
      </c>
      <c r="D11" t="s">
        <v>23</v>
      </c>
      <c r="E11" t="s">
        <v>24</v>
      </c>
      <c r="F11" t="s">
        <v>25</v>
      </c>
      <c r="G11" t="s">
        <v>23</v>
      </c>
      <c r="I11" t="s">
        <v>42</v>
      </c>
      <c r="J11" t="s">
        <v>43</v>
      </c>
      <c r="K11">
        <v>0</v>
      </c>
      <c r="L11" t="s">
        <v>44</v>
      </c>
      <c r="N11" t="s">
        <v>84</v>
      </c>
      <c r="O11" t="s">
        <v>43</v>
      </c>
      <c r="P11">
        <v>6.5177999162518027E-2</v>
      </c>
      <c r="Q11" t="s">
        <v>44</v>
      </c>
      <c r="S11" t="s">
        <v>85</v>
      </c>
      <c r="T11" t="s">
        <v>43</v>
      </c>
      <c r="U11">
        <v>6.82325241216655E-2</v>
      </c>
      <c r="V11" t="s">
        <v>44</v>
      </c>
      <c r="X11">
        <v>4.714611872146119E-2</v>
      </c>
      <c r="Y11">
        <v>1.861886648600718E-2</v>
      </c>
      <c r="Z11" t="s">
        <v>43</v>
      </c>
      <c r="AA11" t="s">
        <v>87</v>
      </c>
      <c r="AC11" t="s">
        <v>93</v>
      </c>
      <c r="AD11" t="s">
        <v>43</v>
      </c>
      <c r="AE11">
        <v>4.1328001177643389E-2</v>
      </c>
      <c r="AG11" t="s">
        <v>13</v>
      </c>
      <c r="AH11" t="s">
        <v>43</v>
      </c>
      <c r="AI11">
        <v>0.29524362667493453</v>
      </c>
      <c r="AK11" t="s">
        <v>28</v>
      </c>
      <c r="AL11">
        <v>0.81410226746876446</v>
      </c>
      <c r="AM11" t="s">
        <v>98</v>
      </c>
    </row>
    <row r="12" spans="1:39" x14ac:dyDescent="0.45">
      <c r="C12" t="s">
        <v>26</v>
      </c>
      <c r="E12" t="s">
        <v>27</v>
      </c>
      <c r="G12" t="s">
        <v>23</v>
      </c>
      <c r="I12" t="s">
        <v>42</v>
      </c>
      <c r="J12" t="s">
        <v>45</v>
      </c>
      <c r="K12">
        <v>4.0402661080416754E-4</v>
      </c>
      <c r="L12" t="s">
        <v>44</v>
      </c>
      <c r="N12" t="s">
        <v>84</v>
      </c>
      <c r="O12" t="s">
        <v>45</v>
      </c>
      <c r="P12">
        <v>8.9016802896140623E-3</v>
      </c>
      <c r="Q12" t="s">
        <v>44</v>
      </c>
      <c r="S12" t="s">
        <v>85</v>
      </c>
      <c r="T12" t="s">
        <v>45</v>
      </c>
      <c r="U12">
        <v>1.0064341039034391E-2</v>
      </c>
      <c r="V12" t="s">
        <v>44</v>
      </c>
      <c r="X12">
        <v>6.735159817351598E-3</v>
      </c>
      <c r="Y12">
        <v>1.124563889648543E-2</v>
      </c>
      <c r="Z12" t="s">
        <v>45</v>
      </c>
      <c r="AA12" t="s">
        <v>87</v>
      </c>
      <c r="AC12" t="s">
        <v>93</v>
      </c>
      <c r="AD12" t="s">
        <v>45</v>
      </c>
      <c r="AE12">
        <v>8.0851488420039929E-3</v>
      </c>
      <c r="AG12" t="s">
        <v>13</v>
      </c>
      <c r="AH12" t="s">
        <v>45</v>
      </c>
      <c r="AI12">
        <v>4.7126123672023956E-2</v>
      </c>
      <c r="AK12" t="s">
        <v>32</v>
      </c>
      <c r="AL12">
        <v>7.7845904673762151E-2</v>
      </c>
      <c r="AM12" t="s">
        <v>98</v>
      </c>
    </row>
    <row r="13" spans="1:39" x14ac:dyDescent="0.45">
      <c r="C13" t="s">
        <v>28</v>
      </c>
      <c r="E13" t="s">
        <v>29</v>
      </c>
      <c r="G13" t="s">
        <v>23</v>
      </c>
      <c r="I13" t="s">
        <v>42</v>
      </c>
      <c r="J13" t="s">
        <v>46</v>
      </c>
      <c r="K13">
        <v>5.1375352768875957E-3</v>
      </c>
      <c r="L13" t="s">
        <v>44</v>
      </c>
      <c r="N13" t="s">
        <v>84</v>
      </c>
      <c r="O13" t="s">
        <v>46</v>
      </c>
      <c r="P13">
        <v>8.7857207223878634E-3</v>
      </c>
      <c r="Q13" t="s">
        <v>44</v>
      </c>
      <c r="S13" t="s">
        <v>85</v>
      </c>
      <c r="T13" t="s">
        <v>46</v>
      </c>
      <c r="U13">
        <v>1.0053840550443846E-2</v>
      </c>
      <c r="V13" t="s">
        <v>44</v>
      </c>
      <c r="X13">
        <v>6.735159817351598E-3</v>
      </c>
      <c r="Y13">
        <v>8.6053584599192871E-3</v>
      </c>
      <c r="Z13" t="s">
        <v>46</v>
      </c>
      <c r="AA13" t="s">
        <v>87</v>
      </c>
      <c r="AC13" t="s">
        <v>93</v>
      </c>
      <c r="AD13" t="s">
        <v>46</v>
      </c>
      <c r="AE13">
        <v>8.3943858858496045E-3</v>
      </c>
      <c r="AG13" t="s">
        <v>13</v>
      </c>
      <c r="AH13" t="s">
        <v>46</v>
      </c>
      <c r="AI13">
        <v>4.7484009459135335E-2</v>
      </c>
      <c r="AK13" t="s">
        <v>30</v>
      </c>
      <c r="AL13">
        <v>8.4821841739935219E-2</v>
      </c>
      <c r="AM13" t="s">
        <v>98</v>
      </c>
    </row>
    <row r="14" spans="1:39" x14ac:dyDescent="0.45">
      <c r="C14" t="s">
        <v>30</v>
      </c>
      <c r="E14" t="s">
        <v>31</v>
      </c>
      <c r="G14" t="s">
        <v>23</v>
      </c>
      <c r="I14" t="s">
        <v>42</v>
      </c>
      <c r="J14" t="s">
        <v>47</v>
      </c>
      <c r="K14">
        <v>9.669713700753084E-3</v>
      </c>
      <c r="L14" t="s">
        <v>44</v>
      </c>
      <c r="N14" t="s">
        <v>84</v>
      </c>
      <c r="O14" t="s">
        <v>47</v>
      </c>
      <c r="P14">
        <v>8.7261445425091174E-3</v>
      </c>
      <c r="Q14" t="s">
        <v>44</v>
      </c>
      <c r="S14" t="s">
        <v>85</v>
      </c>
      <c r="T14" t="s">
        <v>47</v>
      </c>
      <c r="U14">
        <v>9.9879348718522783E-3</v>
      </c>
      <c r="V14" t="s">
        <v>44</v>
      </c>
      <c r="X14">
        <v>6.735159817351598E-3</v>
      </c>
      <c r="Y14">
        <v>8.5271279284654736E-3</v>
      </c>
      <c r="Z14" t="s">
        <v>47</v>
      </c>
      <c r="AA14" t="s">
        <v>87</v>
      </c>
      <c r="AC14" t="s">
        <v>93</v>
      </c>
      <c r="AD14" t="s">
        <v>47</v>
      </c>
      <c r="AE14">
        <v>8.5234446018451013E-3</v>
      </c>
      <c r="AG14" t="s">
        <v>13</v>
      </c>
      <c r="AH14" t="s">
        <v>47</v>
      </c>
      <c r="AI14">
        <v>4.5197330291383508E-2</v>
      </c>
      <c r="AK14" t="s">
        <v>26</v>
      </c>
      <c r="AL14">
        <v>7.5520592318371119E-2</v>
      </c>
      <c r="AM14" t="s">
        <v>98</v>
      </c>
    </row>
    <row r="15" spans="1:39" x14ac:dyDescent="0.45">
      <c r="C15" t="s">
        <v>32</v>
      </c>
      <c r="E15" t="s">
        <v>33</v>
      </c>
      <c r="G15" t="s">
        <v>23</v>
      </c>
      <c r="I15" t="s">
        <v>42</v>
      </c>
      <c r="J15" t="s">
        <v>48</v>
      </c>
      <c r="K15">
        <v>7.7140123355694007E-2</v>
      </c>
      <c r="L15" t="s">
        <v>44</v>
      </c>
      <c r="N15" t="s">
        <v>84</v>
      </c>
      <c r="O15" t="s">
        <v>48</v>
      </c>
      <c r="P15">
        <v>5.9098166388513146E-2</v>
      </c>
      <c r="Q15" t="s">
        <v>44</v>
      </c>
      <c r="S15" t="s">
        <v>85</v>
      </c>
      <c r="T15" t="s">
        <v>48</v>
      </c>
      <c r="U15">
        <v>6.0792920303432134E-2</v>
      </c>
      <c r="V15" t="s">
        <v>44</v>
      </c>
      <c r="X15">
        <v>4.041095890410959E-2</v>
      </c>
      <c r="Y15">
        <v>5.2844723997049793E-2</v>
      </c>
      <c r="Z15" t="s">
        <v>48</v>
      </c>
      <c r="AA15" t="s">
        <v>87</v>
      </c>
      <c r="AC15" t="s">
        <v>93</v>
      </c>
      <c r="AD15" t="s">
        <v>48</v>
      </c>
      <c r="AE15">
        <v>5.0248407920968324E-2</v>
      </c>
      <c r="AG15" t="s">
        <v>13</v>
      </c>
      <c r="AH15" t="s">
        <v>48</v>
      </c>
      <c r="AI15">
        <v>6.4766514599613911E-2</v>
      </c>
      <c r="AK15" t="s">
        <v>22</v>
      </c>
      <c r="AL15">
        <v>0.14770939379916706</v>
      </c>
      <c r="AM15" t="s">
        <v>98</v>
      </c>
    </row>
    <row r="16" spans="1:39" x14ac:dyDescent="0.45">
      <c r="E16" t="s">
        <v>34</v>
      </c>
      <c r="G16" t="s">
        <v>23</v>
      </c>
      <c r="I16" t="s">
        <v>42</v>
      </c>
      <c r="J16" t="s">
        <v>49</v>
      </c>
      <c r="K16">
        <v>9.5090606687457356E-3</v>
      </c>
      <c r="L16" t="s">
        <v>44</v>
      </c>
      <c r="N16" t="s">
        <v>84</v>
      </c>
      <c r="O16" t="s">
        <v>49</v>
      </c>
      <c r="P16">
        <v>9.8438041452370405E-3</v>
      </c>
      <c r="Q16" t="s">
        <v>44</v>
      </c>
      <c r="S16" t="s">
        <v>85</v>
      </c>
      <c r="T16" t="s">
        <v>49</v>
      </c>
      <c r="U16">
        <v>1.0040614148058175E-2</v>
      </c>
      <c r="V16" t="s">
        <v>44</v>
      </c>
      <c r="X16">
        <v>6.735159817351598E-3</v>
      </c>
      <c r="Y16">
        <v>1.3103614018513452E-2</v>
      </c>
      <c r="Z16" t="s">
        <v>49</v>
      </c>
      <c r="AA16" t="s">
        <v>87</v>
      </c>
      <c r="AC16" t="s">
        <v>93</v>
      </c>
      <c r="AD16" t="s">
        <v>49</v>
      </c>
      <c r="AE16">
        <v>8.6310567351807702E-3</v>
      </c>
      <c r="AG16" t="s">
        <v>13</v>
      </c>
      <c r="AH16" t="s">
        <v>49</v>
      </c>
      <c r="AI16">
        <v>6.2164802367530525E-2</v>
      </c>
    </row>
    <row r="17" spans="5:35" x14ac:dyDescent="0.45">
      <c r="E17" t="s">
        <v>35</v>
      </c>
      <c r="G17" t="s">
        <v>23</v>
      </c>
      <c r="I17" t="s">
        <v>42</v>
      </c>
      <c r="J17" t="s">
        <v>50</v>
      </c>
      <c r="K17">
        <v>5.3967262932548572E-3</v>
      </c>
      <c r="L17" t="s">
        <v>44</v>
      </c>
      <c r="N17" t="s">
        <v>84</v>
      </c>
      <c r="O17" t="s">
        <v>50</v>
      </c>
      <c r="P17">
        <v>9.7114512439710563E-3</v>
      </c>
      <c r="Q17" t="s">
        <v>44</v>
      </c>
      <c r="S17" t="s">
        <v>85</v>
      </c>
      <c r="T17" t="s">
        <v>50</v>
      </c>
      <c r="U17">
        <v>9.9745987670680752E-3</v>
      </c>
      <c r="V17" t="s">
        <v>44</v>
      </c>
      <c r="X17">
        <v>6.735159817351598E-3</v>
      </c>
      <c r="Y17">
        <v>1.3103614018513452E-2</v>
      </c>
      <c r="Z17" t="s">
        <v>50</v>
      </c>
      <c r="AA17" t="s">
        <v>87</v>
      </c>
      <c r="AC17" t="s">
        <v>93</v>
      </c>
      <c r="AD17" t="s">
        <v>50</v>
      </c>
      <c r="AE17">
        <v>8.7947971885762762E-3</v>
      </c>
      <c r="AG17" t="s">
        <v>13</v>
      </c>
      <c r="AH17" t="s">
        <v>50</v>
      </c>
      <c r="AI17">
        <v>4.576243161495408E-2</v>
      </c>
    </row>
    <row r="18" spans="5:35" x14ac:dyDescent="0.45">
      <c r="E18" t="s">
        <v>36</v>
      </c>
      <c r="G18" t="s">
        <v>23</v>
      </c>
      <c r="I18" t="s">
        <v>42</v>
      </c>
      <c r="J18" t="s">
        <v>51</v>
      </c>
      <c r="K18">
        <v>7.4448558508796747E-4</v>
      </c>
      <c r="L18" t="s">
        <v>44</v>
      </c>
      <c r="N18" t="s">
        <v>84</v>
      </c>
      <c r="O18" t="s">
        <v>51</v>
      </c>
      <c r="P18">
        <v>5.7931027923565324E-2</v>
      </c>
      <c r="Q18" t="s">
        <v>44</v>
      </c>
      <c r="S18" t="s">
        <v>85</v>
      </c>
      <c r="T18" t="s">
        <v>51</v>
      </c>
      <c r="U18">
        <v>5.8119770666056537E-2</v>
      </c>
      <c r="V18" t="s">
        <v>44</v>
      </c>
      <c r="X18">
        <v>4.041095890410959E-2</v>
      </c>
      <c r="Y18">
        <v>3.5594891811484314E-2</v>
      </c>
      <c r="Z18" t="s">
        <v>51</v>
      </c>
      <c r="AA18" t="s">
        <v>87</v>
      </c>
      <c r="AC18" t="s">
        <v>93</v>
      </c>
      <c r="AD18" t="s">
        <v>51</v>
      </c>
      <c r="AE18">
        <v>4.5933251861365224E-2</v>
      </c>
      <c r="AG18" t="s">
        <v>13</v>
      </c>
      <c r="AH18" t="s">
        <v>51</v>
      </c>
      <c r="AI18">
        <v>0.17256843004398537</v>
      </c>
    </row>
    <row r="19" spans="5:35" x14ac:dyDescent="0.45">
      <c r="I19" t="s">
        <v>42</v>
      </c>
      <c r="J19" t="s">
        <v>52</v>
      </c>
      <c r="K19">
        <v>1.2088336224570917E-4</v>
      </c>
      <c r="L19" t="s">
        <v>44</v>
      </c>
      <c r="N19" t="s">
        <v>84</v>
      </c>
      <c r="O19" t="s">
        <v>52</v>
      </c>
      <c r="P19">
        <v>3.8436286760167325E-2</v>
      </c>
      <c r="Q19" t="s">
        <v>44</v>
      </c>
      <c r="S19" t="s">
        <v>85</v>
      </c>
      <c r="T19" t="s">
        <v>52</v>
      </c>
      <c r="U19">
        <v>3.8375118931494201E-2</v>
      </c>
      <c r="V19" t="s">
        <v>44</v>
      </c>
      <c r="X19">
        <v>2.4771689497716895E-2</v>
      </c>
      <c r="Y19">
        <v>9.7827942553597048E-3</v>
      </c>
      <c r="Z19" t="s">
        <v>52</v>
      </c>
      <c r="AA19" t="s">
        <v>87</v>
      </c>
      <c r="AC19" t="s">
        <v>93</v>
      </c>
      <c r="AD19" t="s">
        <v>52</v>
      </c>
      <c r="AE19">
        <v>2.0824568866859339E-2</v>
      </c>
      <c r="AG19" t="s">
        <v>13</v>
      </c>
      <c r="AH19" t="s">
        <v>52</v>
      </c>
      <c r="AI19">
        <v>0.27884032566239036</v>
      </c>
    </row>
    <row r="20" spans="5:35" x14ac:dyDescent="0.45">
      <c r="I20" t="s">
        <v>42</v>
      </c>
      <c r="J20" t="s">
        <v>53</v>
      </c>
      <c r="K20">
        <v>2.305098472925966E-3</v>
      </c>
      <c r="L20" t="s">
        <v>44</v>
      </c>
      <c r="N20" t="s">
        <v>84</v>
      </c>
      <c r="O20" t="s">
        <v>53</v>
      </c>
      <c r="P20">
        <v>5.173828266048364E-3</v>
      </c>
      <c r="Q20" t="s">
        <v>44</v>
      </c>
      <c r="S20" t="s">
        <v>85</v>
      </c>
      <c r="T20" t="s">
        <v>53</v>
      </c>
      <c r="U20">
        <v>5.3450624963613629E-3</v>
      </c>
      <c r="V20" t="s">
        <v>44</v>
      </c>
      <c r="X20">
        <v>3.5388127853881279E-3</v>
      </c>
      <c r="Y20">
        <v>5.9087255218821738E-3</v>
      </c>
      <c r="Z20" t="s">
        <v>53</v>
      </c>
      <c r="AA20" t="s">
        <v>87</v>
      </c>
      <c r="AC20" t="s">
        <v>93</v>
      </c>
      <c r="AD20" t="s">
        <v>53</v>
      </c>
      <c r="AE20">
        <v>3.9245676009928418E-3</v>
      </c>
      <c r="AG20" t="s">
        <v>13</v>
      </c>
      <c r="AH20" t="s">
        <v>53</v>
      </c>
      <c r="AI20">
        <v>9.6611285097571775E-2</v>
      </c>
    </row>
    <row r="21" spans="5:35" x14ac:dyDescent="0.45">
      <c r="I21" t="s">
        <v>42</v>
      </c>
      <c r="J21" t="s">
        <v>54</v>
      </c>
      <c r="K21">
        <v>4.8037594574828688E-3</v>
      </c>
      <c r="L21" t="s">
        <v>44</v>
      </c>
      <c r="N21" t="s">
        <v>84</v>
      </c>
      <c r="O21" t="s">
        <v>54</v>
      </c>
      <c r="P21">
        <v>5.1520545765878396E-3</v>
      </c>
      <c r="Q21" t="s">
        <v>44</v>
      </c>
      <c r="S21" t="s">
        <v>85</v>
      </c>
      <c r="T21" t="s">
        <v>54</v>
      </c>
      <c r="U21">
        <v>5.2757724208315829E-3</v>
      </c>
      <c r="V21" t="s">
        <v>44</v>
      </c>
      <c r="X21">
        <v>3.5388127853881279E-3</v>
      </c>
      <c r="Y21">
        <v>4.521459529788099E-3</v>
      </c>
      <c r="Z21" t="s">
        <v>54</v>
      </c>
      <c r="AA21" t="s">
        <v>87</v>
      </c>
      <c r="AC21" t="s">
        <v>93</v>
      </c>
      <c r="AD21" t="s">
        <v>54</v>
      </c>
      <c r="AE21">
        <v>4.0913868705264866E-3</v>
      </c>
      <c r="AG21" t="s">
        <v>13</v>
      </c>
      <c r="AH21" t="s">
        <v>54</v>
      </c>
      <c r="AI21">
        <v>9.6080459952263109E-2</v>
      </c>
    </row>
    <row r="22" spans="5:35" x14ac:dyDescent="0.45">
      <c r="I22" t="s">
        <v>42</v>
      </c>
      <c r="J22" t="s">
        <v>55</v>
      </c>
      <c r="K22">
        <v>6.8152219356529811E-3</v>
      </c>
      <c r="L22" t="s">
        <v>44</v>
      </c>
      <c r="N22" t="s">
        <v>84</v>
      </c>
      <c r="O22" t="s">
        <v>55</v>
      </c>
      <c r="P22">
        <v>5.3805241413978789E-3</v>
      </c>
      <c r="Q22" t="s">
        <v>44</v>
      </c>
      <c r="S22" t="s">
        <v>85</v>
      </c>
      <c r="T22" t="s">
        <v>55</v>
      </c>
      <c r="U22">
        <v>5.2449034015103913E-3</v>
      </c>
      <c r="V22" t="s">
        <v>44</v>
      </c>
      <c r="X22">
        <v>3.5388127853881279E-3</v>
      </c>
      <c r="Y22">
        <v>4.4803553522445696E-3</v>
      </c>
      <c r="Z22" t="s">
        <v>55</v>
      </c>
      <c r="AA22" t="s">
        <v>87</v>
      </c>
      <c r="AC22" t="s">
        <v>93</v>
      </c>
      <c r="AD22" t="s">
        <v>55</v>
      </c>
      <c r="AE22">
        <v>4.1688716615543011E-3</v>
      </c>
      <c r="AG22" t="s">
        <v>13</v>
      </c>
      <c r="AH22" t="s">
        <v>55</v>
      </c>
      <c r="AI22">
        <v>8.2359576109102495E-2</v>
      </c>
    </row>
    <row r="23" spans="5:35" x14ac:dyDescent="0.45">
      <c r="I23" t="s">
        <v>42</v>
      </c>
      <c r="J23" t="s">
        <v>56</v>
      </c>
      <c r="K23">
        <v>4.9601426554950881E-2</v>
      </c>
      <c r="L23" t="s">
        <v>44</v>
      </c>
      <c r="N23" t="s">
        <v>84</v>
      </c>
      <c r="O23" t="s">
        <v>56</v>
      </c>
      <c r="P23">
        <v>3.5728475942710405E-2</v>
      </c>
      <c r="Q23" t="s">
        <v>44</v>
      </c>
      <c r="S23" t="s">
        <v>85</v>
      </c>
      <c r="T23" t="s">
        <v>56</v>
      </c>
      <c r="U23">
        <v>3.2253569290825734E-2</v>
      </c>
      <c r="V23" t="s">
        <v>44</v>
      </c>
      <c r="X23">
        <v>2.1232876712328767E-2</v>
      </c>
      <c r="Y23">
        <v>2.7765871930653274E-2</v>
      </c>
      <c r="Z23" t="s">
        <v>56</v>
      </c>
      <c r="AA23" t="s">
        <v>87</v>
      </c>
      <c r="AC23" t="s">
        <v>93</v>
      </c>
      <c r="AD23" t="s">
        <v>56</v>
      </c>
      <c r="AE23">
        <v>2.442164295768974E-2</v>
      </c>
      <c r="AG23" t="s">
        <v>13</v>
      </c>
      <c r="AH23" t="s">
        <v>56</v>
      </c>
      <c r="AI23">
        <v>9.7979158927858023E-2</v>
      </c>
    </row>
    <row r="24" spans="5:35" x14ac:dyDescent="0.45">
      <c r="I24" t="s">
        <v>42</v>
      </c>
      <c r="J24" t="s">
        <v>57</v>
      </c>
      <c r="K24">
        <v>6.7655548717173832E-3</v>
      </c>
      <c r="L24" t="s">
        <v>44</v>
      </c>
      <c r="N24" t="s">
        <v>84</v>
      </c>
      <c r="O24" t="s">
        <v>57</v>
      </c>
      <c r="P24">
        <v>6.2916651699951682E-3</v>
      </c>
      <c r="Q24" t="s">
        <v>44</v>
      </c>
      <c r="S24" t="s">
        <v>85</v>
      </c>
      <c r="T24" t="s">
        <v>57</v>
      </c>
      <c r="U24">
        <v>5.5064871848617535E-3</v>
      </c>
      <c r="V24" t="s">
        <v>44</v>
      </c>
      <c r="X24">
        <v>3.5388127853881279E-3</v>
      </c>
      <c r="Y24">
        <v>6.8849497385409693E-3</v>
      </c>
      <c r="Z24" t="s">
        <v>57</v>
      </c>
      <c r="AA24" t="s">
        <v>87</v>
      </c>
      <c r="AC24" t="s">
        <v>93</v>
      </c>
      <c r="AD24" t="s">
        <v>57</v>
      </c>
      <c r="AE24">
        <v>4.1221074481390067E-3</v>
      </c>
      <c r="AG24" t="s">
        <v>13</v>
      </c>
      <c r="AH24" t="s">
        <v>57</v>
      </c>
      <c r="AI24">
        <v>0.10502466320124371</v>
      </c>
    </row>
    <row r="25" spans="5:35" x14ac:dyDescent="0.45">
      <c r="I25" t="s">
        <v>42</v>
      </c>
      <c r="J25" t="s">
        <v>58</v>
      </c>
      <c r="K25">
        <v>4.9968145617127055E-3</v>
      </c>
      <c r="L25" t="s">
        <v>44</v>
      </c>
      <c r="N25" t="s">
        <v>84</v>
      </c>
      <c r="O25" t="s">
        <v>58</v>
      </c>
      <c r="P25">
        <v>6.1675610473114519E-3</v>
      </c>
      <c r="Q25" t="s">
        <v>44</v>
      </c>
      <c r="S25" t="s">
        <v>85</v>
      </c>
      <c r="T25" t="s">
        <v>58</v>
      </c>
      <c r="U25">
        <v>5.5870317896012491E-3</v>
      </c>
      <c r="V25" t="s">
        <v>44</v>
      </c>
      <c r="X25">
        <v>3.5388127853881279E-3</v>
      </c>
      <c r="Y25">
        <v>6.8849497385409693E-3</v>
      </c>
      <c r="Z25" t="s">
        <v>58</v>
      </c>
      <c r="AA25" t="s">
        <v>87</v>
      </c>
      <c r="AC25" t="s">
        <v>93</v>
      </c>
      <c r="AD25" t="s">
        <v>58</v>
      </c>
      <c r="AE25">
        <v>4.2008237656220781E-3</v>
      </c>
      <c r="AG25" t="s">
        <v>13</v>
      </c>
      <c r="AH25" t="s">
        <v>58</v>
      </c>
      <c r="AI25">
        <v>9.0436733199047881E-2</v>
      </c>
    </row>
    <row r="26" spans="5:35" x14ac:dyDescent="0.45">
      <c r="I26" t="s">
        <v>42</v>
      </c>
      <c r="J26" t="s">
        <v>59</v>
      </c>
      <c r="K26">
        <v>2.4902042237906438E-3</v>
      </c>
      <c r="L26" t="s">
        <v>44</v>
      </c>
      <c r="N26" t="s">
        <v>84</v>
      </c>
      <c r="O26" t="s">
        <v>59</v>
      </c>
      <c r="P26">
        <v>3.5222546247604819E-2</v>
      </c>
      <c r="Q26" t="s">
        <v>44</v>
      </c>
      <c r="S26" t="s">
        <v>85</v>
      </c>
      <c r="T26" t="s">
        <v>59</v>
      </c>
      <c r="U26">
        <v>3.2904049220948452E-2</v>
      </c>
      <c r="V26" t="s">
        <v>44</v>
      </c>
      <c r="X26">
        <v>2.1232876712328767E-2</v>
      </c>
      <c r="Y26">
        <v>1.8702400782305319E-2</v>
      </c>
      <c r="Z26" t="s">
        <v>59</v>
      </c>
      <c r="AA26" t="s">
        <v>87</v>
      </c>
      <c r="AC26" t="s">
        <v>93</v>
      </c>
      <c r="AD26" t="s">
        <v>59</v>
      </c>
      <c r="AE26">
        <v>2.2759179864093298E-2</v>
      </c>
      <c r="AG26" t="s">
        <v>13</v>
      </c>
      <c r="AH26" t="s">
        <v>59</v>
      </c>
      <c r="AI26">
        <v>0.18825329553942427</v>
      </c>
    </row>
    <row r="27" spans="5:35" x14ac:dyDescent="0.45">
      <c r="I27" t="s">
        <v>42</v>
      </c>
      <c r="J27" t="s">
        <v>60</v>
      </c>
      <c r="K27">
        <v>1.6703966987613592E-2</v>
      </c>
      <c r="L27" t="s">
        <v>44</v>
      </c>
      <c r="N27" t="s">
        <v>84</v>
      </c>
      <c r="O27" t="s">
        <v>60</v>
      </c>
      <c r="P27">
        <v>0.12608766422995274</v>
      </c>
      <c r="Q27" t="s">
        <v>44</v>
      </c>
      <c r="S27" t="s">
        <v>85</v>
      </c>
      <c r="T27" t="s">
        <v>60</v>
      </c>
      <c r="U27">
        <v>0.13470775990084147</v>
      </c>
      <c r="V27" t="s">
        <v>44</v>
      </c>
      <c r="X27">
        <v>0.17100456621004567</v>
      </c>
      <c r="Y27">
        <v>6.7532837762805706E-2</v>
      </c>
      <c r="Z27" t="s">
        <v>60</v>
      </c>
      <c r="AA27" t="s">
        <v>87</v>
      </c>
      <c r="AC27" t="s">
        <v>93</v>
      </c>
      <c r="AD27" t="s">
        <v>60</v>
      </c>
      <c r="AE27">
        <v>0.13320230999204724</v>
      </c>
      <c r="AG27" t="s">
        <v>13</v>
      </c>
      <c r="AH27" t="s">
        <v>60</v>
      </c>
      <c r="AI27">
        <v>0.25985286268441565</v>
      </c>
    </row>
    <row r="28" spans="5:35" x14ac:dyDescent="0.45">
      <c r="I28" t="s">
        <v>42</v>
      </c>
      <c r="J28" t="s">
        <v>61</v>
      </c>
      <c r="K28">
        <v>3.5407316900333823E-2</v>
      </c>
      <c r="L28" t="s">
        <v>44</v>
      </c>
      <c r="N28" t="s">
        <v>84</v>
      </c>
      <c r="O28" t="s">
        <v>61</v>
      </c>
      <c r="P28">
        <v>1.6957020504855484E-2</v>
      </c>
      <c r="Q28" t="s">
        <v>44</v>
      </c>
      <c r="S28" t="s">
        <v>85</v>
      </c>
      <c r="T28" t="s">
        <v>61</v>
      </c>
      <c r="U28">
        <v>1.7906110932828567E-2</v>
      </c>
      <c r="V28" t="s">
        <v>44</v>
      </c>
      <c r="X28">
        <v>2.4429223744292239E-2</v>
      </c>
      <c r="Y28">
        <v>4.0789266505896288E-2</v>
      </c>
      <c r="Z28" t="s">
        <v>61</v>
      </c>
      <c r="AA28" t="s">
        <v>87</v>
      </c>
      <c r="AC28" t="s">
        <v>93</v>
      </c>
      <c r="AD28" t="s">
        <v>61</v>
      </c>
      <c r="AE28">
        <v>2.3977306137538887E-2</v>
      </c>
      <c r="AG28" t="s">
        <v>13</v>
      </c>
      <c r="AH28" t="s">
        <v>61</v>
      </c>
      <c r="AI28">
        <v>0.1437781303032537</v>
      </c>
    </row>
    <row r="29" spans="5:35" x14ac:dyDescent="0.45">
      <c r="I29" t="s">
        <v>42</v>
      </c>
      <c r="J29" t="s">
        <v>62</v>
      </c>
      <c r="K29">
        <v>5.1946463021466993E-2</v>
      </c>
      <c r="L29" t="s">
        <v>44</v>
      </c>
      <c r="N29" t="s">
        <v>84</v>
      </c>
      <c r="O29" t="s">
        <v>62</v>
      </c>
      <c r="P29">
        <v>1.73044874417357E-2</v>
      </c>
      <c r="Q29" t="s">
        <v>44</v>
      </c>
      <c r="S29" t="s">
        <v>85</v>
      </c>
      <c r="T29" t="s">
        <v>62</v>
      </c>
      <c r="U29">
        <v>1.7662605018771465E-2</v>
      </c>
      <c r="V29" t="s">
        <v>44</v>
      </c>
      <c r="X29">
        <v>2.4429223744292239E-2</v>
      </c>
      <c r="Y29">
        <v>3.1212656108859781E-2</v>
      </c>
      <c r="Z29" t="s">
        <v>62</v>
      </c>
      <c r="AA29" t="s">
        <v>87</v>
      </c>
      <c r="AC29" t="s">
        <v>93</v>
      </c>
      <c r="AD29" t="s">
        <v>62</v>
      </c>
      <c r="AE29">
        <v>2.5507098538158256E-2</v>
      </c>
      <c r="AG29" t="s">
        <v>13</v>
      </c>
      <c r="AH29" t="s">
        <v>62</v>
      </c>
      <c r="AI29">
        <v>0.12665311716601546</v>
      </c>
    </row>
    <row r="30" spans="5:35" x14ac:dyDescent="0.45">
      <c r="I30" t="s">
        <v>42</v>
      </c>
      <c r="J30" t="s">
        <v>63</v>
      </c>
      <c r="K30">
        <v>6.32529198255673E-2</v>
      </c>
      <c r="L30" t="s">
        <v>44</v>
      </c>
      <c r="N30" t="s">
        <v>84</v>
      </c>
      <c r="O30" t="s">
        <v>63</v>
      </c>
      <c r="P30">
        <v>1.7878967588576197E-2</v>
      </c>
      <c r="Q30" t="s">
        <v>44</v>
      </c>
      <c r="S30" t="s">
        <v>85</v>
      </c>
      <c r="T30" t="s">
        <v>63</v>
      </c>
      <c r="U30">
        <v>1.7541144373550716E-2</v>
      </c>
      <c r="V30" t="s">
        <v>44</v>
      </c>
      <c r="X30">
        <v>2.4429223744292239E-2</v>
      </c>
      <c r="Y30">
        <v>3.0928904689688334E-2</v>
      </c>
      <c r="Z30" t="s">
        <v>63</v>
      </c>
      <c r="AA30" t="s">
        <v>87</v>
      </c>
      <c r="AC30" t="s">
        <v>93</v>
      </c>
      <c r="AD30" t="s">
        <v>63</v>
      </c>
      <c r="AE30">
        <v>2.5805709911673455E-2</v>
      </c>
      <c r="AG30" t="s">
        <v>13</v>
      </c>
      <c r="AH30" t="s">
        <v>63</v>
      </c>
      <c r="AI30">
        <v>0.12693702465211176</v>
      </c>
    </row>
    <row r="31" spans="5:35" x14ac:dyDescent="0.45">
      <c r="I31" t="s">
        <v>42</v>
      </c>
      <c r="J31" t="s">
        <v>64</v>
      </c>
      <c r="K31">
        <v>0.41320965762178502</v>
      </c>
      <c r="L31" t="s">
        <v>44</v>
      </c>
      <c r="N31" t="s">
        <v>84</v>
      </c>
      <c r="O31" t="s">
        <v>64</v>
      </c>
      <c r="P31">
        <v>0.1242858137434189</v>
      </c>
      <c r="Q31" t="s">
        <v>44</v>
      </c>
      <c r="S31" t="s">
        <v>85</v>
      </c>
      <c r="T31" t="s">
        <v>64</v>
      </c>
      <c r="U31">
        <v>0.11075349282913861</v>
      </c>
      <c r="V31" t="s">
        <v>44</v>
      </c>
      <c r="X31">
        <v>0.14657534246575343</v>
      </c>
      <c r="Y31">
        <v>0.19167408365031621</v>
      </c>
      <c r="Z31" t="s">
        <v>64</v>
      </c>
      <c r="AA31" t="s">
        <v>87</v>
      </c>
      <c r="AC31" t="s">
        <v>93</v>
      </c>
      <c r="AD31" t="s">
        <v>64</v>
      </c>
      <c r="AE31">
        <v>0.15521643441912966</v>
      </c>
      <c r="AG31" t="s">
        <v>13</v>
      </c>
      <c r="AH31" t="s">
        <v>64</v>
      </c>
      <c r="AI31">
        <v>0.14961522745067146</v>
      </c>
    </row>
    <row r="32" spans="5:35" x14ac:dyDescent="0.45">
      <c r="I32" t="s">
        <v>42</v>
      </c>
      <c r="J32" t="s">
        <v>65</v>
      </c>
      <c r="K32">
        <v>5.6717333098209706E-2</v>
      </c>
      <c r="L32" t="s">
        <v>44</v>
      </c>
      <c r="N32" t="s">
        <v>84</v>
      </c>
      <c r="O32" t="s">
        <v>65</v>
      </c>
      <c r="P32">
        <v>2.3045166923211787E-2</v>
      </c>
      <c r="Q32" t="s">
        <v>44</v>
      </c>
      <c r="S32" t="s">
        <v>85</v>
      </c>
      <c r="T32" t="s">
        <v>65</v>
      </c>
      <c r="U32">
        <v>2.0423104643675052E-2</v>
      </c>
      <c r="V32" t="s">
        <v>44</v>
      </c>
      <c r="X32">
        <v>2.4429223744292239E-2</v>
      </c>
      <c r="Y32">
        <v>4.7528362711218297E-2</v>
      </c>
      <c r="Z32" t="s">
        <v>65</v>
      </c>
      <c r="AA32" t="s">
        <v>87</v>
      </c>
      <c r="AC32" t="s">
        <v>93</v>
      </c>
      <c r="AD32" t="s">
        <v>65</v>
      </c>
      <c r="AE32">
        <v>2.5809978953074755E-2</v>
      </c>
      <c r="AG32" t="s">
        <v>13</v>
      </c>
      <c r="AH32" t="s">
        <v>65</v>
      </c>
      <c r="AI32">
        <v>0.13458066003303992</v>
      </c>
    </row>
    <row r="33" spans="9:35" x14ac:dyDescent="0.45">
      <c r="I33" t="s">
        <v>42</v>
      </c>
      <c r="J33" t="s">
        <v>66</v>
      </c>
      <c r="K33">
        <v>4.4663473646768287E-2</v>
      </c>
      <c r="L33" t="s">
        <v>44</v>
      </c>
      <c r="N33" t="s">
        <v>84</v>
      </c>
      <c r="O33" t="s">
        <v>66</v>
      </c>
      <c r="P33">
        <v>2.2039651297633179E-2</v>
      </c>
      <c r="Q33" t="s">
        <v>44</v>
      </c>
      <c r="S33" t="s">
        <v>85</v>
      </c>
      <c r="T33" t="s">
        <v>66</v>
      </c>
      <c r="U33">
        <v>2.0688393709751108E-2</v>
      </c>
      <c r="V33" t="s">
        <v>44</v>
      </c>
      <c r="X33">
        <v>2.4429223744292239E-2</v>
      </c>
      <c r="Y33">
        <v>4.7528362711218297E-2</v>
      </c>
      <c r="Z33" t="s">
        <v>66</v>
      </c>
      <c r="AA33" t="s">
        <v>87</v>
      </c>
      <c r="AC33" t="s">
        <v>93</v>
      </c>
      <c r="AD33" t="s">
        <v>66</v>
      </c>
      <c r="AE33">
        <v>2.5737138668830938E-2</v>
      </c>
      <c r="AG33" t="s">
        <v>13</v>
      </c>
      <c r="AH33" t="s">
        <v>66</v>
      </c>
      <c r="AI33">
        <v>0.12610981310474711</v>
      </c>
    </row>
    <row r="34" spans="9:35" x14ac:dyDescent="0.45">
      <c r="I34" t="s">
        <v>42</v>
      </c>
      <c r="J34" t="s">
        <v>67</v>
      </c>
      <c r="K34">
        <v>3.9495749161890303E-2</v>
      </c>
      <c r="L34" t="s">
        <v>44</v>
      </c>
      <c r="N34" t="s">
        <v>84</v>
      </c>
      <c r="O34" t="s">
        <v>67</v>
      </c>
      <c r="P34">
        <v>0.11235061405749221</v>
      </c>
      <c r="Q34" t="s">
        <v>44</v>
      </c>
      <c r="S34" t="s">
        <v>85</v>
      </c>
      <c r="T34" t="s">
        <v>67</v>
      </c>
      <c r="U34">
        <v>0.12284491767933799</v>
      </c>
      <c r="V34" t="s">
        <v>44</v>
      </c>
      <c r="X34">
        <v>0.14657534246575343</v>
      </c>
      <c r="Y34">
        <v>0.1291068957230109</v>
      </c>
      <c r="Z34" t="s">
        <v>67</v>
      </c>
      <c r="AA34" t="s">
        <v>87</v>
      </c>
      <c r="AC34" t="s">
        <v>93</v>
      </c>
      <c r="AD34" t="s">
        <v>67</v>
      </c>
      <c r="AE34">
        <v>0.14227637669648507</v>
      </c>
      <c r="AG34" t="s">
        <v>13</v>
      </c>
      <c r="AH34" t="s">
        <v>67</v>
      </c>
      <c r="AI34">
        <v>0.20525372495743577</v>
      </c>
    </row>
    <row r="35" spans="9:35" x14ac:dyDescent="0.45">
      <c r="I35" t="s">
        <v>42</v>
      </c>
      <c r="J35" t="s">
        <v>68</v>
      </c>
      <c r="K35">
        <v>0</v>
      </c>
      <c r="L35" t="s">
        <v>44</v>
      </c>
      <c r="N35" t="s">
        <v>84</v>
      </c>
      <c r="O35" t="s">
        <v>68</v>
      </c>
      <c r="P35">
        <v>3.118113651824872E-2</v>
      </c>
      <c r="Q35" t="s">
        <v>44</v>
      </c>
      <c r="S35" t="s">
        <v>85</v>
      </c>
      <c r="T35" t="s">
        <v>68</v>
      </c>
      <c r="U35">
        <v>3.076516287723392E-2</v>
      </c>
      <c r="V35" t="s">
        <v>44</v>
      </c>
      <c r="X35">
        <v>2.3972602739726026E-2</v>
      </c>
      <c r="Y35">
        <v>9.4672202471222967E-3</v>
      </c>
      <c r="Z35" t="s">
        <v>68</v>
      </c>
      <c r="AA35" t="s">
        <v>87</v>
      </c>
      <c r="AC35" t="s">
        <v>93</v>
      </c>
      <c r="AD35" t="s">
        <v>68</v>
      </c>
      <c r="AE35">
        <v>1.9538444753611703E-2</v>
      </c>
      <c r="AG35" t="s">
        <v>13</v>
      </c>
      <c r="AH35" t="s">
        <v>68</v>
      </c>
      <c r="AI35">
        <v>0.26029840725414699</v>
      </c>
    </row>
    <row r="36" spans="9:35" x14ac:dyDescent="0.45">
      <c r="I36" t="s">
        <v>42</v>
      </c>
      <c r="J36" t="s">
        <v>69</v>
      </c>
      <c r="K36">
        <v>4.7001604013612968E-4</v>
      </c>
      <c r="L36" t="s">
        <v>44</v>
      </c>
      <c r="N36" t="s">
        <v>84</v>
      </c>
      <c r="O36" t="s">
        <v>69</v>
      </c>
      <c r="P36">
        <v>4.4245064877947498E-3</v>
      </c>
      <c r="Q36" t="s">
        <v>44</v>
      </c>
      <c r="S36" t="s">
        <v>85</v>
      </c>
      <c r="T36" t="s">
        <v>69</v>
      </c>
      <c r="U36">
        <v>4.1971271016678496E-3</v>
      </c>
      <c r="V36" t="s">
        <v>44</v>
      </c>
      <c r="X36">
        <v>3.4246575342465752E-3</v>
      </c>
      <c r="Y36">
        <v>5.7181214727892006E-3</v>
      </c>
      <c r="Z36" t="s">
        <v>69</v>
      </c>
      <c r="AA36" t="s">
        <v>87</v>
      </c>
      <c r="AC36" t="s">
        <v>93</v>
      </c>
      <c r="AD36" t="s">
        <v>69</v>
      </c>
      <c r="AE36">
        <v>3.4864057592608457E-3</v>
      </c>
      <c r="AG36" t="s">
        <v>13</v>
      </c>
      <c r="AH36" t="s">
        <v>69</v>
      </c>
      <c r="AI36">
        <v>0.1088247774425577</v>
      </c>
    </row>
    <row r="37" spans="9:35" x14ac:dyDescent="0.45">
      <c r="I37" t="s">
        <v>42</v>
      </c>
      <c r="J37" t="s">
        <v>70</v>
      </c>
      <c r="K37">
        <v>2.9316153481718727E-3</v>
      </c>
      <c r="L37" t="s">
        <v>44</v>
      </c>
      <c r="N37" t="s">
        <v>84</v>
      </c>
      <c r="O37" t="s">
        <v>70</v>
      </c>
      <c r="P37">
        <v>4.3511914547179195E-3</v>
      </c>
      <c r="Q37" t="s">
        <v>44</v>
      </c>
      <c r="S37" t="s">
        <v>85</v>
      </c>
      <c r="T37" t="s">
        <v>70</v>
      </c>
      <c r="U37">
        <v>4.1004062264624781E-3</v>
      </c>
      <c r="V37" t="s">
        <v>44</v>
      </c>
      <c r="X37">
        <v>3.4246575342465752E-3</v>
      </c>
      <c r="Y37">
        <v>4.3756059965691279E-3</v>
      </c>
      <c r="Z37" t="s">
        <v>70</v>
      </c>
      <c r="AA37" t="s">
        <v>87</v>
      </c>
      <c r="AC37" t="s">
        <v>93</v>
      </c>
      <c r="AD37" t="s">
        <v>70</v>
      </c>
      <c r="AE37">
        <v>3.7119177774181662E-3</v>
      </c>
      <c r="AG37" t="s">
        <v>13</v>
      </c>
      <c r="AH37" t="s">
        <v>70</v>
      </c>
      <c r="AI37">
        <v>0.10091449162366417</v>
      </c>
    </row>
    <row r="38" spans="9:35" x14ac:dyDescent="0.45">
      <c r="I38" t="s">
        <v>42</v>
      </c>
      <c r="J38" t="s">
        <v>71</v>
      </c>
      <c r="K38">
        <v>4.804885045303897E-3</v>
      </c>
      <c r="L38" t="s">
        <v>44</v>
      </c>
      <c r="N38" t="s">
        <v>84</v>
      </c>
      <c r="O38" t="s">
        <v>71</v>
      </c>
      <c r="P38">
        <v>4.3902233397552339E-3</v>
      </c>
      <c r="Q38" t="s">
        <v>44</v>
      </c>
      <c r="S38" t="s">
        <v>85</v>
      </c>
      <c r="T38" t="s">
        <v>71</v>
      </c>
      <c r="U38">
        <v>4.0255399778688682E-3</v>
      </c>
      <c r="V38" t="s">
        <v>44</v>
      </c>
      <c r="X38">
        <v>3.4246575342465752E-3</v>
      </c>
      <c r="Y38">
        <v>4.3358277602366805E-3</v>
      </c>
      <c r="Z38" t="s">
        <v>71</v>
      </c>
      <c r="AA38" t="s">
        <v>87</v>
      </c>
      <c r="AC38" t="s">
        <v>93</v>
      </c>
      <c r="AD38" t="s">
        <v>71</v>
      </c>
      <c r="AE38">
        <v>3.8256875430301165E-3</v>
      </c>
      <c r="AG38" t="s">
        <v>13</v>
      </c>
      <c r="AH38" t="s">
        <v>71</v>
      </c>
      <c r="AI38">
        <v>9.4518549395581575E-2</v>
      </c>
    </row>
    <row r="39" spans="9:35" x14ac:dyDescent="0.45">
      <c r="I39" t="s">
        <v>42</v>
      </c>
      <c r="J39" t="s">
        <v>72</v>
      </c>
      <c r="K39">
        <v>3.4403747999505192E-2</v>
      </c>
      <c r="L39" t="s">
        <v>44</v>
      </c>
      <c r="N39" t="s">
        <v>84</v>
      </c>
      <c r="O39" t="s">
        <v>72</v>
      </c>
      <c r="P39">
        <v>2.7364207023481444E-2</v>
      </c>
      <c r="Q39" t="s">
        <v>44</v>
      </c>
      <c r="S39" t="s">
        <v>85</v>
      </c>
      <c r="T39" t="s">
        <v>72</v>
      </c>
      <c r="U39">
        <v>2.3322213983746443E-2</v>
      </c>
      <c r="V39" t="s">
        <v>44</v>
      </c>
      <c r="X39">
        <v>2.0547945205479451E-2</v>
      </c>
      <c r="Y39">
        <v>2.6870198642567691E-2</v>
      </c>
      <c r="Z39" t="s">
        <v>72</v>
      </c>
      <c r="AA39" t="s">
        <v>87</v>
      </c>
      <c r="AC39" t="s">
        <v>93</v>
      </c>
      <c r="AD39" t="s">
        <v>72</v>
      </c>
      <c r="AE39">
        <v>2.2680407239538517E-2</v>
      </c>
      <c r="AG39" t="s">
        <v>13</v>
      </c>
      <c r="AH39" t="s">
        <v>72</v>
      </c>
      <c r="AI39">
        <v>9.9601064708898956E-2</v>
      </c>
    </row>
    <row r="40" spans="9:35" x14ac:dyDescent="0.45">
      <c r="I40" t="s">
        <v>42</v>
      </c>
      <c r="J40" t="s">
        <v>73</v>
      </c>
      <c r="K40">
        <v>3.3803169183094549E-3</v>
      </c>
      <c r="L40" t="s">
        <v>44</v>
      </c>
      <c r="N40" t="s">
        <v>84</v>
      </c>
      <c r="O40" t="s">
        <v>73</v>
      </c>
      <c r="P40">
        <v>4.5968129989655418E-3</v>
      </c>
      <c r="Q40" t="s">
        <v>44</v>
      </c>
      <c r="S40" t="s">
        <v>85</v>
      </c>
      <c r="T40" t="s">
        <v>73</v>
      </c>
      <c r="U40">
        <v>4.0592208003663978E-3</v>
      </c>
      <c r="V40" t="s">
        <v>44</v>
      </c>
      <c r="X40">
        <v>3.4246575342465752E-3</v>
      </c>
      <c r="Y40">
        <v>6.662854585684809E-3</v>
      </c>
      <c r="Z40" t="s">
        <v>73</v>
      </c>
      <c r="AA40" t="s">
        <v>87</v>
      </c>
      <c r="AC40" t="s">
        <v>93</v>
      </c>
      <c r="AD40" t="s">
        <v>73</v>
      </c>
      <c r="AE40">
        <v>3.8427749725967971E-3</v>
      </c>
      <c r="AG40" t="s">
        <v>13</v>
      </c>
      <c r="AH40" t="s">
        <v>73</v>
      </c>
      <c r="AI40">
        <v>0.10956517849797653</v>
      </c>
    </row>
    <row r="41" spans="9:35" x14ac:dyDescent="0.45">
      <c r="I41" t="s">
        <v>42</v>
      </c>
      <c r="J41" t="s">
        <v>74</v>
      </c>
      <c r="K41">
        <v>1.1347706285529048E-3</v>
      </c>
      <c r="L41" t="s">
        <v>44</v>
      </c>
      <c r="N41" t="s">
        <v>84</v>
      </c>
      <c r="O41" t="s">
        <v>74</v>
      </c>
      <c r="P41">
        <v>4.5966688033466149E-3</v>
      </c>
      <c r="Q41" t="s">
        <v>44</v>
      </c>
      <c r="S41" t="s">
        <v>85</v>
      </c>
      <c r="T41" t="s">
        <v>74</v>
      </c>
      <c r="U41">
        <v>4.1210425341255304E-3</v>
      </c>
      <c r="V41" t="s">
        <v>44</v>
      </c>
      <c r="X41">
        <v>3.4246575342465752E-3</v>
      </c>
      <c r="Y41">
        <v>6.662854585684809E-3</v>
      </c>
      <c r="Z41" t="s">
        <v>74</v>
      </c>
      <c r="AA41" t="s">
        <v>87</v>
      </c>
      <c r="AC41" t="s">
        <v>93</v>
      </c>
      <c r="AD41" t="s">
        <v>74</v>
      </c>
      <c r="AE41">
        <v>3.9151046239201404E-3</v>
      </c>
      <c r="AG41" t="s">
        <v>13</v>
      </c>
      <c r="AH41" t="s">
        <v>74</v>
      </c>
      <c r="AI41">
        <v>0.10509362500442454</v>
      </c>
    </row>
    <row r="42" spans="9:35" x14ac:dyDescent="0.45">
      <c r="I42" t="s">
        <v>42</v>
      </c>
      <c r="J42" t="s">
        <v>75</v>
      </c>
      <c r="K42">
        <v>0</v>
      </c>
      <c r="L42" t="s">
        <v>44</v>
      </c>
      <c r="N42" t="s">
        <v>84</v>
      </c>
      <c r="O42" t="s">
        <v>75</v>
      </c>
      <c r="P42">
        <v>2.7615295655980289E-2</v>
      </c>
      <c r="Q42" t="s">
        <v>44</v>
      </c>
      <c r="S42" t="s">
        <v>85</v>
      </c>
      <c r="T42" t="s">
        <v>75</v>
      </c>
      <c r="U42">
        <v>2.6532671361551369E-2</v>
      </c>
      <c r="V42" t="s">
        <v>44</v>
      </c>
      <c r="X42">
        <v>2.0547945205479451E-2</v>
      </c>
      <c r="Y42">
        <v>1.8099097531263209E-2</v>
      </c>
      <c r="Z42" t="s">
        <v>75</v>
      </c>
      <c r="AA42" t="s">
        <v>87</v>
      </c>
      <c r="AC42" t="s">
        <v>93</v>
      </c>
      <c r="AD42" t="s">
        <v>75</v>
      </c>
      <c r="AE42">
        <v>2.1625916466879176E-2</v>
      </c>
      <c r="AG42" t="s">
        <v>13</v>
      </c>
      <c r="AH42" t="s">
        <v>75</v>
      </c>
      <c r="AI42">
        <v>0.18435367185845708</v>
      </c>
    </row>
    <row r="43" spans="9:35" x14ac:dyDescent="0.45">
      <c r="I43" t="s">
        <v>42</v>
      </c>
      <c r="J43" t="s">
        <v>76</v>
      </c>
      <c r="K43">
        <v>0</v>
      </c>
      <c r="L43" t="s">
        <v>44</v>
      </c>
      <c r="N43" t="s">
        <v>84</v>
      </c>
      <c r="O43" t="s">
        <v>76</v>
      </c>
      <c r="P43">
        <v>1.9641739691854981E-2</v>
      </c>
      <c r="Q43" t="s">
        <v>44</v>
      </c>
      <c r="S43" t="s">
        <v>85</v>
      </c>
      <c r="T43" t="s">
        <v>76</v>
      </c>
      <c r="U43">
        <v>2.048320543136058E-2</v>
      </c>
      <c r="V43" t="s">
        <v>44</v>
      </c>
      <c r="X43">
        <v>2.4771689497716895E-2</v>
      </c>
      <c r="Y43">
        <v>9.7827942553597048E-3</v>
      </c>
      <c r="Z43" t="s">
        <v>76</v>
      </c>
      <c r="AA43" t="s">
        <v>87</v>
      </c>
      <c r="AC43" t="s">
        <v>93</v>
      </c>
      <c r="AD43" t="s">
        <v>76</v>
      </c>
      <c r="AE43">
        <v>2.1156992332568451E-2</v>
      </c>
      <c r="AG43" t="s">
        <v>13</v>
      </c>
      <c r="AH43" t="s">
        <v>76</v>
      </c>
      <c r="AI43">
        <v>0.29553813945098462</v>
      </c>
    </row>
    <row r="44" spans="9:35" x14ac:dyDescent="0.45">
      <c r="I44" t="s">
        <v>42</v>
      </c>
      <c r="J44" t="s">
        <v>77</v>
      </c>
      <c r="K44">
        <v>1.9677569622074025E-5</v>
      </c>
      <c r="L44" t="s">
        <v>44</v>
      </c>
      <c r="N44" t="s">
        <v>84</v>
      </c>
      <c r="O44" t="s">
        <v>77</v>
      </c>
      <c r="P44">
        <v>2.8253470461085217E-3</v>
      </c>
      <c r="Q44" t="s">
        <v>44</v>
      </c>
      <c r="S44" t="s">
        <v>85</v>
      </c>
      <c r="T44" t="s">
        <v>77</v>
      </c>
      <c r="U44">
        <v>2.7219450284947876E-3</v>
      </c>
      <c r="V44" t="s">
        <v>44</v>
      </c>
      <c r="X44">
        <v>3.5388127853881279E-3</v>
      </c>
      <c r="Y44">
        <v>5.9087255218821738E-3</v>
      </c>
      <c r="Z44" t="s">
        <v>77</v>
      </c>
      <c r="AA44" t="s">
        <v>87</v>
      </c>
      <c r="AC44" t="s">
        <v>93</v>
      </c>
      <c r="AD44" t="s">
        <v>77</v>
      </c>
      <c r="AE44">
        <v>4.1218040624841053E-3</v>
      </c>
      <c r="AG44" t="s">
        <v>13</v>
      </c>
      <c r="AH44" t="s">
        <v>77</v>
      </c>
      <c r="AI44">
        <v>5.1574488521035189E-2</v>
      </c>
    </row>
    <row r="45" spans="9:35" x14ac:dyDescent="0.45">
      <c r="I45" t="s">
        <v>42</v>
      </c>
      <c r="J45" t="s">
        <v>78</v>
      </c>
      <c r="K45">
        <v>1.8919636001164808E-3</v>
      </c>
      <c r="L45" t="s">
        <v>44</v>
      </c>
      <c r="N45" t="s">
        <v>84</v>
      </c>
      <c r="O45" t="s">
        <v>78</v>
      </c>
      <c r="P45">
        <v>2.7692866773942879E-3</v>
      </c>
      <c r="Q45" t="s">
        <v>44</v>
      </c>
      <c r="S45" t="s">
        <v>85</v>
      </c>
      <c r="T45" t="s">
        <v>78</v>
      </c>
      <c r="U45">
        <v>2.6982214942662254E-3</v>
      </c>
      <c r="V45" t="s">
        <v>44</v>
      </c>
      <c r="X45">
        <v>3.5388127853881279E-3</v>
      </c>
      <c r="Y45">
        <v>4.521459529788099E-3</v>
      </c>
      <c r="Z45" t="s">
        <v>78</v>
      </c>
      <c r="AA45" t="s">
        <v>87</v>
      </c>
      <c r="AC45" t="s">
        <v>93</v>
      </c>
      <c r="AD45" t="s">
        <v>78</v>
      </c>
      <c r="AE45">
        <v>4.2866483841047468E-3</v>
      </c>
      <c r="AG45" t="s">
        <v>13</v>
      </c>
      <c r="AH45" t="s">
        <v>78</v>
      </c>
      <c r="AI45">
        <v>5.8368729564079569E-2</v>
      </c>
    </row>
    <row r="46" spans="9:35" x14ac:dyDescent="0.45">
      <c r="I46" t="s">
        <v>42</v>
      </c>
      <c r="J46" t="s">
        <v>79</v>
      </c>
      <c r="K46">
        <v>4.2640310597971843E-3</v>
      </c>
      <c r="L46" t="s">
        <v>44</v>
      </c>
      <c r="N46" t="s">
        <v>84</v>
      </c>
      <c r="O46" t="s">
        <v>79</v>
      </c>
      <c r="P46">
        <v>2.7087884488752739E-3</v>
      </c>
      <c r="Q46" t="s">
        <v>44</v>
      </c>
      <c r="S46" t="s">
        <v>85</v>
      </c>
      <c r="T46" t="s">
        <v>79</v>
      </c>
      <c r="U46">
        <v>2.7104471926864219E-3</v>
      </c>
      <c r="V46" t="s">
        <v>44</v>
      </c>
      <c r="X46">
        <v>3.5388127853881279E-3</v>
      </c>
      <c r="Y46">
        <v>4.4803553522445696E-3</v>
      </c>
      <c r="Z46" t="s">
        <v>79</v>
      </c>
      <c r="AA46" t="s">
        <v>87</v>
      </c>
      <c r="AC46" t="s">
        <v>93</v>
      </c>
      <c r="AD46" t="s">
        <v>79</v>
      </c>
      <c r="AE46">
        <v>4.3482997999440996E-3</v>
      </c>
      <c r="AG46" t="s">
        <v>13</v>
      </c>
      <c r="AH46" t="s">
        <v>79</v>
      </c>
      <c r="AI46">
        <v>5.7109260082169211E-2</v>
      </c>
    </row>
    <row r="47" spans="9:35" x14ac:dyDescent="0.45">
      <c r="I47" t="s">
        <v>42</v>
      </c>
      <c r="J47" t="s">
        <v>80</v>
      </c>
      <c r="K47">
        <v>3.5263730164802859E-2</v>
      </c>
      <c r="L47" t="s">
        <v>44</v>
      </c>
      <c r="N47" t="s">
        <v>84</v>
      </c>
      <c r="O47" t="s">
        <v>80</v>
      </c>
      <c r="P47">
        <v>1.6963571297339521E-2</v>
      </c>
      <c r="Q47" t="s">
        <v>44</v>
      </c>
      <c r="S47" t="s">
        <v>85</v>
      </c>
      <c r="T47" t="s">
        <v>80</v>
      </c>
      <c r="U47">
        <v>1.6573906647167156E-2</v>
      </c>
      <c r="V47" t="s">
        <v>44</v>
      </c>
      <c r="X47">
        <v>2.1232876712328767E-2</v>
      </c>
      <c r="Y47">
        <v>2.7765871930653274E-2</v>
      </c>
      <c r="Z47" t="s">
        <v>80</v>
      </c>
      <c r="AA47" t="s">
        <v>87</v>
      </c>
      <c r="AC47" t="s">
        <v>93</v>
      </c>
      <c r="AD47" t="s">
        <v>80</v>
      </c>
      <c r="AE47">
        <v>2.5213406276635212E-2</v>
      </c>
      <c r="AG47" t="s">
        <v>13</v>
      </c>
      <c r="AH47" t="s">
        <v>80</v>
      </c>
      <c r="AI47">
        <v>7.3468891897909616E-2</v>
      </c>
    </row>
    <row r="48" spans="9:35" x14ac:dyDescent="0.45">
      <c r="I48" t="s">
        <v>42</v>
      </c>
      <c r="J48" t="s">
        <v>81</v>
      </c>
      <c r="K48">
        <v>3.5862709736155813E-3</v>
      </c>
      <c r="L48" t="s">
        <v>44</v>
      </c>
      <c r="N48" t="s">
        <v>84</v>
      </c>
      <c r="O48" t="s">
        <v>81</v>
      </c>
      <c r="P48">
        <v>2.7856074940315907E-3</v>
      </c>
      <c r="Q48" t="s">
        <v>44</v>
      </c>
      <c r="S48" t="s">
        <v>85</v>
      </c>
      <c r="T48" t="s">
        <v>81</v>
      </c>
      <c r="U48">
        <v>2.8729049965876639E-3</v>
      </c>
      <c r="V48" t="s">
        <v>44</v>
      </c>
      <c r="X48">
        <v>3.5388127853881279E-3</v>
      </c>
      <c r="Y48">
        <v>6.8849497385409693E-3</v>
      </c>
      <c r="Z48" t="s">
        <v>81</v>
      </c>
      <c r="AA48" t="s">
        <v>87</v>
      </c>
      <c r="AC48" t="s">
        <v>93</v>
      </c>
      <c r="AD48" t="s">
        <v>81</v>
      </c>
      <c r="AE48">
        <v>4.3455176014582922E-3</v>
      </c>
      <c r="AG48" t="s">
        <v>13</v>
      </c>
      <c r="AH48" t="s">
        <v>81</v>
      </c>
      <c r="AI48">
        <v>5.8295348927410284E-2</v>
      </c>
    </row>
    <row r="49" spans="9:35" x14ac:dyDescent="0.45">
      <c r="I49" t="s">
        <v>42</v>
      </c>
      <c r="J49" t="s">
        <v>82</v>
      </c>
      <c r="K49">
        <v>5.5145945653370691E-4</v>
      </c>
      <c r="L49" t="s">
        <v>44</v>
      </c>
      <c r="N49" t="s">
        <v>84</v>
      </c>
      <c r="O49" t="s">
        <v>82</v>
      </c>
      <c r="P49">
        <v>2.7672962517044353E-3</v>
      </c>
      <c r="Q49" t="s">
        <v>44</v>
      </c>
      <c r="S49" t="s">
        <v>85</v>
      </c>
      <c r="T49" t="s">
        <v>82</v>
      </c>
      <c r="U49">
        <v>2.9121969268978559E-3</v>
      </c>
      <c r="V49" t="s">
        <v>44</v>
      </c>
      <c r="X49">
        <v>3.5388127853881279E-3</v>
      </c>
      <c r="Y49">
        <v>6.8849497385409693E-3</v>
      </c>
      <c r="Z49" t="s">
        <v>82</v>
      </c>
      <c r="AA49" t="s">
        <v>87</v>
      </c>
      <c r="AC49" t="s">
        <v>93</v>
      </c>
      <c r="AD49" t="s">
        <v>82</v>
      </c>
      <c r="AE49">
        <v>4.4662635138808093E-3</v>
      </c>
      <c r="AG49" t="s">
        <v>13</v>
      </c>
      <c r="AH49" t="s">
        <v>82</v>
      </c>
      <c r="AI49">
        <v>4.6654830078973752E-2</v>
      </c>
    </row>
    <row r="50" spans="9:35" x14ac:dyDescent="0.45">
      <c r="I50" t="s">
        <v>42</v>
      </c>
      <c r="J50" t="s">
        <v>83</v>
      </c>
      <c r="K50">
        <v>0</v>
      </c>
      <c r="L50" t="s">
        <v>44</v>
      </c>
      <c r="N50" t="s">
        <v>84</v>
      </c>
      <c r="O50" t="s">
        <v>83</v>
      </c>
      <c r="P50">
        <v>1.5339998453180227E-2</v>
      </c>
      <c r="Q50" t="s">
        <v>44</v>
      </c>
      <c r="S50" t="s">
        <v>85</v>
      </c>
      <c r="T50" t="s">
        <v>83</v>
      </c>
      <c r="U50">
        <v>1.761771912737203E-2</v>
      </c>
      <c r="V50" t="s">
        <v>44</v>
      </c>
      <c r="X50">
        <v>2.1232876712328767E-2</v>
      </c>
      <c r="Y50">
        <v>1.8702400782305319E-2</v>
      </c>
      <c r="Z50" t="s">
        <v>83</v>
      </c>
      <c r="AA50" t="s">
        <v>87</v>
      </c>
      <c r="AC50" t="s">
        <v>93</v>
      </c>
      <c r="AD50" t="s">
        <v>83</v>
      </c>
      <c r="AE50">
        <v>2.3450412326820828E-2</v>
      </c>
      <c r="AG50" t="s">
        <v>13</v>
      </c>
      <c r="AH50" t="s">
        <v>83</v>
      </c>
      <c r="AI50">
        <v>0.17595660824229165</v>
      </c>
    </row>
    <row r="51" spans="9:35" x14ac:dyDescent="0.45">
      <c r="AC51" t="s">
        <v>94</v>
      </c>
      <c r="AD51" t="s">
        <v>43</v>
      </c>
      <c r="AE51">
        <v>4.6296111212786775E-2</v>
      </c>
    </row>
    <row r="52" spans="9:35" x14ac:dyDescent="0.45">
      <c r="AC52" t="s">
        <v>94</v>
      </c>
      <c r="AD52" t="s">
        <v>45</v>
      </c>
      <c r="AE52">
        <v>6.7881259361066183E-3</v>
      </c>
    </row>
    <row r="53" spans="9:35" x14ac:dyDescent="0.45">
      <c r="AC53" t="s">
        <v>94</v>
      </c>
      <c r="AD53" t="s">
        <v>46</v>
      </c>
      <c r="AE53">
        <v>6.8128512704278962E-3</v>
      </c>
    </row>
    <row r="54" spans="9:35" x14ac:dyDescent="0.45">
      <c r="AC54" t="s">
        <v>94</v>
      </c>
      <c r="AD54" t="s">
        <v>47</v>
      </c>
      <c r="AE54">
        <v>6.8231702796267323E-3</v>
      </c>
    </row>
    <row r="55" spans="9:35" x14ac:dyDescent="0.45">
      <c r="AC55" t="s">
        <v>94</v>
      </c>
      <c r="AD55" t="s">
        <v>48</v>
      </c>
      <c r="AE55">
        <v>4.0867680227639057E-2</v>
      </c>
    </row>
    <row r="56" spans="9:35" x14ac:dyDescent="0.45">
      <c r="AC56" t="s">
        <v>94</v>
      </c>
      <c r="AD56" t="s">
        <v>49</v>
      </c>
      <c r="AE56">
        <v>6.8317745074406499E-3</v>
      </c>
    </row>
    <row r="57" spans="9:35" x14ac:dyDescent="0.45">
      <c r="AC57" t="s">
        <v>94</v>
      </c>
      <c r="AD57" t="s">
        <v>50</v>
      </c>
      <c r="AE57">
        <v>6.8448665270828468E-3</v>
      </c>
    </row>
    <row r="58" spans="9:35" x14ac:dyDescent="0.45">
      <c r="AC58" t="s">
        <v>94</v>
      </c>
      <c r="AD58" t="s">
        <v>51</v>
      </c>
      <c r="AE58">
        <v>4.0522657927285412E-2</v>
      </c>
    </row>
    <row r="59" spans="9:35" x14ac:dyDescent="0.45">
      <c r="AC59" t="s">
        <v>94</v>
      </c>
      <c r="AD59" t="s">
        <v>52</v>
      </c>
      <c r="AE59">
        <v>2.4380756632742924E-2</v>
      </c>
    </row>
    <row r="60" spans="9:35" x14ac:dyDescent="0.45">
      <c r="AC60" t="s">
        <v>94</v>
      </c>
      <c r="AD60" t="s">
        <v>53</v>
      </c>
      <c r="AE60">
        <v>3.5588937149976336E-3</v>
      </c>
    </row>
    <row r="61" spans="9:35" x14ac:dyDescent="0.45">
      <c r="AC61" t="s">
        <v>94</v>
      </c>
      <c r="AD61" t="s">
        <v>54</v>
      </c>
      <c r="AE61">
        <v>3.572231904236404E-3</v>
      </c>
    </row>
    <row r="62" spans="9:35" x14ac:dyDescent="0.45">
      <c r="AC62" t="s">
        <v>94</v>
      </c>
      <c r="AD62" t="s">
        <v>55</v>
      </c>
      <c r="AE62">
        <v>3.5784272724857964E-3</v>
      </c>
    </row>
    <row r="63" spans="9:35" x14ac:dyDescent="0.45">
      <c r="AC63" t="s">
        <v>94</v>
      </c>
      <c r="AD63" t="s">
        <v>56</v>
      </c>
      <c r="AE63">
        <v>2.1423262747346697E-2</v>
      </c>
    </row>
    <row r="64" spans="9:35" x14ac:dyDescent="0.45">
      <c r="AC64" t="s">
        <v>94</v>
      </c>
      <c r="AD64" t="s">
        <v>57</v>
      </c>
      <c r="AE64">
        <v>3.5746881964792946E-3</v>
      </c>
    </row>
    <row r="65" spans="29:31" x14ac:dyDescent="0.45">
      <c r="AC65" t="s">
        <v>94</v>
      </c>
      <c r="AD65" t="s">
        <v>58</v>
      </c>
      <c r="AE65">
        <v>3.5809820325673168E-3</v>
      </c>
    </row>
    <row r="66" spans="29:31" x14ac:dyDescent="0.45">
      <c r="AC66" t="s">
        <v>94</v>
      </c>
      <c r="AD66" t="s">
        <v>59</v>
      </c>
      <c r="AE66">
        <v>2.1290338970574082E-2</v>
      </c>
    </row>
    <row r="67" spans="29:31" x14ac:dyDescent="0.45">
      <c r="AC67" t="s">
        <v>94</v>
      </c>
      <c r="AD67" t="s">
        <v>60</v>
      </c>
      <c r="AE67">
        <v>0.16858718664966466</v>
      </c>
    </row>
    <row r="68" spans="29:31" x14ac:dyDescent="0.45">
      <c r="AC68" t="s">
        <v>94</v>
      </c>
      <c r="AD68" t="s">
        <v>61</v>
      </c>
      <c r="AE68">
        <v>2.4479538089947891E-2</v>
      </c>
    </row>
    <row r="69" spans="29:31" x14ac:dyDescent="0.45">
      <c r="AC69" t="s">
        <v>94</v>
      </c>
      <c r="AD69" t="s">
        <v>62</v>
      </c>
      <c r="AE69">
        <v>2.4601854058555934E-2</v>
      </c>
    </row>
    <row r="70" spans="29:31" x14ac:dyDescent="0.45">
      <c r="AC70" t="s">
        <v>94</v>
      </c>
      <c r="AD70" t="s">
        <v>63</v>
      </c>
      <c r="AE70">
        <v>2.4625729807562207E-2</v>
      </c>
    </row>
    <row r="71" spans="29:31" x14ac:dyDescent="0.45">
      <c r="AC71" t="s">
        <v>94</v>
      </c>
      <c r="AD71" t="s">
        <v>64</v>
      </c>
      <c r="AE71">
        <v>0.14778493599747874</v>
      </c>
    </row>
    <row r="72" spans="29:31" x14ac:dyDescent="0.45">
      <c r="AC72" t="s">
        <v>94</v>
      </c>
      <c r="AD72" t="s">
        <v>65</v>
      </c>
      <c r="AE72">
        <v>2.4626071142722337E-2</v>
      </c>
    </row>
    <row r="73" spans="29:31" x14ac:dyDescent="0.45">
      <c r="AC73" t="s">
        <v>94</v>
      </c>
      <c r="AD73" t="s">
        <v>66</v>
      </c>
      <c r="AE73">
        <v>2.4620247130315579E-2</v>
      </c>
    </row>
    <row r="74" spans="29:31" x14ac:dyDescent="0.45">
      <c r="AC74" t="s">
        <v>94</v>
      </c>
      <c r="AD74" t="s">
        <v>67</v>
      </c>
      <c r="AE74">
        <v>0.14675030169445274</v>
      </c>
    </row>
    <row r="75" spans="29:31" x14ac:dyDescent="0.45">
      <c r="AC75" t="s">
        <v>94</v>
      </c>
      <c r="AD75" t="s">
        <v>68</v>
      </c>
      <c r="AE75">
        <v>2.3608918188345339E-2</v>
      </c>
    </row>
    <row r="76" spans="29:31" x14ac:dyDescent="0.45">
      <c r="AC76" t="s">
        <v>94</v>
      </c>
      <c r="AD76" t="s">
        <v>69</v>
      </c>
      <c r="AE76">
        <v>3.4282879076749499E-3</v>
      </c>
    </row>
    <row r="77" spans="29:31" x14ac:dyDescent="0.45">
      <c r="AC77" t="s">
        <v>94</v>
      </c>
      <c r="AD77" t="s">
        <v>70</v>
      </c>
      <c r="AE77">
        <v>3.446318930003535E-3</v>
      </c>
    </row>
    <row r="78" spans="29:31" x14ac:dyDescent="0.45">
      <c r="AC78" t="s">
        <v>94</v>
      </c>
      <c r="AD78" t="s">
        <v>71</v>
      </c>
      <c r="AE78">
        <v>3.4554154970106018E-3</v>
      </c>
    </row>
    <row r="79" spans="29:31" x14ac:dyDescent="0.45">
      <c r="AC79" t="s">
        <v>94</v>
      </c>
      <c r="AD79" t="s">
        <v>72</v>
      </c>
      <c r="AE79">
        <v>2.071060760430769E-2</v>
      </c>
    </row>
    <row r="80" spans="29:31" x14ac:dyDescent="0.45">
      <c r="AC80" t="s">
        <v>94</v>
      </c>
      <c r="AD80" t="s">
        <v>73</v>
      </c>
      <c r="AE80">
        <v>3.4567817382715887E-3</v>
      </c>
    </row>
    <row r="81" spans="29:31" x14ac:dyDescent="0.45">
      <c r="AC81" t="s">
        <v>94</v>
      </c>
      <c r="AD81" t="s">
        <v>74</v>
      </c>
      <c r="AE81">
        <v>3.4625649225501322E-3</v>
      </c>
    </row>
    <row r="82" spans="29:31" x14ac:dyDescent="0.45">
      <c r="AC82" t="s">
        <v>94</v>
      </c>
      <c r="AD82" t="s">
        <v>75</v>
      </c>
      <c r="AE82">
        <v>2.0626294817687851E-2</v>
      </c>
    </row>
    <row r="83" spans="29:31" x14ac:dyDescent="0.45">
      <c r="AC83" t="s">
        <v>94</v>
      </c>
      <c r="AD83" t="s">
        <v>76</v>
      </c>
      <c r="AE83">
        <v>2.4346837231742961E-2</v>
      </c>
    </row>
    <row r="84" spans="29:31" x14ac:dyDescent="0.45">
      <c r="AC84" t="s">
        <v>94</v>
      </c>
      <c r="AD84" t="s">
        <v>77</v>
      </c>
      <c r="AE84">
        <v>3.5660212779751268E-3</v>
      </c>
    </row>
    <row r="85" spans="29:31" x14ac:dyDescent="0.45">
      <c r="AC85" t="s">
        <v>94</v>
      </c>
      <c r="AD85" t="s">
        <v>78</v>
      </c>
      <c r="AE85">
        <v>3.5792015584238993E-3</v>
      </c>
    </row>
    <row r="86" spans="29:31" x14ac:dyDescent="0.45">
      <c r="AC86" t="s">
        <v>94</v>
      </c>
      <c r="AD86" t="s">
        <v>79</v>
      </c>
      <c r="AE86">
        <v>3.5841309544918853E-3</v>
      </c>
    </row>
    <row r="87" spans="29:31" x14ac:dyDescent="0.45">
      <c r="AC87" t="s">
        <v>94</v>
      </c>
      <c r="AD87" t="s">
        <v>80</v>
      </c>
      <c r="AE87">
        <v>2.1434712950872816E-2</v>
      </c>
    </row>
    <row r="88" spans="29:31" x14ac:dyDescent="0.45">
      <c r="AC88" t="s">
        <v>94</v>
      </c>
      <c r="AD88" t="s">
        <v>81</v>
      </c>
      <c r="AE88">
        <v>3.5839085012344934E-3</v>
      </c>
    </row>
    <row r="89" spans="29:31" x14ac:dyDescent="0.45">
      <c r="AC89" t="s">
        <v>94</v>
      </c>
      <c r="AD89" t="s">
        <v>82</v>
      </c>
      <c r="AE89">
        <v>3.5935628525225784E-3</v>
      </c>
    </row>
    <row r="90" spans="29:31" x14ac:dyDescent="0.45">
      <c r="AC90" t="s">
        <v>94</v>
      </c>
      <c r="AD90" t="s">
        <v>83</v>
      </c>
      <c r="AE90">
        <v>2.12937511363584E-2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ev_charging_uc</vt:lpstr>
      <vt:lpstr>ts48_clu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2025-09-03T07:42:17Z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