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FE741029-B071-419D-ACB0-97470FA85DC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<sst xmlns="http://schemas.openxmlformats.org/spreadsheetml/2006/main" count="6984" uniqueCount="84">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</sst>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4318.4900000000016</c:v>
                </c:pt>
                <c:pt idx="1">
                  <c:v>4587.9870838559027</c:v>
                </c:pt>
                <c:pt idx="2">
                  <c:v>4792.5844888206566</c:v>
                </c:pt>
                <c:pt idx="3">
                  <c:v>5017.3521536997814</c:v>
                </c:pt>
                <c:pt idx="4">
                  <c:v>5214.0121878648979</c:v>
                </c:pt>
                <c:pt idx="5">
                  <c:v>5446.312573267599</c:v>
                </c:pt>
                <c:pt idx="6">
                  <c:v>5685.0562361429475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1565.52</c:v>
                </c:pt>
                <c:pt idx="1">
                  <c:v>1700.5993977579203</c:v>
                </c:pt>
                <c:pt idx="2">
                  <c:v>1771.2761728210251</c:v>
                </c:pt>
                <c:pt idx="3">
                  <c:v>1667.9513909202376</c:v>
                </c:pt>
                <c:pt idx="4">
                  <c:v>1406.3824188955655</c:v>
                </c:pt>
                <c:pt idx="5">
                  <c:v>1542.9298190192892</c:v>
                </c:pt>
                <c:pt idx="6">
                  <c:v>1670.3753067489245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4318.4900000000016</v>
      </c>
      <c r="S12" s="8">
        <f t="shared" ref="S12:X12" si="0">SUM(S16:S19)</f>
        <v>4587.9870838559027</v>
      </c>
      <c r="T12" s="8">
        <f t="shared" si="0"/>
        <v>4792.5844888206566</v>
      </c>
      <c r="U12" s="8">
        <f t="shared" si="0"/>
        <v>5017.3521536997814</v>
      </c>
      <c r="V12" s="8">
        <f t="shared" si="0"/>
        <v>5214.0121878648979</v>
      </c>
      <c r="W12" s="8">
        <f t="shared" si="0"/>
        <v>5446.312573267599</v>
      </c>
      <c r="X12" s="8">
        <f t="shared" si="0"/>
        <v>5685.0562361429475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4.6600000000000003E-2</v>
      </c>
      <c r="H16" s="10">
        <f>SUMIFS(iamc_data!$J$2:$J$17119,iamc_data!$B$2:$B$17119,Veda!$C$5,iamc_data!$H$2:$H$17119,Veda!$Q16,iamc_data!$I$2:$I$17119,Veda!H$15)</f>
        <v>4.1399999999999999E-2</v>
      </c>
      <c r="I16" s="10">
        <f>SUMIFS(iamc_data!$J$2:$J$17119,iamc_data!$B$2:$B$17119,Veda!$C$5,iamc_data!$H$2:$H$17119,Veda!$Q16,iamc_data!$I$2:$I$17119,Veda!I$15)</f>
        <v>3.9899999999999998E-2</v>
      </c>
      <c r="J16" s="10">
        <f>SUMIFS(iamc_data!$J$2:$J$17119,iamc_data!$B$2:$B$17119,Veda!$C$5,iamc_data!$H$2:$H$17119,Veda!$Q16,iamc_data!$I$2:$I$17119,Veda!J$15)</f>
        <v>3.6700000000000003E-2</v>
      </c>
      <c r="K16" s="10">
        <f>SUMIFS(iamc_data!$J$2:$J$17119,iamc_data!$B$2:$B$17119,Veda!$C$5,iamc_data!$H$2:$H$17119,Veda!$Q16,iamc_data!$I$2:$I$17119,Veda!K$15)</f>
        <v>0.1132</v>
      </c>
      <c r="L16" s="10">
        <f>SUMIFS(iamc_data!$J$2:$J$17119,iamc_data!$B$2:$B$17119,Veda!$C$5,iamc_data!$H$2:$H$17119,Veda!$Q16,iamc_data!$I$2:$I$17119,Veda!L$15)</f>
        <v>0.42209999999999998</v>
      </c>
      <c r="M16" s="10">
        <f>SUMIFS(iamc_data!$J$2:$J$17119,iamc_data!$B$2:$B$17119,Veda!$C$5,iamc_data!$H$2:$H$17119,Veda!$Q16,iamc_data!$I$2:$I$17119,Veda!M$15)</f>
        <v>0.87119999999999997</v>
      </c>
      <c r="Q16" s="12" t="s">
        <v>10</v>
      </c>
      <c r="R16" s="6">
        <f>$Q$10*G16/SUM($G$16:$G$18)</f>
        <v>14.505156049532214</v>
      </c>
      <c r="S16" s="6">
        <f>R16</f>
        <v>14.505156049532214</v>
      </c>
      <c r="T16" s="6">
        <f t="shared" ref="T16:X16" si="2">S16</f>
        <v>14.505156049532214</v>
      </c>
      <c r="U16" s="6">
        <f t="shared" si="2"/>
        <v>14.505156049532214</v>
      </c>
      <c r="V16" s="6">
        <f t="shared" si="2"/>
        <v>14.505156049532214</v>
      </c>
      <c r="W16" s="6">
        <f t="shared" si="2"/>
        <v>14.505156049532214</v>
      </c>
      <c r="X16" s="6">
        <f t="shared" si="2"/>
        <v>14.505156049532214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11.7905</v>
      </c>
      <c r="H17" s="10">
        <f>SUMIFS(iamc_data!$J$2:$J$17119,iamc_data!$B$2:$B$17119,Veda!$C$5,iamc_data!$H$2:$H$17119,Veda!$Q17,iamc_data!$I$2:$I$17119,Veda!H$15)</f>
        <v>12.517300000000001</v>
      </c>
      <c r="I17" s="10">
        <f>SUMIFS(iamc_data!$J$2:$J$17119,iamc_data!$B$2:$B$17119,Veda!$C$5,iamc_data!$H$2:$H$17119,Veda!$Q17,iamc_data!$I$2:$I$17119,Veda!I$15)</f>
        <v>13.0969</v>
      </c>
      <c r="J17" s="10">
        <f>SUMIFS(iamc_data!$J$2:$J$17119,iamc_data!$B$2:$B$17119,Veda!$C$5,iamc_data!$H$2:$H$17119,Veda!$Q17,iamc_data!$I$2:$I$17119,Veda!J$15)</f>
        <v>13.7766</v>
      </c>
      <c r="K17" s="10">
        <f>SUMIFS(iamc_data!$J$2:$J$17119,iamc_data!$B$2:$B$17119,Veda!$C$5,iamc_data!$H$2:$H$17119,Veda!$Q17,iamc_data!$I$2:$I$17119,Veda!K$15)</f>
        <v>14.2948</v>
      </c>
      <c r="L17" s="10">
        <f>SUMIFS(iamc_data!$J$2:$J$17119,iamc_data!$B$2:$B$17119,Veda!$C$5,iamc_data!$H$2:$H$17119,Veda!$Q17,iamc_data!$I$2:$I$17119,Veda!L$15)</f>
        <v>14.661099999999999</v>
      </c>
      <c r="M17" s="10">
        <f>SUMIFS(iamc_data!$J$2:$J$17119,iamc_data!$B$2:$B$17119,Veda!$C$5,iamc_data!$H$2:$H$17119,Veda!$Q17,iamc_data!$I$2:$I$17119,Veda!M$15)</f>
        <v>14.9033</v>
      </c>
      <c r="Q17" s="12" t="s">
        <v>12</v>
      </c>
      <c r="R17" s="6">
        <f>$Q$10*G17/SUM($G$16:$G$18)</f>
        <v>3670.0223691418369</v>
      </c>
      <c r="S17" s="6">
        <f t="shared" ref="S17:X18" si="3">R17*H17/G17</f>
        <v>3896.2530004036403</v>
      </c>
      <c r="T17" s="6">
        <f t="shared" si="3"/>
        <v>4076.6647696377358</v>
      </c>
      <c r="U17" s="6">
        <f t="shared" si="3"/>
        <v>4288.2346101284456</v>
      </c>
      <c r="V17" s="6">
        <f t="shared" si="3"/>
        <v>4449.5344355547886</v>
      </c>
      <c r="W17" s="6">
        <f t="shared" si="3"/>
        <v>4563.5524325707465</v>
      </c>
      <c r="X17" s="6">
        <f t="shared" si="3"/>
        <v>4638.9418916951399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2.0367000000000002</v>
      </c>
      <c r="H18" s="10">
        <f>SUMIFS(iamc_data!$J$2:$J$17119,iamc_data!$B$2:$B$17119,Veda!$C$5,iamc_data!$H$2:$H$17119,Veda!$Q18,iamc_data!$I$2:$I$17119,Veda!H$15)</f>
        <v>2.1808999999999998</v>
      </c>
      <c r="I18" s="10">
        <f>SUMIFS(iamc_data!$J$2:$J$17119,iamc_data!$B$2:$B$17119,Veda!$C$5,iamc_data!$H$2:$H$17119,Veda!$Q18,iamc_data!$I$2:$I$17119,Veda!I$15)</f>
        <v>2.2601</v>
      </c>
      <c r="J18" s="10">
        <f>SUMIFS(iamc_data!$J$2:$J$17119,iamc_data!$B$2:$B$17119,Veda!$C$5,iamc_data!$H$2:$H$17119,Veda!$Q18,iamc_data!$I$2:$I$17119,Veda!J$15)</f>
        <v>2.3056999999999999</v>
      </c>
      <c r="K18" s="10">
        <f>SUMIFS(iamc_data!$J$2:$J$17119,iamc_data!$B$2:$B$17119,Veda!$C$5,iamc_data!$H$2:$H$17119,Veda!$Q18,iamc_data!$I$2:$I$17119,Veda!K$15)</f>
        <v>2.3428</v>
      </c>
      <c r="L18" s="10">
        <f>SUMIFS(iamc_data!$J$2:$J$17119,iamc_data!$B$2:$B$17119,Veda!$C$5,iamc_data!$H$2:$H$17119,Veda!$Q18,iamc_data!$I$2:$I$17119,Veda!L$15)</f>
        <v>2.4138999999999999</v>
      </c>
      <c r="M18" s="10">
        <f>SUMIFS(iamc_data!$J$2:$J$17119,iamc_data!$B$2:$B$17119,Veda!$C$5,iamc_data!$H$2:$H$17119,Veda!$Q18,iamc_data!$I$2:$I$17119,Veda!M$15)</f>
        <v>2.4895999999999998</v>
      </c>
      <c r="Q18" s="12" t="s">
        <v>13</v>
      </c>
      <c r="R18" s="6">
        <f>$Q$10*G18/SUM($G$16:$G$18)</f>
        <v>633.96247480863224</v>
      </c>
      <c r="S18" s="6">
        <f t="shared" si="3"/>
        <v>678.84752850696998</v>
      </c>
      <c r="T18" s="6">
        <f t="shared" si="3"/>
        <v>703.50006840231231</v>
      </c>
      <c r="U18" s="6">
        <f t="shared" si="3"/>
        <v>717.69395500872145</v>
      </c>
      <c r="V18" s="6">
        <f t="shared" si="3"/>
        <v>729.24205134858505</v>
      </c>
      <c r="W18" s="6">
        <f t="shared" si="3"/>
        <v>751.3733087546309</v>
      </c>
      <c r="X18" s="6">
        <f t="shared" si="3"/>
        <v>774.93640559904259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-1.6186011042396462</v>
      </c>
      <c r="T19" s="6">
        <f t="shared" si="4"/>
        <v>-2.0855052689241589</v>
      </c>
      <c r="U19" s="6">
        <f t="shared" si="4"/>
        <v>-3.0815674869177876</v>
      </c>
      <c r="V19" s="6">
        <f t="shared" si="4"/>
        <v>20.730544911992393</v>
      </c>
      <c r="W19" s="6">
        <f t="shared" si="4"/>
        <v>116.88167589268983</v>
      </c>
      <c r="X19" s="6">
        <f t="shared" si="4"/>
        <v>256.67278279923312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1565.52</v>
      </c>
      <c r="D21" s="12" t="s">
        <v>80</v>
      </c>
      <c r="G21" s="8">
        <f>G34/$G$34*$B21</f>
        <v>1565.52</v>
      </c>
      <c r="H21" s="8">
        <f t="shared" ref="H21:M21" si="5">H34/$G$34*$B21</f>
        <v>1700.5993977579203</v>
      </c>
      <c r="I21" s="8">
        <f t="shared" si="5"/>
        <v>1771.2761728210251</v>
      </c>
      <c r="J21" s="8">
        <f t="shared" si="5"/>
        <v>1667.9513909202376</v>
      </c>
      <c r="K21" s="8">
        <f t="shared" si="5"/>
        <v>1406.3824188955655</v>
      </c>
      <c r="L21" s="8">
        <f t="shared" si="5"/>
        <v>1542.9298190192892</v>
      </c>
      <c r="M21" s="8">
        <f t="shared" si="5"/>
        <v>1670.3753067489245</v>
      </c>
      <c r="Q21" t="s">
        <v>65</v>
      </c>
      <c r="T21" s="8">
        <f>I34*1000</f>
        <v>832908.7</v>
      </c>
      <c r="U21" s="8">
        <f>J34*1000</f>
        <v>784322.20000000007</v>
      </c>
      <c r="V21" s="8">
        <f>K34*1000</f>
        <v>661324.40000000014</v>
      </c>
      <c r="W21" s="8">
        <f>L34*1000</f>
        <v>725533.20000000007</v>
      </c>
      <c r="X21" s="8">
        <f>M34*1000</f>
        <v>785462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57</v>
      </c>
      <c r="S25" s="3">
        <f>AVERAGEIFS(historical_data_long!$D$3:$D$9999,historical_data_long!$B$3:$B$9999,"&gt;2017",historical_data_long!$A$3:$A$9999,$O25)</f>
        <v>54.65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15.8</v>
      </c>
      <c r="S26" s="3">
        <f>AVERAGEIFS(historical_data_long!$D$3:$D$9999,historical_data_long!$B$3:$B$9999,"&gt;2017",historical_data_long!$A$3:$A$9999,$O26)</f>
        <v>16.25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736.1558</v>
      </c>
      <c r="H34" s="11">
        <f>SUMIFS(iamc_data!$J$2:$J$17119,iamc_data!$B$2:$B$17119,Veda!$C$5,iamc_data!$D$2:$D$17119,Veda!$D21,iamc_data!$I$2:$I$17119,Veda!H$15)</f>
        <v>799.67430000000002</v>
      </c>
      <c r="I34" s="11">
        <f>SUMIFS(iamc_data!$J$2:$J$17119,iamc_data!$B$2:$B$17119,Veda!$C$5,iamc_data!$D$2:$D$17119,Veda!$D21,iamc_data!$I$2:$I$17119,Veda!I$15)</f>
        <v>832.90869999999995</v>
      </c>
      <c r="J34" s="11">
        <f>SUMIFS(iamc_data!$J$2:$J$17119,iamc_data!$B$2:$B$17119,Veda!$C$5,iamc_data!$D$2:$D$17119,Veda!$D21,iamc_data!$I$2:$I$17119,Veda!J$15)</f>
        <v>784.32220000000007</v>
      </c>
      <c r="K34" s="11">
        <f>SUMIFS(iamc_data!$J$2:$J$17119,iamc_data!$B$2:$B$17119,Veda!$C$5,iamc_data!$D$2:$D$17119,Veda!$D21,iamc_data!$I$2:$I$17119,Veda!K$15)</f>
        <v>661.32440000000008</v>
      </c>
      <c r="L34" s="11">
        <f>SUMIFS(iamc_data!$J$2:$J$17119,iamc_data!$B$2:$B$17119,Veda!$C$5,iamc_data!$D$2:$D$17119,Veda!$D21,iamc_data!$I$2:$I$17119,Veda!L$15)</f>
        <v>725.53320000000008</v>
      </c>
      <c r="M34" s="11">
        <f>SUMIFS(iamc_data!$J$2:$J$17119,iamc_data!$B$2:$B$17119,Veda!$C$5,iamc_data!$D$2:$D$17119,Veda!$D21,iamc_data!$I$2:$I$17119,Veda!M$15)</f>
        <v>785.46199999999999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60.73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1966.27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614.99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270.02999999999997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753.89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116.02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14.09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0.49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5.59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49.75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1903.96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639.13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208.14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768.83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135.59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14.89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0.54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6.74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53.71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1933.13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691.01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255.59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780.06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103.69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16.14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0.55000000000000004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10.35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53.34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1973.74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649.91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267.27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763.73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132.38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16.850000000000001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0.53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11.19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53.54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1978.3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710.1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259.93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788.53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129.88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16.95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0.57999999999999996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14.14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54.28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2012.87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760.96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263.76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781.99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126.13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16.64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0.55000000000000004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17.809999999999999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54.86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1990.51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816.44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282.69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787.22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71.61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16.510000000000002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0.51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26.59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55.54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2016.46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896.59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240.61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806.42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75.19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16.7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0.61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34.450000000000003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55.03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1985.8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882.98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248.54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806.21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55.43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17.32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0.86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55.36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54.49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1755.9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920.98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268.82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798.85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48.53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17.47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0.89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73.89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56.09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1847.29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987.7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254.7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806.97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47.5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17.829999999999998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1.21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94.65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56.67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1733.43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1013.69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312.93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790.2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41.81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18.14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1.82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120.18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57.62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1514.04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1225.8900000000001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271.29000000000002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769.33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39.090000000000003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18.260000000000002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4.33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140.82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60.86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1581.11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1124.8399999999999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263.88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789.02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40.26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18.760000000000002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9.0399999999999991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167.84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63.99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1581.71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1126.6099999999999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253.19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797.17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43.69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19.079999999999998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28.92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181.65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63.63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1352.4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1333.48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243.99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797.18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44.44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19.12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39.03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190.72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62.76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1239.1500000000001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1378.31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261.13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805.69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39.5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19.16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54.87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226.99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62.73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1205.8399999999999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1296.44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293.83999999999997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804.95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37.89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19.04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77.28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254.3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61.83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1149.49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1469.13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286.62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807.08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42.68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18.690000000000001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93.36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272.67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57.51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964.96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1585.81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282.61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809.41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37.44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17.87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106.89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295.88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54.7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773.39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1624.17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279.95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789.88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34.340000000000003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18.09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130.72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337.94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54.25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898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1579.19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246.47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779.65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35.200000000000003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18.239999999999998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164.42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378.2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51.85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831.51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1687.06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248.76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771.54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38.64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18.16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205.07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434.3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47.2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675.11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1806.06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239.01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774.87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33.130000000000003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18.45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238.94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421.14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5.63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334.24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161.54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79.36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97.86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86.09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3.96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0.59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2.38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7.13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335.32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199.67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78.92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98.16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87.75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3.46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0.6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3.86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7.16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335.8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264.55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79.36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98.66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61.52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3.5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0.64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4.42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7.19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334.47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319.04000000000002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78.69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99.21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62.58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3.35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0.68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6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7.51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334.48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343.88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77.64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99.63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61.16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3.25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0.75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6.46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7.63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334.63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359.84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77.540000000000006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99.99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60.85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3.37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0.89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8.7100000000000009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7.91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334.94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371.13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77.819999999999993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100.33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60.32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3.37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1.1000000000000001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11.33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8.6199999999999992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333.64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378.97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77.88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100.27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58.35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3.32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1.44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16.52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8.83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334.56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388.45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77.930000000000007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100.75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59.77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3.34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1.62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24.65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9.0299999999999994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335.94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399.05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78.52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101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59.12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3.5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2.09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34.299999999999997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9.19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339.36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407.07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82.61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101.17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59.53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3.51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3.38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39.35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9.3699999999999992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340.2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418.3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82.45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101.42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53.93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3.53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5.64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45.79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10.119999999999999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332.88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429.01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82.56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101.89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49.83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3.69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8.61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59.45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11.17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327.89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437.26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83.01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99.24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46.76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3.72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13.25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60.2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11.3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323.38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448.9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83.49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98.57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44.84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3.63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18.11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64.430000000000007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11.85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301.70999999999998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460.37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83.5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98.67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39.42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3.67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24.24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72.77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11.78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285.75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473.01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83.82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99.56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36.92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3.64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35.43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81.5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11.72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276.88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484.89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83.79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99.63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36.6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3.61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43.77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87.83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11.5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260.95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509.07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83.88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99.43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34.78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3.56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51.99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94.67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10.99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244.7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519.28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83.79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98.12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34.01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3.62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61.59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103.84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10.83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233.04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523.75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83.83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96.5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30.15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3.63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76.44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118.66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10.28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224.59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530.26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84.29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95.55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30.78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3.66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95.39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133.02000000000001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10.08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209.94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535.49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86.63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94.66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33.18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3.67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114.36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141.66999999999999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9.9600000000000009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200.28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542.92999999999995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86.66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95.77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32.159999999999997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3.7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139.21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148.02000000000001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13.13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1760.68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310.61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6.42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3.84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76.34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0.53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0.02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0.05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10.76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1705.02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322.8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4.95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3.91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89.22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0.56000000000000005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0.03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0.06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11.61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1731.28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349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6.07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3.97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68.23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0.61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0.03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0.09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11.53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1767.63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328.25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6.35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3.89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87.11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0.63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0.03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0.09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11.58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1771.68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358.65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6.18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4.01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85.46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0.64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0.03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0.12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11.74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1802.65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384.33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6.27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3.98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82.99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0.63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0.03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0.15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11.86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1782.66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412.35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6.72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4.01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47.12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0.62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0.02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0.22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12.01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1805.74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452.84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5.72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4.0999999999999996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49.48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0.63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0.03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0.28999999999999998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11.9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1778.06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445.96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5.91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4.0999999999999996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36.47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0.65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0.04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0.47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11.78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1572.28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465.15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6.39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4.07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31.93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0.66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0.04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0.62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12.13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1653.85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498.85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6.05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4.1100000000000003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31.26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0.67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0.06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0.8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12.25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1551.27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511.98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7.44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4.0199999999999996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27.51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0.68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0.09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1.01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12.46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1354.25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619.15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6.45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3.92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25.72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0.69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0.21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1.19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13.16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1413.46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568.12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6.27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4.0199999999999996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26.49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0.71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0.43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1.41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13.83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1413.53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569.01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6.02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4.0599999999999996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28.75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0.72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1.37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1.53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13.76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1208.29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673.49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5.8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4.0599999999999996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29.24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0.72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1.85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1.61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13.57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1106.54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696.14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6.2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4.0999999999999996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25.99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0.72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2.61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1.91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13.56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1076.3800000000001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654.79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6.98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4.0999999999999996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24.93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0.72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3.67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2.14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13.37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1025.8800000000001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742.01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6.81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4.1100000000000003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28.08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0.7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4.4400000000000004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2.2999999999999998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12.43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861.26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800.94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6.71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4.12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24.64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0.67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5.08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2.4900000000000002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11.83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690.37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820.31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6.65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4.0199999999999996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22.6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0.68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6.21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2.85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11.73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801.35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797.59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5.86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3.97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23.16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0.69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7.81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3.19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11.21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742.01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852.07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5.91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3.93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25.43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0.68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9.74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3.66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10.199999999999999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602.54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912.18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5.68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3.94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21.8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0.69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11.35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3.55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14.7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48.6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16.5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38.5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13.6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36.4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24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30.4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22.9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34.200000000000003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19.8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44.5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24.3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42.7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20.100000000000001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51.4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24.2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57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18.100000000000001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52.2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19.100000000000001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45.1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15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52.3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12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59.3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11.4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70.400000000000006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13.3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66.5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9.1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75.8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6.2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72.7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9.4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65.7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13.8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58.3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20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59.1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14.1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61.4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13.9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53.2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15.8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57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19.899999999999999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448.7842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230.9298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69.795000000000002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36.143000000000001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15.547599999999999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4.8786000000000005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0.50760000000000005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241.16400000000002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340.87900000000002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371.58550000000002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438.04750000000001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480.50749999999999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476.839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382.87700000000001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47.194000000000003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41.845999999999997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22.148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1.169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4.4684999999999997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3.3054000000000001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6.8269000000000002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4.9569999999999999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9.1260999999999992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2.4399000000000002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2.2303000000000002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1.9238999999999999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0.61919999999999997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0.30980000000000002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2.8115999999999999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3.6044999999999998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4.1002999999999998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4.5384000000000002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4.6368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4.9682000000000004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5.1093000000000002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5.6074000000000002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3.5491999999999999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4.7690000000000001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4.2904999999999998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5.2050999999999998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5.9802999999999997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3496.8701999999998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3009.8681999999999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2015.9817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1777.3175000000001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1431.9012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980.6585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366.85219999999998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4762.6923999999999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4344.6644999999999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3515.8908999999999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3314.0185000000001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3011.2728999999999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2546.7710999999999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1919.1588999999999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2.0367000000000002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2.1808999999999998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2.2601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2.3056999999999999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2.3428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2.4138999999999999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2.4895999999999998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11.7905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12.517300000000001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13.0969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13.7766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14.2948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14.661099999999999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14.9033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4.6600000000000003E-2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4.1399999999999999E-2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3.9899999999999998E-2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3.6700000000000003E-2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0.1132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0.42209999999999998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0.87119999999999997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448.21080000000001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471.66379999999998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430.64219999999995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357.88620000000003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217.76040000000003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240.9502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245.857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240.85599999999999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281.1875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368.27449999999999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409.01300000000003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443.56400000000002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484.58300000000003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539.60500000000002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47.088999999999999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46.823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33.991999999999997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17.423000000000002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4.4684999999999997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1.9009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6.2432999999999996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2.8513000000000002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5.9336000000000002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3.2418999999999998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4.3316999999999997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2.4399000000000002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2.6446000000000001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2.5596999999999999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2.5588000000000002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2.6313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2.6126999999999998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2.6955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3.6044999999999998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3.7021000000000002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4.2958999999999996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4.4800000000000004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4.6310000000000002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4.8533999999999997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5.0925000000000002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3.5491999999999999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4.9105999999999996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4.7489999999999997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5.4027000000000003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5.6605999999999996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6.1624999999999996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3511.7665999999999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3780.5221999999999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3392.7710000000002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3429.3721999999998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2866.6705000000002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2928.8069999999998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3093.7332000000001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4777.4350000000004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5165.2668000000003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4953.5533999999998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5047.5425999999998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4540.8406000000004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4656.5820999999996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4873.9349000000002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43.261200000000002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113.5538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188.36539999999999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295.85820000000001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2.0274999999999999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2.1676000000000002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2.2418999999999998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2.3003999999999998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2.3864000000000001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2.6766000000000001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2.9030999999999998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11.7866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12.5116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13.088900000000001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13.764900000000001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14.372999999999999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15.040900000000001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15.8461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4.6100000000000002E-2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4.0599999999999997E-2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3.8899999999999997E-2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0.31319999999999998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0.80410000000000004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1.6491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3.097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448.33299999999997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471.91760000000005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430.97120000000007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44.828600000000002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6.3826000000000001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0.67679999999999996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0.68620000000000003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240.9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281.29749999999996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368.5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438.78449999999998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447.64499999999998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391.8365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303.05550000000005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47.082000000000001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46.830000000000005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33.991999999999997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15.540000000000001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4.4684999999999997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1.9009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6.2432999999999996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6.7606999999999999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12.1509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2.4399000000000002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2.6446000000000001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2.5596999999999999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-0.2319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0.63670000000000004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1.0358000000000001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3.6044999999999998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3.7021000000000002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4.2958999999999996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4.7169999999999996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4.9889999999999999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5.2314999999999996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5.8547000000000002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3.5491999999999999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4.9105999999999996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4.7489999999999997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5.7652000000000001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5.3186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6.2645999999999997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6.8101000000000003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3511.9951999999998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3834.7415000000001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3500.6311000000001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2423.9598999999998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1912.0378000000001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1355.3801000000001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771.41719999999998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4777.7187000000004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5166.0857999999998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4954.5560999999998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3919.0261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3454.6601999999998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2888.5947000000001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2294.7570999999998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12.634600000000001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42.2288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108.2948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206.87100000000001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2.0305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2.1701000000000001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2.2464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2.2654000000000001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2.3170999999999999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2.5537999999999998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2.7471000000000001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11.803900000000001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12.5365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13.1234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13.6639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13.974600000000001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14.073499999999999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14.361800000000001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4.6199999999999998E-2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4.0800000000000003E-2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3.9E-2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0.315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0.80740000000000001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1.6549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3.1082999999999998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448.62439999999998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472.39699999999999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431.601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197.30600000000001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64.474599999999995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5.734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0.53580000000000005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241.05950000000001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281.57250000000005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369.02800000000002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409.87650000000002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481.79450000000003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472.24649999999997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396.59399999999999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47.144999999999996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46.893000000000001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34.055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15.029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4.4684999999999997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1.9009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6.2432999999999996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2.4399000000000002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2.6446000000000001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2.5596999999999999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2.6768000000000001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2.0129000000000001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0.74380000000000002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1.1781999999999999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3.6044999999999998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3.7021000000000002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4.2958999999999996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4.7013999999999996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4.7167000000000003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5.2339000000000002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5.7249999999999996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3.5491999999999999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4.9105999999999996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4.7489999999999997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5.9751000000000003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5.306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6.8552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6.8875999999999999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3499.0915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3792.1082999999999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3429.6617000000001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2838.4924999999998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2181.6372999999999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1575.3838000000001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1027.3495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4765.1273000000001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5150.5231999999996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4937.4916000000003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4415.7775000000001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3833.6682999999998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3272.2867000000001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2767.2750000000001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135.07660000000001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199.6585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245.0718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387.81760000000003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554.16380000000004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2.0655999999999999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2.1213000000000002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2.0327000000000002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1.9692000000000001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1.8892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1.7710999999999999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1.6294999999999999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11.845000000000001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13.0947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11.6676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11.54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10.930300000000001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10.329000000000001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9.4115000000000002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4.9599999999999998E-2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4.7399999999999998E-2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0.2873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0.7097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1.4334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2.6806999999999999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4.8047000000000004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448.60560000000004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230.73240000000001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60.911999999999999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21.497799999999998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7.2285999999999992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3.1678000000000002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3.6472000000000002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241.08699999999999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340.6755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263.846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152.00899999999999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62.452500000000001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89.369500000000002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131.21350000000001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47.187000000000005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41.845999999999997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11.417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4.4684999999999997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3.3054000000000001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13.4735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20.0123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2.4399000000000002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2.2303000000000002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-10.6768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-5.3540000000000001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3.6063999999999998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4.5979000000000001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5.8563999999999998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3.6044999999999998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4.1002999999999998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1.7803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-9.1899999999999996E-2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3.5255999999999998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7.0002000000000004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6.1596000000000002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3.5491999999999999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4.7690000000000001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3.5215000000000001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5.4531999999999998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10.267799999999999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3.3336999999999999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3460.0346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2954.0470999999998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1089.3561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458.01740000000001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-50.011299999999999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-345.88900000000001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-690.66070000000002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4726.8642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4290.0275000000001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2609.8845999999999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1948.6714999999999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1413.0741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1103.4302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745.19169999999997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12.667199999999999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31.706199999999999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71.197800000000001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106.4661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2.0396999999999998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2.0741000000000001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2.1427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2.2610000000000001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2.3451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2.4175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2.4678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11.7982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13.0306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13.152900000000001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14.105700000000001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14.003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14.217000000000001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14.3277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4.6699999999999998E-2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4.24E-2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0.29759999999999998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0.76519999999999999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1.5788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2.9714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4.5190999999999999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448.34239999999994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230.53500000000003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144.70360000000002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42.751199999999997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36.8386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14.015400000000001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1.2407999999999999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240.92749999999998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340.34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366.82799999999997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466.202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505.03749999999997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576.38349999999991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669.12450000000001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47.117000000000004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41.748000000000005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24.626000000000001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4.109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4.4684999999999997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3.3054000000000001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5.1925999999999997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5.8891999999999998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7.2515999999999998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2.4399000000000002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2.2303000000000002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1.5405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7.2599999999999998E-2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0.78210000000000002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1.796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3.6044999999999998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4.1002999999999998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4.5500999999999996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4.7310999999999996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4.8822000000000001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5.1181999999999999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5.3502999999999998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3.5491999999999999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4.7690000000000001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4.7930999999999999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5.4271000000000003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5.2074999999999996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6.0766999999999998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6.2126000000000001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3504.6698000000001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2994.8148000000001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2295.7707999999998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2107.7370000000001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1780.7761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1463.3371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1321.7732000000001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4770.5772999999999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4356.5048999999999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3844.0466999999999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3717.3164000000002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3447.8739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3165.9227999999998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3062.1396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213.22739999999999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244.25659999999999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222.36619999999999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324.7688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295.0283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2.0680999999999998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2.1147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2.4839000000000002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2.8763000000000001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3.2075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3.5516000000000001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3.9205000000000001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11.848699999999999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13.113099999999999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14.072900000000001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15.4162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16.447299999999998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17.144300000000001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17.7699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4.7699999999999999E-2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4.4200000000000003E-2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0.32069999999999999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0.80020000000000002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1.6148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3.0192999999999999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5.0453000000000001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448.66199999999998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230.79819999999998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29.967199999999998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18.123200000000001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1.6450000000000002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3.1678000000000002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1.9740000000000002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241.11449999999999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340.74700000000001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186.35650000000001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30.772500000000001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16.0105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15.345000000000001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4.8784999999999998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47.194000000000003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41.838999999999999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5.2640000000000002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4.4684999999999997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3.3054000000000001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41.438499999999998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22.3018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36.462699999999998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43.105600000000003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39.630600000000001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2.4399000000000002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2.2303000000000002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-22.0642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-7.1971999999999996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6.1932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7.0406000000000004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9.2357999999999993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3.6044999999999998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4.1002999999999998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13.1716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-11.7966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9.2448999999999995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7.7660999999999998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8.3611000000000004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3.5491999999999999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4.7690000000000001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3496.8627000000001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3010.7838000000002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1033.8266000000001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251.49430000000001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-192.68780000000001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-630.91039999999998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-945.87819999999999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4762.5577000000003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4345.2551000000003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2560.8157000000001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1772.7556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1331.9151999999999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871.11369999999999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534.24360000000001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2025-08-14T20:41:48Z</dcterms:modified>
</cp:coreProperties>
</file>