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561E3740-F37F-40D6-9B96-2E10164FF7B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<sst xmlns="http://schemas.openxmlformats.org/spreadsheetml/2006/main" count="564" uniqueCount="77">
  <si>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</si>
  <si>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</si>
  <si>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</si>
  <si>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</si>
  <si>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</si>
  <si>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</si>
  <si>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</si>
  <si>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</si>
  <si>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</si>
  <si>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</si>
  <si>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</si>
  <si>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</si>
  <si>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</si>
  <si>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</si>
  <si>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</si>
  <si>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</si>
  <si>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</si>
  <si>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</si>
  <si>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</si>
  <si>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</si>
  <si>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</si>
  <si>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</si>
  <si>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</si>
  <si>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</si>
  <si>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</si>
  <si>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</si>
  <si>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</si>
  <si>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</si>
  <si>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</si>
  <si>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</si>
  <si>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</si>
  <si>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</si>
  <si>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</si>
  <si>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</si>
  <si>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</si>
  <si>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</si>
  <si>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</si>
  <si>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</si>
  <si>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</si>
  <si>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</si>
  <si>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</si>
  <si>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</si>
  <si>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</si>
  <si>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</si>
  <si>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</si>
  <si>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</si>
  <si>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</si>
  <si>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</si>
  <si>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</si>
  <si>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</si>
  <si>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</si>
  <si>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</si>
  <si>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</si>
  <si>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</si>
  <si>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FRA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</si>
  <si>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</si>
  <si>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</si>
  <si>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</si>
  <si>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</si>
  <si>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</si>
  <si>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</si>
  <si>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</si>
  <si>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</si>
  <si>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</si>
  <si>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</si>
  <si>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</si>
  <si>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</si>
  <si>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</si>
  <si>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</si>
  <si>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</si>
  <si>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</si>
  <si>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</si>
  <si>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</si>
  <si>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Electricity Trade Data (TWh)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</si>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</sst>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SUM(historical_data!F2:F16)</f>
        <v>2472.3000000000002</v>
      </c>
      <c r="R10" s="3" t="s">
        <v>53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4.7899999999999998E-2</v>
      </c>
      <c r="H16">
        <f>SUMIFS(iamc_data!G$2:G$50,iamc_data!$O$2:$O$50,Veda!$Q16,iamc_data!$B$2:$B$50,Veda!$C$5)</f>
        <v>5.5599999999999997E-2</v>
      </c>
      <c r="I16">
        <f>SUMIFS(iamc_data!H$2:H$50,iamc_data!$O$2:$O$50,Veda!$Q16,iamc_data!$B$2:$B$50,Veda!$C$5)</f>
        <v>4.2799999999999998E-2</v>
      </c>
      <c r="J16">
        <f>SUMIFS(iamc_data!I$2:I$50,iamc_data!$O$2:$O$50,Veda!$Q16,iamc_data!$B$2:$B$50,Veda!$C$5)</f>
        <v>0.1061</v>
      </c>
      <c r="K16">
        <f>SUMIFS(iamc_data!J$2:J$50,iamc_data!$O$2:$O$50,Veda!$Q16,iamc_data!$B$2:$B$50,Veda!$C$5)</f>
        <v>0.2354</v>
      </c>
      <c r="L16">
        <f>SUMIFS(iamc_data!K$2:K$50,iamc_data!$O$2:$O$50,Veda!$Q16,iamc_data!$B$2:$B$50,Veda!$C$5)</f>
        <v>0.41170000000000001</v>
      </c>
      <c r="M16">
        <f>SUMIFS(iamc_data!L$2:L$50,iamc_data!$O$2:$O$50,Veda!$Q16,iamc_data!$B$2:$B$50,Veda!$C$5)</f>
        <v>0.61209999999999998</v>
      </c>
      <c r="Q16" t="s">
        <v>11</v>
      </c>
      <c r="R16" s="1">
        <f>$Q$10*G16/SUM($G$16:$G$18)</f>
        <v>92.201160074743058</v>
      </c>
      <c r="S16" s="1">
        <f>R16</f>
        <v>92.201160074743058</v>
      </c>
      <c r="T16" s="1">
        <f t="shared" ref="T16:X16" si="0">S16</f>
        <v>92.201160074743058</v>
      </c>
      <c r="U16" s="1">
        <f t="shared" si="0"/>
        <v>92.201160074743058</v>
      </c>
      <c r="V16" s="1">
        <f t="shared" si="0"/>
        <v>92.201160074743058</v>
      </c>
      <c r="W16" s="1">
        <f t="shared" si="0"/>
        <v>92.201160074743058</v>
      </c>
      <c r="X16" s="1">
        <f t="shared" si="0"/>
        <v>92.201160074743058</v>
      </c>
      <c r="Y16" t="s">
        <v>12</v>
      </c>
      <c r="AA16" s="3" t="s">
        <v>52</v>
      </c>
    </row>
    <row r="17" spans="7:25" x14ac:dyDescent="0.45">
      <c r="G17">
        <f>SUMIFS(iamc_data!F$2:F$50,iamc_data!$O$2:$O$50,Veda!$Q17,iamc_data!$B$2:$B$50,Veda!$C$5)</f>
        <v>1.0116000000000001</v>
      </c>
      <c r="H17">
        <f>SUMIFS(iamc_data!G$2:G$50,iamc_data!$O$2:$O$50,Veda!$Q17,iamc_data!$B$2:$B$50,Veda!$C$5)</f>
        <v>1.1293</v>
      </c>
      <c r="I17">
        <f>SUMIFS(iamc_data!H$2:H$50,iamc_data!$O$2:$O$50,Veda!$Q17,iamc_data!$B$2:$B$50,Veda!$C$5)</f>
        <v>1.1476</v>
      </c>
      <c r="J17">
        <f>SUMIFS(iamc_data!I$2:I$50,iamc_data!$O$2:$O$50,Veda!$Q17,iamc_data!$B$2:$B$50,Veda!$C$5)</f>
        <v>1.2353000000000001</v>
      </c>
      <c r="K17">
        <f>SUMIFS(iamc_data!J$2:J$50,iamc_data!$O$2:$O$50,Veda!$Q17,iamc_data!$B$2:$B$50,Veda!$C$5)</f>
        <v>1.2473000000000001</v>
      </c>
      <c r="L17">
        <f>SUMIFS(iamc_data!K$2:K$50,iamc_data!$O$2:$O$50,Veda!$Q17,iamc_data!$B$2:$B$50,Veda!$C$5)</f>
        <v>1.3264</v>
      </c>
      <c r="M17">
        <f>SUMIFS(iamc_data!L$2:L$50,iamc_data!$O$2:$O$50,Veda!$Q17,iamc_data!$B$2:$B$50,Veda!$C$5)</f>
        <v>1.4124000000000001</v>
      </c>
      <c r="Q17" t="s">
        <v>13</v>
      </c>
      <c r="R17" s="1">
        <f>$Q$10*G17/SUM($G$16:$G$18)</f>
        <v>1947.1961071317344</v>
      </c>
      <c r="S17" s="1">
        <f t="shared" ref="S17:X18" si="1">R17*H17/G17</f>
        <v>2173.7530286515098</v>
      </c>
      <c r="T17" s="1">
        <f t="shared" si="1"/>
        <v>2208.978106508875</v>
      </c>
      <c r="U17" s="1">
        <f t="shared" si="1"/>
        <v>2377.7889987542817</v>
      </c>
      <c r="V17" s="1">
        <f t="shared" si="1"/>
        <v>2400.8874104640295</v>
      </c>
      <c r="W17" s="1">
        <f t="shared" si="1"/>
        <v>2553.1444409841165</v>
      </c>
      <c r="X17" s="1">
        <f t="shared" si="1"/>
        <v>2718.6830582373086</v>
      </c>
      <c r="Y17" t="s">
        <v>12</v>
      </c>
    </row>
    <row r="18" spans="7:25" x14ac:dyDescent="0.45">
      <c r="G18">
        <f>SUMIFS(iamc_data!F$2:F$50,iamc_data!$O$2:$O$50,Veda!$Q18,iamc_data!$B$2:$B$50,Veda!$C$5)</f>
        <v>0.22489999999999999</v>
      </c>
      <c r="H18">
        <f>SUMIFS(iamc_data!G$2:G$50,iamc_data!$O$2:$O$50,Veda!$Q18,iamc_data!$B$2:$B$50,Veda!$C$5)</f>
        <v>0.23180000000000001</v>
      </c>
      <c r="I18">
        <f>SUMIFS(iamc_data!H$2:H$50,iamc_data!$O$2:$O$50,Veda!$Q18,iamc_data!$B$2:$B$50,Veda!$C$5)</f>
        <v>0.222</v>
      </c>
      <c r="J18">
        <f>SUMIFS(iamc_data!I$2:I$50,iamc_data!$O$2:$O$50,Veda!$Q18,iamc_data!$B$2:$B$50,Veda!$C$5)</f>
        <v>0.23</v>
      </c>
      <c r="K18">
        <f>SUMIFS(iamc_data!J$2:J$50,iamc_data!$O$2:$O$50,Veda!$Q18,iamc_data!$B$2:$B$50,Veda!$C$5)</f>
        <v>0.25679999999999997</v>
      </c>
      <c r="L18">
        <f>SUMIFS(iamc_data!K$2:K$50,iamc_data!$O$2:$O$50,Veda!$Q18,iamc_data!$B$2:$B$50,Veda!$C$5)</f>
        <v>0.26939999999999997</v>
      </c>
      <c r="M18">
        <f>SUMIFS(iamc_data!L$2:L$50,iamc_data!$O$2:$O$50,Veda!$Q18,iamc_data!$B$2:$B$50,Veda!$C$5)</f>
        <v>0.3034</v>
      </c>
      <c r="Q18" t="s">
        <v>14</v>
      </c>
      <c r="R18" s="1">
        <f>$Q$10*G18/SUM($G$16:$G$18)</f>
        <v>432.9027327935222</v>
      </c>
      <c r="S18" s="1">
        <f t="shared" si="1"/>
        <v>446.18431952662718</v>
      </c>
      <c r="T18" s="1">
        <f t="shared" si="1"/>
        <v>427.32061663033318</v>
      </c>
      <c r="U18" s="1">
        <f t="shared" si="1"/>
        <v>442.71955777016501</v>
      </c>
      <c r="V18" s="1">
        <f t="shared" si="1"/>
        <v>494.30601058860157</v>
      </c>
      <c r="W18" s="1">
        <f t="shared" si="1"/>
        <v>518.55934288383673</v>
      </c>
      <c r="X18" s="1">
        <f t="shared" si="1"/>
        <v>584.00484272812207</v>
      </c>
      <c r="Y18" t="s">
        <v>12</v>
      </c>
    </row>
    <row r="19" spans="7:25" x14ac:dyDescent="0.45">
      <c r="Q19" t="s">
        <v>51</v>
      </c>
      <c r="R19" s="1">
        <f>$Q$10*G16/SUM($G$16:$G$18)-R16</f>
        <v>0</v>
      </c>
      <c r="S19" s="1">
        <f t="shared" ref="S19:X19" si="2">$Q$10*H16/SUM($G$16:$G$18)-S16</f>
        <v>14.821480847088125</v>
      </c>
      <c r="T19" s="1">
        <f t="shared" si="2"/>
        <v>-9.816824976642792</v>
      </c>
      <c r="U19" s="1">
        <f t="shared" si="2"/>
        <v>112.02729679227653</v>
      </c>
      <c r="V19" s="1">
        <f t="shared" si="2"/>
        <v>360.91268296480837</v>
      </c>
      <c r="W19" s="1">
        <f t="shared" si="2"/>
        <v>700.26684833385241</v>
      </c>
      <c r="X19" s="1">
        <f t="shared" si="2"/>
        <v>1086.0103238866395</v>
      </c>
      <c r="Y1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54</v>
      </c>
      <c r="D2" t="s">
        <v>23</v>
      </c>
      <c r="E2" t="s">
        <v>24</v>
      </c>
      <c r="F2">
        <v>0.2271</v>
      </c>
      <c r="G2">
        <v>0.2281</v>
      </c>
      <c r="H2">
        <v>0.1913</v>
      </c>
      <c r="I2">
        <v>0.20669999999999999</v>
      </c>
      <c r="J2">
        <v>0.21460000000000001</v>
      </c>
      <c r="K2">
        <v>0.24030000000000001</v>
      </c>
      <c r="L2">
        <v>0.2364</v>
      </c>
      <c r="M2" t="s">
        <v>23</v>
      </c>
      <c r="N2" t="s">
        <v>25</v>
      </c>
      <c r="O2" t="s">
        <v>14</v>
      </c>
    </row>
    <row r="3" spans="1:15" x14ac:dyDescent="0.45">
      <c r="A3" t="s">
        <v>22</v>
      </c>
      <c r="B3" t="s">
        <v>2</v>
      </c>
      <c r="C3" t="s">
        <v>54</v>
      </c>
      <c r="D3" t="s">
        <v>23</v>
      </c>
      <c r="E3" t="s">
        <v>24</v>
      </c>
      <c r="F3">
        <v>0.24249999999999999</v>
      </c>
      <c r="G3">
        <v>0.25090000000000001</v>
      </c>
      <c r="H3">
        <v>0.28039999999999998</v>
      </c>
      <c r="I3">
        <v>0.2994</v>
      </c>
      <c r="J3">
        <v>0.37390000000000001</v>
      </c>
      <c r="K3">
        <v>0.45879999999999999</v>
      </c>
      <c r="L3">
        <v>0.4929</v>
      </c>
      <c r="M3" t="s">
        <v>23</v>
      </c>
      <c r="N3" t="s">
        <v>25</v>
      </c>
      <c r="O3" t="s">
        <v>14</v>
      </c>
    </row>
    <row r="4" spans="1:15" x14ac:dyDescent="0.45">
      <c r="A4" t="s">
        <v>22</v>
      </c>
      <c r="B4" t="s">
        <v>3</v>
      </c>
      <c r="C4" t="s">
        <v>54</v>
      </c>
      <c r="D4" t="s">
        <v>26</v>
      </c>
      <c r="E4" t="s">
        <v>24</v>
      </c>
      <c r="F4">
        <v>4.7899999999999998E-2</v>
      </c>
      <c r="G4">
        <v>5.5599999999999997E-2</v>
      </c>
      <c r="H4">
        <v>4.2799999999999998E-2</v>
      </c>
      <c r="I4">
        <v>0.1061</v>
      </c>
      <c r="J4">
        <v>0.2354</v>
      </c>
      <c r="K4">
        <v>0.41170000000000001</v>
      </c>
      <c r="L4">
        <v>0.61209999999999998</v>
      </c>
      <c r="M4" t="s">
        <v>26</v>
      </c>
      <c r="N4" t="s">
        <v>25</v>
      </c>
      <c r="O4" t="s">
        <v>11</v>
      </c>
    </row>
    <row r="5" spans="1:15" x14ac:dyDescent="0.45">
      <c r="A5" t="s">
        <v>22</v>
      </c>
      <c r="B5" t="s">
        <v>3</v>
      </c>
      <c r="C5" t="s">
        <v>54</v>
      </c>
      <c r="D5" t="s">
        <v>27</v>
      </c>
      <c r="E5" t="s">
        <v>24</v>
      </c>
      <c r="F5">
        <v>1.0116000000000001</v>
      </c>
      <c r="G5">
        <v>1.1293</v>
      </c>
      <c r="H5">
        <v>1.1476</v>
      </c>
      <c r="I5">
        <v>1.2353000000000001</v>
      </c>
      <c r="J5">
        <v>1.2473000000000001</v>
      </c>
      <c r="K5">
        <v>1.3264</v>
      </c>
      <c r="L5">
        <v>1.4124000000000001</v>
      </c>
      <c r="M5" t="s">
        <v>27</v>
      </c>
      <c r="N5" t="s">
        <v>25</v>
      </c>
      <c r="O5" t="s">
        <v>13</v>
      </c>
    </row>
    <row r="6" spans="1:15" x14ac:dyDescent="0.45">
      <c r="A6" t="s">
        <v>22</v>
      </c>
      <c r="B6" t="s">
        <v>3</v>
      </c>
      <c r="C6" t="s">
        <v>54</v>
      </c>
      <c r="D6" t="s">
        <v>23</v>
      </c>
      <c r="E6" t="s">
        <v>24</v>
      </c>
      <c r="F6">
        <v>0.22489999999999999</v>
      </c>
      <c r="G6">
        <v>0.23180000000000001</v>
      </c>
      <c r="H6">
        <v>0.222</v>
      </c>
      <c r="I6">
        <v>0.23</v>
      </c>
      <c r="J6">
        <v>0.25679999999999997</v>
      </c>
      <c r="K6">
        <v>0.26939999999999997</v>
      </c>
      <c r="L6">
        <v>0.3034</v>
      </c>
      <c r="M6" t="s">
        <v>23</v>
      </c>
      <c r="N6" t="s">
        <v>25</v>
      </c>
      <c r="O6" t="s">
        <v>14</v>
      </c>
    </row>
    <row r="7" spans="1:15" x14ac:dyDescent="0.45">
      <c r="A7" t="s">
        <v>22</v>
      </c>
      <c r="B7" t="s">
        <v>4</v>
      </c>
      <c r="C7" t="s">
        <v>54</v>
      </c>
      <c r="D7" t="s">
        <v>23</v>
      </c>
      <c r="E7" t="s">
        <v>24</v>
      </c>
      <c r="F7">
        <v>0.23300000000000001</v>
      </c>
      <c r="G7">
        <v>0.23710000000000001</v>
      </c>
      <c r="H7">
        <v>0.18709999999999999</v>
      </c>
      <c r="I7">
        <v>0.21970000000000001</v>
      </c>
      <c r="J7">
        <v>0.21010000000000001</v>
      </c>
      <c r="K7">
        <v>0.24129999999999999</v>
      </c>
      <c r="L7">
        <v>0.26490000000000002</v>
      </c>
      <c r="M7" t="s">
        <v>23</v>
      </c>
      <c r="N7" t="s">
        <v>25</v>
      </c>
      <c r="O7" t="s">
        <v>14</v>
      </c>
    </row>
    <row r="8" spans="1:15" x14ac:dyDescent="0.45">
      <c r="A8" t="s">
        <v>22</v>
      </c>
      <c r="B8" t="s">
        <v>4</v>
      </c>
      <c r="C8" t="s">
        <v>54</v>
      </c>
      <c r="D8" t="s">
        <v>27</v>
      </c>
      <c r="E8" t="s">
        <v>24</v>
      </c>
      <c r="F8">
        <v>1.0034000000000001</v>
      </c>
      <c r="G8">
        <v>1.1241000000000001</v>
      </c>
      <c r="H8">
        <v>1.2059</v>
      </c>
      <c r="I8">
        <v>1.3358000000000001</v>
      </c>
      <c r="J8">
        <v>1.4424999999999999</v>
      </c>
      <c r="K8">
        <v>1.5882000000000001</v>
      </c>
      <c r="L8">
        <v>1.7459</v>
      </c>
      <c r="M8" t="s">
        <v>27</v>
      </c>
      <c r="N8" t="s">
        <v>25</v>
      </c>
      <c r="O8" t="s">
        <v>13</v>
      </c>
    </row>
    <row r="9" spans="1:15" x14ac:dyDescent="0.45">
      <c r="A9" t="s">
        <v>22</v>
      </c>
      <c r="B9" t="s">
        <v>4</v>
      </c>
      <c r="C9" t="s">
        <v>54</v>
      </c>
      <c r="D9" t="s">
        <v>26</v>
      </c>
      <c r="E9" t="s">
        <v>24</v>
      </c>
      <c r="F9">
        <v>5.0999999999999997E-2</v>
      </c>
      <c r="G9">
        <v>5.8200000000000002E-2</v>
      </c>
      <c r="H9">
        <v>6.4199999999999993E-2</v>
      </c>
      <c r="I9">
        <v>0.13550000000000001</v>
      </c>
      <c r="J9">
        <v>0.28010000000000002</v>
      </c>
      <c r="K9">
        <v>0.4652</v>
      </c>
      <c r="L9">
        <v>0.51790000000000003</v>
      </c>
      <c r="M9" t="s">
        <v>26</v>
      </c>
      <c r="N9" t="s">
        <v>25</v>
      </c>
      <c r="O9" t="s">
        <v>11</v>
      </c>
    </row>
    <row r="10" spans="1:15" x14ac:dyDescent="0.45">
      <c r="A10" t="s">
        <v>22</v>
      </c>
      <c r="B10" t="s">
        <v>5</v>
      </c>
      <c r="C10" t="s">
        <v>54</v>
      </c>
      <c r="D10" t="s">
        <v>26</v>
      </c>
      <c r="E10" t="s">
        <v>24</v>
      </c>
      <c r="F10">
        <v>5.45E-2</v>
      </c>
      <c r="G10">
        <v>5.3100000000000001E-2</v>
      </c>
      <c r="H10">
        <v>6.7699999999999996E-2</v>
      </c>
      <c r="I10">
        <v>5.2400000000000002E-2</v>
      </c>
      <c r="J10">
        <v>4.1599999999999998E-2</v>
      </c>
      <c r="K10">
        <v>5.33E-2</v>
      </c>
      <c r="L10">
        <v>9.6299999999999997E-2</v>
      </c>
      <c r="M10" t="s">
        <v>26</v>
      </c>
      <c r="N10" t="s">
        <v>25</v>
      </c>
      <c r="O10" t="s">
        <v>11</v>
      </c>
    </row>
    <row r="11" spans="1:15" x14ac:dyDescent="0.45">
      <c r="A11" t="s">
        <v>22</v>
      </c>
      <c r="B11" t="s">
        <v>2</v>
      </c>
      <c r="C11" t="s">
        <v>54</v>
      </c>
      <c r="D11" t="s">
        <v>27</v>
      </c>
      <c r="E11" t="s">
        <v>24</v>
      </c>
      <c r="F11">
        <v>1.0008999999999999</v>
      </c>
      <c r="G11">
        <v>1.1187</v>
      </c>
      <c r="H11">
        <v>1.3563000000000001</v>
      </c>
      <c r="I11">
        <v>1.5733999999999999</v>
      </c>
      <c r="J11">
        <v>1.7963</v>
      </c>
      <c r="K11">
        <v>1.8864000000000001</v>
      </c>
      <c r="L11">
        <v>2.0171999999999999</v>
      </c>
      <c r="M11" t="s">
        <v>27</v>
      </c>
      <c r="N11" t="s">
        <v>25</v>
      </c>
      <c r="O11" t="s">
        <v>13</v>
      </c>
    </row>
    <row r="12" spans="1:15" x14ac:dyDescent="0.45">
      <c r="A12" t="s">
        <v>22</v>
      </c>
      <c r="B12" t="s">
        <v>5</v>
      </c>
      <c r="C12" t="s">
        <v>54</v>
      </c>
      <c r="D12" t="s">
        <v>23</v>
      </c>
      <c r="E12" t="s">
        <v>24</v>
      </c>
      <c r="F12">
        <v>0.23119999999999999</v>
      </c>
      <c r="G12">
        <v>0.23400000000000001</v>
      </c>
      <c r="H12">
        <v>0.20019999999999999</v>
      </c>
      <c r="I12">
        <v>0.1895</v>
      </c>
      <c r="J12">
        <v>0.20050000000000001</v>
      </c>
      <c r="K12">
        <v>0.21829999999999999</v>
      </c>
      <c r="L12">
        <v>0.22689999999999999</v>
      </c>
      <c r="M12" t="s">
        <v>23</v>
      </c>
      <c r="N12" t="s">
        <v>25</v>
      </c>
      <c r="O12" t="s">
        <v>14</v>
      </c>
    </row>
    <row r="13" spans="1:15" x14ac:dyDescent="0.45">
      <c r="A13" t="s">
        <v>22</v>
      </c>
      <c r="B13" t="s">
        <v>5</v>
      </c>
      <c r="C13" t="s">
        <v>54</v>
      </c>
      <c r="D13" t="s">
        <v>27</v>
      </c>
      <c r="E13" t="s">
        <v>24</v>
      </c>
      <c r="F13">
        <v>1.0394000000000001</v>
      </c>
      <c r="G13">
        <v>1.1516</v>
      </c>
      <c r="H13">
        <v>1.2656000000000001</v>
      </c>
      <c r="I13">
        <v>1.2561</v>
      </c>
      <c r="J13">
        <v>1.3213999999999999</v>
      </c>
      <c r="K13">
        <v>1.4749000000000001</v>
      </c>
      <c r="L13">
        <v>1.5568</v>
      </c>
      <c r="M13" t="s">
        <v>27</v>
      </c>
      <c r="N13" t="s">
        <v>25</v>
      </c>
      <c r="O13" t="s">
        <v>13</v>
      </c>
    </row>
    <row r="14" spans="1:15" x14ac:dyDescent="0.45">
      <c r="A14" t="s">
        <v>22</v>
      </c>
      <c r="B14" t="s">
        <v>2</v>
      </c>
      <c r="C14" t="s">
        <v>54</v>
      </c>
      <c r="D14" t="s">
        <v>26</v>
      </c>
      <c r="E14" t="s">
        <v>24</v>
      </c>
      <c r="F14">
        <v>5.1499999999999997E-2</v>
      </c>
      <c r="G14">
        <v>5.8700000000000002E-2</v>
      </c>
      <c r="H14">
        <v>8.0399999999999999E-2</v>
      </c>
      <c r="I14">
        <v>0.1678</v>
      </c>
      <c r="J14">
        <v>0.34260000000000002</v>
      </c>
      <c r="K14">
        <v>0.432</v>
      </c>
      <c r="L14">
        <v>0.4546</v>
      </c>
      <c r="M14" t="s">
        <v>26</v>
      </c>
      <c r="N14" t="s">
        <v>25</v>
      </c>
      <c r="O14" t="s">
        <v>11</v>
      </c>
    </row>
    <row r="15" spans="1:15" x14ac:dyDescent="0.45">
      <c r="A15" t="s">
        <v>22</v>
      </c>
      <c r="B15" t="s">
        <v>1</v>
      </c>
      <c r="C15" t="s">
        <v>54</v>
      </c>
      <c r="D15" t="s">
        <v>27</v>
      </c>
      <c r="E15" t="s">
        <v>24</v>
      </c>
      <c r="F15">
        <v>1.0407999999999999</v>
      </c>
      <c r="G15">
        <v>1.1524000000000001</v>
      </c>
      <c r="H15">
        <v>1.264</v>
      </c>
      <c r="I15">
        <v>1.4179999999999999</v>
      </c>
      <c r="J15">
        <v>1.5827</v>
      </c>
      <c r="K15">
        <v>1.7445999999999999</v>
      </c>
      <c r="L15">
        <v>1.9429000000000001</v>
      </c>
      <c r="M15" t="s">
        <v>27</v>
      </c>
      <c r="N15" t="s">
        <v>25</v>
      </c>
      <c r="O15" t="s">
        <v>13</v>
      </c>
    </row>
    <row r="16" spans="1:15" x14ac:dyDescent="0.45">
      <c r="A16" t="s">
        <v>22</v>
      </c>
      <c r="B16" t="s">
        <v>6</v>
      </c>
      <c r="C16" t="s">
        <v>54</v>
      </c>
      <c r="D16" t="s">
        <v>23</v>
      </c>
      <c r="E16" t="s">
        <v>24</v>
      </c>
      <c r="F16">
        <v>0.23619999999999999</v>
      </c>
      <c r="G16">
        <v>0.25840000000000002</v>
      </c>
      <c r="H16">
        <v>0.2737</v>
      </c>
      <c r="I16">
        <v>0.2762</v>
      </c>
      <c r="J16">
        <v>0.26200000000000001</v>
      </c>
      <c r="K16">
        <v>0.24990000000000001</v>
      </c>
      <c r="L16">
        <v>0.23100000000000001</v>
      </c>
      <c r="M16" t="s">
        <v>23</v>
      </c>
      <c r="N16" t="s">
        <v>25</v>
      </c>
      <c r="O16" t="s">
        <v>14</v>
      </c>
    </row>
    <row r="17" spans="1:15" x14ac:dyDescent="0.45">
      <c r="A17" t="s">
        <v>22</v>
      </c>
      <c r="B17" t="s">
        <v>7</v>
      </c>
      <c r="C17" t="s">
        <v>54</v>
      </c>
      <c r="D17" t="s">
        <v>26</v>
      </c>
      <c r="E17" t="s">
        <v>24</v>
      </c>
      <c r="F17">
        <v>5.0700000000000002E-2</v>
      </c>
      <c r="G17">
        <v>4.9000000000000002E-2</v>
      </c>
      <c r="H17">
        <v>7.4300000000000005E-2</v>
      </c>
      <c r="I17">
        <v>0.13869999999999999</v>
      </c>
      <c r="J17">
        <v>0.3468</v>
      </c>
      <c r="K17">
        <v>0.48609999999999998</v>
      </c>
      <c r="L17">
        <v>0.57210000000000005</v>
      </c>
      <c r="M17" t="s">
        <v>26</v>
      </c>
      <c r="N17" t="s">
        <v>25</v>
      </c>
      <c r="O17" t="s">
        <v>11</v>
      </c>
    </row>
    <row r="18" spans="1:15" x14ac:dyDescent="0.45">
      <c r="A18" t="s">
        <v>22</v>
      </c>
      <c r="B18" t="s">
        <v>7</v>
      </c>
      <c r="C18" t="s">
        <v>54</v>
      </c>
      <c r="D18" t="s">
        <v>27</v>
      </c>
      <c r="E18" t="s">
        <v>24</v>
      </c>
      <c r="F18">
        <v>1.0092000000000001</v>
      </c>
      <c r="G18">
        <v>1.1162000000000001</v>
      </c>
      <c r="H18">
        <v>1.2391000000000001</v>
      </c>
      <c r="I18">
        <v>1.3244</v>
      </c>
      <c r="J18">
        <v>1.2413000000000001</v>
      </c>
      <c r="K18">
        <v>1.3942000000000001</v>
      </c>
      <c r="L18">
        <v>1.5575000000000001</v>
      </c>
      <c r="M18" t="s">
        <v>27</v>
      </c>
      <c r="N18" t="s">
        <v>25</v>
      </c>
      <c r="O18" t="s">
        <v>13</v>
      </c>
    </row>
    <row r="19" spans="1:15" x14ac:dyDescent="0.45">
      <c r="A19" t="s">
        <v>22</v>
      </c>
      <c r="B19" t="s">
        <v>7</v>
      </c>
      <c r="C19" t="s">
        <v>54</v>
      </c>
      <c r="D19" t="s">
        <v>23</v>
      </c>
      <c r="E19" t="s">
        <v>24</v>
      </c>
      <c r="F19">
        <v>0.22520000000000001</v>
      </c>
      <c r="G19">
        <v>0.2293</v>
      </c>
      <c r="H19">
        <v>0.20449999999999999</v>
      </c>
      <c r="I19">
        <v>0.2099</v>
      </c>
      <c r="J19">
        <v>0.26369999999999999</v>
      </c>
      <c r="K19">
        <v>0.27279999999999999</v>
      </c>
      <c r="L19">
        <v>0.28510000000000002</v>
      </c>
      <c r="M19" t="s">
        <v>23</v>
      </c>
      <c r="N19" t="s">
        <v>25</v>
      </c>
      <c r="O19" t="s">
        <v>14</v>
      </c>
    </row>
    <row r="20" spans="1:15" x14ac:dyDescent="0.45">
      <c r="A20" t="s">
        <v>22</v>
      </c>
      <c r="B20" t="s">
        <v>6</v>
      </c>
      <c r="C20" t="s">
        <v>54</v>
      </c>
      <c r="D20" t="s">
        <v>27</v>
      </c>
      <c r="E20" t="s">
        <v>24</v>
      </c>
      <c r="F20">
        <v>1.071</v>
      </c>
      <c r="G20">
        <v>1.1801999999999999</v>
      </c>
      <c r="H20">
        <v>1.1465000000000001</v>
      </c>
      <c r="I20">
        <v>1.0569</v>
      </c>
      <c r="J20">
        <v>0.94540000000000002</v>
      </c>
      <c r="K20">
        <v>0.92049999999999998</v>
      </c>
      <c r="L20">
        <v>0.95109999999999995</v>
      </c>
      <c r="M20" t="s">
        <v>27</v>
      </c>
      <c r="N20" t="s">
        <v>25</v>
      </c>
      <c r="O20" t="s">
        <v>13</v>
      </c>
    </row>
    <row r="21" spans="1:15" x14ac:dyDescent="0.45">
      <c r="A21" t="s">
        <v>22</v>
      </c>
      <c r="B21" t="s">
        <v>6</v>
      </c>
      <c r="C21" t="s">
        <v>54</v>
      </c>
      <c r="D21" t="s">
        <v>26</v>
      </c>
      <c r="E21" t="s">
        <v>24</v>
      </c>
      <c r="F21">
        <v>4.8399999999999999E-2</v>
      </c>
      <c r="G21">
        <v>5.6800000000000003E-2</v>
      </c>
      <c r="H21">
        <v>8.2699999999999996E-2</v>
      </c>
      <c r="I21">
        <v>0.16439999999999999</v>
      </c>
      <c r="J21">
        <v>0.3382</v>
      </c>
      <c r="K21">
        <v>0.58809999999999996</v>
      </c>
      <c r="L21">
        <v>0.72860000000000003</v>
      </c>
      <c r="M21" t="s">
        <v>26</v>
      </c>
      <c r="N21" t="s">
        <v>25</v>
      </c>
      <c r="O21" t="s">
        <v>11</v>
      </c>
    </row>
    <row r="22" spans="1:15" x14ac:dyDescent="0.45">
      <c r="A22" t="s">
        <v>22</v>
      </c>
      <c r="B22" t="s">
        <v>1</v>
      </c>
      <c r="C22" t="s">
        <v>54</v>
      </c>
      <c r="D22" t="s">
        <v>26</v>
      </c>
      <c r="E22" t="s">
        <v>24</v>
      </c>
      <c r="F22">
        <v>5.4600000000000003E-2</v>
      </c>
      <c r="G22">
        <v>5.3400000000000003E-2</v>
      </c>
      <c r="H22">
        <v>6.7100000000000007E-2</v>
      </c>
      <c r="I22">
        <v>9.8599999999999993E-2</v>
      </c>
      <c r="J22">
        <v>0.22090000000000001</v>
      </c>
      <c r="K22">
        <v>0.3982</v>
      </c>
      <c r="L22">
        <v>0.49930000000000002</v>
      </c>
      <c r="M22" t="s">
        <v>26</v>
      </c>
      <c r="N22" t="s">
        <v>25</v>
      </c>
      <c r="O22" t="s">
        <v>11</v>
      </c>
    </row>
    <row r="23" spans="1:15" x14ac:dyDescent="0.45">
      <c r="A23" t="s">
        <v>22</v>
      </c>
      <c r="B23" t="s">
        <v>2</v>
      </c>
      <c r="C23" t="s">
        <v>54</v>
      </c>
      <c r="D23" t="s">
        <v>28</v>
      </c>
      <c r="E23" t="s">
        <v>29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28</v>
      </c>
      <c r="N23" t="s">
        <v>30</v>
      </c>
      <c r="O23" t="s">
        <v>31</v>
      </c>
    </row>
    <row r="24" spans="1:15" x14ac:dyDescent="0.45">
      <c r="A24" t="s">
        <v>22</v>
      </c>
      <c r="B24" t="s">
        <v>2</v>
      </c>
      <c r="C24" t="s">
        <v>54</v>
      </c>
      <c r="D24" t="s">
        <v>32</v>
      </c>
      <c r="E24" t="s">
        <v>29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32</v>
      </c>
      <c r="N24" t="s">
        <v>30</v>
      </c>
      <c r="O24" t="s">
        <v>33</v>
      </c>
    </row>
    <row r="25" spans="1:15" x14ac:dyDescent="0.45">
      <c r="A25" t="s">
        <v>22</v>
      </c>
      <c r="B25" t="s">
        <v>2</v>
      </c>
      <c r="C25" t="s">
        <v>54</v>
      </c>
      <c r="D25" t="s">
        <v>34</v>
      </c>
      <c r="E25" t="s">
        <v>29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34</v>
      </c>
      <c r="N25" t="s">
        <v>30</v>
      </c>
      <c r="O25" t="s">
        <v>35</v>
      </c>
    </row>
    <row r="26" spans="1:15" x14ac:dyDescent="0.45">
      <c r="A26" t="s">
        <v>22</v>
      </c>
      <c r="B26" t="s">
        <v>4</v>
      </c>
      <c r="C26" t="s">
        <v>54</v>
      </c>
      <c r="D26" t="s">
        <v>34</v>
      </c>
      <c r="E26" t="s">
        <v>29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34</v>
      </c>
      <c r="N26" t="s">
        <v>30</v>
      </c>
      <c r="O26" t="s">
        <v>35</v>
      </c>
    </row>
    <row r="27" spans="1:15" x14ac:dyDescent="0.45">
      <c r="A27" t="s">
        <v>22</v>
      </c>
      <c r="B27" t="s">
        <v>6</v>
      </c>
      <c r="C27" t="s">
        <v>54</v>
      </c>
      <c r="D27" t="s">
        <v>32</v>
      </c>
      <c r="E27" t="s">
        <v>29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32</v>
      </c>
      <c r="N27" t="s">
        <v>30</v>
      </c>
      <c r="O27" t="s">
        <v>33</v>
      </c>
    </row>
    <row r="28" spans="1:15" x14ac:dyDescent="0.45">
      <c r="A28" t="s">
        <v>22</v>
      </c>
      <c r="B28" t="s">
        <v>4</v>
      </c>
      <c r="C28" t="s">
        <v>54</v>
      </c>
      <c r="D28" t="s">
        <v>36</v>
      </c>
      <c r="E28" t="s">
        <v>29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36</v>
      </c>
      <c r="N28" t="s">
        <v>30</v>
      </c>
      <c r="O28" t="s">
        <v>37</v>
      </c>
    </row>
    <row r="29" spans="1:15" x14ac:dyDescent="0.45">
      <c r="A29" t="s">
        <v>22</v>
      </c>
      <c r="B29" t="s">
        <v>4</v>
      </c>
      <c r="C29" t="s">
        <v>54</v>
      </c>
      <c r="D29" t="s">
        <v>28</v>
      </c>
      <c r="E29" t="s">
        <v>29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28</v>
      </c>
      <c r="N29" t="s">
        <v>30</v>
      </c>
      <c r="O29" t="s">
        <v>31</v>
      </c>
    </row>
    <row r="30" spans="1:15" x14ac:dyDescent="0.45">
      <c r="A30" t="s">
        <v>22</v>
      </c>
      <c r="B30" t="s">
        <v>4</v>
      </c>
      <c r="C30" t="s">
        <v>54</v>
      </c>
      <c r="D30" t="s">
        <v>32</v>
      </c>
      <c r="E30" t="s">
        <v>29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32</v>
      </c>
      <c r="N30" t="s">
        <v>30</v>
      </c>
      <c r="O30" t="s">
        <v>33</v>
      </c>
    </row>
    <row r="31" spans="1:15" x14ac:dyDescent="0.45">
      <c r="A31" t="s">
        <v>22</v>
      </c>
      <c r="B31" t="s">
        <v>2</v>
      </c>
      <c r="C31" t="s">
        <v>54</v>
      </c>
      <c r="D31" t="s">
        <v>36</v>
      </c>
      <c r="E31" t="s">
        <v>29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36</v>
      </c>
      <c r="N31" t="s">
        <v>30</v>
      </c>
      <c r="O31" t="s">
        <v>37</v>
      </c>
    </row>
    <row r="32" spans="1:15" x14ac:dyDescent="0.45">
      <c r="A32" t="s">
        <v>22</v>
      </c>
      <c r="B32" t="s">
        <v>6</v>
      </c>
      <c r="C32" t="s">
        <v>54</v>
      </c>
      <c r="D32" t="s">
        <v>28</v>
      </c>
      <c r="E32" t="s">
        <v>29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28</v>
      </c>
      <c r="N32" t="s">
        <v>30</v>
      </c>
      <c r="O32" t="s">
        <v>31</v>
      </c>
    </row>
    <row r="33" spans="1:15" x14ac:dyDescent="0.45">
      <c r="A33" t="s">
        <v>22</v>
      </c>
      <c r="B33" t="s">
        <v>3</v>
      </c>
      <c r="C33" t="s">
        <v>54</v>
      </c>
      <c r="D33" t="s">
        <v>28</v>
      </c>
      <c r="E33" t="s">
        <v>29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28</v>
      </c>
      <c r="N33" t="s">
        <v>30</v>
      </c>
      <c r="O33" t="s">
        <v>31</v>
      </c>
    </row>
    <row r="34" spans="1:15" x14ac:dyDescent="0.45">
      <c r="A34" t="s">
        <v>22</v>
      </c>
      <c r="B34" t="s">
        <v>3</v>
      </c>
      <c r="C34" t="s">
        <v>54</v>
      </c>
      <c r="D34" t="s">
        <v>34</v>
      </c>
      <c r="E34" t="s">
        <v>29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34</v>
      </c>
      <c r="N34" t="s">
        <v>30</v>
      </c>
      <c r="O34" t="s">
        <v>35</v>
      </c>
    </row>
    <row r="35" spans="1:15" x14ac:dyDescent="0.45">
      <c r="A35" t="s">
        <v>22</v>
      </c>
      <c r="B35" t="s">
        <v>1</v>
      </c>
      <c r="C35" t="s">
        <v>54</v>
      </c>
      <c r="D35" t="s">
        <v>28</v>
      </c>
      <c r="E35" t="s">
        <v>29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28</v>
      </c>
      <c r="N35" t="s">
        <v>30</v>
      </c>
      <c r="O35" t="s">
        <v>31</v>
      </c>
    </row>
    <row r="36" spans="1:15" x14ac:dyDescent="0.45">
      <c r="A36" t="s">
        <v>22</v>
      </c>
      <c r="B36" t="s">
        <v>1</v>
      </c>
      <c r="C36" t="s">
        <v>54</v>
      </c>
      <c r="D36" t="s">
        <v>32</v>
      </c>
      <c r="E36" t="s">
        <v>29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32</v>
      </c>
      <c r="N36" t="s">
        <v>30</v>
      </c>
      <c r="O36" t="s">
        <v>33</v>
      </c>
    </row>
    <row r="37" spans="1:15" x14ac:dyDescent="0.45">
      <c r="A37" t="s">
        <v>22</v>
      </c>
      <c r="B37" t="s">
        <v>1</v>
      </c>
      <c r="C37" t="s">
        <v>54</v>
      </c>
      <c r="D37" t="s">
        <v>34</v>
      </c>
      <c r="E37" t="s">
        <v>29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34</v>
      </c>
      <c r="N37" t="s">
        <v>30</v>
      </c>
      <c r="O37" t="s">
        <v>35</v>
      </c>
    </row>
    <row r="38" spans="1:15" x14ac:dyDescent="0.45">
      <c r="A38" t="s">
        <v>22</v>
      </c>
      <c r="B38" t="s">
        <v>1</v>
      </c>
      <c r="C38" t="s">
        <v>54</v>
      </c>
      <c r="D38" t="s">
        <v>36</v>
      </c>
      <c r="E38" t="s">
        <v>29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36</v>
      </c>
      <c r="N38" t="s">
        <v>30</v>
      </c>
      <c r="O38" t="s">
        <v>37</v>
      </c>
    </row>
    <row r="39" spans="1:15" x14ac:dyDescent="0.45">
      <c r="A39" t="s">
        <v>22</v>
      </c>
      <c r="B39" t="s">
        <v>7</v>
      </c>
      <c r="C39" t="s">
        <v>54</v>
      </c>
      <c r="D39" t="s">
        <v>28</v>
      </c>
      <c r="E39" t="s">
        <v>29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28</v>
      </c>
      <c r="N39" t="s">
        <v>30</v>
      </c>
      <c r="O39" t="s">
        <v>31</v>
      </c>
    </row>
    <row r="40" spans="1:15" x14ac:dyDescent="0.45">
      <c r="A40" t="s">
        <v>22</v>
      </c>
      <c r="B40" t="s">
        <v>7</v>
      </c>
      <c r="C40" t="s">
        <v>54</v>
      </c>
      <c r="D40" t="s">
        <v>32</v>
      </c>
      <c r="E40" t="s">
        <v>29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32</v>
      </c>
      <c r="N40" t="s">
        <v>30</v>
      </c>
      <c r="O40" t="s">
        <v>33</v>
      </c>
    </row>
    <row r="41" spans="1:15" x14ac:dyDescent="0.45">
      <c r="A41" t="s">
        <v>22</v>
      </c>
      <c r="B41" t="s">
        <v>3</v>
      </c>
      <c r="C41" t="s">
        <v>54</v>
      </c>
      <c r="D41" t="s">
        <v>36</v>
      </c>
      <c r="E41" t="s">
        <v>29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36</v>
      </c>
      <c r="N41" t="s">
        <v>30</v>
      </c>
      <c r="O41" t="s">
        <v>37</v>
      </c>
    </row>
    <row r="42" spans="1:15" x14ac:dyDescent="0.45">
      <c r="A42" t="s">
        <v>22</v>
      </c>
      <c r="B42" t="s">
        <v>7</v>
      </c>
      <c r="C42" t="s">
        <v>54</v>
      </c>
      <c r="D42" t="s">
        <v>34</v>
      </c>
      <c r="E42" t="s">
        <v>29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34</v>
      </c>
      <c r="N42" t="s">
        <v>30</v>
      </c>
      <c r="O42" t="s">
        <v>35</v>
      </c>
    </row>
    <row r="43" spans="1:15" x14ac:dyDescent="0.45">
      <c r="A43" t="s">
        <v>22</v>
      </c>
      <c r="B43" t="s">
        <v>5</v>
      </c>
      <c r="C43" t="s">
        <v>54</v>
      </c>
      <c r="D43" t="s">
        <v>28</v>
      </c>
      <c r="E43" t="s">
        <v>29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28</v>
      </c>
      <c r="N43" t="s">
        <v>30</v>
      </c>
      <c r="O43" t="s">
        <v>31</v>
      </c>
    </row>
    <row r="44" spans="1:15" x14ac:dyDescent="0.45">
      <c r="A44" t="s">
        <v>22</v>
      </c>
      <c r="B44" t="s">
        <v>5</v>
      </c>
      <c r="C44" t="s">
        <v>54</v>
      </c>
      <c r="D44" t="s">
        <v>32</v>
      </c>
      <c r="E44" t="s">
        <v>29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32</v>
      </c>
      <c r="N44" t="s">
        <v>30</v>
      </c>
      <c r="O44" t="s">
        <v>33</v>
      </c>
    </row>
    <row r="45" spans="1:15" x14ac:dyDescent="0.45">
      <c r="A45" t="s">
        <v>22</v>
      </c>
      <c r="B45" t="s">
        <v>5</v>
      </c>
      <c r="C45" t="s">
        <v>54</v>
      </c>
      <c r="D45" t="s">
        <v>34</v>
      </c>
      <c r="E45" t="s">
        <v>29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34</v>
      </c>
      <c r="N45" t="s">
        <v>30</v>
      </c>
      <c r="O45" t="s">
        <v>35</v>
      </c>
    </row>
    <row r="46" spans="1:15" x14ac:dyDescent="0.45">
      <c r="A46" t="s">
        <v>22</v>
      </c>
      <c r="B46" t="s">
        <v>5</v>
      </c>
      <c r="C46" t="s">
        <v>54</v>
      </c>
      <c r="D46" t="s">
        <v>36</v>
      </c>
      <c r="E46" t="s">
        <v>29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36</v>
      </c>
      <c r="N46" t="s">
        <v>30</v>
      </c>
      <c r="O46" t="s">
        <v>37</v>
      </c>
    </row>
    <row r="47" spans="1:15" x14ac:dyDescent="0.45">
      <c r="A47" t="s">
        <v>22</v>
      </c>
      <c r="B47" t="s">
        <v>6</v>
      </c>
      <c r="C47" t="s">
        <v>54</v>
      </c>
      <c r="D47" t="s">
        <v>34</v>
      </c>
      <c r="E47" t="s">
        <v>29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34</v>
      </c>
      <c r="N47" t="s">
        <v>30</v>
      </c>
      <c r="O47" t="s">
        <v>35</v>
      </c>
    </row>
    <row r="48" spans="1:15" x14ac:dyDescent="0.45">
      <c r="A48" t="s">
        <v>22</v>
      </c>
      <c r="B48" t="s">
        <v>3</v>
      </c>
      <c r="C48" t="s">
        <v>54</v>
      </c>
      <c r="D48" t="s">
        <v>32</v>
      </c>
      <c r="E48" t="s">
        <v>29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32</v>
      </c>
      <c r="N48" t="s">
        <v>30</v>
      </c>
      <c r="O48" t="s">
        <v>33</v>
      </c>
    </row>
    <row r="49" spans="1:15" x14ac:dyDescent="0.45">
      <c r="A49" t="s">
        <v>22</v>
      </c>
      <c r="B49" t="s">
        <v>7</v>
      </c>
      <c r="C49" t="s">
        <v>54</v>
      </c>
      <c r="D49" t="s">
        <v>36</v>
      </c>
      <c r="E49" t="s">
        <v>29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36</v>
      </c>
      <c r="N49" t="s">
        <v>30</v>
      </c>
      <c r="O49" t="s">
        <v>37</v>
      </c>
    </row>
    <row r="50" spans="1:15" x14ac:dyDescent="0.45">
      <c r="A50" t="s">
        <v>22</v>
      </c>
      <c r="B50" t="s">
        <v>6</v>
      </c>
      <c r="C50" t="s">
        <v>54</v>
      </c>
      <c r="D50" t="s">
        <v>36</v>
      </c>
      <c r="E50" t="s">
        <v>29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36</v>
      </c>
      <c r="N50" t="s">
        <v>30</v>
      </c>
      <c r="O50" t="s">
        <v>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2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</row>
    <row r="2" spans="1:26" x14ac:dyDescent="0.45">
      <c r="A2" t="s">
        <v>54</v>
      </c>
      <c r="B2" t="s">
        <v>31</v>
      </c>
      <c r="C2">
        <v>1.7</v>
      </c>
      <c r="D2">
        <v>1.6</v>
      </c>
      <c r="E2">
        <v>9.8000000000000007</v>
      </c>
      <c r="F2">
        <v>10.4</v>
      </c>
      <c r="G2">
        <v>0.54</v>
      </c>
      <c r="H2">
        <v>0.52</v>
      </c>
    </row>
    <row r="3" spans="1:26" x14ac:dyDescent="0.45">
      <c r="A3" t="s">
        <v>54</v>
      </c>
      <c r="B3" t="s">
        <v>33</v>
      </c>
      <c r="D3">
        <v>3.3</v>
      </c>
      <c r="F3">
        <v>4.3</v>
      </c>
      <c r="H3">
        <v>0.2</v>
      </c>
    </row>
    <row r="4" spans="1:26" x14ac:dyDescent="0.45">
      <c r="A4" t="s">
        <v>54</v>
      </c>
      <c r="B4" t="s">
        <v>35</v>
      </c>
      <c r="D4">
        <v>24.2</v>
      </c>
      <c r="F4">
        <v>45.7</v>
      </c>
      <c r="H4">
        <v>0.28999999999999998</v>
      </c>
    </row>
    <row r="5" spans="1:26" x14ac:dyDescent="0.45">
      <c r="A5" t="s">
        <v>54</v>
      </c>
      <c r="B5" t="s">
        <v>46</v>
      </c>
      <c r="C5">
        <v>0</v>
      </c>
      <c r="E5">
        <v>0.1</v>
      </c>
      <c r="G5">
        <v>0.8</v>
      </c>
    </row>
    <row r="6" spans="1:26" x14ac:dyDescent="0.45">
      <c r="A6" t="s">
        <v>54</v>
      </c>
      <c r="B6" t="s">
        <v>47</v>
      </c>
      <c r="C6">
        <v>38.6</v>
      </c>
      <c r="D6">
        <v>36.799999999999997</v>
      </c>
      <c r="E6">
        <v>51</v>
      </c>
      <c r="F6">
        <v>45.5</v>
      </c>
      <c r="G6">
        <v>0.22</v>
      </c>
      <c r="H6">
        <v>0.21</v>
      </c>
    </row>
    <row r="7" spans="1:26" x14ac:dyDescent="0.45">
      <c r="A7" t="s">
        <v>54</v>
      </c>
      <c r="B7" t="s">
        <v>48</v>
      </c>
      <c r="C7">
        <v>307.39999999999998</v>
      </c>
      <c r="D7">
        <v>307.39999999999998</v>
      </c>
      <c r="E7">
        <v>294.7</v>
      </c>
      <c r="F7">
        <v>294.7</v>
      </c>
      <c r="G7">
        <v>0.55000000000000004</v>
      </c>
      <c r="H7">
        <v>0.55000000000000004</v>
      </c>
    </row>
    <row r="8" spans="1:26" x14ac:dyDescent="0.45">
      <c r="A8" t="s">
        <v>54</v>
      </c>
      <c r="B8" t="s">
        <v>37</v>
      </c>
      <c r="C8">
        <v>1</v>
      </c>
      <c r="D8">
        <v>12.3</v>
      </c>
      <c r="E8">
        <v>9.1999999999999993</v>
      </c>
      <c r="F8">
        <v>10.5</v>
      </c>
      <c r="G8">
        <v>0.05</v>
      </c>
      <c r="H8">
        <v>0.61</v>
      </c>
    </row>
    <row r="9" spans="1:26" x14ac:dyDescent="0.45">
      <c r="A9" t="s">
        <v>54</v>
      </c>
      <c r="B9" t="s">
        <v>49</v>
      </c>
      <c r="C9">
        <v>13.8</v>
      </c>
      <c r="D9">
        <v>11.5</v>
      </c>
      <c r="E9">
        <v>20</v>
      </c>
      <c r="F9">
        <v>19.600000000000001</v>
      </c>
      <c r="G9">
        <v>0.15</v>
      </c>
      <c r="H9">
        <v>0.13</v>
      </c>
    </row>
    <row r="10" spans="1:26" x14ac:dyDescent="0.45">
      <c r="A10" t="s">
        <v>54</v>
      </c>
      <c r="B10" t="s">
        <v>50</v>
      </c>
      <c r="C10">
        <v>41.5</v>
      </c>
      <c r="D10">
        <v>42.1</v>
      </c>
      <c r="E10">
        <v>38</v>
      </c>
      <c r="F10">
        <v>38.6</v>
      </c>
      <c r="G10">
        <v>0.21</v>
      </c>
      <c r="H10">
        <v>0.21</v>
      </c>
    </row>
    <row r="13" spans="1:26" x14ac:dyDescent="0.45">
      <c r="A13" t="s">
        <v>73</v>
      </c>
    </row>
    <row r="14" spans="1:26" x14ac:dyDescent="0.45">
      <c r="A14" t="s">
        <v>74</v>
      </c>
      <c r="B14" t="s">
        <v>10</v>
      </c>
      <c r="C14">
        <v>2000</v>
      </c>
      <c r="D14">
        <v>2001</v>
      </c>
      <c r="E14">
        <v>2002</v>
      </c>
      <c r="F14">
        <v>2003</v>
      </c>
      <c r="G14">
        <v>2004</v>
      </c>
      <c r="H14">
        <v>2005</v>
      </c>
      <c r="I14">
        <v>2006</v>
      </c>
      <c r="J14">
        <v>2007</v>
      </c>
      <c r="K14">
        <v>2008</v>
      </c>
      <c r="L14">
        <v>2009</v>
      </c>
      <c r="M14">
        <v>2010</v>
      </c>
      <c r="N14">
        <v>2011</v>
      </c>
      <c r="O14">
        <v>2012</v>
      </c>
      <c r="P14">
        <v>2013</v>
      </c>
      <c r="Q14">
        <v>2014</v>
      </c>
      <c r="R14">
        <v>2015</v>
      </c>
      <c r="S14">
        <v>2016</v>
      </c>
      <c r="T14">
        <v>2017</v>
      </c>
      <c r="U14">
        <v>2018</v>
      </c>
      <c r="V14">
        <v>2019</v>
      </c>
      <c r="W14">
        <v>2020</v>
      </c>
      <c r="X14">
        <v>2021</v>
      </c>
      <c r="Y14">
        <v>2022</v>
      </c>
      <c r="Z14">
        <v>2023</v>
      </c>
    </row>
    <row r="15" spans="1:26" x14ac:dyDescent="0.45">
      <c r="A15" t="s">
        <v>54</v>
      </c>
      <c r="B15" t="s">
        <v>75</v>
      </c>
      <c r="C15">
        <v>0</v>
      </c>
    </row>
    <row r="16" spans="1:26" x14ac:dyDescent="0.45">
      <c r="A16" t="s">
        <v>54</v>
      </c>
      <c r="B16" t="s">
        <v>76</v>
      </c>
      <c r="C16">
        <v>69.48</v>
      </c>
    </row>
    <row r="17" spans="1:11" x14ac:dyDescent="0.45">
      <c r="A17" t="s">
        <v>54</v>
      </c>
      <c r="B17" t="s">
        <v>75</v>
      </c>
      <c r="D17">
        <v>0</v>
      </c>
    </row>
    <row r="18" spans="1:11" x14ac:dyDescent="0.45">
      <c r="A18" t="s">
        <v>54</v>
      </c>
      <c r="B18" t="s">
        <v>76</v>
      </c>
      <c r="D18">
        <v>68.39</v>
      </c>
    </row>
    <row r="19" spans="1:11" x14ac:dyDescent="0.45">
      <c r="A19" t="s">
        <v>54</v>
      </c>
      <c r="B19" t="s">
        <v>75</v>
      </c>
      <c r="E19">
        <v>0</v>
      </c>
    </row>
    <row r="20" spans="1:11" x14ac:dyDescent="0.45">
      <c r="A20" t="s">
        <v>54</v>
      </c>
      <c r="B20" t="s">
        <v>76</v>
      </c>
      <c r="E20">
        <v>77.03</v>
      </c>
    </row>
    <row r="21" spans="1:11" x14ac:dyDescent="0.45">
      <c r="A21" t="s">
        <v>54</v>
      </c>
      <c r="B21" t="s">
        <v>75</v>
      </c>
      <c r="F21">
        <v>0</v>
      </c>
    </row>
    <row r="22" spans="1:11" x14ac:dyDescent="0.45">
      <c r="A22" t="s">
        <v>54</v>
      </c>
      <c r="B22" t="s">
        <v>76</v>
      </c>
      <c r="F22">
        <v>66.41</v>
      </c>
    </row>
    <row r="23" spans="1:11" x14ac:dyDescent="0.45">
      <c r="A23" t="s">
        <v>54</v>
      </c>
      <c r="B23" t="s">
        <v>75</v>
      </c>
      <c r="G23">
        <v>0</v>
      </c>
    </row>
    <row r="24" spans="1:11" x14ac:dyDescent="0.45">
      <c r="A24" t="s">
        <v>54</v>
      </c>
      <c r="B24" t="s">
        <v>76</v>
      </c>
      <c r="G24">
        <v>61.91</v>
      </c>
    </row>
    <row r="25" spans="1:11" x14ac:dyDescent="0.45">
      <c r="A25" t="s">
        <v>54</v>
      </c>
      <c r="B25" t="s">
        <v>75</v>
      </c>
      <c r="H25">
        <v>0</v>
      </c>
    </row>
    <row r="26" spans="1:11" x14ac:dyDescent="0.45">
      <c r="A26" t="s">
        <v>54</v>
      </c>
      <c r="B26" t="s">
        <v>76</v>
      </c>
      <c r="H26">
        <v>60.33</v>
      </c>
    </row>
    <row r="27" spans="1:11" x14ac:dyDescent="0.45">
      <c r="A27" t="s">
        <v>54</v>
      </c>
      <c r="B27" t="s">
        <v>75</v>
      </c>
      <c r="I27">
        <v>0</v>
      </c>
    </row>
    <row r="28" spans="1:11" x14ac:dyDescent="0.45">
      <c r="A28" t="s">
        <v>54</v>
      </c>
      <c r="B28" t="s">
        <v>76</v>
      </c>
      <c r="I28">
        <v>63.34</v>
      </c>
    </row>
    <row r="29" spans="1:11" x14ac:dyDescent="0.45">
      <c r="A29" t="s">
        <v>54</v>
      </c>
      <c r="B29" t="s">
        <v>75</v>
      </c>
      <c r="J29">
        <v>0</v>
      </c>
    </row>
    <row r="30" spans="1:11" x14ac:dyDescent="0.45">
      <c r="A30" t="s">
        <v>54</v>
      </c>
      <c r="B30" t="s">
        <v>76</v>
      </c>
      <c r="J30">
        <v>56.81</v>
      </c>
    </row>
    <row r="31" spans="1:11" x14ac:dyDescent="0.45">
      <c r="A31" t="s">
        <v>54</v>
      </c>
      <c r="B31" t="s">
        <v>75</v>
      </c>
      <c r="K31">
        <v>0</v>
      </c>
    </row>
    <row r="32" spans="1:11" x14ac:dyDescent="0.45">
      <c r="A32" t="s">
        <v>54</v>
      </c>
      <c r="B32" t="s">
        <v>76</v>
      </c>
      <c r="K32">
        <v>47.99</v>
      </c>
    </row>
    <row r="33" spans="1:19" x14ac:dyDescent="0.45">
      <c r="A33" t="s">
        <v>54</v>
      </c>
      <c r="B33" t="s">
        <v>75</v>
      </c>
      <c r="L33">
        <v>0</v>
      </c>
    </row>
    <row r="34" spans="1:19" x14ac:dyDescent="0.45">
      <c r="A34" t="s">
        <v>54</v>
      </c>
      <c r="B34" t="s">
        <v>76</v>
      </c>
      <c r="L34">
        <v>25.93</v>
      </c>
    </row>
    <row r="35" spans="1:19" x14ac:dyDescent="0.45">
      <c r="A35" t="s">
        <v>54</v>
      </c>
      <c r="B35" t="s">
        <v>75</v>
      </c>
      <c r="M35">
        <v>0</v>
      </c>
    </row>
    <row r="36" spans="1:19" x14ac:dyDescent="0.45">
      <c r="A36" t="s">
        <v>54</v>
      </c>
      <c r="B36" t="s">
        <v>76</v>
      </c>
      <c r="M36">
        <v>30.71</v>
      </c>
    </row>
    <row r="37" spans="1:19" x14ac:dyDescent="0.45">
      <c r="A37" t="s">
        <v>54</v>
      </c>
      <c r="B37" t="s">
        <v>75</v>
      </c>
      <c r="N37">
        <v>0</v>
      </c>
    </row>
    <row r="38" spans="1:19" x14ac:dyDescent="0.45">
      <c r="A38" t="s">
        <v>54</v>
      </c>
      <c r="B38" t="s">
        <v>76</v>
      </c>
      <c r="N38">
        <v>56.41</v>
      </c>
    </row>
    <row r="39" spans="1:19" x14ac:dyDescent="0.45">
      <c r="A39" t="s">
        <v>54</v>
      </c>
      <c r="B39" t="s">
        <v>75</v>
      </c>
      <c r="O39">
        <v>0</v>
      </c>
    </row>
    <row r="40" spans="1:19" x14ac:dyDescent="0.45">
      <c r="A40" t="s">
        <v>54</v>
      </c>
      <c r="B40" t="s">
        <v>76</v>
      </c>
      <c r="O40">
        <v>44.52</v>
      </c>
    </row>
    <row r="41" spans="1:19" x14ac:dyDescent="0.45">
      <c r="A41" t="s">
        <v>54</v>
      </c>
      <c r="B41" t="s">
        <v>75</v>
      </c>
      <c r="P41">
        <v>0</v>
      </c>
    </row>
    <row r="42" spans="1:19" x14ac:dyDescent="0.45">
      <c r="A42" t="s">
        <v>54</v>
      </c>
      <c r="B42" t="s">
        <v>76</v>
      </c>
      <c r="P42">
        <v>48.46</v>
      </c>
    </row>
    <row r="43" spans="1:19" x14ac:dyDescent="0.45">
      <c r="A43" t="s">
        <v>54</v>
      </c>
      <c r="B43" t="s">
        <v>75</v>
      </c>
      <c r="Q43">
        <v>0</v>
      </c>
    </row>
    <row r="44" spans="1:19" x14ac:dyDescent="0.45">
      <c r="A44" t="s">
        <v>54</v>
      </c>
      <c r="B44" t="s">
        <v>76</v>
      </c>
      <c r="Q44">
        <v>67.19</v>
      </c>
    </row>
    <row r="45" spans="1:19" x14ac:dyDescent="0.45">
      <c r="A45" t="s">
        <v>54</v>
      </c>
      <c r="B45" t="s">
        <v>75</v>
      </c>
      <c r="R45">
        <v>0</v>
      </c>
    </row>
    <row r="46" spans="1:19" x14ac:dyDescent="0.45">
      <c r="A46" t="s">
        <v>54</v>
      </c>
      <c r="B46" t="s">
        <v>76</v>
      </c>
      <c r="R46">
        <v>64.06</v>
      </c>
    </row>
    <row r="47" spans="1:19" x14ac:dyDescent="0.45">
      <c r="A47" t="s">
        <v>54</v>
      </c>
      <c r="B47" t="s">
        <v>75</v>
      </c>
      <c r="S47">
        <v>0</v>
      </c>
    </row>
    <row r="48" spans="1:19" x14ac:dyDescent="0.45">
      <c r="A48" t="s">
        <v>54</v>
      </c>
      <c r="B48" t="s">
        <v>76</v>
      </c>
      <c r="S48">
        <v>41.5</v>
      </c>
    </row>
    <row r="49" spans="1:26" x14ac:dyDescent="0.45">
      <c r="A49" t="s">
        <v>54</v>
      </c>
      <c r="B49" t="s">
        <v>75</v>
      </c>
      <c r="T49">
        <v>0</v>
      </c>
    </row>
    <row r="50" spans="1:26" x14ac:dyDescent="0.45">
      <c r="A50" t="s">
        <v>54</v>
      </c>
      <c r="B50" t="s">
        <v>76</v>
      </c>
      <c r="T50">
        <v>40.130000000000003</v>
      </c>
    </row>
    <row r="51" spans="1:26" x14ac:dyDescent="0.45">
      <c r="A51" t="s">
        <v>54</v>
      </c>
      <c r="B51" t="s">
        <v>75</v>
      </c>
      <c r="U51">
        <v>0</v>
      </c>
    </row>
    <row r="52" spans="1:26" x14ac:dyDescent="0.45">
      <c r="A52" t="s">
        <v>54</v>
      </c>
      <c r="B52" t="s">
        <v>76</v>
      </c>
      <c r="U52">
        <v>62.97</v>
      </c>
    </row>
    <row r="53" spans="1:26" x14ac:dyDescent="0.45">
      <c r="A53" t="s">
        <v>54</v>
      </c>
      <c r="B53" t="s">
        <v>75</v>
      </c>
      <c r="V53">
        <v>0</v>
      </c>
    </row>
    <row r="54" spans="1:26" x14ac:dyDescent="0.45">
      <c r="A54" t="s">
        <v>54</v>
      </c>
      <c r="B54" t="s">
        <v>76</v>
      </c>
      <c r="V54">
        <v>57.67</v>
      </c>
    </row>
    <row r="55" spans="1:26" x14ac:dyDescent="0.45">
      <c r="A55" t="s">
        <v>54</v>
      </c>
      <c r="B55" t="s">
        <v>75</v>
      </c>
      <c r="W55">
        <v>0</v>
      </c>
    </row>
    <row r="56" spans="1:26" x14ac:dyDescent="0.45">
      <c r="A56" t="s">
        <v>54</v>
      </c>
      <c r="B56" t="s">
        <v>76</v>
      </c>
      <c r="W56">
        <v>45.04</v>
      </c>
    </row>
    <row r="57" spans="1:26" x14ac:dyDescent="0.45">
      <c r="A57" t="s">
        <v>54</v>
      </c>
      <c r="B57" t="s">
        <v>75</v>
      </c>
      <c r="X57">
        <v>0</v>
      </c>
    </row>
    <row r="58" spans="1:26" x14ac:dyDescent="0.45">
      <c r="A58" t="s">
        <v>54</v>
      </c>
      <c r="B58" t="s">
        <v>76</v>
      </c>
      <c r="X58">
        <v>44.89</v>
      </c>
    </row>
    <row r="59" spans="1:26" x14ac:dyDescent="0.45">
      <c r="A59" t="s">
        <v>54</v>
      </c>
      <c r="B59" t="s">
        <v>75</v>
      </c>
      <c r="Y59">
        <v>14.94</v>
      </c>
    </row>
    <row r="60" spans="1:26" x14ac:dyDescent="0.45">
      <c r="A60" t="s">
        <v>54</v>
      </c>
      <c r="B60" t="s">
        <v>76</v>
      </c>
      <c r="Y60">
        <v>0</v>
      </c>
    </row>
    <row r="61" spans="1:26" x14ac:dyDescent="0.45">
      <c r="A61" t="s">
        <v>54</v>
      </c>
      <c r="B61" t="s">
        <v>75</v>
      </c>
      <c r="Z61">
        <v>0</v>
      </c>
    </row>
    <row r="62" spans="1:26" x14ac:dyDescent="0.45">
      <c r="A62" t="s">
        <v>54</v>
      </c>
      <c r="B62" t="s">
        <v>76</v>
      </c>
      <c r="Z62">
        <v>50.34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2025-07-28T19:13:20Z</dcterms:modified>
</cp:coreProperties>
</file>