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EN\SubRES_Tmpl\"/>
    </mc:Choice>
  </mc:AlternateContent>
  <xr:revisionPtr revIDLastSave="0" documentId="13_ncr:1_{C1C48DC0-8644-4594-9F77-38BC26810B8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NewHydro!$K$4:$N$10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3" i="4"/>
  <c r="A12" i="4"/>
  <c r="A11" i="4"/>
  <c r="A10" i="4"/>
  <c r="A9" i="4"/>
  <c r="A8" i="4"/>
  <c r="A7" i="4"/>
  <c r="A6" i="4"/>
  <c r="A5" i="4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<sst xmlns="http://schemas.openxmlformats.org/spreadsheetml/2006/main" count="443" uniqueCount="161">
  <si>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</si>
  <si>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</si>
  <si>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</si>
  <si>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</si>
  <si>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</si>
  <si>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</si>
  <si>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</si>
  <si>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</si>
  <si>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</si>
  <si>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</si>
  <si>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</si>
  <si>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</si>
  <si>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</si>
  <si>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</si>
  <si>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</si>
  <si>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</si>
  <si>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</si>
  <si>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SEN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</si>
  <si>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</si>
  <si>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</si>
  <si>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</si>
  <si>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</si>
  <si>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</si>
  <si>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</si>
  <si>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</si>
  <si>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</si>
  <si>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</si>
  <si>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</si>
  <si>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</si>
  <si>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</si>
  <si>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</si>
  <si>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</si>
  <si>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EN_SPV_18_c01_SEN</t>
  </si>
  <si>
    <t>ELC_Sol-SEN</t>
  </si>
  <si>
    <t>EN_SPV_19_c01_SEN</t>
  </si>
  <si>
    <t>ANNUAL</t>
  </si>
  <si>
    <t>Utility PV - CF Class-18 Cost Class-c01 - Senegal</t>
  </si>
  <si>
    <t>Utility PV - CF Class-19 Cost Class-c01 - Senegal</t>
  </si>
  <si>
    <t>EN_WON_23_c01_SEN</t>
  </si>
  <si>
    <t>Wind Onshore - CF Class-23 Cost Class-c01 - Senegal</t>
  </si>
  <si>
    <t>EN_WON_23_c02_SEN</t>
  </si>
  <si>
    <t>Wind Onshore - CF Class-23 Cost Class-c02 - Senegal</t>
  </si>
  <si>
    <t>EN_WON_24_c01_SEN</t>
  </si>
  <si>
    <t>Wind Onshore - CF Class-24 Cost Class-c01 - Senegal</t>
  </si>
  <si>
    <t>EN_WON_24_c02_SEN</t>
  </si>
  <si>
    <t>Wind Onshore - CF Class-24 Cost Class-c02 - Senegal</t>
  </si>
  <si>
    <t>EN_WON_25_c02_SEN</t>
  </si>
  <si>
    <t>Wind Onshore - CF Class-25 Cost Class-c02 - Senegal</t>
  </si>
  <si>
    <t>EN_WON_26_c01_SEN</t>
  </si>
  <si>
    <t>Wind Onshore - CF Class-26 Cost Class-c01 - Senegal</t>
  </si>
  <si>
    <t>EN_WON_26_c02_SEN</t>
  </si>
  <si>
    <t>Wind Onshore - CF Class-26 Cost Class-c02 - Senegal</t>
  </si>
  <si>
    <t>EN_WON_27_c02_SEN</t>
  </si>
  <si>
    <t>Wind Onshore - CF Class-27 Cost Class-c02 - Senegal</t>
  </si>
  <si>
    <t>EN_WON_28_c01_SEN</t>
  </si>
  <si>
    <t>Wind Onshore - CF Class-28 Cost Class-c01 - Senegal</t>
  </si>
  <si>
    <t>ELC_Win-SEN</t>
  </si>
  <si>
    <t>EN_WOF_32_c02_SEN</t>
  </si>
  <si>
    <t>Wind Offshore - CF Class-32 Cost Class-c02 - Senegal</t>
  </si>
  <si>
    <t>EN_WOF_33_c02_SEN</t>
  </si>
  <si>
    <t>Wind Offshore - CF Class-33 Cost Class-c02 - Senegal</t>
  </si>
  <si>
    <t>EN_WOF_35_c02_SEN</t>
  </si>
  <si>
    <t>Wind Offshore - CF Class-35 Cost Class-c02 - Senegal</t>
  </si>
  <si>
    <t>EN_WOF_36_c02_SEN</t>
  </si>
  <si>
    <t>Wind Offshore - CF Class-36 Cost Class-c02 - Senegal</t>
  </si>
  <si>
    <t>EN_WOF_38_c02_SEN</t>
  </si>
  <si>
    <t>Wind Offshore - CF Class-38 Cost Class-c02 - Senegal</t>
  </si>
  <si>
    <t>TACT</t>
  </si>
  <si>
    <t>TCAP</t>
  </si>
  <si>
    <t>ELC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</si>
  <si>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</si>
  <si>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</si>
  <si>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</si>
  <si>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</si>
  <si>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</si>
  <si>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</si>
  <si>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</si>
  <si>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</si>
  <si>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</si>
  <si>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</si>
  <si>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</si>
  <si>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Senegal</t>
  </si>
  <si>
    <t>Wind electricity produced in - Senegal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</si>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</sst>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Q17" sqref="Q1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160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88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71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71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70</v>
      </c>
      <c r="C6" t="s">
        <v>73</v>
      </c>
      <c r="D6" s="1"/>
      <c r="E6" s="1" t="s">
        <v>71</v>
      </c>
      <c r="F6" t="s">
        <v>16</v>
      </c>
      <c r="G6" s="1"/>
      <c r="H6" s="1"/>
      <c r="I6" s="1"/>
      <c r="J6" s="1" t="str">
        <f>C6</f>
        <v>elc_demand</v>
      </c>
      <c r="K6" s="1" t="s">
        <v>69</v>
      </c>
      <c r="L6" t="s">
        <v>72</v>
      </c>
      <c r="M6" s="1">
        <v>1</v>
      </c>
      <c r="N6" s="1">
        <v>8.76</v>
      </c>
      <c r="O6" s="1"/>
      <c r="P6" s="1"/>
      <c r="Q6" s="1"/>
      <c r="T6" t="s">
        <v>159</v>
      </c>
    </row>
    <row r="7" spans="2:20">
      <c r="B7" s="1" t="s">
        <v>86</v>
      </c>
      <c r="C7" s="1" t="s">
        <v>87</v>
      </c>
      <c r="D7" s="1"/>
      <c r="E7" s="1" t="s">
        <v>71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89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86</v>
      </c>
      <c r="C8" t="s">
        <v>157</v>
      </c>
      <c r="D8" s="1"/>
      <c r="E8" s="1"/>
      <c r="F8" s="1"/>
      <c r="G8" s="1"/>
      <c r="H8" s="1"/>
      <c r="I8" s="1"/>
      <c r="K8" s="1"/>
      <c r="L8" s="1" t="s">
        <v>90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156</v>
      </c>
      <c r="C9" t="s">
        <v>158</v>
      </c>
      <c r="D9" s="1"/>
      <c r="E9" s="1"/>
      <c r="F9" s="1"/>
      <c r="G9" s="1"/>
      <c r="H9" s="1"/>
      <c r="I9" s="1"/>
      <c r="K9" s="1"/>
      <c r="L9" s="1" t="s">
        <v>91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92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85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93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94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95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83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84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69</v>
      </c>
      <c r="P17">
        <v>0</v>
      </c>
      <c r="Q17">
        <v>3</v>
      </c>
    </row>
    <row r="18" spans="10:17">
      <c r="J18" t="str">
        <f>C9</f>
        <v>Trd_electricity export</v>
      </c>
      <c r="K18" t="s">
        <v>69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6" t="s">
        <v>74</v>
      </c>
    </row>
    <row r="4" spans="1:7" ht="14.65" thickTop="1">
      <c r="C4" t="s">
        <v>75</v>
      </c>
      <c r="D4" t="s">
        <v>76</v>
      </c>
      <c r="E4" t="s">
        <v>77</v>
      </c>
      <c r="F4" t="s">
        <v>78</v>
      </c>
      <c r="G4" t="s">
        <v>79</v>
      </c>
    </row>
    <row r="5" spans="1:7">
      <c r="A5" s="7" t="str">
        <f t="shared" ref="A5" si="0">RIGHT(D5,3)</f>
        <v>SEN</v>
      </c>
      <c r="C5" t="s">
        <v>80</v>
      </c>
      <c r="D5" t="s">
        <v>33</v>
      </c>
      <c r="E5" t="s">
        <v>24</v>
      </c>
      <c r="F5" t="s">
        <v>71</v>
      </c>
      <c r="G5" t="s">
        <v>81</v>
      </c>
    </row>
    <row r="6" spans="1:7">
      <c r="A6" s="7" t="str">
        <f t="shared" ref="A6" si="1">RIGHT(D6,3)</f>
        <v>SEN</v>
      </c>
      <c r="C6" t="s">
        <v>80</v>
      </c>
      <c r="D6" t="s">
        <v>56</v>
      </c>
      <c r="E6" t="s">
        <v>24</v>
      </c>
      <c r="F6" t="s">
        <v>71</v>
      </c>
      <c r="G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7" t="str">
        <f t="shared" ref="A5:A6" si="0">RIGHT(D5,3)</f>
        <v>SEN</v>
      </c>
      <c r="C5" s="1" t="s">
        <v>27</v>
      </c>
      <c r="D5" s="1" t="s">
        <v>32</v>
      </c>
      <c r="E5" s="1" t="s">
        <v>36</v>
      </c>
      <c r="F5" s="1" t="s">
        <v>71</v>
      </c>
      <c r="G5" s="1" t="s">
        <v>16</v>
      </c>
      <c r="H5" s="1" t="s">
        <v>35</v>
      </c>
      <c r="K5" s="1" t="s">
        <v>32</v>
      </c>
      <c r="L5" s="1" t="s">
        <v>83</v>
      </c>
      <c r="M5" s="1" t="s">
        <v>33</v>
      </c>
      <c r="N5" s="5">
        <v>64.371750000000006</v>
      </c>
      <c r="O5" s="5">
        <v>0</v>
      </c>
      <c r="P5" s="5">
        <v>0.18179222640366305</v>
      </c>
      <c r="Q5" s="1" t="s">
        <v>17</v>
      </c>
    </row>
    <row r="6" spans="1:19">
      <c r="A6" s="7" t="str">
        <f t="shared" si="0"/>
        <v>SEN</v>
      </c>
      <c r="C6" s="1" t="s">
        <v>27</v>
      </c>
      <c r="D6" s="1" t="s">
        <v>34</v>
      </c>
      <c r="E6" s="1" t="s">
        <v>37</v>
      </c>
      <c r="F6" s="1" t="s">
        <v>71</v>
      </c>
      <c r="G6" s="1" t="s">
        <v>16</v>
      </c>
      <c r="H6" s="1" t="s">
        <v>35</v>
      </c>
      <c r="K6" s="1" t="s">
        <v>34</v>
      </c>
      <c r="L6" s="1" t="s">
        <v>83</v>
      </c>
      <c r="M6" s="1" t="s">
        <v>33</v>
      </c>
      <c r="N6" s="5">
        <v>11.908499999999997</v>
      </c>
      <c r="O6" s="5">
        <v>0</v>
      </c>
      <c r="P6" s="5">
        <v>0.1862228240332536</v>
      </c>
      <c r="Q6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3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7" t="str">
        <f t="shared" ref="A5:A13" si="0">RIGHT(D5,3)</f>
        <v>SEN</v>
      </c>
      <c r="C5" t="s">
        <v>27</v>
      </c>
      <c r="D5" t="s">
        <v>38</v>
      </c>
      <c r="E5" t="s">
        <v>39</v>
      </c>
      <c r="F5" t="s">
        <v>71</v>
      </c>
      <c r="G5" t="s">
        <v>16</v>
      </c>
      <c r="H5" t="s">
        <v>35</v>
      </c>
      <c r="J5" t="s">
        <v>38</v>
      </c>
      <c r="K5" t="s">
        <v>84</v>
      </c>
      <c r="L5" t="s">
        <v>56</v>
      </c>
      <c r="M5" s="4">
        <v>3.7132499999999999</v>
      </c>
      <c r="N5" s="4">
        <v>0</v>
      </c>
      <c r="O5" s="4">
        <v>0.23300000000000001</v>
      </c>
      <c r="P5" t="s">
        <v>17</v>
      </c>
    </row>
    <row r="6" spans="1:16">
      <c r="A6" s="7" t="str">
        <f t="shared" si="0"/>
        <v>SEN</v>
      </c>
      <c r="C6" t="s">
        <v>27</v>
      </c>
      <c r="D6" t="s">
        <v>40</v>
      </c>
      <c r="E6" t="s">
        <v>41</v>
      </c>
      <c r="F6" t="s">
        <v>71</v>
      </c>
      <c r="G6" t="s">
        <v>16</v>
      </c>
      <c r="H6" t="s">
        <v>35</v>
      </c>
      <c r="J6" t="s">
        <v>40</v>
      </c>
      <c r="K6" t="s">
        <v>84</v>
      </c>
      <c r="L6" t="s">
        <v>56</v>
      </c>
      <c r="M6" s="4">
        <v>9.7567500000000003</v>
      </c>
      <c r="N6" s="4">
        <v>80.785656162241295</v>
      </c>
      <c r="O6" s="4">
        <v>0.22990275962794993</v>
      </c>
      <c r="P6" t="s">
        <v>17</v>
      </c>
    </row>
    <row r="7" spans="1:16">
      <c r="A7" s="7" t="str">
        <f t="shared" si="0"/>
        <v>SEN</v>
      </c>
      <c r="C7" t="s">
        <v>27</v>
      </c>
      <c r="D7" t="s">
        <v>42</v>
      </c>
      <c r="E7" t="s">
        <v>43</v>
      </c>
      <c r="F7" t="s">
        <v>71</v>
      </c>
      <c r="G7" t="s">
        <v>16</v>
      </c>
      <c r="H7" t="s">
        <v>35</v>
      </c>
      <c r="J7" t="s">
        <v>42</v>
      </c>
      <c r="K7" t="s">
        <v>84</v>
      </c>
      <c r="L7" t="s">
        <v>56</v>
      </c>
      <c r="M7" s="4">
        <v>8.6249999999999993E-2</v>
      </c>
      <c r="N7" s="4">
        <v>0</v>
      </c>
      <c r="O7" s="4">
        <v>0.24399999999999999</v>
      </c>
      <c r="P7" t="s">
        <v>17</v>
      </c>
    </row>
    <row r="8" spans="1:16">
      <c r="A8" s="7" t="str">
        <f t="shared" si="0"/>
        <v>SEN</v>
      </c>
      <c r="C8" t="s">
        <v>27</v>
      </c>
      <c r="D8" t="s">
        <v>44</v>
      </c>
      <c r="E8" t="s">
        <v>45</v>
      </c>
      <c r="F8" t="s">
        <v>71</v>
      </c>
      <c r="G8" t="s">
        <v>16</v>
      </c>
      <c r="H8" t="s">
        <v>35</v>
      </c>
      <c r="J8" t="s">
        <v>44</v>
      </c>
      <c r="K8" t="s">
        <v>84</v>
      </c>
      <c r="L8" t="s">
        <v>56</v>
      </c>
      <c r="M8" s="4">
        <v>11.376749999999999</v>
      </c>
      <c r="N8" s="4">
        <v>80.785656162241295</v>
      </c>
      <c r="O8" s="4">
        <v>0.24077678159404051</v>
      </c>
      <c r="P8" t="s">
        <v>17</v>
      </c>
    </row>
    <row r="9" spans="1:16">
      <c r="A9" s="7" t="str">
        <f t="shared" si="0"/>
        <v>SEN</v>
      </c>
      <c r="C9" t="s">
        <v>27</v>
      </c>
      <c r="D9" t="s">
        <v>46</v>
      </c>
      <c r="E9" t="s">
        <v>47</v>
      </c>
      <c r="F9" t="s">
        <v>71</v>
      </c>
      <c r="G9" t="s">
        <v>16</v>
      </c>
      <c r="H9" t="s">
        <v>35</v>
      </c>
      <c r="J9" t="s">
        <v>46</v>
      </c>
      <c r="K9" t="s">
        <v>84</v>
      </c>
      <c r="L9" t="s">
        <v>56</v>
      </c>
      <c r="M9" s="4">
        <v>7.7737499999999997</v>
      </c>
      <c r="N9" s="4">
        <v>80.785656162241295</v>
      </c>
      <c r="O9" s="4">
        <v>0.24751423058369515</v>
      </c>
      <c r="P9" t="s">
        <v>17</v>
      </c>
    </row>
    <row r="10" spans="1:16">
      <c r="A10" s="7" t="str">
        <f t="shared" si="0"/>
        <v>SEN</v>
      </c>
      <c r="C10" t="s">
        <v>27</v>
      </c>
      <c r="D10" t="s">
        <v>48</v>
      </c>
      <c r="E10" t="s">
        <v>49</v>
      </c>
      <c r="F10" t="s">
        <v>71</v>
      </c>
      <c r="G10" t="s">
        <v>16</v>
      </c>
      <c r="H10" t="s">
        <v>35</v>
      </c>
      <c r="J10" t="s">
        <v>48</v>
      </c>
      <c r="K10" t="s">
        <v>84</v>
      </c>
      <c r="L10" t="s">
        <v>56</v>
      </c>
      <c r="M10" s="4">
        <v>0.37874999999999998</v>
      </c>
      <c r="N10" s="4">
        <v>0</v>
      </c>
      <c r="O10" s="4">
        <v>0.26400000000000001</v>
      </c>
      <c r="P10" t="s">
        <v>17</v>
      </c>
    </row>
    <row r="11" spans="1:16">
      <c r="A11" s="7" t="str">
        <f t="shared" si="0"/>
        <v>SEN</v>
      </c>
      <c r="C11" t="s">
        <v>27</v>
      </c>
      <c r="D11" t="s">
        <v>50</v>
      </c>
      <c r="E11" t="s">
        <v>51</v>
      </c>
      <c r="F11" t="s">
        <v>71</v>
      </c>
      <c r="G11" t="s">
        <v>16</v>
      </c>
      <c r="H11" t="s">
        <v>35</v>
      </c>
      <c r="J11" t="s">
        <v>50</v>
      </c>
      <c r="K11" t="s">
        <v>84</v>
      </c>
      <c r="L11" t="s">
        <v>56</v>
      </c>
      <c r="M11" s="4">
        <v>2.7922500000000001</v>
      </c>
      <c r="N11" s="4">
        <v>80.785656162241295</v>
      </c>
      <c r="O11" s="4">
        <v>0.26</v>
      </c>
      <c r="P11" t="s">
        <v>17</v>
      </c>
    </row>
    <row r="12" spans="1:16">
      <c r="A12" s="7" t="str">
        <f t="shared" si="0"/>
        <v>SEN</v>
      </c>
      <c r="C12" t="s">
        <v>27</v>
      </c>
      <c r="D12" t="s">
        <v>52</v>
      </c>
      <c r="E12" t="s">
        <v>53</v>
      </c>
      <c r="F12" t="s">
        <v>71</v>
      </c>
      <c r="G12" t="s">
        <v>16</v>
      </c>
      <c r="H12" t="s">
        <v>35</v>
      </c>
      <c r="J12" t="s">
        <v>52</v>
      </c>
      <c r="K12" t="s">
        <v>84</v>
      </c>
      <c r="L12" t="s">
        <v>56</v>
      </c>
      <c r="M12" s="4">
        <v>3.0569999999999999</v>
      </c>
      <c r="N12" s="4">
        <v>80.785656162241295</v>
      </c>
      <c r="O12" s="4">
        <v>0.27100000000000002</v>
      </c>
      <c r="P12" t="s">
        <v>17</v>
      </c>
    </row>
    <row r="13" spans="1:16">
      <c r="A13" s="7" t="str">
        <f t="shared" si="0"/>
        <v>SEN</v>
      </c>
      <c r="C13" t="s">
        <v>27</v>
      </c>
      <c r="D13" t="s">
        <v>54</v>
      </c>
      <c r="E13" t="s">
        <v>55</v>
      </c>
      <c r="F13" t="s">
        <v>71</v>
      </c>
      <c r="G13" t="s">
        <v>16</v>
      </c>
      <c r="H13" t="s">
        <v>35</v>
      </c>
      <c r="J13" t="s">
        <v>54</v>
      </c>
      <c r="K13" t="s">
        <v>84</v>
      </c>
      <c r="L13" t="s">
        <v>56</v>
      </c>
      <c r="M13" s="4">
        <v>3.5017499999999999</v>
      </c>
      <c r="N13" s="4">
        <v>0</v>
      </c>
      <c r="O13" s="4">
        <v>0.28337631184407791</v>
      </c>
      <c r="P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7" t="str">
        <f t="shared" ref="A5:A9" si="0">RIGHT(D5,3)</f>
        <v>SEN</v>
      </c>
      <c r="C5" t="s">
        <v>27</v>
      </c>
      <c r="D5" t="s">
        <v>57</v>
      </c>
      <c r="E5" t="s">
        <v>58</v>
      </c>
      <c r="F5" t="s">
        <v>71</v>
      </c>
      <c r="G5" t="s">
        <v>16</v>
      </c>
      <c r="H5" t="s">
        <v>35</v>
      </c>
      <c r="K5" t="s">
        <v>57</v>
      </c>
      <c r="L5" t="s">
        <v>84</v>
      </c>
      <c r="M5" t="s">
        <v>56</v>
      </c>
      <c r="N5" s="4">
        <v>8.0745000000000005</v>
      </c>
      <c r="O5" s="4">
        <v>199.69488040104588</v>
      </c>
      <c r="P5" s="4">
        <v>0.31828534274568088</v>
      </c>
      <c r="Q5" t="s">
        <v>17</v>
      </c>
    </row>
    <row r="6" spans="1:17">
      <c r="A6" s="7" t="str">
        <f t="shared" si="0"/>
        <v>SEN</v>
      </c>
      <c r="C6" t="s">
        <v>27</v>
      </c>
      <c r="D6" t="s">
        <v>59</v>
      </c>
      <c r="E6" t="s">
        <v>60</v>
      </c>
      <c r="F6" t="s">
        <v>71</v>
      </c>
      <c r="G6" t="s">
        <v>16</v>
      </c>
      <c r="H6" t="s">
        <v>35</v>
      </c>
      <c r="K6" t="s">
        <v>59</v>
      </c>
      <c r="L6" t="s">
        <v>84</v>
      </c>
      <c r="M6" t="s">
        <v>56</v>
      </c>
      <c r="N6" s="4">
        <v>6.15</v>
      </c>
      <c r="O6" s="4">
        <v>199.69488040104588</v>
      </c>
      <c r="P6" s="4">
        <v>0.32679012195121954</v>
      </c>
      <c r="Q6" t="s">
        <v>17</v>
      </c>
    </row>
    <row r="7" spans="1:17">
      <c r="A7" s="7" t="str">
        <f t="shared" si="0"/>
        <v>SEN</v>
      </c>
      <c r="C7" t="s">
        <v>27</v>
      </c>
      <c r="D7" t="s">
        <v>61</v>
      </c>
      <c r="E7" t="s">
        <v>62</v>
      </c>
      <c r="F7" t="s">
        <v>71</v>
      </c>
      <c r="G7" t="s">
        <v>16</v>
      </c>
      <c r="H7" t="s">
        <v>35</v>
      </c>
      <c r="K7" t="s">
        <v>61</v>
      </c>
      <c r="L7" t="s">
        <v>84</v>
      </c>
      <c r="M7" t="s">
        <v>56</v>
      </c>
      <c r="N7" s="4">
        <v>0.74024999999999996</v>
      </c>
      <c r="O7" s="4">
        <v>199.69488040104588</v>
      </c>
      <c r="P7" s="4">
        <v>0.35099999999999998</v>
      </c>
      <c r="Q7" t="s">
        <v>17</v>
      </c>
    </row>
    <row r="8" spans="1:17">
      <c r="A8" s="7" t="str">
        <f t="shared" si="0"/>
        <v>SEN</v>
      </c>
      <c r="C8" t="s">
        <v>27</v>
      </c>
      <c r="D8" t="s">
        <v>63</v>
      </c>
      <c r="E8" t="s">
        <v>64</v>
      </c>
      <c r="F8" t="s">
        <v>71</v>
      </c>
      <c r="G8" t="s">
        <v>16</v>
      </c>
      <c r="H8" t="s">
        <v>35</v>
      </c>
      <c r="K8" t="s">
        <v>63</v>
      </c>
      <c r="L8" t="s">
        <v>84</v>
      </c>
      <c r="M8" t="s">
        <v>56</v>
      </c>
      <c r="N8" s="4">
        <v>5.7622499999999999</v>
      </c>
      <c r="O8" s="4">
        <v>199.69488040104588</v>
      </c>
      <c r="P8" s="4">
        <v>0.35886515683977616</v>
      </c>
      <c r="Q8" t="s">
        <v>17</v>
      </c>
    </row>
    <row r="9" spans="1:17">
      <c r="A9" s="7" t="str">
        <f t="shared" si="0"/>
        <v>SEN</v>
      </c>
      <c r="C9" t="s">
        <v>27</v>
      </c>
      <c r="D9" t="s">
        <v>65</v>
      </c>
      <c r="E9" t="s">
        <v>66</v>
      </c>
      <c r="F9" t="s">
        <v>71</v>
      </c>
      <c r="G9" t="s">
        <v>16</v>
      </c>
      <c r="H9" t="s">
        <v>35</v>
      </c>
      <c r="K9" t="s">
        <v>65</v>
      </c>
      <c r="L9" t="s">
        <v>84</v>
      </c>
      <c r="M9" t="s">
        <v>56</v>
      </c>
      <c r="N9" s="4">
        <v>5.0819999999999999</v>
      </c>
      <c r="O9" s="4">
        <v>199.69488040104588</v>
      </c>
      <c r="P9" s="4">
        <v>0.38054870129870128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C3:N4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3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3:14">
      <c r="C4" t="s">
        <v>9</v>
      </c>
      <c r="D4" t="s">
        <v>4</v>
      </c>
      <c r="E4" t="s">
        <v>10</v>
      </c>
      <c r="F4" t="s">
        <v>67</v>
      </c>
      <c r="G4" t="s">
        <v>68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74</v>
      </c>
      <c r="C2" s="3"/>
      <c r="D2" s="3"/>
      <c r="E2" s="3"/>
      <c r="F2" s="3"/>
      <c r="G2" s="3"/>
      <c r="H2" s="3"/>
      <c r="I2" s="3"/>
    </row>
    <row r="3" spans="2:23">
      <c r="B3" s="3" t="s">
        <v>96</v>
      </c>
      <c r="C3" s="3" t="s">
        <v>97</v>
      </c>
      <c r="D3" s="3" t="s">
        <v>98</v>
      </c>
      <c r="E3" s="3" t="s">
        <v>78</v>
      </c>
      <c r="F3" s="3" t="s">
        <v>99</v>
      </c>
      <c r="G3" s="3" t="s">
        <v>100</v>
      </c>
      <c r="H3" s="3" t="s">
        <v>101</v>
      </c>
      <c r="I3" s="3" t="s">
        <v>102</v>
      </c>
    </row>
    <row r="4" spans="2:23">
      <c r="B4" s="3" t="s">
        <v>103</v>
      </c>
      <c r="C4" s="3" t="s">
        <v>104</v>
      </c>
      <c r="D4" s="3" t="s">
        <v>105</v>
      </c>
      <c r="E4" s="3" t="s">
        <v>106</v>
      </c>
      <c r="F4" s="3"/>
      <c r="G4" s="8" t="s">
        <v>24</v>
      </c>
      <c r="H4" s="3"/>
      <c r="I4" s="3"/>
    </row>
    <row r="5" spans="2:23">
      <c r="C5" s="3" t="s">
        <v>107</v>
      </c>
      <c r="D5" s="3" t="s">
        <v>108</v>
      </c>
      <c r="E5" s="3" t="s">
        <v>106</v>
      </c>
      <c r="F5" s="3"/>
      <c r="G5" s="8" t="s">
        <v>24</v>
      </c>
    </row>
    <row r="8" spans="2:23">
      <c r="B8" s="8" t="s">
        <v>0</v>
      </c>
      <c r="C8" s="8"/>
      <c r="D8" s="8"/>
      <c r="E8" s="8"/>
      <c r="F8" s="8"/>
      <c r="G8" s="8"/>
      <c r="H8" s="9"/>
      <c r="I8" s="9"/>
      <c r="J8" s="9"/>
      <c r="K8" s="9"/>
      <c r="L8" s="9"/>
      <c r="M8" s="10" t="s">
        <v>109</v>
      </c>
      <c r="O8" s="9"/>
      <c r="P8" s="9"/>
      <c r="Q8" s="9"/>
      <c r="R8" s="9"/>
      <c r="S8" s="9"/>
      <c r="T8" s="9"/>
      <c r="U8" s="9"/>
      <c r="V8" s="9"/>
      <c r="W8" s="9"/>
    </row>
    <row r="9" spans="2:23">
      <c r="B9" s="8" t="s">
        <v>9</v>
      </c>
      <c r="C9" s="8" t="s">
        <v>4</v>
      </c>
      <c r="D9" s="8" t="s">
        <v>10</v>
      </c>
      <c r="E9" s="8" t="s">
        <v>110</v>
      </c>
      <c r="F9" s="8" t="s">
        <v>111</v>
      </c>
      <c r="G9" s="8" t="s">
        <v>21</v>
      </c>
      <c r="H9" s="9"/>
      <c r="I9" s="9" t="s">
        <v>4</v>
      </c>
      <c r="J9" s="9" t="s">
        <v>112</v>
      </c>
      <c r="K9" s="9" t="s">
        <v>113</v>
      </c>
      <c r="L9" s="9" t="s">
        <v>76</v>
      </c>
      <c r="M9" s="10" t="s">
        <v>114</v>
      </c>
      <c r="N9" s="9">
        <f>J35</f>
        <v>2020</v>
      </c>
      <c r="O9" s="9">
        <f t="shared" ref="O9:T9" si="0">K35</f>
        <v>2025</v>
      </c>
      <c r="P9" s="9">
        <f t="shared" si="0"/>
        <v>2030</v>
      </c>
      <c r="Q9" s="9">
        <f t="shared" si="0"/>
        <v>2035</v>
      </c>
      <c r="R9" s="9">
        <f t="shared" si="0"/>
        <v>2040</v>
      </c>
      <c r="S9" s="9">
        <f t="shared" si="0"/>
        <v>2045</v>
      </c>
      <c r="T9" s="9">
        <f t="shared" si="0"/>
        <v>2050</v>
      </c>
      <c r="U9" s="9" t="s">
        <v>6</v>
      </c>
      <c r="V9" s="9" t="s">
        <v>115</v>
      </c>
      <c r="W9" t="s">
        <v>116</v>
      </c>
    </row>
    <row r="10" spans="2:23">
      <c r="B10" s="8" t="s">
        <v>117</v>
      </c>
      <c r="C10" s="8" t="s">
        <v>118</v>
      </c>
      <c r="D10" s="11" t="s">
        <v>119</v>
      </c>
      <c r="E10" s="8" t="s">
        <v>106</v>
      </c>
      <c r="F10" s="8" t="s">
        <v>16</v>
      </c>
      <c r="G10" s="8" t="s">
        <v>24</v>
      </c>
      <c r="H10" s="9"/>
      <c r="I10" s="9" t="s">
        <v>120</v>
      </c>
      <c r="J10" s="9" t="s">
        <v>121</v>
      </c>
      <c r="K10" s="3" t="s">
        <v>107</v>
      </c>
      <c r="L10" s="3" t="s">
        <v>69</v>
      </c>
      <c r="M10" s="9" t="s">
        <v>35</v>
      </c>
      <c r="N10" s="12">
        <f>1/N17</f>
        <v>1.1764705882352942</v>
      </c>
      <c r="O10" s="12"/>
      <c r="P10" s="12"/>
      <c r="Q10" s="12"/>
      <c r="R10" s="12"/>
      <c r="S10" s="12"/>
      <c r="T10" s="12"/>
      <c r="U10" s="9"/>
      <c r="V10" s="8" t="str">
        <f>K10</f>
        <v>AuxStoOUT</v>
      </c>
      <c r="W10">
        <v>20</v>
      </c>
    </row>
    <row r="11" spans="2:23">
      <c r="B11" s="8"/>
      <c r="C11" s="10" t="s">
        <v>120</v>
      </c>
      <c r="D11" s="10" t="s">
        <v>122</v>
      </c>
      <c r="E11" s="8" t="s">
        <v>106</v>
      </c>
      <c r="F11" s="8" t="s">
        <v>16</v>
      </c>
      <c r="G11" s="8" t="s">
        <v>24</v>
      </c>
      <c r="H11" s="9"/>
      <c r="I11" s="9" t="s">
        <v>120</v>
      </c>
      <c r="J11" s="9" t="s">
        <v>123</v>
      </c>
      <c r="K11" s="9" t="s">
        <v>124</v>
      </c>
      <c r="L11" s="9" t="s">
        <v>69</v>
      </c>
      <c r="M11" s="9" t="s">
        <v>24</v>
      </c>
      <c r="N11" s="12">
        <f>4/24</f>
        <v>0.16666666666666666</v>
      </c>
      <c r="O11" s="4"/>
      <c r="P11" s="4"/>
      <c r="Q11" s="4"/>
      <c r="R11" s="4"/>
      <c r="S11" s="4"/>
      <c r="T11" s="4"/>
      <c r="U11" s="8" t="str">
        <f>L11</f>
        <v>ELC</v>
      </c>
    </row>
    <row r="12" spans="2:23">
      <c r="B12" s="8"/>
      <c r="C12" s="8"/>
      <c r="D12" s="8"/>
      <c r="E12" s="8"/>
      <c r="F12" s="8"/>
      <c r="G12" s="8"/>
      <c r="H12" s="9"/>
      <c r="I12" s="9" t="s">
        <v>120</v>
      </c>
      <c r="J12" s="9" t="s">
        <v>123</v>
      </c>
      <c r="K12" s="9" t="s">
        <v>80</v>
      </c>
      <c r="L12" s="9"/>
      <c r="M12" s="10" t="s">
        <v>24</v>
      </c>
      <c r="N12" s="12">
        <v>1</v>
      </c>
      <c r="O12" s="12"/>
      <c r="P12" s="12"/>
      <c r="Q12" s="12"/>
      <c r="R12" s="12"/>
      <c r="S12" s="12"/>
      <c r="T12" s="12"/>
      <c r="U12" s="9"/>
      <c r="V12" s="9"/>
    </row>
    <row r="13" spans="2:23">
      <c r="B13" s="8"/>
      <c r="C13" s="8"/>
      <c r="D13" s="8"/>
      <c r="E13" s="8"/>
      <c r="F13" s="8"/>
      <c r="G13" s="8"/>
      <c r="H13" s="9"/>
      <c r="I13" s="9" t="s">
        <v>120</v>
      </c>
      <c r="J13" s="9" t="s">
        <v>125</v>
      </c>
      <c r="K13" s="9"/>
      <c r="L13" s="9"/>
      <c r="M13" s="10"/>
      <c r="N13" s="12">
        <f>J40</f>
        <v>1363</v>
      </c>
      <c r="O13" s="12">
        <f t="shared" ref="O13:T13" si="1">K40</f>
        <v>956</v>
      </c>
      <c r="P13" s="12">
        <f t="shared" si="1"/>
        <v>784</v>
      </c>
      <c r="Q13" s="12">
        <f t="shared" si="1"/>
        <v>735</v>
      </c>
      <c r="R13" s="12">
        <f t="shared" si="1"/>
        <v>686</v>
      </c>
      <c r="S13" s="12">
        <f t="shared" si="1"/>
        <v>637</v>
      </c>
      <c r="T13" s="12">
        <f t="shared" si="1"/>
        <v>588</v>
      </c>
      <c r="U13" s="9"/>
      <c r="V13" s="9"/>
    </row>
    <row r="14" spans="2:23">
      <c r="I14" t="s">
        <v>120</v>
      </c>
      <c r="J14" t="s">
        <v>126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120</v>
      </c>
      <c r="J15" t="s">
        <v>127</v>
      </c>
      <c r="M15" t="s">
        <v>35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120</v>
      </c>
      <c r="J16" t="s">
        <v>128</v>
      </c>
      <c r="N16" s="12">
        <v>31.536000000000001</v>
      </c>
      <c r="O16" s="4"/>
      <c r="P16" s="4"/>
      <c r="Q16" s="4"/>
      <c r="R16" s="4"/>
      <c r="S16" s="4"/>
      <c r="T16" s="4"/>
    </row>
    <row r="17" spans="9:23">
      <c r="I17" t="s">
        <v>120</v>
      </c>
      <c r="J17" t="s">
        <v>129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118</v>
      </c>
      <c r="J18" t="s">
        <v>121</v>
      </c>
      <c r="K18" s="3" t="s">
        <v>107</v>
      </c>
      <c r="L18" s="3" t="s">
        <v>69</v>
      </c>
      <c r="M18" t="s">
        <v>35</v>
      </c>
      <c r="N18" s="12">
        <f>1/N25</f>
        <v>1.1764705882352942</v>
      </c>
      <c r="O18" s="4"/>
      <c r="P18" s="4"/>
      <c r="Q18" s="4"/>
      <c r="R18" s="4"/>
      <c r="S18" s="4"/>
      <c r="T18" s="4"/>
      <c r="U18" s="9"/>
      <c r="V18" s="8" t="str">
        <f>K18</f>
        <v>AuxStoOUT</v>
      </c>
      <c r="W18">
        <v>20</v>
      </c>
    </row>
    <row r="19" spans="9:23">
      <c r="I19" t="s">
        <v>118</v>
      </c>
      <c r="J19" t="s">
        <v>123</v>
      </c>
      <c r="K19" t="s">
        <v>124</v>
      </c>
      <c r="L19" t="s">
        <v>69</v>
      </c>
      <c r="M19" t="s">
        <v>24</v>
      </c>
      <c r="N19" s="4">
        <f>8/24</f>
        <v>0.33333333333333331</v>
      </c>
      <c r="O19" s="4"/>
      <c r="P19" s="4"/>
      <c r="Q19" s="4"/>
      <c r="R19" s="4"/>
      <c r="S19" s="4"/>
      <c r="T19" s="4"/>
      <c r="U19" s="8" t="str">
        <f>L19</f>
        <v>ELC</v>
      </c>
    </row>
    <row r="20" spans="9:23">
      <c r="I20" t="s">
        <v>118</v>
      </c>
      <c r="J20" t="s">
        <v>123</v>
      </c>
      <c r="K20" t="s">
        <v>80</v>
      </c>
      <c r="M20" t="s">
        <v>24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118</v>
      </c>
      <c r="J21" t="s">
        <v>125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118</v>
      </c>
      <c r="J22" t="s">
        <v>126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118</v>
      </c>
      <c r="J23" t="s">
        <v>127</v>
      </c>
      <c r="M23" t="s">
        <v>35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118</v>
      </c>
      <c r="J24" t="s">
        <v>128</v>
      </c>
      <c r="N24" s="12">
        <v>31.536000000000001</v>
      </c>
      <c r="O24" s="4"/>
      <c r="P24" s="4"/>
      <c r="Q24" s="4"/>
      <c r="R24" s="4"/>
      <c r="S24" s="4"/>
      <c r="T24" s="4"/>
    </row>
    <row r="25" spans="9:23">
      <c r="I25" t="s">
        <v>118</v>
      </c>
      <c r="J25" t="s">
        <v>129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3" t="s">
        <v>130</v>
      </c>
      <c r="J31" s="14"/>
      <c r="K31" s="14"/>
      <c r="L31" s="14"/>
      <c r="M31" s="14"/>
      <c r="N31" s="14"/>
      <c r="O31" s="14"/>
      <c r="P31" s="14"/>
    </row>
    <row r="32" spans="9:23" ht="15.75">
      <c r="I32" s="13" t="s">
        <v>131</v>
      </c>
      <c r="J32" s="14"/>
      <c r="K32" s="14"/>
      <c r="L32" s="14"/>
      <c r="M32" s="14"/>
      <c r="N32" s="14"/>
      <c r="O32" s="14"/>
      <c r="P32" s="14"/>
    </row>
    <row r="33" spans="9:16">
      <c r="I33" s="15"/>
      <c r="J33" s="15"/>
      <c r="K33" s="15"/>
      <c r="L33" s="15"/>
      <c r="M33" s="15"/>
      <c r="N33" s="15"/>
      <c r="O33" s="15"/>
      <c r="P33" s="15"/>
    </row>
    <row r="34" spans="9:16" ht="15.75">
      <c r="I34" s="16" t="s">
        <v>132</v>
      </c>
      <c r="J34" s="17"/>
      <c r="K34" s="17"/>
      <c r="L34" s="17"/>
      <c r="M34" s="17"/>
      <c r="N34" s="17"/>
      <c r="O34" s="17"/>
      <c r="P34" s="17"/>
    </row>
    <row r="35" spans="9:16" ht="15.75">
      <c r="I35" s="17"/>
      <c r="J35" s="17">
        <v>2020</v>
      </c>
      <c r="K35" s="17">
        <v>2025</v>
      </c>
      <c r="L35" s="17">
        <v>2030</v>
      </c>
      <c r="M35" s="17">
        <v>2035</v>
      </c>
      <c r="N35" s="17">
        <v>2040</v>
      </c>
      <c r="O35" s="17">
        <v>2045</v>
      </c>
      <c r="P35" s="17">
        <v>2050</v>
      </c>
    </row>
    <row r="36" spans="9:16" ht="15.75">
      <c r="I36" s="18" t="s">
        <v>133</v>
      </c>
      <c r="J36" s="17"/>
      <c r="K36" s="17"/>
      <c r="L36" s="17"/>
      <c r="M36" s="17"/>
      <c r="N36" s="17"/>
      <c r="O36" s="17"/>
      <c r="P36" s="17"/>
    </row>
    <row r="37" spans="9:16" ht="15.75">
      <c r="I37" s="16" t="s">
        <v>134</v>
      </c>
      <c r="J37" s="17"/>
      <c r="K37" s="17"/>
      <c r="L37" s="17"/>
      <c r="M37" s="17"/>
      <c r="N37" s="17"/>
      <c r="O37" s="17"/>
      <c r="P37" s="17"/>
    </row>
    <row r="38" spans="9:16" ht="15.75">
      <c r="I38" s="17" t="s">
        <v>135</v>
      </c>
      <c r="J38" s="19">
        <v>1363</v>
      </c>
      <c r="K38" s="19">
        <v>839</v>
      </c>
      <c r="L38" s="19">
        <v>566</v>
      </c>
      <c r="M38" s="19">
        <v>512</v>
      </c>
      <c r="N38" s="19">
        <v>454</v>
      </c>
      <c r="O38" s="19">
        <v>400</v>
      </c>
      <c r="P38" s="19">
        <v>346</v>
      </c>
    </row>
    <row r="39" spans="9:16" ht="15.75">
      <c r="I39" s="17" t="s">
        <v>136</v>
      </c>
      <c r="J39" s="19">
        <v>1363</v>
      </c>
      <c r="K39" s="19">
        <v>1167</v>
      </c>
      <c r="L39" s="19">
        <v>981</v>
      </c>
      <c r="M39" s="19">
        <v>981</v>
      </c>
      <c r="N39" s="19">
        <v>981</v>
      </c>
      <c r="O39" s="19">
        <v>981</v>
      </c>
      <c r="P39" s="19">
        <v>981</v>
      </c>
    </row>
    <row r="40" spans="9:16" ht="15.75">
      <c r="I40" s="17" t="s">
        <v>137</v>
      </c>
      <c r="J40" s="19">
        <v>1363</v>
      </c>
      <c r="K40" s="19">
        <v>956</v>
      </c>
      <c r="L40" s="19">
        <v>784</v>
      </c>
      <c r="M40" s="19">
        <v>735</v>
      </c>
      <c r="N40" s="19">
        <v>686</v>
      </c>
      <c r="O40" s="19">
        <v>637</v>
      </c>
      <c r="P40" s="19">
        <v>588</v>
      </c>
    </row>
    <row r="41" spans="9:16" ht="15.75">
      <c r="I41" s="16" t="s">
        <v>138</v>
      </c>
      <c r="J41" s="20"/>
      <c r="K41" s="20"/>
      <c r="L41" s="20"/>
      <c r="M41" s="20"/>
      <c r="N41" s="20"/>
      <c r="O41" s="20"/>
      <c r="P41" s="20"/>
    </row>
    <row r="42" spans="9:16" ht="15.75">
      <c r="I42" s="17" t="s">
        <v>135</v>
      </c>
      <c r="J42" s="21">
        <v>34</v>
      </c>
      <c r="K42" s="21">
        <v>21</v>
      </c>
      <c r="L42" s="21">
        <v>14</v>
      </c>
      <c r="M42" s="21">
        <v>13</v>
      </c>
      <c r="N42" s="21">
        <v>11</v>
      </c>
      <c r="O42" s="21">
        <v>10</v>
      </c>
      <c r="P42" s="21">
        <v>9</v>
      </c>
    </row>
    <row r="43" spans="9:16" ht="15.75">
      <c r="I43" s="17" t="s">
        <v>136</v>
      </c>
      <c r="J43" s="21">
        <v>34</v>
      </c>
      <c r="K43" s="21">
        <v>29</v>
      </c>
      <c r="L43" s="21">
        <v>25</v>
      </c>
      <c r="M43" s="21">
        <v>25</v>
      </c>
      <c r="N43" s="21">
        <v>25</v>
      </c>
      <c r="O43" s="21">
        <v>25</v>
      </c>
      <c r="P43" s="21">
        <v>25</v>
      </c>
    </row>
    <row r="44" spans="9:16" ht="15.75">
      <c r="I44" s="17" t="s">
        <v>137</v>
      </c>
      <c r="J44" s="21">
        <v>34</v>
      </c>
      <c r="K44" s="21">
        <v>24</v>
      </c>
      <c r="L44" s="21">
        <v>20</v>
      </c>
      <c r="M44" s="21">
        <v>18</v>
      </c>
      <c r="N44" s="21">
        <v>17</v>
      </c>
      <c r="O44" s="21">
        <v>16</v>
      </c>
      <c r="P44" s="21">
        <v>15</v>
      </c>
    </row>
    <row r="45" spans="9:16" ht="15.75">
      <c r="I45" s="18" t="s">
        <v>139</v>
      </c>
      <c r="J45" s="20"/>
      <c r="K45" s="20"/>
      <c r="L45" s="20"/>
      <c r="M45" s="20"/>
      <c r="N45" s="20"/>
      <c r="O45" s="20"/>
      <c r="P45" s="20"/>
    </row>
    <row r="46" spans="9:16" ht="15.75">
      <c r="I46" s="16" t="s">
        <v>134</v>
      </c>
      <c r="J46" s="20"/>
      <c r="K46" s="20"/>
      <c r="L46" s="20"/>
      <c r="M46" s="20"/>
      <c r="N46" s="20"/>
      <c r="O46" s="20"/>
      <c r="P46" s="20"/>
    </row>
    <row r="47" spans="9:16" ht="15.75">
      <c r="I47" s="17" t="s">
        <v>135</v>
      </c>
      <c r="J47" s="19">
        <v>2470</v>
      </c>
      <c r="K47" s="19">
        <v>1518</v>
      </c>
      <c r="L47" s="19">
        <v>1024</v>
      </c>
      <c r="M47" s="19">
        <v>927</v>
      </c>
      <c r="N47" s="19">
        <v>822</v>
      </c>
      <c r="O47" s="19">
        <v>724</v>
      </c>
      <c r="P47" s="19">
        <v>626</v>
      </c>
    </row>
    <row r="48" spans="9:16" ht="15.75">
      <c r="I48" s="17" t="s">
        <v>136</v>
      </c>
      <c r="J48" s="19">
        <v>2470</v>
      </c>
      <c r="K48" s="19">
        <v>2111</v>
      </c>
      <c r="L48" s="19">
        <v>1754</v>
      </c>
      <c r="M48" s="19">
        <v>1754</v>
      </c>
      <c r="N48" s="19">
        <v>1754</v>
      </c>
      <c r="O48" s="19">
        <v>1754</v>
      </c>
      <c r="P48" s="19">
        <v>1754</v>
      </c>
    </row>
    <row r="49" spans="9:16" ht="15.75">
      <c r="I49" s="17" t="s">
        <v>137</v>
      </c>
      <c r="J49" s="19">
        <v>2470</v>
      </c>
      <c r="K49" s="19">
        <v>1714</v>
      </c>
      <c r="L49" s="19">
        <v>1371</v>
      </c>
      <c r="M49" s="19">
        <v>1277</v>
      </c>
      <c r="N49" s="19">
        <v>1183</v>
      </c>
      <c r="O49" s="19">
        <v>1089</v>
      </c>
      <c r="P49" s="19">
        <v>995</v>
      </c>
    </row>
    <row r="50" spans="9:16" ht="15.75">
      <c r="I50" s="16" t="s">
        <v>138</v>
      </c>
      <c r="J50" s="20"/>
      <c r="K50" s="20"/>
      <c r="L50" s="20"/>
      <c r="M50" s="20"/>
      <c r="N50" s="20"/>
      <c r="O50" s="20"/>
      <c r="P50" s="20"/>
    </row>
    <row r="51" spans="9:16" ht="15.75">
      <c r="I51" s="17" t="s">
        <v>135</v>
      </c>
      <c r="J51" s="21">
        <v>62</v>
      </c>
      <c r="K51" s="21">
        <v>38</v>
      </c>
      <c r="L51" s="21">
        <v>26</v>
      </c>
      <c r="M51" s="21">
        <v>23</v>
      </c>
      <c r="N51" s="21">
        <v>21</v>
      </c>
      <c r="O51" s="21">
        <v>18</v>
      </c>
      <c r="P51" s="21">
        <v>16</v>
      </c>
    </row>
    <row r="52" spans="9:16" ht="15.75">
      <c r="I52" s="17" t="s">
        <v>136</v>
      </c>
      <c r="J52" s="21">
        <v>62</v>
      </c>
      <c r="K52" s="21">
        <v>53</v>
      </c>
      <c r="L52" s="21">
        <v>44</v>
      </c>
      <c r="M52" s="21">
        <v>44</v>
      </c>
      <c r="N52" s="21">
        <v>44</v>
      </c>
      <c r="O52" s="21">
        <v>44</v>
      </c>
      <c r="P52" s="21">
        <v>44</v>
      </c>
    </row>
    <row r="53" spans="9:16" ht="15.75">
      <c r="I53" s="17" t="s">
        <v>137</v>
      </c>
      <c r="J53" s="21">
        <v>62</v>
      </c>
      <c r="K53" s="21">
        <v>43</v>
      </c>
      <c r="L53" s="21">
        <v>34</v>
      </c>
      <c r="M53" s="21">
        <v>32</v>
      </c>
      <c r="N53" s="21">
        <v>30</v>
      </c>
      <c r="O53" s="21">
        <v>27</v>
      </c>
      <c r="P53" s="21">
        <v>25</v>
      </c>
    </row>
    <row r="54" spans="9:16">
      <c r="I54" s="15"/>
      <c r="J54" s="15"/>
      <c r="K54" s="15"/>
      <c r="L54" s="15"/>
      <c r="M54" s="15"/>
      <c r="N54" s="15"/>
      <c r="O54" s="15"/>
      <c r="P54" s="15"/>
    </row>
    <row r="55" spans="9:16" ht="15.75">
      <c r="I55" s="14" t="s">
        <v>140</v>
      </c>
      <c r="J55" s="14">
        <v>0.85</v>
      </c>
      <c r="K55" s="14"/>
      <c r="L55" s="14"/>
      <c r="M55" s="14"/>
      <c r="N55" s="14"/>
      <c r="O55" s="14"/>
      <c r="P55" s="14"/>
    </row>
    <row r="56" spans="9:16" ht="15.75">
      <c r="I56" s="14" t="s">
        <v>141</v>
      </c>
      <c r="J56" s="14"/>
      <c r="K56" s="14"/>
      <c r="L56" s="14"/>
      <c r="M56" s="14"/>
      <c r="N56" s="14"/>
      <c r="O56" s="14"/>
      <c r="P56" s="14"/>
    </row>
    <row r="57" spans="9:16" ht="15.75">
      <c r="I57" s="14" t="s">
        <v>142</v>
      </c>
      <c r="J57" s="14"/>
      <c r="K57" s="14"/>
      <c r="L57" s="14"/>
      <c r="M57" s="22"/>
      <c r="N57" s="14"/>
      <c r="O57" s="14"/>
      <c r="P57" s="14"/>
    </row>
    <row r="58" spans="9:16" ht="15.75">
      <c r="I58" s="14"/>
      <c r="J58" s="14"/>
      <c r="K58" s="14"/>
      <c r="L58" s="14"/>
      <c r="M58" s="22"/>
      <c r="N58" s="14"/>
      <c r="O58" s="14"/>
      <c r="P58" s="14"/>
    </row>
    <row r="59" spans="9:16" ht="15.75">
      <c r="I59" s="14"/>
      <c r="J59" s="22"/>
      <c r="K59" s="14"/>
      <c r="L59" s="14"/>
      <c r="M59" s="22"/>
      <c r="N59" s="14"/>
      <c r="O59" s="14"/>
      <c r="P59" s="14"/>
    </row>
    <row r="60" spans="9:16" ht="15.75">
      <c r="I60" s="14"/>
      <c r="J60" s="22"/>
      <c r="K60" s="14"/>
      <c r="L60" s="14"/>
      <c r="M60" s="14"/>
      <c r="N60" s="14"/>
      <c r="O60" s="14"/>
      <c r="P60" s="14"/>
    </row>
    <row r="61" spans="9:16" ht="15.75">
      <c r="I61" s="14"/>
      <c r="J61" s="22"/>
      <c r="K61" s="14"/>
      <c r="L61" s="14"/>
      <c r="M61" s="14"/>
      <c r="N61" s="14"/>
      <c r="O61" s="14"/>
      <c r="P61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6"/>
      <c r="C3" s="26"/>
      <c r="D3" s="26"/>
      <c r="E3" s="26"/>
      <c r="F3" s="26"/>
      <c r="G3" s="26"/>
      <c r="H3" s="26" t="s">
        <v>143</v>
      </c>
      <c r="I3" s="26"/>
      <c r="J3" s="26"/>
      <c r="K3" s="26"/>
      <c r="L3" s="26"/>
      <c r="M3" s="26"/>
      <c r="N3" s="26"/>
      <c r="O3" s="26"/>
      <c r="P3" s="26"/>
      <c r="Q3" s="26" t="s">
        <v>0</v>
      </c>
      <c r="R3" s="26"/>
      <c r="S3" s="26"/>
      <c r="T3" s="26"/>
      <c r="U3" s="26"/>
      <c r="V3" s="26"/>
      <c r="W3" s="26"/>
      <c r="X3" s="26"/>
    </row>
    <row r="4" spans="2:24">
      <c r="B4" s="26" t="s">
        <v>4</v>
      </c>
      <c r="C4" t="s">
        <v>5</v>
      </c>
      <c r="D4" t="s">
        <v>6</v>
      </c>
      <c r="E4" t="s">
        <v>115</v>
      </c>
      <c r="F4" t="s">
        <v>113</v>
      </c>
      <c r="G4" t="s">
        <v>144</v>
      </c>
      <c r="H4" t="s">
        <v>145</v>
      </c>
      <c r="I4">
        <v>2030</v>
      </c>
      <c r="J4">
        <v>0</v>
      </c>
      <c r="K4" s="26" t="s">
        <v>146</v>
      </c>
      <c r="L4" s="26" t="s">
        <v>147</v>
      </c>
      <c r="M4" s="26" t="s">
        <v>116</v>
      </c>
      <c r="N4" s="26" t="s">
        <v>148</v>
      </c>
      <c r="O4" s="26" t="s">
        <v>149</v>
      </c>
      <c r="P4" s="26"/>
      <c r="Q4" s="26" t="s">
        <v>9</v>
      </c>
      <c r="R4" s="26" t="s">
        <v>4</v>
      </c>
      <c r="S4" s="26" t="s">
        <v>10</v>
      </c>
      <c r="T4" s="26" t="s">
        <v>110</v>
      </c>
      <c r="U4" s="26" t="s">
        <v>111</v>
      </c>
      <c r="V4" s="26" t="s">
        <v>21</v>
      </c>
      <c r="W4" s="26" t="s">
        <v>150</v>
      </c>
      <c r="X4" s="26" t="s">
        <v>151</v>
      </c>
    </row>
    <row r="5" spans="2:24">
      <c r="B5" s="26" t="s">
        <v>153</v>
      </c>
      <c r="C5" t="s">
        <v>69</v>
      </c>
      <c r="F5" t="s">
        <v>80</v>
      </c>
      <c r="K5" s="26">
        <v>0.90249999999999997</v>
      </c>
      <c r="L5" s="28">
        <v>4</v>
      </c>
      <c r="M5" s="26">
        <v>10</v>
      </c>
      <c r="N5" s="28">
        <v>3.6</v>
      </c>
      <c r="O5" s="26">
        <v>1</v>
      </c>
      <c r="P5" s="26"/>
      <c r="Q5" s="26" t="s">
        <v>155</v>
      </c>
      <c r="R5" s="26" t="str">
        <f>B5</f>
        <v>EV_Battery</v>
      </c>
      <c r="S5" s="26" t="s">
        <v>152</v>
      </c>
      <c r="T5" s="26" t="s">
        <v>13</v>
      </c>
      <c r="U5" s="26" t="s">
        <v>16</v>
      </c>
      <c r="V5" s="26" t="s">
        <v>24</v>
      </c>
      <c r="W5" s="26"/>
      <c r="X5" s="26"/>
    </row>
    <row r="6" spans="2:24">
      <c r="B6" s="26"/>
      <c r="F6" t="s">
        <v>124</v>
      </c>
      <c r="K6" s="26"/>
      <c r="L6" s="27">
        <v>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2:24">
      <c r="B7" s="26"/>
      <c r="D7" t="s">
        <v>154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2:24" ht="17.649999999999999">
      <c r="B8" s="23"/>
      <c r="K8" s="24"/>
      <c r="L8" s="24"/>
      <c r="M8" s="24"/>
      <c r="N8" s="24"/>
      <c r="O8" s="24"/>
      <c r="P8" s="23"/>
      <c r="Q8" s="23"/>
      <c r="R8" s="23"/>
      <c r="S8" s="23"/>
      <c r="T8" s="23"/>
      <c r="U8" s="23"/>
      <c r="V8" s="25"/>
      <c r="W8" s="25"/>
      <c r="X8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2025-07-29T07:26:15Z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