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13_ncr:1_{439E1E32-6C23-47E0-A877-0B3E5DE2076D}" xr6:coauthVersionLast="47" xr6:coauthVersionMax="47" xr10:uidLastSave="{00000000-0000-0000-0000-000000000000}"/>
  <bookViews>
    <workbookView xWindow="-98" yWindow="-98" windowWidth="28996" windowHeight="17475" activeTab="3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6" l="1"/>
  <c r="H24" i="6"/>
  <c r="H23" i="6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20" i="1"/>
  <c r="C21" i="1" s="1"/>
  <c r="C22" i="1" s="1"/>
  <c r="C23" i="1" s="1"/>
  <c r="C24" i="1" s="1"/>
  <c r="C25" i="1" s="1"/>
  <c r="C26" i="1" s="1"/>
  <c r="C27" i="1" s="1"/>
  <c r="C28" i="1" s="1"/>
  <c r="C19" i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C5" i="1" l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X20" i="1" s="1"/>
  <c r="T16" i="1"/>
  <c r="T18" i="1"/>
  <c r="T20" i="1" s="1"/>
  <c r="U18" i="1"/>
  <c r="U20" i="1" s="1"/>
  <c r="R20" i="1"/>
  <c r="S20" i="1" l="1"/>
  <c r="W20" i="1"/>
</calcChain>
</file>

<file path=xl/sharedStrings.xml><?xml version="1.0" encoding="utf-8"?>
<sst xmlns="http://schemas.openxmlformats.org/spreadsheetml/2006/main" count="1559" uniqueCount="118">
  <si>
    <t>~Inputcell: 1-5</t>
  </si>
  <si>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</si>
  <si>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</si>
  <si>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</si>
  <si>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</si>
  <si>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</si>
  <si>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</si>
  <si>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</si>
  <si>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</si>
  <si>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</si>
  <si>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</si>
  <si>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</si>
  <si>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</si>
  <si>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</si>
  <si>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</si>
  <si>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</si>
  <si>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</si>
  <si>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</si>
  <si>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</si>
  <si>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</si>
  <si>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</si>
  <si>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</si>
  <si>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</si>
  <si>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</si>
  <si>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</si>
  <si>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</si>
  <si>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</si>
  <si>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</si>
  <si>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</si>
  <si>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</si>
  <si>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</si>
  <si>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</si>
  <si>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</si>
  <si>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</si>
  <si>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</si>
  <si>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</si>
  <si>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</si>
  <si>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</si>
  <si>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</si>
  <si>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</si>
  <si>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</si>
  <si>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</si>
  <si>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</si>
  <si>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</si>
  <si>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</si>
  <si>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</si>
  <si>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</si>
  <si>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</si>
  <si>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</si>
  <si>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</si>
  <si>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</si>
  <si>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</si>
  <si>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</si>
  <si>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</si>
  <si>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</si>
  <si>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</si>
  <si>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</si>
  <si>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</si>
  <si>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</si>
  <si>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</si>
  <si>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</si>
  <si>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</si>
  <si>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</si>
  <si>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</si>
  <si>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</si>
  <si>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</si>
  <si>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</si>
  <si>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</si>
  <si>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</si>
  <si>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</si>
  <si>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</si>
  <si>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</si>
  <si>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</si>
  <si>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</si>
  <si>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</si>
  <si>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</si>
  <si>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</si>
  <si>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</si>
  <si>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</si>
  <si>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</si>
  <si>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</si>
  <si>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</si>
  <si>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</si>
  <si>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fuel_supply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</si>
  <si>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</si>
  <si>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</si>
  <si>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</si>
  <si>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</si>
  <si>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</si>
  <si>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</si>
  <si>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</si>
  <si>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</si>
  <si>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</si>
  <si>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</si>
  <si>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</si>
  <si>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</si>
  <si>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</si>
  <si>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</si>
  <si>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</si>
  <si>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</si>
  <si>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</si>
  <si>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</si>
  <si>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</si>
  <si>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</si>
  <si>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</si>
  <si>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</si>
  <si>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</si>
  <si>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</si>
  <si>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</si>
  <si>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</si>
  <si>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</si>
  <si>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</si>
  <si>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</si>
  <si>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</si>
  <si>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</si>
  <si>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ITA</t>
  </si>
  <si>
    <t>R10EUROPE</t>
  </si>
  <si>
    <t xml:space="preserve"> Pipeline gas, Mediterranean pellet imports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</si>
</sst>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6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325.04000000000002</c:v>
                </c:pt>
                <c:pt idx="1">
                  <c:v>341.29200000000003</c:v>
                </c:pt>
                <c:pt idx="2">
                  <c:v>380.29680000000002</c:v>
                </c:pt>
                <c:pt idx="3">
                  <c:v>429.05280000000005</c:v>
                </c:pt>
                <c:pt idx="4">
                  <c:v>487.56000000000006</c:v>
                </c:pt>
                <c:pt idx="5">
                  <c:v>546.06720000000007</c:v>
                </c:pt>
                <c:pt idx="6">
                  <c:v>588.32240000000002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71.48</c:v>
                </c:pt>
                <c:pt idx="3">
                  <c:v>104.42</c:v>
                </c:pt>
                <c:pt idx="4">
                  <c:v>134.85</c:v>
                </c:pt>
                <c:pt idx="5">
                  <c:v>178.1</c:v>
                </c:pt>
                <c:pt idx="6">
                  <c:v>209.45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61"/>
  <sheetViews>
    <sheetView workbookViewId="0">
      <selection activeCell="C12" sqref="C12"/>
    </sheetView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2" spans="1:27" x14ac:dyDescent="0.45">
      <c r="B2" s="1" t="s">
        <v>0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C3</v>
      </c>
    </row>
    <row r="7" spans="1:27" x14ac:dyDescent="0.45">
      <c r="A7">
        <v>1</v>
      </c>
      <c r="B7" t="s">
        <v>104</v>
      </c>
      <c r="C7" t="s">
        <v>1</v>
      </c>
      <c r="E7" t="s">
        <v>2</v>
      </c>
    </row>
    <row r="8" spans="1:27" x14ac:dyDescent="0.45">
      <c r="A8">
        <v>2</v>
      </c>
      <c r="B8" t="s">
        <v>105</v>
      </c>
      <c r="C8" t="s">
        <v>3</v>
      </c>
      <c r="E8" t="s">
        <v>4</v>
      </c>
      <c r="Q8" t="s">
        <v>5</v>
      </c>
    </row>
    <row r="9" spans="1:27" x14ac:dyDescent="0.45">
      <c r="A9">
        <v>3</v>
      </c>
      <c r="B9" t="s">
        <v>106</v>
      </c>
      <c r="C9" t="s">
        <v>6</v>
      </c>
      <c r="E9" t="s">
        <v>7</v>
      </c>
      <c r="Q9" s="1">
        <v>2022</v>
      </c>
    </row>
    <row r="10" spans="1:27" ht="14.65" customHeight="1" thickBot="1" x14ac:dyDescent="0.5">
      <c r="A10">
        <v>4</v>
      </c>
      <c r="B10" t="s">
        <v>107</v>
      </c>
      <c r="C10" t="s">
        <v>8</v>
      </c>
      <c r="E10" t="s">
        <v>9</v>
      </c>
      <c r="Q10" s="3">
        <f>SUMIFS(iea_data!I3:I9999,iea_data!$B$3:$B$9999,Veda!$Q$9)+R26-R27</f>
        <v>325.04000000000002</v>
      </c>
      <c r="R10" s="2" t="s">
        <v>58</v>
      </c>
    </row>
    <row r="11" spans="1:27" ht="14.65" customHeight="1" thickTop="1" x14ac:dyDescent="0.45">
      <c r="A11">
        <v>5</v>
      </c>
      <c r="B11" t="s">
        <v>108</v>
      </c>
      <c r="C11" t="s">
        <v>10</v>
      </c>
      <c r="E11" t="s">
        <v>11</v>
      </c>
    </row>
    <row r="12" spans="1:27" x14ac:dyDescent="0.45">
      <c r="A12">
        <v>6</v>
      </c>
      <c r="B12" t="s">
        <v>109</v>
      </c>
      <c r="C12" t="str">
        <f t="shared" ref="C9:C61" si="0">C11</f>
        <v>C7</v>
      </c>
      <c r="R12" s="8">
        <f>Q10</f>
        <v>325.04000000000002</v>
      </c>
      <c r="S12" s="8">
        <f t="shared" ref="S12:X12" si="1">$Q$10*H13</f>
        <v>341.29200000000003</v>
      </c>
      <c r="T12" s="8">
        <f t="shared" si="1"/>
        <v>380.29680000000002</v>
      </c>
      <c r="U12" s="8">
        <f t="shared" si="1"/>
        <v>429.05280000000005</v>
      </c>
      <c r="V12" s="8">
        <f t="shared" si="1"/>
        <v>487.56000000000006</v>
      </c>
      <c r="W12" s="8">
        <f t="shared" si="1"/>
        <v>546.06720000000007</v>
      </c>
      <c r="X12" s="8">
        <f t="shared" si="1"/>
        <v>588.32240000000002</v>
      </c>
    </row>
    <row r="13" spans="1:27" x14ac:dyDescent="0.45">
      <c r="A13">
        <v>7</v>
      </c>
      <c r="B13" t="s">
        <v>110</v>
      </c>
      <c r="C13" t="str">
        <f t="shared" si="0"/>
        <v>C7</v>
      </c>
      <c r="E13" t="s">
        <v>12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1.05</v>
      </c>
      <c r="I13" s="11">
        <f>SUMIFS(ar6_r10!$F$2:$F$999,ar6_r10!$A$2:$A$999,Veda!$C$5,ar6_r10!$C$2:$C$999,Veda!I$15,ar6_r10!$M$2:$M$999,Veda!$E13)</f>
        <v>1.17</v>
      </c>
      <c r="J13" s="11">
        <f>SUMIFS(ar6_r10!$F$2:$F$999,ar6_r10!$A$2:$A$999,Veda!$C$5,ar6_r10!$C$2:$C$999,Veda!J$15,ar6_r10!$M$2:$M$999,Veda!$E13)</f>
        <v>1.32</v>
      </c>
      <c r="K13" s="11">
        <f>SUMIFS(ar6_r10!$F$2:$F$999,ar6_r10!$A$2:$A$999,Veda!$C$5,ar6_r10!$C$2:$C$999,Veda!K$15,ar6_r10!$M$2:$M$999,Veda!$E13)</f>
        <v>1.5</v>
      </c>
      <c r="L13" s="11">
        <f>SUMIFS(ar6_r10!$F$2:$F$999,ar6_r10!$A$2:$A$999,Veda!$C$5,ar6_r10!$C$2:$C$999,Veda!L$15,ar6_r10!$M$2:$M$999,Veda!$E13)</f>
        <v>1.68</v>
      </c>
      <c r="M13" s="11">
        <f>SUMIFS(ar6_r10!$F$2:$F$999,ar6_r10!$A$2:$A$999,Veda!$C$5,ar6_r10!$C$2:$C$999,Veda!M$15,ar6_r10!$M$2:$M$999,Veda!$E13)</f>
        <v>1.81</v>
      </c>
    </row>
    <row r="14" spans="1:27" ht="17.649999999999999" customHeight="1" thickBot="1" x14ac:dyDescent="0.6">
      <c r="A14">
        <v>8</v>
      </c>
      <c r="B14" t="s">
        <v>111</v>
      </c>
      <c r="C14" t="str">
        <f t="shared" si="0"/>
        <v>C7</v>
      </c>
      <c r="Q14" s="5" t="s">
        <v>13</v>
      </c>
    </row>
    <row r="15" spans="1:27" ht="15" customHeight="1" thickTop="1" thickBot="1" x14ac:dyDescent="0.5">
      <c r="A15">
        <v>9</v>
      </c>
      <c r="B15" t="s">
        <v>112</v>
      </c>
      <c r="C15" t="str">
        <f t="shared" si="0"/>
        <v>C7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14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15</v>
      </c>
    </row>
    <row r="16" spans="1:27" x14ac:dyDescent="0.45">
      <c r="A16">
        <v>10</v>
      </c>
      <c r="B16" t="s">
        <v>113</v>
      </c>
      <c r="C16" t="str">
        <f t="shared" si="0"/>
        <v>C7</v>
      </c>
      <c r="E16" t="s">
        <v>16</v>
      </c>
      <c r="G16" s="11">
        <f>SUMIFS(ar6_r10!$F$2:$F$999,ar6_r10!$A$2:$A$999,Veda!$C$5,ar6_r10!$C$2:$C$999,Veda!G$15,ar6_r10!$M$2:$M$999,Veda!$E16)</f>
        <v>0</v>
      </c>
      <c r="H16" s="11">
        <f>SUMIFS(ar6_r10!$F$2:$F$999,ar6_r10!$A$2:$A$999,Veda!$C$5,ar6_r10!$C$2:$C$999,Veda!H$15,ar6_r10!$M$2:$M$999,Veda!$E16)</f>
        <v>0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0.01</v>
      </c>
      <c r="K16" s="11">
        <f>SUMIFS(ar6_r10!$F$2:$F$999,ar6_r10!$A$2:$A$999,Veda!$C$5,ar6_r10!$C$2:$C$999,Veda!K$15,ar6_r10!$M$2:$M$999,Veda!$E16)</f>
        <v>0.01</v>
      </c>
      <c r="L16" s="11">
        <f>SUMIFS(ar6_r10!$F$2:$F$999,ar6_r10!$A$2:$A$999,Veda!$C$5,ar6_r10!$C$2:$C$999,Veda!L$15,ar6_r10!$M$2:$M$999,Veda!$E16)</f>
        <v>0.02</v>
      </c>
      <c r="M16" s="11">
        <f>SUMIFS(ar6_r10!$F$2:$F$999,ar6_r10!$A$2:$A$999,Veda!$C$5,ar6_r10!$C$2:$C$999,Veda!M$15,ar6_r10!$M$2:$M$999,Veda!$E16)</f>
        <v>0.03</v>
      </c>
      <c r="Q16" s="10" t="s">
        <v>17</v>
      </c>
      <c r="R16" s="6">
        <f t="shared" ref="R16:X18" si="3">G16*R$12</f>
        <v>0</v>
      </c>
      <c r="S16" s="6">
        <f t="shared" si="3"/>
        <v>0</v>
      </c>
      <c r="T16" s="6">
        <f t="shared" si="3"/>
        <v>3.8029680000000003</v>
      </c>
      <c r="U16" s="6">
        <f t="shared" si="3"/>
        <v>4.290528000000001</v>
      </c>
      <c r="V16" s="6">
        <f t="shared" si="3"/>
        <v>4.8756000000000004</v>
      </c>
      <c r="W16" s="6">
        <f t="shared" si="3"/>
        <v>10.921344000000001</v>
      </c>
      <c r="X16" s="6">
        <f t="shared" si="3"/>
        <v>17.649671999999999</v>
      </c>
      <c r="Y16" t="s">
        <v>18</v>
      </c>
      <c r="AA16" s="2"/>
    </row>
    <row r="17" spans="1:27" x14ac:dyDescent="0.45">
      <c r="A17">
        <v>11</v>
      </c>
      <c r="B17" t="s">
        <v>114</v>
      </c>
      <c r="C17" t="str">
        <f t="shared" si="0"/>
        <v>C7</v>
      </c>
      <c r="E17" t="s">
        <v>19</v>
      </c>
      <c r="G17" s="11">
        <f>SUMIFS(ar6_r10!$F$2:$F$999,ar6_r10!$A$2:$A$999,Veda!$C$5,ar6_r10!$C$2:$C$999,Veda!G$15,ar6_r10!$M$2:$M$999,Veda!$E17)</f>
        <v>0.36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0.31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0.28999999999999998</v>
      </c>
      <c r="M17" s="11">
        <f>SUMIFS(ar6_r10!$F$2:$F$999,ar6_r10!$A$2:$A$999,Veda!$C$5,ar6_r10!$C$2:$C$999,Veda!M$15,ar6_r10!$M$2:$M$999,Veda!$E17)</f>
        <v>0.3</v>
      </c>
      <c r="Q17" s="10" t="s">
        <v>20</v>
      </c>
      <c r="R17" s="6">
        <f t="shared" si="3"/>
        <v>117.01440000000001</v>
      </c>
      <c r="S17" s="6">
        <f t="shared" si="3"/>
        <v>109.21344000000001</v>
      </c>
      <c r="T17" s="6">
        <f t="shared" si="3"/>
        <v>117.892008</v>
      </c>
      <c r="U17" s="6">
        <f t="shared" si="3"/>
        <v>124.42531200000001</v>
      </c>
      <c r="V17" s="6">
        <f t="shared" si="3"/>
        <v>141.39240000000001</v>
      </c>
      <c r="W17" s="6">
        <f t="shared" si="3"/>
        <v>158.359488</v>
      </c>
      <c r="X17" s="6">
        <f t="shared" si="3"/>
        <v>176.49672000000001</v>
      </c>
      <c r="Y17" t="s">
        <v>18</v>
      </c>
    </row>
    <row r="18" spans="1:27" x14ac:dyDescent="0.45">
      <c r="A18">
        <v>12</v>
      </c>
      <c r="B18" t="str">
        <f>B7</f>
        <v>s1p1v1_d</v>
      </c>
      <c r="C18" t="s">
        <v>3</v>
      </c>
      <c r="E18" t="s">
        <v>22</v>
      </c>
      <c r="G18" s="11">
        <f>SUMIFS(ar6_r10!$F$2:$F$999,ar6_r10!$A$2:$A$999,Veda!$C$5,ar6_r10!$C$2:$C$999,Veda!G$15,ar6_r10!$M$2:$M$999,Veda!$E18)</f>
        <v>0.6</v>
      </c>
      <c r="H18" s="11">
        <f>SUMIFS(ar6_r10!$F$2:$F$999,ar6_r10!$A$2:$A$999,Veda!$C$5,ar6_r10!$C$2:$C$999,Veda!H$15,ar6_r10!$M$2:$M$999,Veda!$E18)</f>
        <v>0.6</v>
      </c>
      <c r="I18" s="11">
        <f>SUMIFS(ar6_r10!$F$2:$F$999,ar6_r10!$A$2:$A$999,Veda!$C$5,ar6_r10!$C$2:$C$999,Veda!I$15,ar6_r10!$M$2:$M$999,Veda!$E18)</f>
        <v>0.6</v>
      </c>
      <c r="J18" s="11">
        <f>SUMIFS(ar6_r10!$F$2:$F$999,ar6_r10!$A$2:$A$999,Veda!$C$5,ar6_r10!$C$2:$C$999,Veda!J$15,ar6_r10!$M$2:$M$999,Veda!$E18)</f>
        <v>0.56999999999999995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0.52</v>
      </c>
      <c r="M18" s="11">
        <f>SUMIFS(ar6_r10!$F$2:$F$999,ar6_r10!$A$2:$A$999,Veda!$C$5,ar6_r10!$C$2:$C$999,Veda!M$15,ar6_r10!$M$2:$M$999,Veda!$E18)</f>
        <v>0.53</v>
      </c>
      <c r="Q18" s="10" t="s">
        <v>23</v>
      </c>
      <c r="R18" s="6">
        <f t="shared" si="3"/>
        <v>195.024</v>
      </c>
      <c r="S18" s="6">
        <f t="shared" si="3"/>
        <v>204.77520000000001</v>
      </c>
      <c r="T18" s="6">
        <f t="shared" si="3"/>
        <v>228.17807999999999</v>
      </c>
      <c r="U18" s="6">
        <f t="shared" si="3"/>
        <v>244.56009600000002</v>
      </c>
      <c r="V18" s="6">
        <f t="shared" si="3"/>
        <v>263.28240000000005</v>
      </c>
      <c r="W18" s="6">
        <f t="shared" si="3"/>
        <v>283.95494400000007</v>
      </c>
      <c r="X18" s="6">
        <f t="shared" si="3"/>
        <v>311.81087200000002</v>
      </c>
      <c r="Y18" t="s">
        <v>18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24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0.08</v>
      </c>
      <c r="J19" s="11">
        <f>SUMIFS(ar6_r10!$F$2:$F$999,ar6_r10!$A$2:$A$999,Veda!$C$5,ar6_r10!$C$2:$C$999,Veda!J$15,ar6_r10!$M$2:$M$999,Veda!$E19)</f>
        <v>0.11</v>
      </c>
      <c r="K19" s="11">
        <f>SUMIFS(ar6_r10!$F$2:$F$999,ar6_r10!$A$2:$A$999,Veda!$C$5,ar6_r10!$C$2:$C$999,Veda!K$15,ar6_r10!$M$2:$M$999,Veda!$E19)</f>
        <v>0.12</v>
      </c>
      <c r="L19" s="11">
        <f>SUMIFS(ar6_r10!$F$2:$F$999,ar6_r10!$A$2:$A$999,Veda!$C$5,ar6_r10!$C$2:$C$999,Veda!L$15,ar6_r10!$M$2:$M$999,Veda!$E19)</f>
        <v>0.18</v>
      </c>
      <c r="M19" s="11">
        <f>SUMIFS(ar6_r10!$F$2:$F$999,ar6_r10!$A$2:$A$999,Veda!$C$5,ar6_r10!$C$2:$C$999,Veda!M$15,ar6_r10!$M$2:$M$999,Veda!$E19)</f>
        <v>0.19</v>
      </c>
      <c r="Q19" s="10" t="s">
        <v>25</v>
      </c>
      <c r="R19" s="6">
        <f>G19*R$12</f>
        <v>9.7512000000000008</v>
      </c>
      <c r="S19" s="6">
        <f t="shared" ref="S19:X19" si="5">R19</f>
        <v>9.7512000000000008</v>
      </c>
      <c r="T19" s="6">
        <f t="shared" si="5"/>
        <v>9.7512000000000008</v>
      </c>
      <c r="U19" s="6">
        <f t="shared" si="5"/>
        <v>9.7512000000000008</v>
      </c>
      <c r="V19" s="6">
        <f t="shared" si="5"/>
        <v>9.7512000000000008</v>
      </c>
      <c r="W19" s="6">
        <f t="shared" si="5"/>
        <v>9.7512000000000008</v>
      </c>
      <c r="X19" s="6">
        <f t="shared" si="5"/>
        <v>9.7512000000000008</v>
      </c>
      <c r="Y19" t="s">
        <v>18</v>
      </c>
      <c r="AA19" s="2" t="s">
        <v>21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26</v>
      </c>
      <c r="R20" s="6">
        <f t="shared" ref="R20:X20" si="6">R12-SUM(R17:R19)</f>
        <v>3.2504000000000133</v>
      </c>
      <c r="S20" s="6">
        <f t="shared" si="6"/>
        <v>17.552160000000015</v>
      </c>
      <c r="T20" s="6">
        <f t="shared" si="6"/>
        <v>24.475512000000037</v>
      </c>
      <c r="U20" s="6">
        <f t="shared" si="6"/>
        <v>50.316192000000058</v>
      </c>
      <c r="V20" s="6">
        <f t="shared" si="6"/>
        <v>73.134000000000015</v>
      </c>
      <c r="W20" s="6">
        <f t="shared" si="6"/>
        <v>94.00156800000002</v>
      </c>
      <c r="X20" s="6">
        <f t="shared" si="6"/>
        <v>90.263608000000033</v>
      </c>
      <c r="Y20" t="s">
        <v>18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27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28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71.48</v>
      </c>
      <c r="J22" s="8">
        <f>SUMIFS(ar6_r10!$F$2:$F$999,ar6_r10!$A$2:$A$999,Veda!$C$5,ar6_r10!$C$2:$C$999,Veda!J$15,ar6_r10!$M$2:$M$999,Veda!$E22)</f>
        <v>104.42</v>
      </c>
      <c r="K22" s="8">
        <f>SUMIFS(ar6_r10!$F$2:$F$999,ar6_r10!$A$2:$A$999,Veda!$C$5,ar6_r10!$C$2:$C$999,Veda!K$15,ar6_r10!$M$2:$M$999,Veda!$E22)</f>
        <v>134.85</v>
      </c>
      <c r="L22" s="8">
        <f>SUMIFS(ar6_r10!$F$2:$F$999,ar6_r10!$A$2:$A$999,Veda!$C$5,ar6_r10!$C$2:$C$999,Veda!L$15,ar6_r10!$M$2:$M$999,Veda!$E22)</f>
        <v>178.1</v>
      </c>
      <c r="M22" s="8">
        <f>SUMIFS(ar6_r10!$F$2:$F$999,ar6_r10!$A$2:$A$999,Veda!$C$5,ar6_r10!$C$2:$C$999,Veda!M$15,ar6_r10!$M$2:$M$999,Veda!$E22)</f>
        <v>209.45</v>
      </c>
      <c r="Q22" t="s">
        <v>29</v>
      </c>
      <c r="S22">
        <v>0</v>
      </c>
      <c r="T22" s="11">
        <f>I22/1000</f>
        <v>7.1480000000000002E-2</v>
      </c>
      <c r="U22" s="11">
        <f>J22/1000</f>
        <v>0.10442</v>
      </c>
      <c r="V22" s="11">
        <f>K22/1000</f>
        <v>0.13485</v>
      </c>
      <c r="W22" s="11">
        <f>L22/1000</f>
        <v>0.17809999999999998</v>
      </c>
      <c r="X22" s="11">
        <f>M22/1000</f>
        <v>0.20945</v>
      </c>
      <c r="Y22" t="s">
        <v>30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13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31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15</v>
      </c>
      <c r="Z25" s="4" t="s">
        <v>32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47.39</v>
      </c>
      <c r="Q26" t="s">
        <v>33</v>
      </c>
      <c r="R26" s="3">
        <f>O26</f>
        <v>47.39</v>
      </c>
      <c r="T26" s="6"/>
      <c r="U26" s="6"/>
      <c r="V26" s="6"/>
      <c r="W26" s="6"/>
      <c r="X26" s="6"/>
      <c r="Y26" t="s">
        <v>34</v>
      </c>
      <c r="Z26" t="s">
        <v>35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-4.4000000000000004</v>
      </c>
      <c r="Q27" t="s">
        <v>36</v>
      </c>
      <c r="R27" s="3">
        <f>-1*O27</f>
        <v>4.4000000000000004</v>
      </c>
      <c r="T27" s="6"/>
      <c r="U27" s="6"/>
      <c r="V27" s="6"/>
      <c r="W27" s="6"/>
      <c r="X27" s="6"/>
      <c r="Y27" t="s">
        <v>34</v>
      </c>
      <c r="Z27" t="s">
        <v>35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6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10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75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76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77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78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8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86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14</v>
      </c>
      <c r="F42" t="s">
        <v>31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84</v>
      </c>
      <c r="Q42" t="s">
        <v>85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79</v>
      </c>
      <c r="F43" t="s">
        <v>83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80</v>
      </c>
      <c r="F44" t="s">
        <v>83</v>
      </c>
      <c r="G44">
        <f t="shared" si="9"/>
        <v>16.75</v>
      </c>
      <c r="H44">
        <f t="shared" si="9"/>
        <v>17.085000000000001</v>
      </c>
      <c r="I44">
        <f t="shared" si="9"/>
        <v>17.755000000000003</v>
      </c>
      <c r="J44">
        <f t="shared" si="9"/>
        <v>17.922499999999999</v>
      </c>
      <c r="K44">
        <f t="shared" si="9"/>
        <v>18.09</v>
      </c>
      <c r="L44">
        <f t="shared" si="9"/>
        <v>18.425000000000001</v>
      </c>
      <c r="M44">
        <f t="shared" si="9"/>
        <v>18.760000000000002</v>
      </c>
      <c r="P44">
        <f>HLOOKUP($E44&amp;"_"&amp;P$42,fuel_prices!$B$10:$I$11,2,FALSE)</f>
        <v>15.2</v>
      </c>
      <c r="Q44">
        <f>HLOOKUP($E44&amp;"_"&amp;Q$42,fuel_prices!$B$10:$I$11,2,FALSE)</f>
        <v>18.3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81</v>
      </c>
      <c r="F45" t="s">
        <v>83</v>
      </c>
      <c r="G45">
        <f t="shared" si="9"/>
        <v>55</v>
      </c>
      <c r="H45">
        <f t="shared" si="9"/>
        <v>55.55</v>
      </c>
      <c r="I45">
        <f t="shared" si="9"/>
        <v>61.050000000000004</v>
      </c>
      <c r="J45">
        <f t="shared" si="9"/>
        <v>55.55</v>
      </c>
      <c r="K45">
        <f t="shared" si="9"/>
        <v>55.55</v>
      </c>
      <c r="L45">
        <f t="shared" si="9"/>
        <v>57.2</v>
      </c>
      <c r="M45">
        <f t="shared" si="9"/>
        <v>62.699999999999996</v>
      </c>
      <c r="P45">
        <f>HLOOKUP($E45&amp;"_"&amp;P$42,fuel_prices!$B$10:$I$11,2,FALSE)</f>
        <v>50</v>
      </c>
      <c r="Q45">
        <f>HLOOKUP($E45&amp;"_"&amp;Q$42,fuel_prices!$B$10:$I$11,2,FALSE)</f>
        <v>60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82</v>
      </c>
      <c r="F46" t="s">
        <v>83</v>
      </c>
      <c r="G46">
        <f t="shared" si="9"/>
        <v>29</v>
      </c>
      <c r="H46">
        <f t="shared" si="9"/>
        <v>27.84</v>
      </c>
      <c r="I46">
        <f t="shared" si="9"/>
        <v>30.16</v>
      </c>
      <c r="J46">
        <f t="shared" si="9"/>
        <v>30.16</v>
      </c>
      <c r="K46">
        <f t="shared" si="9"/>
        <v>28.419999999999998</v>
      </c>
      <c r="L46">
        <f t="shared" si="9"/>
        <v>28.71</v>
      </c>
      <c r="M46">
        <f t="shared" si="9"/>
        <v>29</v>
      </c>
      <c r="P46">
        <f>HLOOKUP($E46&amp;"_"&amp;P$42,fuel_prices!$B$10:$I$11,2,FALSE)</f>
        <v>25</v>
      </c>
      <c r="Q46">
        <f>HLOOKUP($E46&amp;"_"&amp;Q$42,fuel_prices!$B$10:$I$11,2,FALSE)</f>
        <v>33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10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/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61</v>
      </c>
    </row>
    <row r="10" spans="1:10" x14ac:dyDescent="0.45">
      <c r="A10" t="s">
        <v>37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G10" t="s">
        <v>67</v>
      </c>
      <c r="H10" t="s">
        <v>68</v>
      </c>
      <c r="I10" t="s">
        <v>69</v>
      </c>
      <c r="J10" t="s">
        <v>70</v>
      </c>
    </row>
    <row r="11" spans="1:10" x14ac:dyDescent="0.45">
      <c r="A11" t="s">
        <v>115</v>
      </c>
      <c r="B11">
        <v>29.1</v>
      </c>
      <c r="C11">
        <v>41.1</v>
      </c>
      <c r="D11">
        <v>15.2</v>
      </c>
      <c r="E11">
        <v>18.3</v>
      </c>
      <c r="F11">
        <v>50</v>
      </c>
      <c r="G11">
        <v>60</v>
      </c>
      <c r="H11">
        <v>25</v>
      </c>
      <c r="I11">
        <v>33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/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59</v>
      </c>
    </row>
    <row r="10" spans="1:9" x14ac:dyDescent="0.45">
      <c r="A10" t="s">
        <v>37</v>
      </c>
      <c r="B10" t="s">
        <v>38</v>
      </c>
      <c r="C10" t="s">
        <v>39</v>
      </c>
      <c r="D10" t="s">
        <v>40</v>
      </c>
      <c r="E10" t="s">
        <v>41</v>
      </c>
      <c r="F10" t="s">
        <v>42</v>
      </c>
      <c r="G10" t="s">
        <v>43</v>
      </c>
      <c r="H10" t="s">
        <v>44</v>
      </c>
      <c r="I10" t="s">
        <v>45</v>
      </c>
    </row>
    <row r="11" spans="1:9" x14ac:dyDescent="0.45">
      <c r="A11" t="s">
        <v>115</v>
      </c>
      <c r="B11">
        <v>2000</v>
      </c>
      <c r="C11">
        <v>179.49</v>
      </c>
      <c r="D11">
        <v>122.61</v>
      </c>
      <c r="E11">
        <v>4.5</v>
      </c>
      <c r="F11">
        <v>0</v>
      </c>
      <c r="G11">
        <v>44.83</v>
      </c>
      <c r="H11">
        <v>-0.48</v>
      </c>
      <c r="I11">
        <v>269.94</v>
      </c>
    </row>
    <row r="12" spans="1:9" x14ac:dyDescent="0.45">
      <c r="A12" t="s">
        <v>115</v>
      </c>
      <c r="B12">
        <v>2001</v>
      </c>
      <c r="C12">
        <v>181.93</v>
      </c>
      <c r="D12">
        <v>125.95</v>
      </c>
      <c r="E12">
        <v>4.3899999999999997</v>
      </c>
      <c r="F12">
        <v>0</v>
      </c>
      <c r="G12">
        <v>48.93</v>
      </c>
      <c r="H12">
        <v>-0.55000000000000004</v>
      </c>
      <c r="I12">
        <v>271.89</v>
      </c>
    </row>
    <row r="13" spans="1:9" x14ac:dyDescent="0.45">
      <c r="A13" t="s">
        <v>115</v>
      </c>
      <c r="B13">
        <v>2002</v>
      </c>
      <c r="C13">
        <v>183.71</v>
      </c>
      <c r="D13">
        <v>130.68</v>
      </c>
      <c r="E13">
        <v>4.4400000000000004</v>
      </c>
      <c r="F13">
        <v>0</v>
      </c>
      <c r="G13">
        <v>51.52</v>
      </c>
      <c r="H13">
        <v>-0.92</v>
      </c>
      <c r="I13">
        <v>277.52999999999997</v>
      </c>
    </row>
    <row r="14" spans="1:9" x14ac:dyDescent="0.45">
      <c r="A14" t="s">
        <v>115</v>
      </c>
      <c r="B14">
        <v>2003</v>
      </c>
      <c r="C14">
        <v>185.3</v>
      </c>
      <c r="D14">
        <v>137.6</v>
      </c>
      <c r="E14">
        <v>4.53</v>
      </c>
      <c r="F14">
        <v>0</v>
      </c>
      <c r="G14">
        <v>51.49</v>
      </c>
      <c r="H14">
        <v>-0.52</v>
      </c>
      <c r="I14">
        <v>286.27999999999997</v>
      </c>
    </row>
    <row r="15" spans="1:9" x14ac:dyDescent="0.45">
      <c r="A15" t="s">
        <v>115</v>
      </c>
      <c r="B15">
        <v>2004</v>
      </c>
      <c r="C15">
        <v>185.28</v>
      </c>
      <c r="D15">
        <v>141.66</v>
      </c>
      <c r="E15">
        <v>4.47</v>
      </c>
      <c r="F15">
        <v>0</v>
      </c>
      <c r="G15">
        <v>46.43</v>
      </c>
      <c r="H15">
        <v>-0.79</v>
      </c>
      <c r="I15">
        <v>295.77999999999997</v>
      </c>
    </row>
    <row r="16" spans="1:9" x14ac:dyDescent="0.45">
      <c r="A16" t="s">
        <v>115</v>
      </c>
      <c r="B16">
        <v>2005</v>
      </c>
      <c r="C16">
        <v>185.44</v>
      </c>
      <c r="D16">
        <v>146.13</v>
      </c>
      <c r="E16">
        <v>4.58</v>
      </c>
      <c r="F16">
        <v>0</v>
      </c>
      <c r="G16">
        <v>50.26</v>
      </c>
      <c r="H16">
        <v>-1.1100000000000001</v>
      </c>
      <c r="I16">
        <v>296.83999999999997</v>
      </c>
    </row>
    <row r="17" spans="1:9" x14ac:dyDescent="0.45">
      <c r="A17" t="s">
        <v>115</v>
      </c>
      <c r="B17">
        <v>2006</v>
      </c>
      <c r="C17">
        <v>186.96</v>
      </c>
      <c r="D17">
        <v>151.12</v>
      </c>
      <c r="E17">
        <v>4.38</v>
      </c>
      <c r="F17">
        <v>0</v>
      </c>
      <c r="G17">
        <v>46.6</v>
      </c>
      <c r="H17">
        <v>-1.61</v>
      </c>
      <c r="I17">
        <v>307.69</v>
      </c>
    </row>
    <row r="18" spans="1:9" x14ac:dyDescent="0.45">
      <c r="A18" t="s">
        <v>115</v>
      </c>
      <c r="B18">
        <v>2007</v>
      </c>
      <c r="C18">
        <v>186.6</v>
      </c>
      <c r="D18">
        <v>152.66999999999999</v>
      </c>
      <c r="E18">
        <v>4.41</v>
      </c>
      <c r="F18">
        <v>0</v>
      </c>
      <c r="G18">
        <v>48.93</v>
      </c>
      <c r="H18">
        <v>-2.65</v>
      </c>
      <c r="I18">
        <v>308.22000000000003</v>
      </c>
    </row>
    <row r="19" spans="1:9" x14ac:dyDescent="0.45">
      <c r="A19" t="s">
        <v>115</v>
      </c>
      <c r="B19">
        <v>2008</v>
      </c>
      <c r="C19">
        <v>181.03</v>
      </c>
      <c r="D19">
        <v>156.76</v>
      </c>
      <c r="E19">
        <v>4.55</v>
      </c>
      <c r="F19">
        <v>0</v>
      </c>
      <c r="G19">
        <v>43.43</v>
      </c>
      <c r="H19">
        <v>-3.4</v>
      </c>
      <c r="I19">
        <v>313.52999999999997</v>
      </c>
    </row>
    <row r="20" spans="1:9" x14ac:dyDescent="0.45">
      <c r="A20" t="s">
        <v>115</v>
      </c>
      <c r="B20">
        <v>2009</v>
      </c>
      <c r="C20">
        <v>159.32</v>
      </c>
      <c r="D20">
        <v>158.80000000000001</v>
      </c>
      <c r="E20">
        <v>4.46</v>
      </c>
      <c r="F20">
        <v>0</v>
      </c>
      <c r="G20">
        <v>47.07</v>
      </c>
      <c r="H20">
        <v>-2.11</v>
      </c>
      <c r="I20">
        <v>288.33</v>
      </c>
    </row>
    <row r="21" spans="1:9" x14ac:dyDescent="0.45">
      <c r="A21" t="s">
        <v>115</v>
      </c>
      <c r="B21">
        <v>2010</v>
      </c>
      <c r="C21">
        <v>166.69</v>
      </c>
      <c r="D21">
        <v>160.71</v>
      </c>
      <c r="E21">
        <v>4.58</v>
      </c>
      <c r="F21">
        <v>0.06</v>
      </c>
      <c r="G21">
        <v>45.99</v>
      </c>
      <c r="H21">
        <v>-1.83</v>
      </c>
      <c r="I21">
        <v>298.77</v>
      </c>
    </row>
    <row r="22" spans="1:9" x14ac:dyDescent="0.45">
      <c r="A22" t="s">
        <v>115</v>
      </c>
      <c r="B22">
        <v>2011</v>
      </c>
      <c r="C22">
        <v>167</v>
      </c>
      <c r="D22">
        <v>162.88999999999999</v>
      </c>
      <c r="E22">
        <v>4.7</v>
      </c>
      <c r="F22">
        <v>0.06</v>
      </c>
      <c r="G22">
        <v>47.52</v>
      </c>
      <c r="H22">
        <v>-1.79</v>
      </c>
      <c r="I22">
        <v>300.64999999999998</v>
      </c>
    </row>
    <row r="23" spans="1:9" x14ac:dyDescent="0.45">
      <c r="A23" t="s">
        <v>115</v>
      </c>
      <c r="B23">
        <v>2012</v>
      </c>
      <c r="C23">
        <v>159.37</v>
      </c>
      <c r="D23">
        <v>165.56</v>
      </c>
      <c r="E23">
        <v>4.8</v>
      </c>
      <c r="F23">
        <v>0.06</v>
      </c>
      <c r="G23">
        <v>45.41</v>
      </c>
      <c r="H23">
        <v>-2.2999999999999998</v>
      </c>
      <c r="I23">
        <v>297.3</v>
      </c>
    </row>
    <row r="24" spans="1:9" x14ac:dyDescent="0.45">
      <c r="A24" t="s">
        <v>115</v>
      </c>
      <c r="B24">
        <v>2013</v>
      </c>
      <c r="C24">
        <v>153.41</v>
      </c>
      <c r="D24">
        <v>161.51</v>
      </c>
      <c r="E24">
        <v>5.03</v>
      </c>
      <c r="F24">
        <v>7.0000000000000007E-2</v>
      </c>
      <c r="G24">
        <v>44.34</v>
      </c>
      <c r="H24">
        <v>-2.2000000000000002</v>
      </c>
      <c r="I24">
        <v>287.91000000000003</v>
      </c>
    </row>
    <row r="25" spans="1:9" x14ac:dyDescent="0.45">
      <c r="A25" t="s">
        <v>115</v>
      </c>
      <c r="B25">
        <v>2014</v>
      </c>
      <c r="C25">
        <v>149.13999999999999</v>
      </c>
      <c r="D25">
        <v>157.94999999999999</v>
      </c>
      <c r="E25">
        <v>4.97</v>
      </c>
      <c r="F25">
        <v>7.0000000000000007E-2</v>
      </c>
      <c r="G25">
        <v>46.75</v>
      </c>
      <c r="H25">
        <v>-3.03</v>
      </c>
      <c r="I25">
        <v>278.12</v>
      </c>
    </row>
    <row r="26" spans="1:9" x14ac:dyDescent="0.45">
      <c r="A26" t="s">
        <v>115</v>
      </c>
      <c r="B26">
        <v>2015</v>
      </c>
      <c r="C26">
        <v>149.07</v>
      </c>
      <c r="D26">
        <v>163.76</v>
      </c>
      <c r="E26">
        <v>5.1100000000000003</v>
      </c>
      <c r="F26">
        <v>7.0000000000000007E-2</v>
      </c>
      <c r="G26">
        <v>50.85</v>
      </c>
      <c r="H26">
        <v>-4.47</v>
      </c>
      <c r="I26">
        <v>281.56</v>
      </c>
    </row>
    <row r="27" spans="1:9" x14ac:dyDescent="0.45">
      <c r="A27" t="s">
        <v>115</v>
      </c>
      <c r="B27">
        <v>2016</v>
      </c>
      <c r="C27">
        <v>148.03</v>
      </c>
      <c r="D27">
        <v>161.35</v>
      </c>
      <c r="E27">
        <v>5.45</v>
      </c>
      <c r="F27">
        <v>7.0000000000000007E-2</v>
      </c>
      <c r="G27">
        <v>43.18</v>
      </c>
      <c r="H27">
        <v>-6.15</v>
      </c>
      <c r="I27">
        <v>287.94</v>
      </c>
    </row>
    <row r="28" spans="1:9" x14ac:dyDescent="0.45">
      <c r="A28" t="s">
        <v>115</v>
      </c>
      <c r="B28">
        <v>2017</v>
      </c>
      <c r="C28">
        <v>150.85</v>
      </c>
      <c r="D28">
        <v>164.66</v>
      </c>
      <c r="E28">
        <v>5.51</v>
      </c>
      <c r="F28">
        <v>0.08</v>
      </c>
      <c r="G28">
        <v>42.89</v>
      </c>
      <c r="H28">
        <v>-5.13</v>
      </c>
      <c r="I28">
        <v>294</v>
      </c>
    </row>
    <row r="29" spans="1:9" x14ac:dyDescent="0.45">
      <c r="A29" t="s">
        <v>115</v>
      </c>
      <c r="B29">
        <v>2018</v>
      </c>
      <c r="C29">
        <v>150.53</v>
      </c>
      <c r="D29">
        <v>165.11</v>
      </c>
      <c r="E29">
        <v>5.7</v>
      </c>
      <c r="F29">
        <v>0.1</v>
      </c>
      <c r="G29">
        <v>47.17</v>
      </c>
      <c r="H29">
        <v>-3.27</v>
      </c>
      <c r="I29">
        <v>287.99</v>
      </c>
    </row>
    <row r="30" spans="1:9" x14ac:dyDescent="0.45">
      <c r="A30" t="s">
        <v>115</v>
      </c>
      <c r="B30">
        <v>2019</v>
      </c>
      <c r="C30">
        <v>153.99</v>
      </c>
      <c r="D30">
        <v>160.63999999999999</v>
      </c>
      <c r="E30">
        <v>5.55</v>
      </c>
      <c r="F30">
        <v>0.14000000000000001</v>
      </c>
      <c r="G30">
        <v>43.97</v>
      </c>
      <c r="H30">
        <v>-5.83</v>
      </c>
      <c r="I30">
        <v>292.02</v>
      </c>
    </row>
    <row r="31" spans="1:9" x14ac:dyDescent="0.45">
      <c r="A31" t="s">
        <v>115</v>
      </c>
      <c r="B31">
        <v>2020</v>
      </c>
      <c r="C31">
        <v>149.59</v>
      </c>
      <c r="D31">
        <v>147.62</v>
      </c>
      <c r="E31">
        <v>4.6399999999999997</v>
      </c>
      <c r="F31">
        <v>0.19</v>
      </c>
      <c r="G31">
        <v>39.79</v>
      </c>
      <c r="H31">
        <v>-7.59</v>
      </c>
      <c r="I31">
        <v>278.58999999999997</v>
      </c>
    </row>
    <row r="32" spans="1:9" x14ac:dyDescent="0.45">
      <c r="A32" t="s">
        <v>115</v>
      </c>
      <c r="B32">
        <v>2021</v>
      </c>
      <c r="C32">
        <v>151.62</v>
      </c>
      <c r="D32">
        <v>165.79</v>
      </c>
      <c r="E32">
        <v>5.18</v>
      </c>
      <c r="F32">
        <v>0.44</v>
      </c>
      <c r="G32">
        <v>46.57</v>
      </c>
      <c r="H32">
        <v>-3.78</v>
      </c>
      <c r="I32">
        <v>286.98</v>
      </c>
    </row>
    <row r="33" spans="1:9" x14ac:dyDescent="0.45">
      <c r="A33" t="s">
        <v>115</v>
      </c>
      <c r="B33">
        <v>2022</v>
      </c>
      <c r="C33">
        <v>146.43</v>
      </c>
      <c r="D33">
        <v>165.99</v>
      </c>
      <c r="E33">
        <v>5.58</v>
      </c>
      <c r="F33">
        <v>0.6</v>
      </c>
      <c r="G33">
        <v>47.39</v>
      </c>
      <c r="H33">
        <v>-4.4000000000000004</v>
      </c>
      <c r="I33">
        <v>282.05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tabSelected="1" workbookViewId="0"/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60</v>
      </c>
    </row>
    <row r="10" spans="1:13" x14ac:dyDescent="0.45">
      <c r="A10" t="s">
        <v>46</v>
      </c>
      <c r="B10" t="s">
        <v>47</v>
      </c>
      <c r="C10" t="s">
        <v>48</v>
      </c>
      <c r="D10" t="s">
        <v>49</v>
      </c>
      <c r="E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t="s">
        <v>56</v>
      </c>
      <c r="L10" t="s">
        <v>57</v>
      </c>
      <c r="M10" t="s">
        <v>15</v>
      </c>
    </row>
    <row r="11" spans="1:13" x14ac:dyDescent="0.45">
      <c r="A11" t="s">
        <v>1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2</v>
      </c>
      <c r="M11" t="s">
        <v>28</v>
      </c>
    </row>
    <row r="12" spans="1:13" x14ac:dyDescent="0.45">
      <c r="A12" t="s">
        <v>1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2</v>
      </c>
      <c r="M12" t="s">
        <v>28</v>
      </c>
    </row>
    <row r="13" spans="1:13" x14ac:dyDescent="0.45">
      <c r="A13" t="s">
        <v>1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2</v>
      </c>
      <c r="M13" t="s">
        <v>28</v>
      </c>
    </row>
    <row r="14" spans="1:13" x14ac:dyDescent="0.45">
      <c r="A14" t="s">
        <v>1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2</v>
      </c>
      <c r="M14" t="s">
        <v>28</v>
      </c>
    </row>
    <row r="15" spans="1:13" x14ac:dyDescent="0.45">
      <c r="A15" t="s">
        <v>1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2</v>
      </c>
      <c r="M15" t="s">
        <v>28</v>
      </c>
    </row>
    <row r="16" spans="1:13" x14ac:dyDescent="0.45">
      <c r="A16" t="s">
        <v>1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2</v>
      </c>
      <c r="M16" t="s">
        <v>28</v>
      </c>
    </row>
    <row r="17" spans="1:13" x14ac:dyDescent="0.45">
      <c r="A17" t="s">
        <v>1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2</v>
      </c>
      <c r="M17" t="s">
        <v>28</v>
      </c>
    </row>
    <row r="18" spans="1:13" x14ac:dyDescent="0.45">
      <c r="A18" t="s">
        <v>3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4</v>
      </c>
      <c r="M18" t="s">
        <v>28</v>
      </c>
    </row>
    <row r="19" spans="1:13" x14ac:dyDescent="0.45">
      <c r="A19" t="s">
        <v>3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4</v>
      </c>
      <c r="M19" t="s">
        <v>28</v>
      </c>
    </row>
    <row r="20" spans="1:13" x14ac:dyDescent="0.45">
      <c r="A20" t="s">
        <v>3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4</v>
      </c>
      <c r="M20" t="s">
        <v>28</v>
      </c>
    </row>
    <row r="21" spans="1:13" x14ac:dyDescent="0.45">
      <c r="A21" t="s">
        <v>3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4</v>
      </c>
      <c r="M21" t="s">
        <v>28</v>
      </c>
    </row>
    <row r="22" spans="1:13" x14ac:dyDescent="0.45">
      <c r="A22" t="s">
        <v>3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4</v>
      </c>
      <c r="M22" t="s">
        <v>28</v>
      </c>
    </row>
    <row r="23" spans="1:13" x14ac:dyDescent="0.45">
      <c r="A23" t="s">
        <v>3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4</v>
      </c>
      <c r="M23" t="s">
        <v>28</v>
      </c>
    </row>
    <row r="24" spans="1:13" x14ac:dyDescent="0.45">
      <c r="A24" t="s">
        <v>3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4</v>
      </c>
      <c r="M24" t="s">
        <v>28</v>
      </c>
    </row>
    <row r="25" spans="1:13" x14ac:dyDescent="0.45">
      <c r="A25" t="s">
        <v>6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7</v>
      </c>
      <c r="M25" t="s">
        <v>28</v>
      </c>
    </row>
    <row r="26" spans="1:13" x14ac:dyDescent="0.45">
      <c r="A26" t="s">
        <v>6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7</v>
      </c>
      <c r="M26" t="s">
        <v>28</v>
      </c>
    </row>
    <row r="27" spans="1:13" x14ac:dyDescent="0.45">
      <c r="A27" t="s">
        <v>6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7</v>
      </c>
      <c r="M27" t="s">
        <v>28</v>
      </c>
    </row>
    <row r="28" spans="1:13" x14ac:dyDescent="0.45">
      <c r="A28" t="s">
        <v>6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7</v>
      </c>
      <c r="M28" t="s">
        <v>28</v>
      </c>
    </row>
    <row r="29" spans="1:13" x14ac:dyDescent="0.45">
      <c r="A29" t="s">
        <v>6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7</v>
      </c>
      <c r="M29" t="s">
        <v>28</v>
      </c>
    </row>
    <row r="30" spans="1:13" x14ac:dyDescent="0.45">
      <c r="A30" t="s">
        <v>6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7</v>
      </c>
      <c r="M30" t="s">
        <v>28</v>
      </c>
    </row>
    <row r="31" spans="1:13" x14ac:dyDescent="0.45">
      <c r="A31" t="s">
        <v>6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7</v>
      </c>
      <c r="M31" t="s">
        <v>28</v>
      </c>
    </row>
    <row r="32" spans="1:13" x14ac:dyDescent="0.45">
      <c r="A32" t="s">
        <v>8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9</v>
      </c>
      <c r="M32" t="s">
        <v>28</v>
      </c>
    </row>
    <row r="33" spans="1:13" x14ac:dyDescent="0.45">
      <c r="A33" t="s">
        <v>8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9</v>
      </c>
      <c r="M33" t="s">
        <v>28</v>
      </c>
    </row>
    <row r="34" spans="1:13" x14ac:dyDescent="0.45">
      <c r="A34" t="s">
        <v>8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9</v>
      </c>
      <c r="M34" t="s">
        <v>28</v>
      </c>
    </row>
    <row r="35" spans="1:13" x14ac:dyDescent="0.45">
      <c r="A35" t="s">
        <v>8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9</v>
      </c>
      <c r="M35" t="s">
        <v>28</v>
      </c>
    </row>
    <row r="36" spans="1:13" x14ac:dyDescent="0.45">
      <c r="A36" t="s">
        <v>8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9</v>
      </c>
      <c r="M36" t="s">
        <v>28</v>
      </c>
    </row>
    <row r="37" spans="1:13" x14ac:dyDescent="0.45">
      <c r="A37" t="s">
        <v>8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9</v>
      </c>
      <c r="M37" t="s">
        <v>28</v>
      </c>
    </row>
    <row r="38" spans="1:13" x14ac:dyDescent="0.45">
      <c r="A38" t="s">
        <v>8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9</v>
      </c>
      <c r="M38" t="s">
        <v>28</v>
      </c>
    </row>
    <row r="39" spans="1:13" x14ac:dyDescent="0.45">
      <c r="A39" t="s">
        <v>10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11</v>
      </c>
      <c r="M39" t="s">
        <v>28</v>
      </c>
    </row>
    <row r="40" spans="1:13" x14ac:dyDescent="0.45">
      <c r="A40" t="s">
        <v>10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11</v>
      </c>
      <c r="M40" t="s">
        <v>28</v>
      </c>
    </row>
    <row r="41" spans="1:13" x14ac:dyDescent="0.45">
      <c r="A41" t="s">
        <v>10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11</v>
      </c>
      <c r="M41" t="s">
        <v>28</v>
      </c>
    </row>
    <row r="42" spans="1:13" x14ac:dyDescent="0.45">
      <c r="A42" t="s">
        <v>10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11</v>
      </c>
      <c r="M42" t="s">
        <v>28</v>
      </c>
    </row>
    <row r="43" spans="1:13" x14ac:dyDescent="0.45">
      <c r="A43" t="s">
        <v>10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11</v>
      </c>
      <c r="M43" t="s">
        <v>28</v>
      </c>
    </row>
    <row r="44" spans="1:13" x14ac:dyDescent="0.45">
      <c r="A44" t="s">
        <v>10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11</v>
      </c>
      <c r="M44" t="s">
        <v>28</v>
      </c>
    </row>
    <row r="45" spans="1:13" x14ac:dyDescent="0.45">
      <c r="A45" t="s">
        <v>10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11</v>
      </c>
      <c r="M45" t="s">
        <v>28</v>
      </c>
    </row>
    <row r="46" spans="1:13" x14ac:dyDescent="0.45">
      <c r="A46" t="s">
        <v>1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2</v>
      </c>
      <c r="M46" t="s">
        <v>12</v>
      </c>
    </row>
    <row r="47" spans="1:13" x14ac:dyDescent="0.45">
      <c r="A47" t="s">
        <v>1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2</v>
      </c>
      <c r="M47" t="s">
        <v>12</v>
      </c>
    </row>
    <row r="48" spans="1:13" x14ac:dyDescent="0.45">
      <c r="A48" t="s">
        <v>1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2</v>
      </c>
      <c r="M48" t="s">
        <v>12</v>
      </c>
    </row>
    <row r="49" spans="1:13" x14ac:dyDescent="0.45">
      <c r="A49" t="s">
        <v>1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2</v>
      </c>
      <c r="M49" t="s">
        <v>12</v>
      </c>
    </row>
    <row r="50" spans="1:13" x14ac:dyDescent="0.45">
      <c r="A50" t="s">
        <v>1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2</v>
      </c>
      <c r="M50" t="s">
        <v>12</v>
      </c>
    </row>
    <row r="51" spans="1:13" x14ac:dyDescent="0.45">
      <c r="A51" t="s">
        <v>1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2</v>
      </c>
      <c r="M51" t="s">
        <v>12</v>
      </c>
    </row>
    <row r="52" spans="1:13" x14ac:dyDescent="0.45">
      <c r="A52" t="s">
        <v>1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2</v>
      </c>
      <c r="M52" t="s">
        <v>12</v>
      </c>
    </row>
    <row r="53" spans="1:13" x14ac:dyDescent="0.45">
      <c r="A53" t="s">
        <v>3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4</v>
      </c>
      <c r="M53" t="s">
        <v>12</v>
      </c>
    </row>
    <row r="54" spans="1:13" x14ac:dyDescent="0.45">
      <c r="A54" t="s">
        <v>3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4</v>
      </c>
      <c r="M54" t="s">
        <v>12</v>
      </c>
    </row>
    <row r="55" spans="1:13" x14ac:dyDescent="0.45">
      <c r="A55" t="s">
        <v>3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4</v>
      </c>
      <c r="M55" t="s">
        <v>12</v>
      </c>
    </row>
    <row r="56" spans="1:13" x14ac:dyDescent="0.45">
      <c r="A56" t="s">
        <v>3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4</v>
      </c>
      <c r="M56" t="s">
        <v>12</v>
      </c>
    </row>
    <row r="57" spans="1:13" x14ac:dyDescent="0.45">
      <c r="A57" t="s">
        <v>3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4</v>
      </c>
      <c r="M57" t="s">
        <v>12</v>
      </c>
    </row>
    <row r="58" spans="1:13" x14ac:dyDescent="0.45">
      <c r="A58" t="s">
        <v>3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4</v>
      </c>
      <c r="M58" t="s">
        <v>12</v>
      </c>
    </row>
    <row r="59" spans="1:13" x14ac:dyDescent="0.45">
      <c r="A59" t="s">
        <v>3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4</v>
      </c>
      <c r="M59" t="s">
        <v>12</v>
      </c>
    </row>
    <row r="60" spans="1:13" x14ac:dyDescent="0.45">
      <c r="A60" t="s">
        <v>6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7</v>
      </c>
      <c r="M60" t="s">
        <v>12</v>
      </c>
    </row>
    <row r="61" spans="1:13" x14ac:dyDescent="0.45">
      <c r="A61" t="s">
        <v>6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7</v>
      </c>
      <c r="M61" t="s">
        <v>12</v>
      </c>
    </row>
    <row r="62" spans="1:13" x14ac:dyDescent="0.45">
      <c r="A62" t="s">
        <v>6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7</v>
      </c>
      <c r="M62" t="s">
        <v>12</v>
      </c>
    </row>
    <row r="63" spans="1:13" x14ac:dyDescent="0.45">
      <c r="A63" t="s">
        <v>6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7</v>
      </c>
      <c r="M63" t="s">
        <v>12</v>
      </c>
    </row>
    <row r="64" spans="1:13" x14ac:dyDescent="0.45">
      <c r="A64" t="s">
        <v>6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7</v>
      </c>
      <c r="M64" t="s">
        <v>12</v>
      </c>
    </row>
    <row r="65" spans="1:13" x14ac:dyDescent="0.45">
      <c r="A65" t="s">
        <v>6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7</v>
      </c>
      <c r="M65" t="s">
        <v>12</v>
      </c>
    </row>
    <row r="66" spans="1:13" x14ac:dyDescent="0.45">
      <c r="A66" t="s">
        <v>6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7</v>
      </c>
      <c r="M66" t="s">
        <v>12</v>
      </c>
    </row>
    <row r="67" spans="1:13" x14ac:dyDescent="0.45">
      <c r="A67" t="s">
        <v>8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9</v>
      </c>
      <c r="M67" t="s">
        <v>12</v>
      </c>
    </row>
    <row r="68" spans="1:13" x14ac:dyDescent="0.45">
      <c r="A68" t="s">
        <v>8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9</v>
      </c>
      <c r="M68" t="s">
        <v>12</v>
      </c>
    </row>
    <row r="69" spans="1:13" x14ac:dyDescent="0.45">
      <c r="A69" t="s">
        <v>8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9</v>
      </c>
      <c r="M69" t="s">
        <v>12</v>
      </c>
    </row>
    <row r="70" spans="1:13" x14ac:dyDescent="0.45">
      <c r="A70" t="s">
        <v>8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9</v>
      </c>
      <c r="M70" t="s">
        <v>12</v>
      </c>
    </row>
    <row r="71" spans="1:13" x14ac:dyDescent="0.45">
      <c r="A71" t="s">
        <v>8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9</v>
      </c>
      <c r="M71" t="s">
        <v>12</v>
      </c>
    </row>
    <row r="72" spans="1:13" x14ac:dyDescent="0.45">
      <c r="A72" t="s">
        <v>8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9</v>
      </c>
      <c r="M72" t="s">
        <v>12</v>
      </c>
    </row>
    <row r="73" spans="1:13" x14ac:dyDescent="0.45">
      <c r="A73" t="s">
        <v>8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9</v>
      </c>
      <c r="M73" t="s">
        <v>12</v>
      </c>
    </row>
    <row r="74" spans="1:13" x14ac:dyDescent="0.45">
      <c r="A74" t="s">
        <v>10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11</v>
      </c>
      <c r="M74" t="s">
        <v>12</v>
      </c>
    </row>
    <row r="75" spans="1:13" x14ac:dyDescent="0.45">
      <c r="A75" t="s">
        <v>10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11</v>
      </c>
      <c r="M75" t="s">
        <v>12</v>
      </c>
    </row>
    <row r="76" spans="1:13" x14ac:dyDescent="0.45">
      <c r="A76" t="s">
        <v>10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11</v>
      </c>
      <c r="M76" t="s">
        <v>12</v>
      </c>
    </row>
    <row r="77" spans="1:13" x14ac:dyDescent="0.45">
      <c r="A77" t="s">
        <v>10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11</v>
      </c>
      <c r="M77" t="s">
        <v>12</v>
      </c>
    </row>
    <row r="78" spans="1:13" x14ac:dyDescent="0.45">
      <c r="A78" t="s">
        <v>10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11</v>
      </c>
      <c r="M78" t="s">
        <v>12</v>
      </c>
    </row>
    <row r="79" spans="1:13" x14ac:dyDescent="0.45">
      <c r="A79" t="s">
        <v>10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11</v>
      </c>
      <c r="M79" t="s">
        <v>12</v>
      </c>
    </row>
    <row r="80" spans="1:13" x14ac:dyDescent="0.45">
      <c r="A80" t="s">
        <v>10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11</v>
      </c>
      <c r="M80" t="s">
        <v>12</v>
      </c>
    </row>
    <row r="81" spans="1:13" x14ac:dyDescent="0.45">
      <c r="A81" t="s">
        <v>1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2</v>
      </c>
      <c r="M81" t="s">
        <v>16</v>
      </c>
    </row>
    <row r="82" spans="1:13" x14ac:dyDescent="0.45">
      <c r="A82" t="s">
        <v>1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2</v>
      </c>
      <c r="M82" t="s">
        <v>16</v>
      </c>
    </row>
    <row r="83" spans="1:13" x14ac:dyDescent="0.45">
      <c r="A83" t="s">
        <v>1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2</v>
      </c>
      <c r="M83" t="s">
        <v>16</v>
      </c>
    </row>
    <row r="84" spans="1:13" x14ac:dyDescent="0.45">
      <c r="A84" t="s">
        <v>1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2</v>
      </c>
      <c r="M84" t="s">
        <v>16</v>
      </c>
    </row>
    <row r="85" spans="1:13" x14ac:dyDescent="0.45">
      <c r="A85" t="s">
        <v>1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2</v>
      </c>
      <c r="M85" t="s">
        <v>16</v>
      </c>
    </row>
    <row r="86" spans="1:13" x14ac:dyDescent="0.45">
      <c r="A86" t="s">
        <v>1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2</v>
      </c>
      <c r="M86" t="s">
        <v>16</v>
      </c>
    </row>
    <row r="87" spans="1:13" x14ac:dyDescent="0.45">
      <c r="A87" t="s">
        <v>1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2</v>
      </c>
      <c r="M87" t="s">
        <v>16</v>
      </c>
    </row>
    <row r="88" spans="1:13" x14ac:dyDescent="0.45">
      <c r="A88" t="s">
        <v>3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4</v>
      </c>
      <c r="M88" t="s">
        <v>16</v>
      </c>
    </row>
    <row r="89" spans="1:13" x14ac:dyDescent="0.45">
      <c r="A89" t="s">
        <v>3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4</v>
      </c>
      <c r="M89" t="s">
        <v>16</v>
      </c>
    </row>
    <row r="90" spans="1:13" x14ac:dyDescent="0.45">
      <c r="A90" t="s">
        <v>3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4</v>
      </c>
      <c r="M90" t="s">
        <v>16</v>
      </c>
    </row>
    <row r="91" spans="1:13" x14ac:dyDescent="0.45">
      <c r="A91" t="s">
        <v>3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4</v>
      </c>
      <c r="M91" t="s">
        <v>16</v>
      </c>
    </row>
    <row r="92" spans="1:13" x14ac:dyDescent="0.45">
      <c r="A92" t="s">
        <v>3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4</v>
      </c>
      <c r="M92" t="s">
        <v>16</v>
      </c>
    </row>
    <row r="93" spans="1:13" x14ac:dyDescent="0.45">
      <c r="A93" t="s">
        <v>3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4</v>
      </c>
      <c r="M93" t="s">
        <v>16</v>
      </c>
    </row>
    <row r="94" spans="1:13" x14ac:dyDescent="0.45">
      <c r="A94" t="s">
        <v>3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4</v>
      </c>
      <c r="M94" t="s">
        <v>16</v>
      </c>
    </row>
    <row r="95" spans="1:13" x14ac:dyDescent="0.45">
      <c r="A95" t="s">
        <v>6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7</v>
      </c>
      <c r="M95" t="s">
        <v>16</v>
      </c>
    </row>
    <row r="96" spans="1:13" x14ac:dyDescent="0.45">
      <c r="A96" t="s">
        <v>6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7</v>
      </c>
      <c r="M96" t="s">
        <v>16</v>
      </c>
    </row>
    <row r="97" spans="1:13" x14ac:dyDescent="0.45">
      <c r="A97" t="s">
        <v>6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7</v>
      </c>
      <c r="M97" t="s">
        <v>16</v>
      </c>
    </row>
    <row r="98" spans="1:13" x14ac:dyDescent="0.45">
      <c r="A98" t="s">
        <v>6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7</v>
      </c>
      <c r="M98" t="s">
        <v>16</v>
      </c>
    </row>
    <row r="99" spans="1:13" x14ac:dyDescent="0.45">
      <c r="A99" t="s">
        <v>6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7</v>
      </c>
      <c r="M99" t="s">
        <v>16</v>
      </c>
    </row>
    <row r="100" spans="1:13" x14ac:dyDescent="0.45">
      <c r="A100" t="s">
        <v>6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7</v>
      </c>
      <c r="M100" t="s">
        <v>16</v>
      </c>
    </row>
    <row r="101" spans="1:13" x14ac:dyDescent="0.45">
      <c r="A101" t="s">
        <v>6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7</v>
      </c>
      <c r="M101" t="s">
        <v>16</v>
      </c>
    </row>
    <row r="102" spans="1:13" x14ac:dyDescent="0.45">
      <c r="A102" t="s">
        <v>8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9</v>
      </c>
      <c r="M102" t="s">
        <v>16</v>
      </c>
    </row>
    <row r="103" spans="1:13" x14ac:dyDescent="0.45">
      <c r="A103" t="s">
        <v>8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9</v>
      </c>
      <c r="M103" t="s">
        <v>16</v>
      </c>
    </row>
    <row r="104" spans="1:13" x14ac:dyDescent="0.45">
      <c r="A104" t="s">
        <v>8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9</v>
      </c>
      <c r="M104" t="s">
        <v>16</v>
      </c>
    </row>
    <row r="105" spans="1:13" x14ac:dyDescent="0.45">
      <c r="A105" t="s">
        <v>8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9</v>
      </c>
      <c r="M105" t="s">
        <v>16</v>
      </c>
    </row>
    <row r="106" spans="1:13" x14ac:dyDescent="0.45">
      <c r="A106" t="s">
        <v>8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9</v>
      </c>
      <c r="M106" t="s">
        <v>16</v>
      </c>
    </row>
    <row r="107" spans="1:13" x14ac:dyDescent="0.45">
      <c r="A107" t="s">
        <v>8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9</v>
      </c>
      <c r="M107" t="s">
        <v>16</v>
      </c>
    </row>
    <row r="108" spans="1:13" x14ac:dyDescent="0.45">
      <c r="A108" t="s">
        <v>8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9</v>
      </c>
      <c r="M108" t="s">
        <v>16</v>
      </c>
    </row>
    <row r="109" spans="1:13" x14ac:dyDescent="0.45">
      <c r="A109" t="s">
        <v>10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11</v>
      </c>
      <c r="M109" t="s">
        <v>16</v>
      </c>
    </row>
    <row r="110" spans="1:13" x14ac:dyDescent="0.45">
      <c r="A110" t="s">
        <v>10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11</v>
      </c>
      <c r="M110" t="s">
        <v>16</v>
      </c>
    </row>
    <row r="111" spans="1:13" x14ac:dyDescent="0.45">
      <c r="A111" t="s">
        <v>10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11</v>
      </c>
      <c r="M111" t="s">
        <v>16</v>
      </c>
    </row>
    <row r="112" spans="1:13" x14ac:dyDescent="0.45">
      <c r="A112" t="s">
        <v>10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11</v>
      </c>
      <c r="M112" t="s">
        <v>16</v>
      </c>
    </row>
    <row r="113" spans="1:13" x14ac:dyDescent="0.45">
      <c r="A113" t="s">
        <v>10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11</v>
      </c>
      <c r="M113" t="s">
        <v>16</v>
      </c>
    </row>
    <row r="114" spans="1:13" x14ac:dyDescent="0.45">
      <c r="A114" t="s">
        <v>10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11</v>
      </c>
      <c r="M114" t="s">
        <v>16</v>
      </c>
    </row>
    <row r="115" spans="1:13" x14ac:dyDescent="0.45">
      <c r="A115" t="s">
        <v>10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11</v>
      </c>
      <c r="M115" t="s">
        <v>16</v>
      </c>
    </row>
    <row r="116" spans="1:13" x14ac:dyDescent="0.45">
      <c r="A116" t="s">
        <v>1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2</v>
      </c>
      <c r="M116" t="s">
        <v>19</v>
      </c>
    </row>
    <row r="117" spans="1:13" x14ac:dyDescent="0.45">
      <c r="A117" t="s">
        <v>1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2</v>
      </c>
      <c r="M117" t="s">
        <v>19</v>
      </c>
    </row>
    <row r="118" spans="1:13" x14ac:dyDescent="0.45">
      <c r="A118" t="s">
        <v>1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2</v>
      </c>
      <c r="M118" t="s">
        <v>19</v>
      </c>
    </row>
    <row r="119" spans="1:13" x14ac:dyDescent="0.45">
      <c r="A119" t="s">
        <v>1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2</v>
      </c>
      <c r="M119" t="s">
        <v>19</v>
      </c>
    </row>
    <row r="120" spans="1:13" x14ac:dyDescent="0.45">
      <c r="A120" t="s">
        <v>1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2</v>
      </c>
      <c r="M120" t="s">
        <v>19</v>
      </c>
    </row>
    <row r="121" spans="1:13" x14ac:dyDescent="0.45">
      <c r="A121" t="s">
        <v>1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2</v>
      </c>
      <c r="M121" t="s">
        <v>19</v>
      </c>
    </row>
    <row r="122" spans="1:13" x14ac:dyDescent="0.45">
      <c r="A122" t="s">
        <v>1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2</v>
      </c>
      <c r="M122" t="s">
        <v>19</v>
      </c>
    </row>
    <row r="123" spans="1:13" x14ac:dyDescent="0.45">
      <c r="A123" t="s">
        <v>3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4</v>
      </c>
      <c r="M123" t="s">
        <v>19</v>
      </c>
    </row>
    <row r="124" spans="1:13" x14ac:dyDescent="0.45">
      <c r="A124" t="s">
        <v>3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4</v>
      </c>
      <c r="M124" t="s">
        <v>19</v>
      </c>
    </row>
    <row r="125" spans="1:13" x14ac:dyDescent="0.45">
      <c r="A125" t="s">
        <v>3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4</v>
      </c>
      <c r="M125" t="s">
        <v>19</v>
      </c>
    </row>
    <row r="126" spans="1:13" x14ac:dyDescent="0.45">
      <c r="A126" t="s">
        <v>3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4</v>
      </c>
      <c r="M126" t="s">
        <v>19</v>
      </c>
    </row>
    <row r="127" spans="1:13" x14ac:dyDescent="0.45">
      <c r="A127" t="s">
        <v>3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4</v>
      </c>
      <c r="M127" t="s">
        <v>19</v>
      </c>
    </row>
    <row r="128" spans="1:13" x14ac:dyDescent="0.45">
      <c r="A128" t="s">
        <v>3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4</v>
      </c>
      <c r="M128" t="s">
        <v>19</v>
      </c>
    </row>
    <row r="129" spans="1:13" x14ac:dyDescent="0.45">
      <c r="A129" t="s">
        <v>3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4</v>
      </c>
      <c r="M129" t="s">
        <v>19</v>
      </c>
    </row>
    <row r="130" spans="1:13" x14ac:dyDescent="0.45">
      <c r="A130" t="s">
        <v>6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7</v>
      </c>
      <c r="M130" t="s">
        <v>19</v>
      </c>
    </row>
    <row r="131" spans="1:13" x14ac:dyDescent="0.45">
      <c r="A131" t="s">
        <v>6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7</v>
      </c>
      <c r="M131" t="s">
        <v>19</v>
      </c>
    </row>
    <row r="132" spans="1:13" x14ac:dyDescent="0.45">
      <c r="A132" t="s">
        <v>6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7</v>
      </c>
      <c r="M132" t="s">
        <v>19</v>
      </c>
    </row>
    <row r="133" spans="1:13" x14ac:dyDescent="0.45">
      <c r="A133" t="s">
        <v>6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7</v>
      </c>
      <c r="M133" t="s">
        <v>19</v>
      </c>
    </row>
    <row r="134" spans="1:13" x14ac:dyDescent="0.45">
      <c r="A134" t="s">
        <v>6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7</v>
      </c>
      <c r="M134" t="s">
        <v>19</v>
      </c>
    </row>
    <row r="135" spans="1:13" x14ac:dyDescent="0.45">
      <c r="A135" t="s">
        <v>6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7</v>
      </c>
      <c r="M135" t="s">
        <v>19</v>
      </c>
    </row>
    <row r="136" spans="1:13" x14ac:dyDescent="0.45">
      <c r="A136" t="s">
        <v>6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7</v>
      </c>
      <c r="M136" t="s">
        <v>19</v>
      </c>
    </row>
    <row r="137" spans="1:13" x14ac:dyDescent="0.45">
      <c r="A137" t="s">
        <v>8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9</v>
      </c>
      <c r="M137" t="s">
        <v>19</v>
      </c>
    </row>
    <row r="138" spans="1:13" x14ac:dyDescent="0.45">
      <c r="A138" t="s">
        <v>8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9</v>
      </c>
      <c r="M138" t="s">
        <v>19</v>
      </c>
    </row>
    <row r="139" spans="1:13" x14ac:dyDescent="0.45">
      <c r="A139" t="s">
        <v>8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9</v>
      </c>
      <c r="M139" t="s">
        <v>19</v>
      </c>
    </row>
    <row r="140" spans="1:13" x14ac:dyDescent="0.45">
      <c r="A140" t="s">
        <v>8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9</v>
      </c>
      <c r="M140" t="s">
        <v>19</v>
      </c>
    </row>
    <row r="141" spans="1:13" x14ac:dyDescent="0.45">
      <c r="A141" t="s">
        <v>8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9</v>
      </c>
      <c r="M141" t="s">
        <v>19</v>
      </c>
    </row>
    <row r="142" spans="1:13" x14ac:dyDescent="0.45">
      <c r="A142" t="s">
        <v>8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9</v>
      </c>
      <c r="M142" t="s">
        <v>19</v>
      </c>
    </row>
    <row r="143" spans="1:13" x14ac:dyDescent="0.45">
      <c r="A143" t="s">
        <v>8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9</v>
      </c>
      <c r="M143" t="s">
        <v>19</v>
      </c>
    </row>
    <row r="144" spans="1:13" x14ac:dyDescent="0.45">
      <c r="A144" t="s">
        <v>10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11</v>
      </c>
      <c r="M144" t="s">
        <v>19</v>
      </c>
    </row>
    <row r="145" spans="1:13" x14ac:dyDescent="0.45">
      <c r="A145" t="s">
        <v>10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11</v>
      </c>
      <c r="M145" t="s">
        <v>19</v>
      </c>
    </row>
    <row r="146" spans="1:13" x14ac:dyDescent="0.45">
      <c r="A146" t="s">
        <v>10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11</v>
      </c>
      <c r="M146" t="s">
        <v>19</v>
      </c>
    </row>
    <row r="147" spans="1:13" x14ac:dyDescent="0.45">
      <c r="A147" t="s">
        <v>10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11</v>
      </c>
      <c r="M147" t="s">
        <v>19</v>
      </c>
    </row>
    <row r="148" spans="1:13" x14ac:dyDescent="0.45">
      <c r="A148" t="s">
        <v>10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11</v>
      </c>
      <c r="M148" t="s">
        <v>19</v>
      </c>
    </row>
    <row r="149" spans="1:13" x14ac:dyDescent="0.45">
      <c r="A149" t="s">
        <v>10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11</v>
      </c>
      <c r="M149" t="s">
        <v>19</v>
      </c>
    </row>
    <row r="150" spans="1:13" x14ac:dyDescent="0.45">
      <c r="A150" t="s">
        <v>10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11</v>
      </c>
      <c r="M150" t="s">
        <v>19</v>
      </c>
    </row>
    <row r="151" spans="1:13" x14ac:dyDescent="0.45">
      <c r="A151" t="s">
        <v>1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2</v>
      </c>
      <c r="M151" t="s">
        <v>22</v>
      </c>
    </row>
    <row r="152" spans="1:13" x14ac:dyDescent="0.45">
      <c r="A152" t="s">
        <v>1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2</v>
      </c>
      <c r="M152" t="s">
        <v>22</v>
      </c>
    </row>
    <row r="153" spans="1:13" x14ac:dyDescent="0.45">
      <c r="A153" t="s">
        <v>1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2</v>
      </c>
      <c r="M153" t="s">
        <v>22</v>
      </c>
    </row>
    <row r="154" spans="1:13" x14ac:dyDescent="0.45">
      <c r="A154" t="s">
        <v>1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2</v>
      </c>
      <c r="M154" t="s">
        <v>22</v>
      </c>
    </row>
    <row r="155" spans="1:13" x14ac:dyDescent="0.45">
      <c r="A155" t="s">
        <v>1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2</v>
      </c>
      <c r="M155" t="s">
        <v>22</v>
      </c>
    </row>
    <row r="156" spans="1:13" x14ac:dyDescent="0.45">
      <c r="A156" t="s">
        <v>1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2</v>
      </c>
      <c r="M156" t="s">
        <v>22</v>
      </c>
    </row>
    <row r="157" spans="1:13" x14ac:dyDescent="0.45">
      <c r="A157" t="s">
        <v>1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2</v>
      </c>
      <c r="M157" t="s">
        <v>22</v>
      </c>
    </row>
    <row r="158" spans="1:13" x14ac:dyDescent="0.45">
      <c r="A158" t="s">
        <v>3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4</v>
      </c>
      <c r="M158" t="s">
        <v>22</v>
      </c>
    </row>
    <row r="159" spans="1:13" x14ac:dyDescent="0.45">
      <c r="A159" t="s">
        <v>3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4</v>
      </c>
      <c r="M159" t="s">
        <v>22</v>
      </c>
    </row>
    <row r="160" spans="1:13" x14ac:dyDescent="0.45">
      <c r="A160" t="s">
        <v>3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4</v>
      </c>
      <c r="M160" t="s">
        <v>22</v>
      </c>
    </row>
    <row r="161" spans="1:13" x14ac:dyDescent="0.45">
      <c r="A161" t="s">
        <v>3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4</v>
      </c>
      <c r="M161" t="s">
        <v>22</v>
      </c>
    </row>
    <row r="162" spans="1:13" x14ac:dyDescent="0.45">
      <c r="A162" t="s">
        <v>3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4</v>
      </c>
      <c r="M162" t="s">
        <v>22</v>
      </c>
    </row>
    <row r="163" spans="1:13" x14ac:dyDescent="0.45">
      <c r="A163" t="s">
        <v>3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4</v>
      </c>
      <c r="M163" t="s">
        <v>22</v>
      </c>
    </row>
    <row r="164" spans="1:13" x14ac:dyDescent="0.45">
      <c r="A164" t="s">
        <v>3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4</v>
      </c>
      <c r="M164" t="s">
        <v>22</v>
      </c>
    </row>
    <row r="165" spans="1:13" x14ac:dyDescent="0.45">
      <c r="A165" t="s">
        <v>6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7</v>
      </c>
      <c r="M165" t="s">
        <v>22</v>
      </c>
    </row>
    <row r="166" spans="1:13" x14ac:dyDescent="0.45">
      <c r="A166" t="s">
        <v>6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7</v>
      </c>
      <c r="M166" t="s">
        <v>22</v>
      </c>
    </row>
    <row r="167" spans="1:13" x14ac:dyDescent="0.45">
      <c r="A167" t="s">
        <v>6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7</v>
      </c>
      <c r="M167" t="s">
        <v>22</v>
      </c>
    </row>
    <row r="168" spans="1:13" x14ac:dyDescent="0.45">
      <c r="A168" t="s">
        <v>6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7</v>
      </c>
      <c r="M168" t="s">
        <v>22</v>
      </c>
    </row>
    <row r="169" spans="1:13" x14ac:dyDescent="0.45">
      <c r="A169" t="s">
        <v>6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7</v>
      </c>
      <c r="M169" t="s">
        <v>22</v>
      </c>
    </row>
    <row r="170" spans="1:13" x14ac:dyDescent="0.45">
      <c r="A170" t="s">
        <v>6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7</v>
      </c>
      <c r="M170" t="s">
        <v>22</v>
      </c>
    </row>
    <row r="171" spans="1:13" x14ac:dyDescent="0.45">
      <c r="A171" t="s">
        <v>6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7</v>
      </c>
      <c r="M171" t="s">
        <v>22</v>
      </c>
    </row>
    <row r="172" spans="1:13" x14ac:dyDescent="0.45">
      <c r="A172" t="s">
        <v>8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9</v>
      </c>
      <c r="M172" t="s">
        <v>22</v>
      </c>
    </row>
    <row r="173" spans="1:13" x14ac:dyDescent="0.45">
      <c r="A173" t="s">
        <v>8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9</v>
      </c>
      <c r="M173" t="s">
        <v>22</v>
      </c>
    </row>
    <row r="174" spans="1:13" x14ac:dyDescent="0.45">
      <c r="A174" t="s">
        <v>8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9</v>
      </c>
      <c r="M174" t="s">
        <v>22</v>
      </c>
    </row>
    <row r="175" spans="1:13" x14ac:dyDescent="0.45">
      <c r="A175" t="s">
        <v>8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9</v>
      </c>
      <c r="M175" t="s">
        <v>22</v>
      </c>
    </row>
    <row r="176" spans="1:13" x14ac:dyDescent="0.45">
      <c r="A176" t="s">
        <v>8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9</v>
      </c>
      <c r="M176" t="s">
        <v>22</v>
      </c>
    </row>
    <row r="177" spans="1:13" x14ac:dyDescent="0.45">
      <c r="A177" t="s">
        <v>8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9</v>
      </c>
      <c r="M177" t="s">
        <v>22</v>
      </c>
    </row>
    <row r="178" spans="1:13" x14ac:dyDescent="0.45">
      <c r="A178" t="s">
        <v>8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9</v>
      </c>
      <c r="M178" t="s">
        <v>22</v>
      </c>
    </row>
    <row r="179" spans="1:13" x14ac:dyDescent="0.45">
      <c r="A179" t="s">
        <v>10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11</v>
      </c>
      <c r="M179" t="s">
        <v>22</v>
      </c>
    </row>
    <row r="180" spans="1:13" x14ac:dyDescent="0.45">
      <c r="A180" t="s">
        <v>10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11</v>
      </c>
      <c r="M180" t="s">
        <v>22</v>
      </c>
    </row>
    <row r="181" spans="1:13" x14ac:dyDescent="0.45">
      <c r="A181" t="s">
        <v>10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11</v>
      </c>
      <c r="M181" t="s">
        <v>22</v>
      </c>
    </row>
    <row r="182" spans="1:13" x14ac:dyDescent="0.45">
      <c r="A182" t="s">
        <v>10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11</v>
      </c>
      <c r="M182" t="s">
        <v>22</v>
      </c>
    </row>
    <row r="183" spans="1:13" x14ac:dyDescent="0.45">
      <c r="A183" t="s">
        <v>10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11</v>
      </c>
      <c r="M183" t="s">
        <v>22</v>
      </c>
    </row>
    <row r="184" spans="1:13" x14ac:dyDescent="0.45">
      <c r="A184" t="s">
        <v>10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11</v>
      </c>
      <c r="M184" t="s">
        <v>22</v>
      </c>
    </row>
    <row r="185" spans="1:13" x14ac:dyDescent="0.45">
      <c r="A185" t="s">
        <v>10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11</v>
      </c>
      <c r="M185" t="s">
        <v>22</v>
      </c>
    </row>
    <row r="186" spans="1:13" x14ac:dyDescent="0.45">
      <c r="A186" t="s">
        <v>1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2</v>
      </c>
      <c r="M186" t="s">
        <v>24</v>
      </c>
    </row>
    <row r="187" spans="1:13" x14ac:dyDescent="0.45">
      <c r="A187" t="s">
        <v>1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2</v>
      </c>
      <c r="M187" t="s">
        <v>24</v>
      </c>
    </row>
    <row r="188" spans="1:13" x14ac:dyDescent="0.45">
      <c r="A188" t="s">
        <v>1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2</v>
      </c>
      <c r="M188" t="s">
        <v>24</v>
      </c>
    </row>
    <row r="189" spans="1:13" x14ac:dyDescent="0.45">
      <c r="A189" t="s">
        <v>1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2</v>
      </c>
      <c r="M189" t="s">
        <v>24</v>
      </c>
    </row>
    <row r="190" spans="1:13" x14ac:dyDescent="0.45">
      <c r="A190" t="s">
        <v>1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2</v>
      </c>
      <c r="M190" t="s">
        <v>24</v>
      </c>
    </row>
    <row r="191" spans="1:13" x14ac:dyDescent="0.45">
      <c r="A191" t="s">
        <v>1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2</v>
      </c>
      <c r="M191" t="s">
        <v>24</v>
      </c>
    </row>
    <row r="192" spans="1:13" x14ac:dyDescent="0.45">
      <c r="A192" t="s">
        <v>1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2</v>
      </c>
      <c r="M192" t="s">
        <v>24</v>
      </c>
    </row>
    <row r="193" spans="1:13" x14ac:dyDescent="0.45">
      <c r="A193" t="s">
        <v>3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4</v>
      </c>
      <c r="M193" t="s">
        <v>24</v>
      </c>
    </row>
    <row r="194" spans="1:13" x14ac:dyDescent="0.45">
      <c r="A194" t="s">
        <v>3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4</v>
      </c>
      <c r="M194" t="s">
        <v>24</v>
      </c>
    </row>
    <row r="195" spans="1:13" x14ac:dyDescent="0.45">
      <c r="A195" t="s">
        <v>3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4</v>
      </c>
      <c r="M195" t="s">
        <v>24</v>
      </c>
    </row>
    <row r="196" spans="1:13" x14ac:dyDescent="0.45">
      <c r="A196" t="s">
        <v>3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4</v>
      </c>
      <c r="M196" t="s">
        <v>24</v>
      </c>
    </row>
    <row r="197" spans="1:13" x14ac:dyDescent="0.45">
      <c r="A197" t="s">
        <v>3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4</v>
      </c>
      <c r="M197" t="s">
        <v>24</v>
      </c>
    </row>
    <row r="198" spans="1:13" x14ac:dyDescent="0.45">
      <c r="A198" t="s">
        <v>3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4</v>
      </c>
      <c r="M198" t="s">
        <v>24</v>
      </c>
    </row>
    <row r="199" spans="1:13" x14ac:dyDescent="0.45">
      <c r="A199" t="s">
        <v>3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4</v>
      </c>
      <c r="M199" t="s">
        <v>24</v>
      </c>
    </row>
    <row r="200" spans="1:13" x14ac:dyDescent="0.45">
      <c r="A200" t="s">
        <v>6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7</v>
      </c>
      <c r="M200" t="s">
        <v>24</v>
      </c>
    </row>
    <row r="201" spans="1:13" x14ac:dyDescent="0.45">
      <c r="A201" t="s">
        <v>6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7</v>
      </c>
      <c r="M201" t="s">
        <v>24</v>
      </c>
    </row>
    <row r="202" spans="1:13" x14ac:dyDescent="0.45">
      <c r="A202" t="s">
        <v>6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7</v>
      </c>
      <c r="M202" t="s">
        <v>24</v>
      </c>
    </row>
    <row r="203" spans="1:13" x14ac:dyDescent="0.45">
      <c r="A203" t="s">
        <v>6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7</v>
      </c>
      <c r="M203" t="s">
        <v>24</v>
      </c>
    </row>
    <row r="204" spans="1:13" x14ac:dyDescent="0.45">
      <c r="A204" t="s">
        <v>6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7</v>
      </c>
      <c r="M204" t="s">
        <v>24</v>
      </c>
    </row>
    <row r="205" spans="1:13" x14ac:dyDescent="0.45">
      <c r="A205" t="s">
        <v>6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7</v>
      </c>
      <c r="M205" t="s">
        <v>24</v>
      </c>
    </row>
    <row r="206" spans="1:13" x14ac:dyDescent="0.45">
      <c r="A206" t="s">
        <v>6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7</v>
      </c>
      <c r="M206" t="s">
        <v>24</v>
      </c>
    </row>
    <row r="207" spans="1:13" x14ac:dyDescent="0.45">
      <c r="A207" t="s">
        <v>8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9</v>
      </c>
      <c r="M207" t="s">
        <v>24</v>
      </c>
    </row>
    <row r="208" spans="1:13" x14ac:dyDescent="0.45">
      <c r="A208" t="s">
        <v>8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9</v>
      </c>
      <c r="M208" t="s">
        <v>24</v>
      </c>
    </row>
    <row r="209" spans="1:13" x14ac:dyDescent="0.45">
      <c r="A209" t="s">
        <v>8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9</v>
      </c>
      <c r="M209" t="s">
        <v>24</v>
      </c>
    </row>
    <row r="210" spans="1:13" x14ac:dyDescent="0.45">
      <c r="A210" t="s">
        <v>8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9</v>
      </c>
      <c r="M210" t="s">
        <v>24</v>
      </c>
    </row>
    <row r="211" spans="1:13" x14ac:dyDescent="0.45">
      <c r="A211" t="s">
        <v>8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9</v>
      </c>
      <c r="M211" t="s">
        <v>24</v>
      </c>
    </row>
    <row r="212" spans="1:13" x14ac:dyDescent="0.45">
      <c r="A212" t="s">
        <v>8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9</v>
      </c>
      <c r="M212" t="s">
        <v>24</v>
      </c>
    </row>
    <row r="213" spans="1:13" x14ac:dyDescent="0.45">
      <c r="A213" t="s">
        <v>8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9</v>
      </c>
      <c r="M213" t="s">
        <v>24</v>
      </c>
    </row>
    <row r="214" spans="1:13" x14ac:dyDescent="0.45">
      <c r="A214" t="s">
        <v>10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11</v>
      </c>
      <c r="M214" t="s">
        <v>24</v>
      </c>
    </row>
    <row r="215" spans="1:13" x14ac:dyDescent="0.45">
      <c r="A215" t="s">
        <v>10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11</v>
      </c>
      <c r="M215" t="s">
        <v>24</v>
      </c>
    </row>
    <row r="216" spans="1:13" x14ac:dyDescent="0.45">
      <c r="A216" t="s">
        <v>10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11</v>
      </c>
      <c r="M216" t="s">
        <v>24</v>
      </c>
    </row>
    <row r="217" spans="1:13" x14ac:dyDescent="0.45">
      <c r="A217" t="s">
        <v>10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11</v>
      </c>
      <c r="M217" t="s">
        <v>24</v>
      </c>
    </row>
    <row r="218" spans="1:13" x14ac:dyDescent="0.45">
      <c r="A218" t="s">
        <v>10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11</v>
      </c>
      <c r="M218" t="s">
        <v>24</v>
      </c>
    </row>
    <row r="219" spans="1:13" x14ac:dyDescent="0.45">
      <c r="A219" t="s">
        <v>10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11</v>
      </c>
      <c r="M219" t="s">
        <v>24</v>
      </c>
    </row>
    <row r="220" spans="1:13" x14ac:dyDescent="0.45">
      <c r="A220" t="s">
        <v>10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11</v>
      </c>
      <c r="M220" t="s">
        <v>24</v>
      </c>
    </row>
    <row r="221" spans="1:13" x14ac:dyDescent="0.45">
      <c r="A221" t="s">
        <v>1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2</v>
      </c>
      <c r="M221" t="s">
        <v>71</v>
      </c>
    </row>
    <row r="222" spans="1:13" x14ac:dyDescent="0.45">
      <c r="A222" t="s">
        <v>1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2</v>
      </c>
      <c r="M222" t="s">
        <v>71</v>
      </c>
    </row>
    <row r="223" spans="1:13" x14ac:dyDescent="0.45">
      <c r="A223" t="s">
        <v>1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2</v>
      </c>
      <c r="M223" t="s">
        <v>71</v>
      </c>
    </row>
    <row r="224" spans="1:13" x14ac:dyDescent="0.45">
      <c r="A224" t="s">
        <v>1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2</v>
      </c>
      <c r="M224" t="s">
        <v>71</v>
      </c>
    </row>
    <row r="225" spans="1:13" x14ac:dyDescent="0.45">
      <c r="A225" t="s">
        <v>1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2</v>
      </c>
      <c r="M225" t="s">
        <v>71</v>
      </c>
    </row>
    <row r="226" spans="1:13" x14ac:dyDescent="0.45">
      <c r="A226" t="s">
        <v>1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2</v>
      </c>
      <c r="M226" t="s">
        <v>71</v>
      </c>
    </row>
    <row r="227" spans="1:13" x14ac:dyDescent="0.45">
      <c r="A227" t="s">
        <v>1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2</v>
      </c>
      <c r="M227" t="s">
        <v>71</v>
      </c>
    </row>
    <row r="228" spans="1:13" x14ac:dyDescent="0.45">
      <c r="A228" t="s">
        <v>3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4</v>
      </c>
      <c r="M228" t="s">
        <v>71</v>
      </c>
    </row>
    <row r="229" spans="1:13" x14ac:dyDescent="0.45">
      <c r="A229" t="s">
        <v>3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4</v>
      </c>
      <c r="M229" t="s">
        <v>71</v>
      </c>
    </row>
    <row r="230" spans="1:13" x14ac:dyDescent="0.45">
      <c r="A230" t="s">
        <v>3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4</v>
      </c>
      <c r="M230" t="s">
        <v>71</v>
      </c>
    </row>
    <row r="231" spans="1:13" x14ac:dyDescent="0.45">
      <c r="A231" t="s">
        <v>3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4</v>
      </c>
      <c r="M231" t="s">
        <v>71</v>
      </c>
    </row>
    <row r="232" spans="1:13" x14ac:dyDescent="0.45">
      <c r="A232" t="s">
        <v>3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4</v>
      </c>
      <c r="M232" t="s">
        <v>71</v>
      </c>
    </row>
    <row r="233" spans="1:13" x14ac:dyDescent="0.45">
      <c r="A233" t="s">
        <v>3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4</v>
      </c>
      <c r="M233" t="s">
        <v>71</v>
      </c>
    </row>
    <row r="234" spans="1:13" x14ac:dyDescent="0.45">
      <c r="A234" t="s">
        <v>3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4</v>
      </c>
      <c r="M234" t="s">
        <v>71</v>
      </c>
    </row>
    <row r="235" spans="1:13" x14ac:dyDescent="0.45">
      <c r="A235" t="s">
        <v>6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7</v>
      </c>
      <c r="M235" t="s">
        <v>71</v>
      </c>
    </row>
    <row r="236" spans="1:13" x14ac:dyDescent="0.45">
      <c r="A236" t="s">
        <v>6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7</v>
      </c>
      <c r="M236" t="s">
        <v>71</v>
      </c>
    </row>
    <row r="237" spans="1:13" x14ac:dyDescent="0.45">
      <c r="A237" t="s">
        <v>6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7</v>
      </c>
      <c r="M237" t="s">
        <v>71</v>
      </c>
    </row>
    <row r="238" spans="1:13" x14ac:dyDescent="0.45">
      <c r="A238" t="s">
        <v>6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7</v>
      </c>
      <c r="M238" t="s">
        <v>71</v>
      </c>
    </row>
    <row r="239" spans="1:13" x14ac:dyDescent="0.45">
      <c r="A239" t="s">
        <v>6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7</v>
      </c>
      <c r="M239" t="s">
        <v>71</v>
      </c>
    </row>
    <row r="240" spans="1:13" x14ac:dyDescent="0.45">
      <c r="A240" t="s">
        <v>6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7</v>
      </c>
      <c r="M240" t="s">
        <v>71</v>
      </c>
    </row>
    <row r="241" spans="1:13" x14ac:dyDescent="0.45">
      <c r="A241" t="s">
        <v>6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7</v>
      </c>
      <c r="M241" t="s">
        <v>71</v>
      </c>
    </row>
    <row r="242" spans="1:13" x14ac:dyDescent="0.45">
      <c r="A242" t="s">
        <v>8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9</v>
      </c>
      <c r="M242" t="s">
        <v>71</v>
      </c>
    </row>
    <row r="243" spans="1:13" x14ac:dyDescent="0.45">
      <c r="A243" t="s">
        <v>8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9</v>
      </c>
      <c r="M243" t="s">
        <v>71</v>
      </c>
    </row>
    <row r="244" spans="1:13" x14ac:dyDescent="0.45">
      <c r="A244" t="s">
        <v>8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9</v>
      </c>
      <c r="M244" t="s">
        <v>71</v>
      </c>
    </row>
    <row r="245" spans="1:13" x14ac:dyDescent="0.45">
      <c r="A245" t="s">
        <v>8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9</v>
      </c>
      <c r="M245" t="s">
        <v>71</v>
      </c>
    </row>
    <row r="246" spans="1:13" x14ac:dyDescent="0.45">
      <c r="A246" t="s">
        <v>8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9</v>
      </c>
      <c r="M246" t="s">
        <v>71</v>
      </c>
    </row>
    <row r="247" spans="1:13" x14ac:dyDescent="0.45">
      <c r="A247" t="s">
        <v>8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9</v>
      </c>
      <c r="M247" t="s">
        <v>71</v>
      </c>
    </row>
    <row r="248" spans="1:13" x14ac:dyDescent="0.45">
      <c r="A248" t="s">
        <v>8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9</v>
      </c>
      <c r="M248" t="s">
        <v>71</v>
      </c>
    </row>
    <row r="249" spans="1:13" x14ac:dyDescent="0.45">
      <c r="A249" t="s">
        <v>10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11</v>
      </c>
      <c r="M249" t="s">
        <v>71</v>
      </c>
    </row>
    <row r="250" spans="1:13" x14ac:dyDescent="0.45">
      <c r="A250" t="s">
        <v>10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11</v>
      </c>
      <c r="M250" t="s">
        <v>71</v>
      </c>
    </row>
    <row r="251" spans="1:13" x14ac:dyDescent="0.45">
      <c r="A251" t="s">
        <v>10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11</v>
      </c>
      <c r="M251" t="s">
        <v>71</v>
      </c>
    </row>
    <row r="252" spans="1:13" x14ac:dyDescent="0.45">
      <c r="A252" t="s">
        <v>10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11</v>
      </c>
      <c r="M252" t="s">
        <v>71</v>
      </c>
    </row>
    <row r="253" spans="1:13" x14ac:dyDescent="0.45">
      <c r="A253" t="s">
        <v>10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11</v>
      </c>
      <c r="M253" t="s">
        <v>71</v>
      </c>
    </row>
    <row r="254" spans="1:13" x14ac:dyDescent="0.45">
      <c r="A254" t="s">
        <v>10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11</v>
      </c>
      <c r="M254" t="s">
        <v>71</v>
      </c>
    </row>
    <row r="255" spans="1:13" x14ac:dyDescent="0.45">
      <c r="A255" t="s">
        <v>10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11</v>
      </c>
      <c r="M255" t="s">
        <v>71</v>
      </c>
    </row>
    <row r="256" spans="1:13" x14ac:dyDescent="0.45">
      <c r="A256" t="s">
        <v>1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2</v>
      </c>
      <c r="M256" t="s">
        <v>72</v>
      </c>
    </row>
    <row r="257" spans="1:13" x14ac:dyDescent="0.45">
      <c r="A257" t="s">
        <v>1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2</v>
      </c>
      <c r="M257" t="s">
        <v>72</v>
      </c>
    </row>
    <row r="258" spans="1:13" x14ac:dyDescent="0.45">
      <c r="A258" t="s">
        <v>1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2</v>
      </c>
      <c r="M258" t="s">
        <v>72</v>
      </c>
    </row>
    <row r="259" spans="1:13" x14ac:dyDescent="0.45">
      <c r="A259" t="s">
        <v>1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2</v>
      </c>
      <c r="M259" t="s">
        <v>72</v>
      </c>
    </row>
    <row r="260" spans="1:13" x14ac:dyDescent="0.45">
      <c r="A260" t="s">
        <v>1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2</v>
      </c>
      <c r="M260" t="s">
        <v>72</v>
      </c>
    </row>
    <row r="261" spans="1:13" x14ac:dyDescent="0.45">
      <c r="A261" t="s">
        <v>1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2</v>
      </c>
      <c r="M261" t="s">
        <v>72</v>
      </c>
    </row>
    <row r="262" spans="1:13" x14ac:dyDescent="0.45">
      <c r="A262" t="s">
        <v>1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2</v>
      </c>
      <c r="M262" t="s">
        <v>72</v>
      </c>
    </row>
    <row r="263" spans="1:13" x14ac:dyDescent="0.45">
      <c r="A263" t="s">
        <v>3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4</v>
      </c>
      <c r="M263" t="s">
        <v>72</v>
      </c>
    </row>
    <row r="264" spans="1:13" x14ac:dyDescent="0.45">
      <c r="A264" t="s">
        <v>3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4</v>
      </c>
      <c r="M264" t="s">
        <v>72</v>
      </c>
    </row>
    <row r="265" spans="1:13" x14ac:dyDescent="0.45">
      <c r="A265" t="s">
        <v>3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4</v>
      </c>
      <c r="M265" t="s">
        <v>72</v>
      </c>
    </row>
    <row r="266" spans="1:13" x14ac:dyDescent="0.45">
      <c r="A266" t="s">
        <v>3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4</v>
      </c>
      <c r="M266" t="s">
        <v>72</v>
      </c>
    </row>
    <row r="267" spans="1:13" x14ac:dyDescent="0.45">
      <c r="A267" t="s">
        <v>3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4</v>
      </c>
      <c r="M267" t="s">
        <v>72</v>
      </c>
    </row>
    <row r="268" spans="1:13" x14ac:dyDescent="0.45">
      <c r="A268" t="s">
        <v>3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4</v>
      </c>
      <c r="M268" t="s">
        <v>72</v>
      </c>
    </row>
    <row r="269" spans="1:13" x14ac:dyDescent="0.45">
      <c r="A269" t="s">
        <v>3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4</v>
      </c>
      <c r="M269" t="s">
        <v>72</v>
      </c>
    </row>
    <row r="270" spans="1:13" x14ac:dyDescent="0.45">
      <c r="A270" t="s">
        <v>6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7</v>
      </c>
      <c r="M270" t="s">
        <v>72</v>
      </c>
    </row>
    <row r="271" spans="1:13" x14ac:dyDescent="0.45">
      <c r="A271" t="s">
        <v>6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7</v>
      </c>
      <c r="M271" t="s">
        <v>72</v>
      </c>
    </row>
    <row r="272" spans="1:13" x14ac:dyDescent="0.45">
      <c r="A272" t="s">
        <v>6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7</v>
      </c>
      <c r="M272" t="s">
        <v>72</v>
      </c>
    </row>
    <row r="273" spans="1:13" x14ac:dyDescent="0.45">
      <c r="A273" t="s">
        <v>6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7</v>
      </c>
      <c r="M273" t="s">
        <v>72</v>
      </c>
    </row>
    <row r="274" spans="1:13" x14ac:dyDescent="0.45">
      <c r="A274" t="s">
        <v>6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7</v>
      </c>
      <c r="M274" t="s">
        <v>72</v>
      </c>
    </row>
    <row r="275" spans="1:13" x14ac:dyDescent="0.45">
      <c r="A275" t="s">
        <v>6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7</v>
      </c>
      <c r="M275" t="s">
        <v>72</v>
      </c>
    </row>
    <row r="276" spans="1:13" x14ac:dyDescent="0.45">
      <c r="A276" t="s">
        <v>6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7</v>
      </c>
      <c r="M276" t="s">
        <v>72</v>
      </c>
    </row>
    <row r="277" spans="1:13" x14ac:dyDescent="0.45">
      <c r="A277" t="s">
        <v>8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9</v>
      </c>
      <c r="M277" t="s">
        <v>72</v>
      </c>
    </row>
    <row r="278" spans="1:13" x14ac:dyDescent="0.45">
      <c r="A278" t="s">
        <v>8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9</v>
      </c>
      <c r="M278" t="s">
        <v>72</v>
      </c>
    </row>
    <row r="279" spans="1:13" x14ac:dyDescent="0.45">
      <c r="A279" t="s">
        <v>8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9</v>
      </c>
      <c r="M279" t="s">
        <v>72</v>
      </c>
    </row>
    <row r="280" spans="1:13" x14ac:dyDescent="0.45">
      <c r="A280" t="s">
        <v>8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9</v>
      </c>
      <c r="M280" t="s">
        <v>72</v>
      </c>
    </row>
    <row r="281" spans="1:13" x14ac:dyDescent="0.45">
      <c r="A281" t="s">
        <v>8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9</v>
      </c>
      <c r="M281" t="s">
        <v>72</v>
      </c>
    </row>
    <row r="282" spans="1:13" x14ac:dyDescent="0.45">
      <c r="A282" t="s">
        <v>8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9</v>
      </c>
      <c r="M282" t="s">
        <v>72</v>
      </c>
    </row>
    <row r="283" spans="1:13" x14ac:dyDescent="0.45">
      <c r="A283" t="s">
        <v>8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9</v>
      </c>
      <c r="M283" t="s">
        <v>72</v>
      </c>
    </row>
    <row r="284" spans="1:13" x14ac:dyDescent="0.45">
      <c r="A284" t="s">
        <v>10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11</v>
      </c>
      <c r="M284" t="s">
        <v>72</v>
      </c>
    </row>
    <row r="285" spans="1:13" x14ac:dyDescent="0.45">
      <c r="A285" t="s">
        <v>10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11</v>
      </c>
      <c r="M285" t="s">
        <v>72</v>
      </c>
    </row>
    <row r="286" spans="1:13" x14ac:dyDescent="0.45">
      <c r="A286" t="s">
        <v>10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11</v>
      </c>
      <c r="M286" t="s">
        <v>72</v>
      </c>
    </row>
    <row r="287" spans="1:13" x14ac:dyDescent="0.45">
      <c r="A287" t="s">
        <v>10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11</v>
      </c>
      <c r="M287" t="s">
        <v>72</v>
      </c>
    </row>
    <row r="288" spans="1:13" x14ac:dyDescent="0.45">
      <c r="A288" t="s">
        <v>10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11</v>
      </c>
      <c r="M288" t="s">
        <v>72</v>
      </c>
    </row>
    <row r="289" spans="1:13" x14ac:dyDescent="0.45">
      <c r="A289" t="s">
        <v>10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11</v>
      </c>
      <c r="M289" t="s">
        <v>72</v>
      </c>
    </row>
    <row r="290" spans="1:13" x14ac:dyDescent="0.45">
      <c r="A290" t="s">
        <v>10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11</v>
      </c>
      <c r="M290" t="s">
        <v>72</v>
      </c>
    </row>
    <row r="291" spans="1:13" x14ac:dyDescent="0.45">
      <c r="A291" t="s">
        <v>1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2</v>
      </c>
      <c r="M291" t="s">
        <v>73</v>
      </c>
    </row>
    <row r="292" spans="1:13" x14ac:dyDescent="0.45">
      <c r="A292" t="s">
        <v>1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2</v>
      </c>
      <c r="M292" t="s">
        <v>73</v>
      </c>
    </row>
    <row r="293" spans="1:13" x14ac:dyDescent="0.45">
      <c r="A293" t="s">
        <v>1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2</v>
      </c>
      <c r="M293" t="s">
        <v>73</v>
      </c>
    </row>
    <row r="294" spans="1:13" x14ac:dyDescent="0.45">
      <c r="A294" t="s">
        <v>1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2</v>
      </c>
      <c r="M294" t="s">
        <v>73</v>
      </c>
    </row>
    <row r="295" spans="1:13" x14ac:dyDescent="0.45">
      <c r="A295" t="s">
        <v>1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2</v>
      </c>
      <c r="M295" t="s">
        <v>73</v>
      </c>
    </row>
    <row r="296" spans="1:13" x14ac:dyDescent="0.45">
      <c r="A296" t="s">
        <v>1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2</v>
      </c>
      <c r="M296" t="s">
        <v>73</v>
      </c>
    </row>
    <row r="297" spans="1:13" x14ac:dyDescent="0.45">
      <c r="A297" t="s">
        <v>1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2</v>
      </c>
      <c r="M297" t="s">
        <v>73</v>
      </c>
    </row>
    <row r="298" spans="1:13" x14ac:dyDescent="0.45">
      <c r="A298" t="s">
        <v>3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4</v>
      </c>
      <c r="M298" t="s">
        <v>73</v>
      </c>
    </row>
    <row r="299" spans="1:13" x14ac:dyDescent="0.45">
      <c r="A299" t="s">
        <v>3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4</v>
      </c>
      <c r="M299" t="s">
        <v>73</v>
      </c>
    </row>
    <row r="300" spans="1:13" x14ac:dyDescent="0.45">
      <c r="A300" t="s">
        <v>3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4</v>
      </c>
      <c r="M300" t="s">
        <v>73</v>
      </c>
    </row>
    <row r="301" spans="1:13" x14ac:dyDescent="0.45">
      <c r="A301" t="s">
        <v>3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4</v>
      </c>
      <c r="M301" t="s">
        <v>73</v>
      </c>
    </row>
    <row r="302" spans="1:13" x14ac:dyDescent="0.45">
      <c r="A302" t="s">
        <v>3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4</v>
      </c>
      <c r="M302" t="s">
        <v>73</v>
      </c>
    </row>
    <row r="303" spans="1:13" x14ac:dyDescent="0.45">
      <c r="A303" t="s">
        <v>3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4</v>
      </c>
      <c r="M303" t="s">
        <v>73</v>
      </c>
    </row>
    <row r="304" spans="1:13" x14ac:dyDescent="0.45">
      <c r="A304" t="s">
        <v>3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4</v>
      </c>
      <c r="M304" t="s">
        <v>73</v>
      </c>
    </row>
    <row r="305" spans="1:13" x14ac:dyDescent="0.45">
      <c r="A305" t="s">
        <v>6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7</v>
      </c>
      <c r="M305" t="s">
        <v>73</v>
      </c>
    </row>
    <row r="306" spans="1:13" x14ac:dyDescent="0.45">
      <c r="A306" t="s">
        <v>6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7</v>
      </c>
      <c r="M306" t="s">
        <v>73</v>
      </c>
    </row>
    <row r="307" spans="1:13" x14ac:dyDescent="0.45">
      <c r="A307" t="s">
        <v>6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7</v>
      </c>
      <c r="M307" t="s">
        <v>73</v>
      </c>
    </row>
    <row r="308" spans="1:13" x14ac:dyDescent="0.45">
      <c r="A308" t="s">
        <v>6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7</v>
      </c>
      <c r="M308" t="s">
        <v>73</v>
      </c>
    </row>
    <row r="309" spans="1:13" x14ac:dyDescent="0.45">
      <c r="A309" t="s">
        <v>6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7</v>
      </c>
      <c r="M309" t="s">
        <v>73</v>
      </c>
    </row>
    <row r="310" spans="1:13" x14ac:dyDescent="0.45">
      <c r="A310" t="s">
        <v>6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7</v>
      </c>
      <c r="M310" t="s">
        <v>73</v>
      </c>
    </row>
    <row r="311" spans="1:13" x14ac:dyDescent="0.45">
      <c r="A311" t="s">
        <v>6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7</v>
      </c>
      <c r="M311" t="s">
        <v>73</v>
      </c>
    </row>
    <row r="312" spans="1:13" x14ac:dyDescent="0.45">
      <c r="A312" t="s">
        <v>8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9</v>
      </c>
      <c r="M312" t="s">
        <v>73</v>
      </c>
    </row>
    <row r="313" spans="1:13" x14ac:dyDescent="0.45">
      <c r="A313" t="s">
        <v>8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9</v>
      </c>
      <c r="M313" t="s">
        <v>73</v>
      </c>
    </row>
    <row r="314" spans="1:13" x14ac:dyDescent="0.45">
      <c r="A314" t="s">
        <v>8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9</v>
      </c>
      <c r="M314" t="s">
        <v>73</v>
      </c>
    </row>
    <row r="315" spans="1:13" x14ac:dyDescent="0.45">
      <c r="A315" t="s">
        <v>8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9</v>
      </c>
      <c r="M315" t="s">
        <v>73</v>
      </c>
    </row>
    <row r="316" spans="1:13" x14ac:dyDescent="0.45">
      <c r="A316" t="s">
        <v>8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9</v>
      </c>
      <c r="M316" t="s">
        <v>73</v>
      </c>
    </row>
    <row r="317" spans="1:13" x14ac:dyDescent="0.45">
      <c r="A317" t="s">
        <v>8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9</v>
      </c>
      <c r="M317" t="s">
        <v>73</v>
      </c>
    </row>
    <row r="318" spans="1:13" x14ac:dyDescent="0.45">
      <c r="A318" t="s">
        <v>8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9</v>
      </c>
      <c r="M318" t="s">
        <v>73</v>
      </c>
    </row>
    <row r="319" spans="1:13" x14ac:dyDescent="0.45">
      <c r="A319" t="s">
        <v>10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11</v>
      </c>
      <c r="M319" t="s">
        <v>73</v>
      </c>
    </row>
    <row r="320" spans="1:13" x14ac:dyDescent="0.45">
      <c r="A320" t="s">
        <v>10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11</v>
      </c>
      <c r="M320" t="s">
        <v>73</v>
      </c>
    </row>
    <row r="321" spans="1:13" x14ac:dyDescent="0.45">
      <c r="A321" t="s">
        <v>10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11</v>
      </c>
      <c r="M321" t="s">
        <v>73</v>
      </c>
    </row>
    <row r="322" spans="1:13" x14ac:dyDescent="0.45">
      <c r="A322" t="s">
        <v>10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11</v>
      </c>
      <c r="M322" t="s">
        <v>73</v>
      </c>
    </row>
    <row r="323" spans="1:13" x14ac:dyDescent="0.45">
      <c r="A323" t="s">
        <v>10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11</v>
      </c>
      <c r="M323" t="s">
        <v>73</v>
      </c>
    </row>
    <row r="324" spans="1:13" x14ac:dyDescent="0.45">
      <c r="A324" t="s">
        <v>10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11</v>
      </c>
      <c r="M324" t="s">
        <v>73</v>
      </c>
    </row>
    <row r="325" spans="1:13" x14ac:dyDescent="0.45">
      <c r="A325" t="s">
        <v>10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11</v>
      </c>
      <c r="M325" t="s">
        <v>73</v>
      </c>
    </row>
    <row r="326" spans="1:13" x14ac:dyDescent="0.45">
      <c r="A326" t="s">
        <v>1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2</v>
      </c>
      <c r="M326" t="s">
        <v>74</v>
      </c>
    </row>
    <row r="327" spans="1:13" x14ac:dyDescent="0.45">
      <c r="A327" t="s">
        <v>1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2</v>
      </c>
      <c r="M327" t="s">
        <v>74</v>
      </c>
    </row>
    <row r="328" spans="1:13" x14ac:dyDescent="0.45">
      <c r="A328" t="s">
        <v>1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2</v>
      </c>
      <c r="M328" t="s">
        <v>74</v>
      </c>
    </row>
    <row r="329" spans="1:13" x14ac:dyDescent="0.45">
      <c r="A329" t="s">
        <v>1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2</v>
      </c>
      <c r="M329" t="s">
        <v>74</v>
      </c>
    </row>
    <row r="330" spans="1:13" x14ac:dyDescent="0.45">
      <c r="A330" t="s">
        <v>1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2</v>
      </c>
      <c r="M330" t="s">
        <v>74</v>
      </c>
    </row>
    <row r="331" spans="1:13" x14ac:dyDescent="0.45">
      <c r="A331" t="s">
        <v>1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2</v>
      </c>
      <c r="M331" t="s">
        <v>74</v>
      </c>
    </row>
    <row r="332" spans="1:13" x14ac:dyDescent="0.45">
      <c r="A332" t="s">
        <v>1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2</v>
      </c>
      <c r="M332" t="s">
        <v>74</v>
      </c>
    </row>
    <row r="333" spans="1:13" x14ac:dyDescent="0.45">
      <c r="A333" t="s">
        <v>3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4</v>
      </c>
      <c r="M333" t="s">
        <v>74</v>
      </c>
    </row>
    <row r="334" spans="1:13" x14ac:dyDescent="0.45">
      <c r="A334" t="s">
        <v>3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4</v>
      </c>
      <c r="M334" t="s">
        <v>74</v>
      </c>
    </row>
    <row r="335" spans="1:13" x14ac:dyDescent="0.45">
      <c r="A335" t="s">
        <v>3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4</v>
      </c>
      <c r="M335" t="s">
        <v>74</v>
      </c>
    </row>
    <row r="336" spans="1:13" x14ac:dyDescent="0.45">
      <c r="A336" t="s">
        <v>3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4</v>
      </c>
      <c r="M336" t="s">
        <v>74</v>
      </c>
    </row>
    <row r="337" spans="1:13" x14ac:dyDescent="0.45">
      <c r="A337" t="s">
        <v>3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4</v>
      </c>
      <c r="M337" t="s">
        <v>74</v>
      </c>
    </row>
    <row r="338" spans="1:13" x14ac:dyDescent="0.45">
      <c r="A338" t="s">
        <v>3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4</v>
      </c>
      <c r="M338" t="s">
        <v>74</v>
      </c>
    </row>
    <row r="339" spans="1:13" x14ac:dyDescent="0.45">
      <c r="A339" t="s">
        <v>3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4</v>
      </c>
      <c r="M339" t="s">
        <v>74</v>
      </c>
    </row>
    <row r="340" spans="1:13" x14ac:dyDescent="0.45">
      <c r="A340" t="s">
        <v>6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7</v>
      </c>
      <c r="M340" t="s">
        <v>74</v>
      </c>
    </row>
    <row r="341" spans="1:13" x14ac:dyDescent="0.45">
      <c r="A341" t="s">
        <v>6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7</v>
      </c>
      <c r="M341" t="s">
        <v>74</v>
      </c>
    </row>
    <row r="342" spans="1:13" x14ac:dyDescent="0.45">
      <c r="A342" t="s">
        <v>6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7</v>
      </c>
      <c r="M342" t="s">
        <v>74</v>
      </c>
    </row>
    <row r="343" spans="1:13" x14ac:dyDescent="0.45">
      <c r="A343" t="s">
        <v>6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7</v>
      </c>
      <c r="M343" t="s">
        <v>74</v>
      </c>
    </row>
    <row r="344" spans="1:13" x14ac:dyDescent="0.45">
      <c r="A344" t="s">
        <v>6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7</v>
      </c>
      <c r="M344" t="s">
        <v>74</v>
      </c>
    </row>
    <row r="345" spans="1:13" x14ac:dyDescent="0.45">
      <c r="A345" t="s">
        <v>6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7</v>
      </c>
      <c r="M345" t="s">
        <v>74</v>
      </c>
    </row>
    <row r="346" spans="1:13" x14ac:dyDescent="0.45">
      <c r="A346" t="s">
        <v>6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7</v>
      </c>
      <c r="M346" t="s">
        <v>74</v>
      </c>
    </row>
    <row r="347" spans="1:13" x14ac:dyDescent="0.45">
      <c r="A347" t="s">
        <v>8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9</v>
      </c>
      <c r="M347" t="s">
        <v>74</v>
      </c>
    </row>
    <row r="348" spans="1:13" x14ac:dyDescent="0.45">
      <c r="A348" t="s">
        <v>8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9</v>
      </c>
      <c r="M348" t="s">
        <v>74</v>
      </c>
    </row>
    <row r="349" spans="1:13" x14ac:dyDescent="0.45">
      <c r="A349" t="s">
        <v>8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9</v>
      </c>
      <c r="M349" t="s">
        <v>74</v>
      </c>
    </row>
    <row r="350" spans="1:13" x14ac:dyDescent="0.45">
      <c r="A350" t="s">
        <v>8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9</v>
      </c>
      <c r="M350" t="s">
        <v>74</v>
      </c>
    </row>
    <row r="351" spans="1:13" x14ac:dyDescent="0.45">
      <c r="A351" t="s">
        <v>8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9</v>
      </c>
      <c r="M351" t="s">
        <v>74</v>
      </c>
    </row>
    <row r="352" spans="1:13" x14ac:dyDescent="0.45">
      <c r="A352" t="s">
        <v>8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9</v>
      </c>
      <c r="M352" t="s">
        <v>74</v>
      </c>
    </row>
    <row r="353" spans="1:13" x14ac:dyDescent="0.45">
      <c r="A353" t="s">
        <v>8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9</v>
      </c>
      <c r="M353" t="s">
        <v>74</v>
      </c>
    </row>
    <row r="354" spans="1:13" x14ac:dyDescent="0.45">
      <c r="A354" t="s">
        <v>10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11</v>
      </c>
      <c r="M354" t="s">
        <v>74</v>
      </c>
    </row>
    <row r="355" spans="1:13" x14ac:dyDescent="0.45">
      <c r="A355" t="s">
        <v>10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11</v>
      </c>
      <c r="M355" t="s">
        <v>74</v>
      </c>
    </row>
    <row r="356" spans="1:13" x14ac:dyDescent="0.45">
      <c r="A356" t="s">
        <v>10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11</v>
      </c>
      <c r="M356" t="s">
        <v>74</v>
      </c>
    </row>
    <row r="357" spans="1:13" x14ac:dyDescent="0.45">
      <c r="A357" t="s">
        <v>10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11</v>
      </c>
      <c r="M357" t="s">
        <v>74</v>
      </c>
    </row>
    <row r="358" spans="1:13" x14ac:dyDescent="0.45">
      <c r="A358" t="s">
        <v>10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11</v>
      </c>
      <c r="M358" t="s">
        <v>74</v>
      </c>
    </row>
    <row r="359" spans="1:13" x14ac:dyDescent="0.45">
      <c r="A359" t="s">
        <v>10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11</v>
      </c>
      <c r="M359" t="s">
        <v>74</v>
      </c>
    </row>
    <row r="360" spans="1:13" x14ac:dyDescent="0.45">
      <c r="A360" t="s">
        <v>10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11</v>
      </c>
      <c r="M360" t="s">
        <v>74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15"/>
      <c r="C10" s="15"/>
    </row>
    <row r="11" spans="2:3" x14ac:dyDescent="0.45">
      <c r="B11" s="15"/>
      <c r="C11" s="15"/>
    </row>
    <row r="12" spans="2:3" x14ac:dyDescent="0.45">
      <c r="B12" s="15"/>
      <c r="C12" s="15"/>
    </row>
    <row r="17" spans="3:13" x14ac:dyDescent="0.45">
      <c r="I17" s="12">
        <v>0.75</v>
      </c>
      <c r="K17" s="2" t="s">
        <v>87</v>
      </c>
    </row>
    <row r="18" spans="3:13" ht="17.649999999999999" thickBot="1" x14ac:dyDescent="0.6">
      <c r="C18" s="13" t="s">
        <v>88</v>
      </c>
    </row>
    <row r="19" spans="3:13" ht="14.65" thickTop="1" x14ac:dyDescent="0.45"/>
    <row r="21" spans="3:13" ht="17.649999999999999" thickBot="1" x14ac:dyDescent="0.6">
      <c r="H21" s="13" t="e">
        <f>IF(H23=H24,"Not Required!","~UC_T: LO")</f>
        <v>#N/A</v>
      </c>
    </row>
    <row r="22" spans="3:13" ht="15" thickTop="1" thickBot="1" x14ac:dyDescent="0.5">
      <c r="C22" s="14" t="s">
        <v>89</v>
      </c>
      <c r="D22" s="14" t="s">
        <v>90</v>
      </c>
      <c r="E22" s="14" t="s">
        <v>91</v>
      </c>
      <c r="F22" s="14" t="s">
        <v>92</v>
      </c>
      <c r="G22" s="14" t="s">
        <v>93</v>
      </c>
      <c r="H22" s="14" t="s">
        <v>94</v>
      </c>
      <c r="I22" s="14" t="s">
        <v>95</v>
      </c>
      <c r="J22" s="14" t="s">
        <v>96</v>
      </c>
      <c r="K22" s="14" t="s">
        <v>97</v>
      </c>
    </row>
    <row r="23" spans="3:13" x14ac:dyDescent="0.45">
      <c r="C23" t="s">
        <v>98</v>
      </c>
      <c r="D23" t="s">
        <v>99</v>
      </c>
      <c r="E23" t="str">
        <f>G23</f>
        <v>AuxStoIN</v>
      </c>
      <c r="F23" t="s">
        <v>100</v>
      </c>
      <c r="G23" t="s">
        <v>101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102</v>
      </c>
    </row>
    <row r="24" spans="3:13" x14ac:dyDescent="0.45">
      <c r="D24" t="s">
        <v>99</v>
      </c>
      <c r="E24" t="str">
        <f>G24</f>
        <v>AuxStoIN</v>
      </c>
      <c r="F24" t="s">
        <v>100</v>
      </c>
      <c r="G24" t="s">
        <v>101</v>
      </c>
      <c r="H24" t="e">
        <f>HLOOKUP($A$10,$D$10:$CU$12,2,FALSE)</f>
        <v>#N/A</v>
      </c>
      <c r="I24">
        <f>-$I$17</f>
        <v>-0.75</v>
      </c>
      <c r="M24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Veda</vt:lpstr>
      <vt:lpstr>fuel_prices</vt:lpstr>
      <vt:lpstr>iea_data</vt:lpstr>
      <vt:lpstr>ar6_r10</vt:lpstr>
      <vt:lpstr>ev_charging_uc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2025-09-01T17:51:11Z</dcterms:modified>
</cp:coreProperties>
</file>