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13_ncr:1_{4BE45278-A0E5-458B-872F-7297D2024673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<sst xmlns="http://schemas.openxmlformats.org/spreadsheetml/2006/main" count="1555" uniqueCount="118">
  <si>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</si>
  <si>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</si>
  <si>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</si>
  <si>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</si>
  <si>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</si>
  <si>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</si>
  <si>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</si>
  <si>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</si>
  <si>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</si>
  <si>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</si>
  <si>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</si>
  <si>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</si>
  <si>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</si>
  <si>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</si>
  <si>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</si>
  <si>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</si>
  <si>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</si>
  <si>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</si>
  <si>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</si>
  <si>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</si>
  <si>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</si>
  <si>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</si>
  <si>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</si>
  <si>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</si>
  <si>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</si>
  <si>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</si>
  <si>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</si>
  <si>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</si>
  <si>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</si>
  <si>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</si>
  <si>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</si>
  <si>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</si>
  <si>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</si>
  <si>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</si>
  <si>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</si>
  <si>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</si>
  <si>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</si>
  <si>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</si>
  <si>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</si>
  <si>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</si>
  <si>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</si>
  <si>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</si>
  <si>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</si>
  <si>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</si>
  <si>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</si>
  <si>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</si>
  <si>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</si>
  <si>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</si>
  <si>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</si>
  <si>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</si>
  <si>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</si>
  <si>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</si>
  <si>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</si>
  <si>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</si>
  <si>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</si>
  <si>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</si>
  <si>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</si>
  <si>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</si>
  <si>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</si>
  <si>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</si>
  <si>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</si>
  <si>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</si>
  <si>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</si>
  <si>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</si>
  <si>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</si>
  <si>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</si>
  <si>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</si>
  <si>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</si>
  <si>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</si>
  <si>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</si>
  <si>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</si>
  <si>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</si>
  <si>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</si>
  <si>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</si>
  <si>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</si>
  <si>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</si>
  <si>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</si>
  <si>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</si>
  <si>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</si>
  <si>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</si>
  <si>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</si>
  <si>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</si>
  <si>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</si>
  <si>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</si>
  <si>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</si>
  <si>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</si>
  <si>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</si>
  <si>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</si>
  <si>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</si>
  <si>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</si>
  <si>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</si>
  <si>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</si>
  <si>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</si>
  <si>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</si>
  <si>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</si>
  <si>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</si>
  <si>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</si>
  <si>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</si>
  <si>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</si>
  <si>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</si>
  <si>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</si>
  <si>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</si>
  <si>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</si>
  <si>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</si>
  <si>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</si>
  <si>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</si>
  <si>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</si>
  <si>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</si>
  <si>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</si>
  <si>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</si>
  <si>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</si>
  <si>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</si>
  <si>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</si>
  <si>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</si>
  <si>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</si>
  <si>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BRA</t>
  </si>
  <si>
    <t>R10LATIN_AM</t>
  </si>
  <si>
    <t xml:space="preserve"> Growing LNG, sugarcane bagasse abundant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</si>
</sst>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1035.42</c:v>
                </c:pt>
                <c:pt idx="3">
                  <c:v>1297.7263999999998</c:v>
                </c:pt>
                <c:pt idx="4">
                  <c:v>1580.7411999999999</c:v>
                </c:pt>
                <c:pt idx="5">
                  <c:v>1863.7560000000001</c:v>
                </c:pt>
                <c:pt idx="6">
                  <c:v>2105.3539999999998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220.73</c:v>
                </c:pt>
                <c:pt idx="3">
                  <c:v>286.86</c:v>
                </c:pt>
                <c:pt idx="4">
                  <c:v>360.55</c:v>
                </c:pt>
                <c:pt idx="5">
                  <c:v>471.06</c:v>
                </c:pt>
                <c:pt idx="6">
                  <c:v>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690.28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1035.42</v>
      </c>
      <c r="U12" s="8">
        <f t="shared" si="1"/>
        <v>1297.7263999999998</v>
      </c>
      <c r="V12" s="8">
        <f t="shared" si="1"/>
        <v>1580.7411999999999</v>
      </c>
      <c r="W12" s="8">
        <f t="shared" si="1"/>
        <v>1863.7560000000001</v>
      </c>
      <c r="X12" s="8">
        <f t="shared" si="1"/>
        <v>2105.3539999999998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1.5</v>
      </c>
      <c r="J13" s="11">
        <f>SUMIFS(ar6_r10!$F$2:$F$999,ar6_r10!$A$2:$A$999,Veda!$C$5,ar6_r10!$C$2:$C$999,Veda!J$15,ar6_r10!$M$2:$M$999,Veda!$E13)</f>
        <v>1.88</v>
      </c>
      <c r="K13" s="11">
        <f>SUMIFS(ar6_r10!$F$2:$F$999,ar6_r10!$A$2:$A$999,Veda!$C$5,ar6_r10!$C$2:$C$999,Veda!K$15,ar6_r10!$M$2:$M$999,Veda!$E13)</f>
        <v>2.29</v>
      </c>
      <c r="L13" s="11">
        <f>SUMIFS(ar6_r10!$F$2:$F$999,ar6_r10!$A$2:$A$999,Veda!$C$5,ar6_r10!$C$2:$C$999,Veda!L$15,ar6_r10!$M$2:$M$999,Veda!$E13)</f>
        <v>2.7</v>
      </c>
      <c r="M13" s="11">
        <f>SUMIFS(ar6_r10!$F$2:$F$999,ar6_r10!$A$2:$A$999,Veda!$C$5,ar6_r10!$C$2:$C$999,Veda!M$15,ar6_r10!$M$2:$M$999,Veda!$E13)</f>
        <v>3.05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0.06</v>
      </c>
      <c r="M16" s="11">
        <f>SUMIFS(ar6_r10!$F$2:$F$999,ar6_r10!$A$2:$A$999,Veda!$C$5,ar6_r10!$C$2:$C$999,Veda!M$15,ar6_r10!$M$2:$M$999,Veda!$E16)</f>
        <v>7.0000000000000007E-2</v>
      </c>
      <c r="Q16" s="10" t="s">
        <v>17</v>
      </c>
      <c r="R16" s="6">
        <f t="shared" ref="R16:X18" si="3">G16*R$12</f>
        <v>0</v>
      </c>
      <c r="S16" s="6">
        <f t="shared" si="3"/>
        <v>8.076276</v>
      </c>
      <c r="T16" s="6">
        <f t="shared" si="3"/>
        <v>10.354200000000001</v>
      </c>
      <c r="U16" s="6">
        <f t="shared" si="3"/>
        <v>25.954527999999996</v>
      </c>
      <c r="V16" s="6">
        <f t="shared" si="3"/>
        <v>63.229647999999997</v>
      </c>
      <c r="W16" s="6">
        <f t="shared" si="3"/>
        <v>111.82536</v>
      </c>
      <c r="X16" s="6">
        <f t="shared" si="3"/>
        <v>147.37477999999999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0.46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0.49</v>
      </c>
      <c r="Q17" s="10" t="s">
        <v>20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476.29320000000007</v>
      </c>
      <c r="U17" s="6">
        <f t="shared" si="3"/>
        <v>596.95414399999993</v>
      </c>
      <c r="V17" s="6">
        <f t="shared" si="3"/>
        <v>727.14095199999997</v>
      </c>
      <c r="W17" s="6">
        <f t="shared" si="3"/>
        <v>894.60288000000003</v>
      </c>
      <c r="X17" s="6">
        <f t="shared" si="3"/>
        <v>1031.6234599999998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0.52</v>
      </c>
      <c r="J18" s="11">
        <f>SUMIFS(ar6_r10!$F$2:$F$999,ar6_r10!$A$2:$A$999,Veda!$C$5,ar6_r10!$C$2:$C$999,Veda!J$15,ar6_r10!$M$2:$M$999,Veda!$E18)</f>
        <v>0.5</v>
      </c>
      <c r="K18" s="11">
        <f>SUMIFS(ar6_r10!$F$2:$F$999,ar6_r10!$A$2:$A$999,Veda!$C$5,ar6_r10!$C$2:$C$999,Veda!K$15,ar6_r10!$M$2:$M$999,Veda!$E18)</f>
        <v>0.46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0.43</v>
      </c>
      <c r="Q18" s="10" t="s">
        <v>23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538.41840000000002</v>
      </c>
      <c r="U18" s="6">
        <f t="shared" si="3"/>
        <v>648.86319999999989</v>
      </c>
      <c r="V18" s="6">
        <f t="shared" si="3"/>
        <v>727.14095199999997</v>
      </c>
      <c r="W18" s="6">
        <f t="shared" si="3"/>
        <v>820.05264</v>
      </c>
      <c r="X18" s="6">
        <f t="shared" si="3"/>
        <v>905.30221999999992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0.09</v>
      </c>
      <c r="Q19" s="10" t="s">
        <v>25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13.805600000000027</v>
      </c>
      <c r="U20" s="6">
        <f t="shared" si="6"/>
        <v>45.006255999999894</v>
      </c>
      <c r="V20" s="6">
        <f t="shared" si="6"/>
        <v>119.55649599999992</v>
      </c>
      <c r="W20" s="6">
        <f t="shared" si="6"/>
        <v>142.19767999999999</v>
      </c>
      <c r="X20" s="6">
        <f t="shared" si="6"/>
        <v>161.52551999999991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220.73</v>
      </c>
      <c r="J22" s="8">
        <f>SUMIFS(ar6_r10!$F$2:$F$999,ar6_r10!$A$2:$A$999,Veda!$C$5,ar6_r10!$C$2:$C$999,Veda!J$15,ar6_r10!$M$2:$M$999,Veda!$E22)</f>
        <v>286.86</v>
      </c>
      <c r="K22" s="8">
        <f>SUMIFS(ar6_r10!$F$2:$F$999,ar6_r10!$A$2:$A$999,Veda!$C$5,ar6_r10!$C$2:$C$999,Veda!K$15,ar6_r10!$M$2:$M$999,Veda!$E22)</f>
        <v>360.55</v>
      </c>
      <c r="L22" s="8">
        <f>SUMIFS(ar6_r10!$F$2:$F$999,ar6_r10!$A$2:$A$999,Veda!$C$5,ar6_r10!$C$2:$C$999,Veda!L$15,ar6_r10!$M$2:$M$999,Veda!$E22)</f>
        <v>471.06</v>
      </c>
      <c r="M22" s="8">
        <f>SUMIFS(ar6_r10!$F$2:$F$999,ar6_r10!$A$2:$A$999,Veda!$C$5,ar6_r10!$C$2:$C$999,Veda!M$15,ar6_r10!$M$2:$M$999,Veda!$E22)</f>
        <v>581.75</v>
      </c>
      <c r="Q22" t="s">
        <v>29</v>
      </c>
      <c r="S22">
        <v>0</v>
      </c>
      <c r="T22" s="11">
        <f>I22/1000</f>
        <v>0.22072999999999998</v>
      </c>
      <c r="U22" s="11">
        <f>J22/1000</f>
        <v>0.28686</v>
      </c>
      <c r="V22" s="11">
        <f>K22/1000</f>
        <v>0.36055000000000004</v>
      </c>
      <c r="W22" s="11">
        <f>L22/1000</f>
        <v>0.47105999999999998</v>
      </c>
      <c r="X22" s="11">
        <f>M22/1000</f>
        <v>0.58174999999999999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33</v>
      </c>
      <c r="R26" s="3">
        <f>O26</f>
        <v>17.89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36</v>
      </c>
      <c r="R27" s="3">
        <f>-1*O27</f>
        <v>4.9800000000000004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115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115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115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115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115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115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115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115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115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115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115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115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115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115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115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115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115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115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115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115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115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115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2025-09-01T17:56:09Z</dcterms:modified>
</cp:coreProperties>
</file>