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SubRES_Tmpl\"/>
    </mc:Choice>
  </mc:AlternateContent>
  <xr:revisionPtr revIDLastSave="0" documentId="13_ncr:1_{3B45B33A-0707-411A-AFA3-1A82F70C539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5" i="8"/>
  <c r="A14" i="8"/>
  <c r="A13" i="8"/>
  <c r="A12" i="8"/>
  <c r="A11" i="8"/>
  <c r="A10" i="8"/>
  <c r="A9" i="8"/>
  <c r="A8" i="8"/>
  <c r="A7" i="8"/>
  <c r="A6" i="8"/>
  <c r="A5" i="8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<sst xmlns="http://schemas.openxmlformats.org/spreadsheetml/2006/main" count="693" uniqueCount="212">
  <si>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</si>
  <si>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</si>
  <si>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</si>
  <si>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</si>
  <si>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</si>
  <si>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</si>
  <si>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</si>
  <si>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</si>
  <si>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</si>
  <si>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</si>
  <si>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</si>
  <si>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</si>
  <si>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</si>
  <si>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</si>
  <si>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</si>
  <si>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</si>
  <si>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</si>
  <si>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PRT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</si>
  <si>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</si>
  <si>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</si>
  <si>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</si>
  <si>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</si>
  <si>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</si>
  <si>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</si>
  <si>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</si>
  <si>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</si>
  <si>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</si>
  <si>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</si>
  <si>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</si>
  <si>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</si>
  <si>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</si>
  <si>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</si>
  <si>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EN_SPV_17_c01_PRT</t>
  </si>
  <si>
    <t>ELC_Sol-PRT</t>
  </si>
  <si>
    <t>EN_SPV_18_c01_PRT</t>
  </si>
  <si>
    <t>EN_SPV_19_c01_PRT</t>
  </si>
  <si>
    <t>ANNUAL</t>
  </si>
  <si>
    <t>Utility PV - CF Class-17 Cost Class-c01 - Portugal</t>
  </si>
  <si>
    <t>Utility PV - CF Class-18 Cost Class-c01 - Portugal</t>
  </si>
  <si>
    <t>Utility PV - CF Class-19 Cost Class-c01 - Portugal</t>
  </si>
  <si>
    <t>EN_WON_23_c03_PRT</t>
  </si>
  <si>
    <t>Wind Onshore - CF Class-23 Cost Class-c03 - Portugal</t>
  </si>
  <si>
    <t>EN_WON_24_c01_PRT</t>
  </si>
  <si>
    <t>Wind Onshore - CF Class-24 Cost Class-c01 - Portugal</t>
  </si>
  <si>
    <t>EN_WON_24_c02_PRT</t>
  </si>
  <si>
    <t>Wind Onshore - CF Class-24 Cost Class-c02 - Portugal</t>
  </si>
  <si>
    <t>EN_WON_24_c03_PRT</t>
  </si>
  <si>
    <t>Wind Onshore - CF Class-24 Cost Class-c03 - Portugal</t>
  </si>
  <si>
    <t>EN_WON_24_c04_PRT</t>
  </si>
  <si>
    <t>Wind Onshore - CF Class-24 Cost Class-c04 - Portugal</t>
  </si>
  <si>
    <t>EN_WON_25_c03_PRT</t>
  </si>
  <si>
    <t>Wind Onshore - CF Class-25 Cost Class-c03 - Portugal</t>
  </si>
  <si>
    <t>EN_WON_26_c02_PRT</t>
  </si>
  <si>
    <t>Wind Onshore - CF Class-26 Cost Class-c02 - Portugal</t>
  </si>
  <si>
    <t>EN_WON_26_c03_PRT</t>
  </si>
  <si>
    <t>Wind Onshore - CF Class-26 Cost Class-c03 - Portugal</t>
  </si>
  <si>
    <t>EN_WON_27_c03_PRT</t>
  </si>
  <si>
    <t>Wind Onshore - CF Class-27 Cost Class-c03 - Portugal</t>
  </si>
  <si>
    <t>EN_WON_28_c02_PRT</t>
  </si>
  <si>
    <t>Wind Onshore - CF Class-28 Cost Class-c02 - Portugal</t>
  </si>
  <si>
    <t>EN_WON_28_c03_PRT</t>
  </si>
  <si>
    <t>Wind Onshore - CF Class-28 Cost Class-c03 - Portugal</t>
  </si>
  <si>
    <t>EN_WON_29_c02_PRT</t>
  </si>
  <si>
    <t>Wind Onshore - CF Class-29 Cost Class-c02 - Portugal</t>
  </si>
  <si>
    <t>EN_WON_30_c01_PRT</t>
  </si>
  <si>
    <t>Wind Onshore - CF Class-30 Cost Class-c01 - Portugal</t>
  </si>
  <si>
    <t>EN_WON_32_c01_PRT</t>
  </si>
  <si>
    <t>Wind Onshore - CF Class-32 Cost Class-c01 - Portugal</t>
  </si>
  <si>
    <t>EN_WON_34_c01_PRT</t>
  </si>
  <si>
    <t>Wind Onshore - CF Class-34 Cost Class-c01 - Portugal</t>
  </si>
  <si>
    <t>EN_WON_37_c01_PRT</t>
  </si>
  <si>
    <t>Wind Onshore - CF Class-37 Cost Class-c01 - Portugal</t>
  </si>
  <si>
    <t>EN_WON_38_c02_PRT</t>
  </si>
  <si>
    <t>Wind Onshore - CF Class-38 Cost Class-c02 - Portugal</t>
  </si>
  <si>
    <t>EN_WON_39_c01_PRT</t>
  </si>
  <si>
    <t>Wind Onshore - CF Class-39 Cost Class-c01 - Portugal</t>
  </si>
  <si>
    <t>EN_WON_39_c02_PRT</t>
  </si>
  <si>
    <t>Wind Onshore - CF Class-39 Cost Class-c02 - Portugal</t>
  </si>
  <si>
    <t>EN_WON_41_c01_PRT</t>
  </si>
  <si>
    <t>Wind Onshore - CF Class-41 Cost Class-c01 - Portugal</t>
  </si>
  <si>
    <t>EN_WON_42_c01_PRT</t>
  </si>
  <si>
    <t>Wind Onshore - CF Class-42 Cost Class-c01 - Portugal</t>
  </si>
  <si>
    <t>EN_WON_43_c02_PRT</t>
  </si>
  <si>
    <t>Wind Onshore - CF Class-43 Cost Class-c02 - Portugal</t>
  </si>
  <si>
    <t>EN_WON_44_c01_PRT</t>
  </si>
  <si>
    <t>Wind Onshore - CF Class-44 Cost Class-c01 - Portugal</t>
  </si>
  <si>
    <t>EN_WON_47_c01_PRT</t>
  </si>
  <si>
    <t>Wind Onshore - CF Class-47 Cost Class-c01 - Portugal</t>
  </si>
  <si>
    <t>EN_WON_53_c01_PRT</t>
  </si>
  <si>
    <t>Wind Onshore - CF Class-53 Cost Class-c01 - Portugal</t>
  </si>
  <si>
    <t>ELC_Win-PRT</t>
  </si>
  <si>
    <t>EN_WOF_32_c02_PRT</t>
  </si>
  <si>
    <t>Wind Offshore - CF Class-32 Cost Class-c02 - Portugal</t>
  </si>
  <si>
    <t>EN_WOF_33_c02_PRT</t>
  </si>
  <si>
    <t>Wind Offshore - CF Class-33 Cost Class-c02 - Portugal</t>
  </si>
  <si>
    <t>EN_WOF_34_c02_PRT</t>
  </si>
  <si>
    <t>Wind Offshore - CF Class-34 Cost Class-c02 - Portugal</t>
  </si>
  <si>
    <t>EN_WOF_35_c02_PRT</t>
  </si>
  <si>
    <t>Wind Offshore - CF Class-35 Cost Class-c02 - Portugal</t>
  </si>
  <si>
    <t>EN_WOF_36_c02_PRT</t>
  </si>
  <si>
    <t>Wind Offshore - CF Class-36 Cost Class-c02 - Portugal</t>
  </si>
  <si>
    <t>EN_WOF_37_c02_PRT</t>
  </si>
  <si>
    <t>Wind Offshore - CF Class-37 Cost Class-c02 - Portugal</t>
  </si>
  <si>
    <t>EN_WOF_38_c02_PRT</t>
  </si>
  <si>
    <t>Wind Offshore - CF Class-38 Cost Class-c02 - Portugal</t>
  </si>
  <si>
    <t>EN_WOF_39_c02_PRT</t>
  </si>
  <si>
    <t>Wind Offshore - CF Class-39 Cost Class-c02 - Portugal</t>
  </si>
  <si>
    <t>EN_WOF_40_c02_PRT</t>
  </si>
  <si>
    <t>Wind Offshore - CF Class-40 Cost Class-c02 - Portugal</t>
  </si>
  <si>
    <t>EN_WOF_41_c02_PRT</t>
  </si>
  <si>
    <t>Wind Offshore - CF Class-41 Cost Class-c02 - Portugal</t>
  </si>
  <si>
    <t>EN_WOF_42_c02_PRT</t>
  </si>
  <si>
    <t>Wind Offshore - CF Class-42 Cost Class-c02 - Portugal</t>
  </si>
  <si>
    <t>TACT</t>
  </si>
  <si>
    <t>TCAP</t>
  </si>
  <si>
    <t>ELC</t>
  </si>
  <si>
    <t>EN_Hydro_PRT-1</t>
  </si>
  <si>
    <t>New Hydro Potential - Portugal - Step 1</t>
  </si>
  <si>
    <t>EN_Hydro_RUS-1</t>
  </si>
  <si>
    <t>EN_Hydro_PRT-2</t>
  </si>
  <si>
    <t>New Hydro Potential - Portugal - Step 2</t>
  </si>
  <si>
    <t>EN_Hydro_RUS-2</t>
  </si>
  <si>
    <t>EN_Hydro_PRT-3</t>
  </si>
  <si>
    <t>New Hydro Potential - Portugal - Step 3</t>
  </si>
  <si>
    <t>EN_Hydro_RUS-3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</si>
  <si>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</si>
  <si>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</si>
  <si>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</si>
  <si>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</si>
  <si>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</si>
  <si>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</si>
  <si>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</si>
  <si>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</si>
  <si>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</si>
  <si>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</si>
  <si>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</si>
  <si>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Portugal</t>
  </si>
  <si>
    <t>Wind electricity produced in - Portugal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</si>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</sst>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151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143</v>
      </c>
      <c r="P3" s="1"/>
      <c r="Q3" s="1"/>
    </row>
    <row r="4" spans="2:17">
      <c r="B4" s="1" t="s">
        <v>27</v>
      </c>
      <c r="C4" s="1" t="s">
        <v>23</v>
      </c>
      <c r="E4" s="1" t="s">
        <v>126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126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125</v>
      </c>
      <c r="C6" t="s">
        <v>128</v>
      </c>
      <c r="D6" s="1"/>
      <c r="E6" s="1" t="s">
        <v>126</v>
      </c>
      <c r="F6" t="s">
        <v>16</v>
      </c>
      <c r="G6" s="1"/>
      <c r="H6" s="1"/>
      <c r="I6" s="1"/>
      <c r="J6" s="1" t="str">
        <f>C6</f>
        <v>elc_demand</v>
      </c>
      <c r="K6" s="1" t="s">
        <v>115</v>
      </c>
      <c r="L6" t="s">
        <v>127</v>
      </c>
      <c r="M6" s="1">
        <v>1</v>
      </c>
      <c r="N6" s="1">
        <v>8.76</v>
      </c>
      <c r="O6" s="1"/>
      <c r="P6" s="1"/>
      <c r="Q6" s="1"/>
    </row>
    <row r="7" spans="2:17">
      <c r="B7" s="1" t="s">
        <v>141</v>
      </c>
      <c r="C7" s="1" t="s">
        <v>142</v>
      </c>
      <c r="D7" s="1"/>
      <c r="E7" s="1" t="s">
        <v>126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144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145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146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147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140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148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149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150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138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139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129</v>
      </c>
    </row>
    <row r="4" spans="1:7" ht="14.65" thickTop="1">
      <c r="C4" t="s">
        <v>130</v>
      </c>
      <c r="D4" t="s">
        <v>131</v>
      </c>
      <c r="E4" t="s">
        <v>132</v>
      </c>
      <c r="F4" t="s">
        <v>133</v>
      </c>
      <c r="G4" t="s">
        <v>134</v>
      </c>
    </row>
    <row r="5" spans="1:7">
      <c r="A5" s="8" t="str">
        <f t="shared" ref="A5:A6" si="0">RIGHT(D5,3)</f>
        <v>PRT</v>
      </c>
      <c r="C5" t="s">
        <v>135</v>
      </c>
      <c r="D5" t="s">
        <v>33</v>
      </c>
      <c r="E5" t="s">
        <v>24</v>
      </c>
      <c r="F5" t="s">
        <v>126</v>
      </c>
      <c r="G5" t="s">
        <v>136</v>
      </c>
    </row>
    <row r="6" spans="1:7">
      <c r="A6" s="8" t="str">
        <f t="shared" si="0"/>
        <v>PRT</v>
      </c>
      <c r="C6" t="s">
        <v>135</v>
      </c>
      <c r="D6" t="s">
        <v>90</v>
      </c>
      <c r="E6" t="s">
        <v>24</v>
      </c>
      <c r="F6" t="s">
        <v>126</v>
      </c>
      <c r="G6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7" si="0">RIGHT(D5,3)</f>
        <v>PRT</v>
      </c>
      <c r="C5" s="1" t="s">
        <v>27</v>
      </c>
      <c r="D5" s="1" t="s">
        <v>32</v>
      </c>
      <c r="E5" s="1" t="s">
        <v>37</v>
      </c>
      <c r="F5" s="1" t="s">
        <v>126</v>
      </c>
      <c r="G5" s="1" t="s">
        <v>16</v>
      </c>
      <c r="H5" s="1" t="s">
        <v>36</v>
      </c>
      <c r="K5" s="1" t="s">
        <v>32</v>
      </c>
      <c r="L5" s="1" t="s">
        <v>138</v>
      </c>
      <c r="M5" s="1" t="s">
        <v>33</v>
      </c>
      <c r="N5" s="6">
        <v>20.922750000000011</v>
      </c>
      <c r="O5" s="6">
        <v>0</v>
      </c>
      <c r="P5" s="6">
        <v>0.17023712227121179</v>
      </c>
      <c r="Q5" s="1" t="s">
        <v>17</v>
      </c>
    </row>
    <row r="6" spans="1:19">
      <c r="A6" s="8" t="str">
        <f t="shared" si="0"/>
        <v>PRT</v>
      </c>
      <c r="C6" s="1" t="s">
        <v>27</v>
      </c>
      <c r="D6" s="1" t="s">
        <v>34</v>
      </c>
      <c r="E6" s="1" t="s">
        <v>38</v>
      </c>
      <c r="F6" s="1" t="s">
        <v>126</v>
      </c>
      <c r="G6" s="1" t="s">
        <v>16</v>
      </c>
      <c r="H6" s="1" t="s">
        <v>36</v>
      </c>
      <c r="K6" s="1" t="s">
        <v>34</v>
      </c>
      <c r="L6" s="1" t="s">
        <v>138</v>
      </c>
      <c r="M6" s="1" t="s">
        <v>33</v>
      </c>
      <c r="N6" s="6">
        <v>37.964250000000021</v>
      </c>
      <c r="O6" s="6">
        <v>0</v>
      </c>
      <c r="P6" s="6">
        <v>0.17799638475671187</v>
      </c>
      <c r="Q6" s="1" t="s">
        <v>17</v>
      </c>
    </row>
    <row r="7" spans="1:19">
      <c r="A7" s="8" t="str">
        <f t="shared" si="0"/>
        <v>PRT</v>
      </c>
      <c r="C7" s="1" t="s">
        <v>27</v>
      </c>
      <c r="D7" s="1" t="s">
        <v>35</v>
      </c>
      <c r="E7" s="1" t="s">
        <v>39</v>
      </c>
      <c r="F7" s="1" t="s">
        <v>126</v>
      </c>
      <c r="G7" s="1" t="s">
        <v>16</v>
      </c>
      <c r="H7" s="1" t="s">
        <v>36</v>
      </c>
      <c r="K7" s="1" t="s">
        <v>35</v>
      </c>
      <c r="L7" s="1" t="s">
        <v>138</v>
      </c>
      <c r="M7" s="1" t="s">
        <v>33</v>
      </c>
      <c r="N7" s="6">
        <v>0.14849999999999999</v>
      </c>
      <c r="O7" s="6">
        <v>0</v>
      </c>
      <c r="P7" s="6">
        <v>0.18596969696969698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2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26" si="0">RIGHT(D5,3)</f>
        <v>PRT</v>
      </c>
      <c r="C5" t="s">
        <v>27</v>
      </c>
      <c r="D5" t="s">
        <v>40</v>
      </c>
      <c r="E5" t="s">
        <v>41</v>
      </c>
      <c r="F5" t="s">
        <v>126</v>
      </c>
      <c r="G5" t="s">
        <v>16</v>
      </c>
      <c r="H5" t="s">
        <v>36</v>
      </c>
      <c r="J5" t="s">
        <v>40</v>
      </c>
      <c r="K5" t="s">
        <v>139</v>
      </c>
      <c r="L5" t="s">
        <v>90</v>
      </c>
      <c r="M5" s="5">
        <v>13.020749999999996</v>
      </c>
      <c r="N5" s="5">
        <v>105.74751621237203</v>
      </c>
      <c r="O5" s="5">
        <v>0.2276056678762744</v>
      </c>
      <c r="P5" t="s">
        <v>17</v>
      </c>
    </row>
    <row r="6" spans="1:16">
      <c r="A6" s="8" t="str">
        <f t="shared" si="0"/>
        <v>PRT</v>
      </c>
      <c r="C6" t="s">
        <v>27</v>
      </c>
      <c r="D6" t="s">
        <v>42</v>
      </c>
      <c r="E6" t="s">
        <v>43</v>
      </c>
      <c r="F6" t="s">
        <v>126</v>
      </c>
      <c r="G6" t="s">
        <v>16</v>
      </c>
      <c r="H6" t="s">
        <v>36</v>
      </c>
      <c r="J6" t="s">
        <v>42</v>
      </c>
      <c r="K6" t="s">
        <v>139</v>
      </c>
      <c r="L6" t="s">
        <v>90</v>
      </c>
      <c r="M6" s="5">
        <v>2.0250000000000001E-2</v>
      </c>
      <c r="N6" s="5">
        <v>0</v>
      </c>
      <c r="O6" s="5">
        <v>0.24099999999999999</v>
      </c>
      <c r="P6" t="s">
        <v>17</v>
      </c>
    </row>
    <row r="7" spans="1:16">
      <c r="A7" s="8" t="str">
        <f t="shared" si="0"/>
        <v>PRT</v>
      </c>
      <c r="C7" t="s">
        <v>27</v>
      </c>
      <c r="D7" t="s">
        <v>44</v>
      </c>
      <c r="E7" t="s">
        <v>45</v>
      </c>
      <c r="F7" t="s">
        <v>126</v>
      </c>
      <c r="G7" t="s">
        <v>16</v>
      </c>
      <c r="H7" t="s">
        <v>36</v>
      </c>
      <c r="J7" t="s">
        <v>44</v>
      </c>
      <c r="K7" t="s">
        <v>139</v>
      </c>
      <c r="L7" t="s">
        <v>90</v>
      </c>
      <c r="M7" s="5">
        <v>3.7057499999999997</v>
      </c>
      <c r="N7" s="5">
        <v>80.785656162241295</v>
      </c>
      <c r="O7" s="5">
        <v>0.23700000000000002</v>
      </c>
      <c r="P7" t="s">
        <v>17</v>
      </c>
    </row>
    <row r="8" spans="1:16">
      <c r="A8" s="8" t="str">
        <f t="shared" si="0"/>
        <v>PRT</v>
      </c>
      <c r="C8" t="s">
        <v>27</v>
      </c>
      <c r="D8" t="s">
        <v>46</v>
      </c>
      <c r="E8" t="s">
        <v>47</v>
      </c>
      <c r="F8" t="s">
        <v>126</v>
      </c>
      <c r="G8" t="s">
        <v>16</v>
      </c>
      <c r="H8" t="s">
        <v>36</v>
      </c>
      <c r="J8" t="s">
        <v>46</v>
      </c>
      <c r="K8" t="s">
        <v>139</v>
      </c>
      <c r="L8" t="s">
        <v>90</v>
      </c>
      <c r="M8" s="5">
        <v>2.024999999999999</v>
      </c>
      <c r="N8" s="5">
        <v>105.74751621237203</v>
      </c>
      <c r="O8" s="5">
        <v>0.24100000000000008</v>
      </c>
      <c r="P8" t="s">
        <v>17</v>
      </c>
    </row>
    <row r="9" spans="1:16">
      <c r="A9" s="8" t="str">
        <f t="shared" si="0"/>
        <v>PRT</v>
      </c>
      <c r="C9" t="s">
        <v>27</v>
      </c>
      <c r="D9" t="s">
        <v>48</v>
      </c>
      <c r="E9" t="s">
        <v>49</v>
      </c>
      <c r="F9" t="s">
        <v>126</v>
      </c>
      <c r="G9" t="s">
        <v>16</v>
      </c>
      <c r="H9" t="s">
        <v>36</v>
      </c>
      <c r="J9" t="s">
        <v>48</v>
      </c>
      <c r="K9" t="s">
        <v>139</v>
      </c>
      <c r="L9" t="s">
        <v>90</v>
      </c>
      <c r="M9" s="5">
        <v>2.2837500000000004</v>
      </c>
      <c r="N9" s="5">
        <v>145.23264029166972</v>
      </c>
      <c r="O9" s="5">
        <v>0.23699999999999999</v>
      </c>
      <c r="P9" t="s">
        <v>17</v>
      </c>
    </row>
    <row r="10" spans="1:16">
      <c r="A10" s="8" t="str">
        <f t="shared" si="0"/>
        <v>PRT</v>
      </c>
      <c r="C10" t="s">
        <v>27</v>
      </c>
      <c r="D10" t="s">
        <v>50</v>
      </c>
      <c r="E10" t="s">
        <v>51</v>
      </c>
      <c r="F10" t="s">
        <v>126</v>
      </c>
      <c r="G10" t="s">
        <v>16</v>
      </c>
      <c r="H10" t="s">
        <v>36</v>
      </c>
      <c r="J10" t="s">
        <v>50</v>
      </c>
      <c r="K10" t="s">
        <v>139</v>
      </c>
      <c r="L10" t="s">
        <v>90</v>
      </c>
      <c r="M10" s="5">
        <v>3.1365000000000003</v>
      </c>
      <c r="N10" s="5">
        <v>105.74751621237203</v>
      </c>
      <c r="O10" s="5">
        <v>0.25</v>
      </c>
      <c r="P10" t="s">
        <v>17</v>
      </c>
    </row>
    <row r="11" spans="1:16">
      <c r="A11" s="8" t="str">
        <f t="shared" si="0"/>
        <v>PRT</v>
      </c>
      <c r="C11" t="s">
        <v>27</v>
      </c>
      <c r="D11" t="s">
        <v>52</v>
      </c>
      <c r="E11" t="s">
        <v>53</v>
      </c>
      <c r="F11" t="s">
        <v>126</v>
      </c>
      <c r="G11" t="s">
        <v>16</v>
      </c>
      <c r="H11" t="s">
        <v>36</v>
      </c>
      <c r="J11" t="s">
        <v>52</v>
      </c>
      <c r="K11" t="s">
        <v>139</v>
      </c>
      <c r="L11" t="s">
        <v>90</v>
      </c>
      <c r="M11" s="5">
        <v>1.4782500000000005</v>
      </c>
      <c r="N11" s="5">
        <v>80.785656162241295</v>
      </c>
      <c r="O11" s="5">
        <v>0.25999999999999995</v>
      </c>
      <c r="P11" t="s">
        <v>17</v>
      </c>
    </row>
    <row r="12" spans="1:16">
      <c r="A12" s="8" t="str">
        <f t="shared" si="0"/>
        <v>PRT</v>
      </c>
      <c r="C12" t="s">
        <v>27</v>
      </c>
      <c r="D12" t="s">
        <v>54</v>
      </c>
      <c r="E12" t="s">
        <v>55</v>
      </c>
      <c r="F12" t="s">
        <v>126</v>
      </c>
      <c r="G12" t="s">
        <v>16</v>
      </c>
      <c r="H12" t="s">
        <v>36</v>
      </c>
      <c r="J12" t="s">
        <v>54</v>
      </c>
      <c r="K12" t="s">
        <v>139</v>
      </c>
      <c r="L12" t="s">
        <v>90</v>
      </c>
      <c r="M12" s="5">
        <v>5.4944999999999977</v>
      </c>
      <c r="N12" s="5">
        <v>105.74751621237203</v>
      </c>
      <c r="O12" s="5">
        <v>0.25955200655200655</v>
      </c>
      <c r="P12" t="s">
        <v>17</v>
      </c>
    </row>
    <row r="13" spans="1:16">
      <c r="A13" s="8" t="str">
        <f t="shared" si="0"/>
        <v>PRT</v>
      </c>
      <c r="C13" t="s">
        <v>27</v>
      </c>
      <c r="D13" t="s">
        <v>56</v>
      </c>
      <c r="E13" t="s">
        <v>57</v>
      </c>
      <c r="F13" t="s">
        <v>126</v>
      </c>
      <c r="G13" t="s">
        <v>16</v>
      </c>
      <c r="H13" t="s">
        <v>36</v>
      </c>
      <c r="J13" t="s">
        <v>56</v>
      </c>
      <c r="K13" t="s">
        <v>139</v>
      </c>
      <c r="L13" t="s">
        <v>90</v>
      </c>
      <c r="M13" s="5">
        <v>3.1927499999999998</v>
      </c>
      <c r="N13" s="5">
        <v>105.74751621237203</v>
      </c>
      <c r="O13" s="5">
        <v>0.26900000000000007</v>
      </c>
      <c r="P13" t="s">
        <v>17</v>
      </c>
    </row>
    <row r="14" spans="1:16">
      <c r="A14" s="8" t="str">
        <f t="shared" si="0"/>
        <v>PRT</v>
      </c>
      <c r="C14" t="s">
        <v>27</v>
      </c>
      <c r="D14" t="s">
        <v>58</v>
      </c>
      <c r="E14" t="s">
        <v>59</v>
      </c>
      <c r="F14" t="s">
        <v>126</v>
      </c>
      <c r="G14" t="s">
        <v>16</v>
      </c>
      <c r="H14" t="s">
        <v>36</v>
      </c>
      <c r="J14" t="s">
        <v>58</v>
      </c>
      <c r="K14" t="s">
        <v>139</v>
      </c>
      <c r="L14" t="s">
        <v>90</v>
      </c>
      <c r="M14" s="5">
        <v>3.3929999999999998</v>
      </c>
      <c r="N14" s="5">
        <v>80.785656162241295</v>
      </c>
      <c r="O14" s="5">
        <v>0.27599999999999997</v>
      </c>
      <c r="P14" t="s">
        <v>17</v>
      </c>
    </row>
    <row r="15" spans="1:16">
      <c r="A15" s="8" t="str">
        <f t="shared" si="0"/>
        <v>PRT</v>
      </c>
      <c r="C15" t="s">
        <v>27</v>
      </c>
      <c r="D15" t="s">
        <v>60</v>
      </c>
      <c r="E15" t="s">
        <v>61</v>
      </c>
      <c r="F15" t="s">
        <v>126</v>
      </c>
      <c r="G15" t="s">
        <v>16</v>
      </c>
      <c r="H15" t="s">
        <v>36</v>
      </c>
      <c r="J15" t="s">
        <v>60</v>
      </c>
      <c r="K15" t="s">
        <v>139</v>
      </c>
      <c r="L15" t="s">
        <v>90</v>
      </c>
      <c r="M15" s="5">
        <v>1.0665</v>
      </c>
      <c r="N15" s="5">
        <v>105.74751621237203</v>
      </c>
      <c r="O15" s="5">
        <v>0.27700000000000008</v>
      </c>
      <c r="P15" t="s">
        <v>17</v>
      </c>
    </row>
    <row r="16" spans="1:16">
      <c r="A16" s="8" t="str">
        <f t="shared" si="0"/>
        <v>PRT</v>
      </c>
      <c r="C16" t="s">
        <v>27</v>
      </c>
      <c r="D16" t="s">
        <v>62</v>
      </c>
      <c r="E16" t="s">
        <v>63</v>
      </c>
      <c r="F16" t="s">
        <v>126</v>
      </c>
      <c r="G16" t="s">
        <v>16</v>
      </c>
      <c r="H16" t="s">
        <v>36</v>
      </c>
      <c r="J16" t="s">
        <v>62</v>
      </c>
      <c r="K16" t="s">
        <v>139</v>
      </c>
      <c r="L16" t="s">
        <v>90</v>
      </c>
      <c r="M16" s="5">
        <v>4.2750000000000003E-2</v>
      </c>
      <c r="N16" s="5">
        <v>80.785656162241295</v>
      </c>
      <c r="O16" s="5">
        <v>0.29399999999999998</v>
      </c>
      <c r="P16" t="s">
        <v>17</v>
      </c>
    </row>
    <row r="17" spans="1:16">
      <c r="A17" s="8" t="str">
        <f t="shared" si="0"/>
        <v>PRT</v>
      </c>
      <c r="C17" t="s">
        <v>27</v>
      </c>
      <c r="D17" t="s">
        <v>64</v>
      </c>
      <c r="E17" t="s">
        <v>65</v>
      </c>
      <c r="F17" t="s">
        <v>126</v>
      </c>
      <c r="G17" t="s">
        <v>16</v>
      </c>
      <c r="H17" t="s">
        <v>36</v>
      </c>
      <c r="J17" t="s">
        <v>64</v>
      </c>
      <c r="K17" t="s">
        <v>139</v>
      </c>
      <c r="L17" t="s">
        <v>90</v>
      </c>
      <c r="M17" s="5">
        <v>1.125E-2</v>
      </c>
      <c r="N17" s="5">
        <v>0</v>
      </c>
      <c r="O17" s="5">
        <v>0.29799999999999999</v>
      </c>
      <c r="P17" t="s">
        <v>17</v>
      </c>
    </row>
    <row r="18" spans="1:16">
      <c r="A18" s="8" t="str">
        <f t="shared" si="0"/>
        <v>PRT</v>
      </c>
      <c r="C18" t="s">
        <v>27</v>
      </c>
      <c r="D18" t="s">
        <v>66</v>
      </c>
      <c r="E18" t="s">
        <v>67</v>
      </c>
      <c r="F18" t="s">
        <v>126</v>
      </c>
      <c r="G18" t="s">
        <v>16</v>
      </c>
      <c r="H18" t="s">
        <v>36</v>
      </c>
      <c r="J18" t="s">
        <v>66</v>
      </c>
      <c r="K18" t="s">
        <v>139</v>
      </c>
      <c r="L18" t="s">
        <v>90</v>
      </c>
      <c r="M18" s="5">
        <v>8.5500000000000007E-2</v>
      </c>
      <c r="N18" s="5">
        <v>0</v>
      </c>
      <c r="O18" s="5">
        <v>0.31799999999999995</v>
      </c>
      <c r="P18" t="s">
        <v>17</v>
      </c>
    </row>
    <row r="19" spans="1:16">
      <c r="A19" s="8" t="str">
        <f t="shared" si="0"/>
        <v>PRT</v>
      </c>
      <c r="C19" t="s">
        <v>27</v>
      </c>
      <c r="D19" t="s">
        <v>68</v>
      </c>
      <c r="E19" t="s">
        <v>69</v>
      </c>
      <c r="F19" t="s">
        <v>126</v>
      </c>
      <c r="G19" t="s">
        <v>16</v>
      </c>
      <c r="H19" t="s">
        <v>36</v>
      </c>
      <c r="J19" t="s">
        <v>68</v>
      </c>
      <c r="K19" t="s">
        <v>139</v>
      </c>
      <c r="L19" t="s">
        <v>90</v>
      </c>
      <c r="M19" s="5">
        <v>2.4750000000000001E-2</v>
      </c>
      <c r="N19" s="5">
        <v>0</v>
      </c>
      <c r="O19" s="5">
        <v>0.34199999999999997</v>
      </c>
      <c r="P19" t="s">
        <v>17</v>
      </c>
    </row>
    <row r="20" spans="1:16">
      <c r="A20" s="8" t="str">
        <f t="shared" si="0"/>
        <v>PRT</v>
      </c>
      <c r="C20" t="s">
        <v>27</v>
      </c>
      <c r="D20" t="s">
        <v>70</v>
      </c>
      <c r="E20" t="s">
        <v>71</v>
      </c>
      <c r="F20" t="s">
        <v>126</v>
      </c>
      <c r="G20" t="s">
        <v>16</v>
      </c>
      <c r="H20" t="s">
        <v>36</v>
      </c>
      <c r="J20" t="s">
        <v>70</v>
      </c>
      <c r="K20" t="s">
        <v>139</v>
      </c>
      <c r="L20" t="s">
        <v>90</v>
      </c>
      <c r="M20" s="5">
        <v>0.19350000000000001</v>
      </c>
      <c r="N20" s="5">
        <v>0</v>
      </c>
      <c r="O20" s="5">
        <v>0.37125581395348833</v>
      </c>
      <c r="P20" t="s">
        <v>17</v>
      </c>
    </row>
    <row r="21" spans="1:16">
      <c r="A21" s="8" t="str">
        <f t="shared" si="0"/>
        <v>PRT</v>
      </c>
      <c r="C21" t="s">
        <v>27</v>
      </c>
      <c r="D21" t="s">
        <v>72</v>
      </c>
      <c r="E21" t="s">
        <v>73</v>
      </c>
      <c r="F21" t="s">
        <v>126</v>
      </c>
      <c r="G21" t="s">
        <v>16</v>
      </c>
      <c r="H21" t="s">
        <v>36</v>
      </c>
      <c r="J21" t="s">
        <v>72</v>
      </c>
      <c r="K21" t="s">
        <v>139</v>
      </c>
      <c r="L21" t="s">
        <v>90</v>
      </c>
      <c r="M21" s="5">
        <v>0.09</v>
      </c>
      <c r="N21" s="5">
        <v>80.785656162241295</v>
      </c>
      <c r="O21" s="5">
        <v>0.38200000000000001</v>
      </c>
      <c r="P21" t="s">
        <v>17</v>
      </c>
    </row>
    <row r="22" spans="1:16">
      <c r="A22" s="8" t="str">
        <f t="shared" si="0"/>
        <v>PRT</v>
      </c>
      <c r="C22" t="s">
        <v>27</v>
      </c>
      <c r="D22" t="s">
        <v>74</v>
      </c>
      <c r="E22" t="s">
        <v>75</v>
      </c>
      <c r="F22" t="s">
        <v>126</v>
      </c>
      <c r="G22" t="s">
        <v>16</v>
      </c>
      <c r="H22" t="s">
        <v>36</v>
      </c>
      <c r="J22" t="s">
        <v>74</v>
      </c>
      <c r="K22" t="s">
        <v>139</v>
      </c>
      <c r="L22" t="s">
        <v>90</v>
      </c>
      <c r="M22" s="5">
        <v>2.4750000000000001E-2</v>
      </c>
      <c r="N22" s="5">
        <v>0</v>
      </c>
      <c r="O22" s="5">
        <v>0.38900000000000001</v>
      </c>
      <c r="P22" t="s">
        <v>17</v>
      </c>
    </row>
    <row r="23" spans="1:16">
      <c r="A23" s="8" t="str">
        <f t="shared" si="0"/>
        <v>PRT</v>
      </c>
      <c r="C23" t="s">
        <v>27</v>
      </c>
      <c r="D23" t="s">
        <v>76</v>
      </c>
      <c r="E23" t="s">
        <v>77</v>
      </c>
      <c r="F23" t="s">
        <v>126</v>
      </c>
      <c r="G23" t="s">
        <v>16</v>
      </c>
      <c r="H23" t="s">
        <v>36</v>
      </c>
      <c r="J23" t="s">
        <v>76</v>
      </c>
      <c r="K23" t="s">
        <v>139</v>
      </c>
      <c r="L23" t="s">
        <v>90</v>
      </c>
      <c r="M23" s="5">
        <v>0.12825</v>
      </c>
      <c r="N23" s="5">
        <v>80.785656162241295</v>
      </c>
      <c r="O23" s="5">
        <v>0.38928070175438595</v>
      </c>
      <c r="P23" t="s">
        <v>17</v>
      </c>
    </row>
    <row r="24" spans="1:16">
      <c r="A24" s="8" t="str">
        <f t="shared" si="0"/>
        <v>PRT</v>
      </c>
      <c r="C24" t="s">
        <v>27</v>
      </c>
      <c r="D24" t="s">
        <v>78</v>
      </c>
      <c r="E24" t="s">
        <v>79</v>
      </c>
      <c r="F24" t="s">
        <v>126</v>
      </c>
      <c r="G24" t="s">
        <v>16</v>
      </c>
      <c r="H24" t="s">
        <v>36</v>
      </c>
      <c r="J24" t="s">
        <v>78</v>
      </c>
      <c r="K24" t="s">
        <v>139</v>
      </c>
      <c r="L24" t="s">
        <v>90</v>
      </c>
      <c r="M24" s="5">
        <v>0.13500000000000001</v>
      </c>
      <c r="N24" s="5">
        <v>0</v>
      </c>
      <c r="O24" s="5">
        <v>0.40899999999999992</v>
      </c>
      <c r="P24" t="s">
        <v>17</v>
      </c>
    </row>
    <row r="25" spans="1:16">
      <c r="A25" s="8" t="str">
        <f t="shared" si="0"/>
        <v>PRT</v>
      </c>
      <c r="C25" t="s">
        <v>27</v>
      </c>
      <c r="D25" t="s">
        <v>80</v>
      </c>
      <c r="E25" t="s">
        <v>81</v>
      </c>
      <c r="F25" t="s">
        <v>126</v>
      </c>
      <c r="G25" t="s">
        <v>16</v>
      </c>
      <c r="H25" t="s">
        <v>36</v>
      </c>
      <c r="J25" t="s">
        <v>80</v>
      </c>
      <c r="K25" t="s">
        <v>139</v>
      </c>
      <c r="L25" t="s">
        <v>90</v>
      </c>
      <c r="M25" s="5">
        <v>3.3750000000000002E-2</v>
      </c>
      <c r="N25" s="5">
        <v>0</v>
      </c>
      <c r="O25" s="5">
        <v>0.41799999999999993</v>
      </c>
      <c r="P25" t="s">
        <v>17</v>
      </c>
    </row>
    <row r="26" spans="1:16">
      <c r="A26" s="8" t="str">
        <f t="shared" si="0"/>
        <v>PRT</v>
      </c>
      <c r="C26" t="s">
        <v>27</v>
      </c>
      <c r="D26" t="s">
        <v>82</v>
      </c>
      <c r="E26" t="s">
        <v>83</v>
      </c>
      <c r="F26" t="s">
        <v>126</v>
      </c>
      <c r="G26" t="s">
        <v>16</v>
      </c>
      <c r="H26" t="s">
        <v>36</v>
      </c>
      <c r="J26" t="s">
        <v>82</v>
      </c>
      <c r="K26" t="s">
        <v>139</v>
      </c>
      <c r="L26" t="s">
        <v>90</v>
      </c>
      <c r="M26" s="5">
        <v>6.7499999999999991E-3</v>
      </c>
      <c r="N26" s="5">
        <v>80.785656162241295</v>
      </c>
      <c r="O26" s="5">
        <v>0.43400000000000005</v>
      </c>
      <c r="P26" t="s">
        <v>17</v>
      </c>
    </row>
    <row r="27" spans="1:16">
      <c r="A27" s="8" t="str">
        <f t="shared" ref="A27:A29" si="1">RIGHT(D27,3)</f>
        <v>PRT</v>
      </c>
      <c r="C27" t="s">
        <v>27</v>
      </c>
      <c r="D27" t="s">
        <v>84</v>
      </c>
      <c r="E27" t="s">
        <v>85</v>
      </c>
      <c r="F27" t="s">
        <v>126</v>
      </c>
      <c r="G27" t="s">
        <v>16</v>
      </c>
      <c r="H27" t="s">
        <v>36</v>
      </c>
      <c r="J27" t="s">
        <v>84</v>
      </c>
      <c r="K27" t="s">
        <v>139</v>
      </c>
      <c r="L27" t="s">
        <v>90</v>
      </c>
      <c r="M27" s="5">
        <v>0.18675</v>
      </c>
      <c r="N27" s="5">
        <v>0</v>
      </c>
      <c r="O27" s="5">
        <v>0.43700000000000006</v>
      </c>
      <c r="P27" t="s">
        <v>17</v>
      </c>
    </row>
    <row r="28" spans="1:16">
      <c r="A28" s="8" t="str">
        <f t="shared" si="1"/>
        <v>PRT</v>
      </c>
      <c r="C28" t="s">
        <v>27</v>
      </c>
      <c r="D28" t="s">
        <v>86</v>
      </c>
      <c r="E28" t="s">
        <v>87</v>
      </c>
      <c r="F28" t="s">
        <v>126</v>
      </c>
      <c r="G28" t="s">
        <v>16</v>
      </c>
      <c r="H28" t="s">
        <v>36</v>
      </c>
      <c r="J28" t="s">
        <v>86</v>
      </c>
      <c r="K28" t="s">
        <v>139</v>
      </c>
      <c r="L28" t="s">
        <v>90</v>
      </c>
      <c r="M28" s="5">
        <v>6.7499999999999991E-3</v>
      </c>
      <c r="N28" s="5">
        <v>0</v>
      </c>
      <c r="O28" s="5">
        <v>0.46899999999999997</v>
      </c>
      <c r="P28" t="s">
        <v>17</v>
      </c>
    </row>
    <row r="29" spans="1:16">
      <c r="A29" s="8" t="str">
        <f t="shared" si="1"/>
        <v>PRT</v>
      </c>
      <c r="C29" t="s">
        <v>27</v>
      </c>
      <c r="D29" t="s">
        <v>88</v>
      </c>
      <c r="E29" t="s">
        <v>89</v>
      </c>
      <c r="F29" t="s">
        <v>126</v>
      </c>
      <c r="G29" t="s">
        <v>16</v>
      </c>
      <c r="H29" t="s">
        <v>36</v>
      </c>
      <c r="J29" t="s">
        <v>88</v>
      </c>
      <c r="K29" t="s">
        <v>139</v>
      </c>
      <c r="L29" t="s">
        <v>90</v>
      </c>
      <c r="M29" s="5">
        <v>9.0000000000000011E-3</v>
      </c>
      <c r="N29" s="5">
        <v>0</v>
      </c>
      <c r="O29" s="5">
        <v>0.53400000000000003</v>
      </c>
      <c r="P2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5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5" si="0">RIGHT(D5,3)</f>
        <v>PRT</v>
      </c>
      <c r="C5" t="s">
        <v>27</v>
      </c>
      <c r="D5" t="s">
        <v>91</v>
      </c>
      <c r="E5" t="s">
        <v>92</v>
      </c>
      <c r="F5" t="s">
        <v>126</v>
      </c>
      <c r="G5" t="s">
        <v>16</v>
      </c>
      <c r="H5" t="s">
        <v>36</v>
      </c>
      <c r="K5" t="s">
        <v>91</v>
      </c>
      <c r="L5" t="s">
        <v>139</v>
      </c>
      <c r="M5" t="s">
        <v>90</v>
      </c>
      <c r="N5" s="5">
        <v>7.0425000000000004</v>
      </c>
      <c r="O5" s="5">
        <v>199.69488040104588</v>
      </c>
      <c r="P5" s="5">
        <v>0.31900000000000001</v>
      </c>
      <c r="Q5" t="s">
        <v>17</v>
      </c>
    </row>
    <row r="6" spans="1:17">
      <c r="A6" s="8" t="str">
        <f t="shared" si="0"/>
        <v>PRT</v>
      </c>
      <c r="C6" t="s">
        <v>27</v>
      </c>
      <c r="D6" t="s">
        <v>93</v>
      </c>
      <c r="E6" t="s">
        <v>94</v>
      </c>
      <c r="F6" t="s">
        <v>126</v>
      </c>
      <c r="G6" t="s">
        <v>16</v>
      </c>
      <c r="H6" t="s">
        <v>36</v>
      </c>
      <c r="K6" t="s">
        <v>93</v>
      </c>
      <c r="L6" t="s">
        <v>139</v>
      </c>
      <c r="M6" t="s">
        <v>90</v>
      </c>
      <c r="N6" s="5">
        <v>5.49</v>
      </c>
      <c r="O6" s="5">
        <v>199.69488040104588</v>
      </c>
      <c r="P6" s="5">
        <v>0.33300000000000002</v>
      </c>
      <c r="Q6" t="s">
        <v>17</v>
      </c>
    </row>
    <row r="7" spans="1:17">
      <c r="A7" s="8" t="str">
        <f t="shared" si="0"/>
        <v>PRT</v>
      </c>
      <c r="C7" t="s">
        <v>27</v>
      </c>
      <c r="D7" t="s">
        <v>95</v>
      </c>
      <c r="E7" t="s">
        <v>96</v>
      </c>
      <c r="F7" t="s">
        <v>126</v>
      </c>
      <c r="G7" t="s">
        <v>16</v>
      </c>
      <c r="H7" t="s">
        <v>36</v>
      </c>
      <c r="K7" t="s">
        <v>95</v>
      </c>
      <c r="L7" t="s">
        <v>139</v>
      </c>
      <c r="M7" t="s">
        <v>90</v>
      </c>
      <c r="N7" s="5">
        <v>3.4672499999999999</v>
      </c>
      <c r="O7" s="5">
        <v>199.69488040104588</v>
      </c>
      <c r="P7" s="5">
        <v>0.34300000000000003</v>
      </c>
      <c r="Q7" t="s">
        <v>17</v>
      </c>
    </row>
    <row r="8" spans="1:17">
      <c r="A8" s="8" t="str">
        <f t="shared" si="0"/>
        <v>PRT</v>
      </c>
      <c r="C8" t="s">
        <v>27</v>
      </c>
      <c r="D8" t="s">
        <v>97</v>
      </c>
      <c r="E8" t="s">
        <v>98</v>
      </c>
      <c r="F8" t="s">
        <v>126</v>
      </c>
      <c r="G8" t="s">
        <v>16</v>
      </c>
      <c r="H8" t="s">
        <v>36</v>
      </c>
      <c r="K8" t="s">
        <v>97</v>
      </c>
      <c r="L8" t="s">
        <v>139</v>
      </c>
      <c r="M8" t="s">
        <v>90</v>
      </c>
      <c r="N8" s="5">
        <v>19.093500000000002</v>
      </c>
      <c r="O8" s="5">
        <v>199.69488040104588</v>
      </c>
      <c r="P8" s="5">
        <v>0.34662172990808388</v>
      </c>
      <c r="Q8" t="s">
        <v>17</v>
      </c>
    </row>
    <row r="9" spans="1:17">
      <c r="A9" s="8" t="str">
        <f t="shared" si="0"/>
        <v>PRT</v>
      </c>
      <c r="C9" t="s">
        <v>27</v>
      </c>
      <c r="D9" t="s">
        <v>99</v>
      </c>
      <c r="E9" t="s">
        <v>100</v>
      </c>
      <c r="F9" t="s">
        <v>126</v>
      </c>
      <c r="G9" t="s">
        <v>16</v>
      </c>
      <c r="H9" t="s">
        <v>36</v>
      </c>
      <c r="K9" t="s">
        <v>99</v>
      </c>
      <c r="L9" t="s">
        <v>139</v>
      </c>
      <c r="M9" t="s">
        <v>90</v>
      </c>
      <c r="N9" s="5">
        <v>19.11825</v>
      </c>
      <c r="O9" s="5">
        <v>199.69488040104588</v>
      </c>
      <c r="P9" s="5">
        <v>0.36199999999999999</v>
      </c>
      <c r="Q9" t="s">
        <v>17</v>
      </c>
    </row>
    <row r="10" spans="1:17">
      <c r="A10" s="8" t="str">
        <f t="shared" si="0"/>
        <v>PRT</v>
      </c>
      <c r="C10" t="s">
        <v>27</v>
      </c>
      <c r="D10" t="s">
        <v>101</v>
      </c>
      <c r="E10" t="s">
        <v>102</v>
      </c>
      <c r="F10" t="s">
        <v>126</v>
      </c>
      <c r="G10" t="s">
        <v>16</v>
      </c>
      <c r="H10" t="s">
        <v>36</v>
      </c>
      <c r="K10" t="s">
        <v>101</v>
      </c>
      <c r="L10" t="s">
        <v>139</v>
      </c>
      <c r="M10" t="s">
        <v>90</v>
      </c>
      <c r="N10" s="5">
        <v>2.08575</v>
      </c>
      <c r="O10" s="5">
        <v>199.69488040104588</v>
      </c>
      <c r="P10" s="5">
        <v>0.36899999999999999</v>
      </c>
      <c r="Q10" t="s">
        <v>17</v>
      </c>
    </row>
    <row r="11" spans="1:17">
      <c r="A11" s="8" t="str">
        <f t="shared" si="0"/>
        <v>PRT</v>
      </c>
      <c r="C11" t="s">
        <v>27</v>
      </c>
      <c r="D11" t="s">
        <v>103</v>
      </c>
      <c r="E11" t="s">
        <v>104</v>
      </c>
      <c r="F11" t="s">
        <v>126</v>
      </c>
      <c r="G11" t="s">
        <v>16</v>
      </c>
      <c r="H11" t="s">
        <v>36</v>
      </c>
      <c r="K11" t="s">
        <v>103</v>
      </c>
      <c r="L11" t="s">
        <v>139</v>
      </c>
      <c r="M11" t="s">
        <v>90</v>
      </c>
      <c r="N11" s="5">
        <v>9.8257500000000011</v>
      </c>
      <c r="O11" s="5">
        <v>199.69488040104588</v>
      </c>
      <c r="P11" s="5">
        <v>0.37897297916189587</v>
      </c>
      <c r="Q11" t="s">
        <v>17</v>
      </c>
    </row>
    <row r="12" spans="1:17">
      <c r="A12" s="8" t="str">
        <f t="shared" si="0"/>
        <v>PRT</v>
      </c>
      <c r="C12" t="s">
        <v>27</v>
      </c>
      <c r="D12" t="s">
        <v>105</v>
      </c>
      <c r="E12" t="s">
        <v>106</v>
      </c>
      <c r="F12" t="s">
        <v>126</v>
      </c>
      <c r="G12" t="s">
        <v>16</v>
      </c>
      <c r="H12" t="s">
        <v>36</v>
      </c>
      <c r="K12" t="s">
        <v>105</v>
      </c>
      <c r="L12" t="s">
        <v>139</v>
      </c>
      <c r="M12" t="s">
        <v>90</v>
      </c>
      <c r="N12" s="5">
        <v>19.017000000000007</v>
      </c>
      <c r="O12" s="5">
        <v>199.69488040104588</v>
      </c>
      <c r="P12" s="5">
        <v>0.3911307382867959</v>
      </c>
      <c r="Q12" t="s">
        <v>17</v>
      </c>
    </row>
    <row r="13" spans="1:17">
      <c r="A13" s="8" t="str">
        <f t="shared" si="0"/>
        <v>PRT</v>
      </c>
      <c r="C13" t="s">
        <v>27</v>
      </c>
      <c r="D13" t="s">
        <v>107</v>
      </c>
      <c r="E13" t="s">
        <v>108</v>
      </c>
      <c r="F13" t="s">
        <v>126</v>
      </c>
      <c r="G13" t="s">
        <v>16</v>
      </c>
      <c r="H13" t="s">
        <v>36</v>
      </c>
      <c r="K13" t="s">
        <v>107</v>
      </c>
      <c r="L13" t="s">
        <v>139</v>
      </c>
      <c r="M13" t="s">
        <v>90</v>
      </c>
      <c r="N13" s="5">
        <v>36.34875000000001</v>
      </c>
      <c r="O13" s="5">
        <v>199.69488040104588</v>
      </c>
      <c r="P13" s="5">
        <v>0.39799640978025369</v>
      </c>
      <c r="Q13" t="s">
        <v>17</v>
      </c>
    </row>
    <row r="14" spans="1:17">
      <c r="A14" s="8" t="str">
        <f t="shared" si="0"/>
        <v>PRT</v>
      </c>
      <c r="C14" t="s">
        <v>27</v>
      </c>
      <c r="D14" t="s">
        <v>109</v>
      </c>
      <c r="E14" t="s">
        <v>110</v>
      </c>
      <c r="F14" t="s">
        <v>126</v>
      </c>
      <c r="G14" t="s">
        <v>16</v>
      </c>
      <c r="H14" t="s">
        <v>36</v>
      </c>
      <c r="K14" t="s">
        <v>109</v>
      </c>
      <c r="L14" t="s">
        <v>139</v>
      </c>
      <c r="M14" t="s">
        <v>90</v>
      </c>
      <c r="N14" s="5">
        <v>6.817499999999999</v>
      </c>
      <c r="O14" s="5">
        <v>199.69488040104588</v>
      </c>
      <c r="P14" s="5">
        <v>0.4116224422442244</v>
      </c>
      <c r="Q14" t="s">
        <v>17</v>
      </c>
    </row>
    <row r="15" spans="1:17">
      <c r="A15" s="8" t="str">
        <f t="shared" si="0"/>
        <v>PRT</v>
      </c>
      <c r="C15" t="s">
        <v>27</v>
      </c>
      <c r="D15" t="s">
        <v>111</v>
      </c>
      <c r="E15" t="s">
        <v>112</v>
      </c>
      <c r="F15" t="s">
        <v>126</v>
      </c>
      <c r="G15" t="s">
        <v>16</v>
      </c>
      <c r="H15" t="s">
        <v>36</v>
      </c>
      <c r="K15" t="s">
        <v>111</v>
      </c>
      <c r="L15" t="s">
        <v>139</v>
      </c>
      <c r="M15" t="s">
        <v>90</v>
      </c>
      <c r="N15" s="5">
        <v>3.33</v>
      </c>
      <c r="O15" s="5">
        <v>199.69488040104588</v>
      </c>
      <c r="P15" s="5">
        <v>0.41948243243243238</v>
      </c>
      <c r="Q1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113</v>
      </c>
      <c r="G4" t="s">
        <v>114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PRT</v>
      </c>
      <c r="C5" t="s">
        <v>27</v>
      </c>
      <c r="D5" t="s">
        <v>116</v>
      </c>
      <c r="E5" t="s">
        <v>117</v>
      </c>
      <c r="F5" t="s">
        <v>13</v>
      </c>
      <c r="G5" t="s">
        <v>16</v>
      </c>
      <c r="H5" t="s">
        <v>24</v>
      </c>
      <c r="K5" t="s">
        <v>118</v>
      </c>
      <c r="L5" t="s">
        <v>140</v>
      </c>
      <c r="M5" t="s">
        <v>115</v>
      </c>
      <c r="N5" s="5">
        <v>0</v>
      </c>
    </row>
    <row r="6" spans="1:14">
      <c r="A6" s="4" t="str">
        <f t="shared" ref="A6" si="1">MID(D6,10,3)</f>
        <v>PRT</v>
      </c>
      <c r="C6" t="s">
        <v>27</v>
      </c>
      <c r="D6" t="s">
        <v>119</v>
      </c>
      <c r="E6" t="s">
        <v>120</v>
      </c>
      <c r="F6" t="s">
        <v>13</v>
      </c>
      <c r="G6" t="s">
        <v>16</v>
      </c>
      <c r="H6" t="s">
        <v>24</v>
      </c>
      <c r="K6" t="s">
        <v>121</v>
      </c>
      <c r="L6" t="s">
        <v>140</v>
      </c>
      <c r="M6" t="s">
        <v>115</v>
      </c>
      <c r="N6" s="5">
        <v>3.7962447377213486</v>
      </c>
    </row>
    <row r="7" spans="1:14">
      <c r="A7" s="4" t="str">
        <f t="shared" ref="A7" si="2">MID(D7,10,3)</f>
        <v>PRT</v>
      </c>
      <c r="C7" t="s">
        <v>27</v>
      </c>
      <c r="D7" t="s">
        <v>122</v>
      </c>
      <c r="E7" t="s">
        <v>123</v>
      </c>
      <c r="F7" t="s">
        <v>13</v>
      </c>
      <c r="G7" t="s">
        <v>16</v>
      </c>
      <c r="H7" t="s">
        <v>24</v>
      </c>
      <c r="K7" t="s">
        <v>124</v>
      </c>
      <c r="L7" t="s">
        <v>140</v>
      </c>
      <c r="M7" t="s">
        <v>115</v>
      </c>
      <c r="N7">
        <v>1.6631790845305696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129</v>
      </c>
      <c r="C2" s="3"/>
      <c r="D2" s="3"/>
      <c r="E2" s="3"/>
      <c r="F2" s="3"/>
      <c r="G2" s="3"/>
      <c r="H2" s="3"/>
      <c r="I2" s="3"/>
    </row>
    <row r="3" spans="2:23">
      <c r="B3" s="3" t="s">
        <v>152</v>
      </c>
      <c r="C3" s="3" t="s">
        <v>153</v>
      </c>
      <c r="D3" s="3" t="s">
        <v>154</v>
      </c>
      <c r="E3" s="3" t="s">
        <v>133</v>
      </c>
      <c r="F3" s="3" t="s">
        <v>155</v>
      </c>
      <c r="G3" s="3" t="s">
        <v>156</v>
      </c>
      <c r="H3" s="3" t="s">
        <v>157</v>
      </c>
      <c r="I3" s="3" t="s">
        <v>158</v>
      </c>
    </row>
    <row r="4" spans="2:23">
      <c r="B4" s="3" t="s">
        <v>159</v>
      </c>
      <c r="C4" s="3" t="s">
        <v>160</v>
      </c>
      <c r="D4" s="3" t="s">
        <v>161</v>
      </c>
      <c r="E4" s="3" t="s">
        <v>162</v>
      </c>
      <c r="F4" s="3"/>
      <c r="G4" s="9" t="s">
        <v>24</v>
      </c>
      <c r="H4" s="3"/>
      <c r="I4" s="3"/>
    </row>
    <row r="5" spans="2:23">
      <c r="C5" s="3" t="s">
        <v>163</v>
      </c>
      <c r="D5" s="3" t="s">
        <v>164</v>
      </c>
      <c r="E5" s="3" t="s">
        <v>162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165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166</v>
      </c>
      <c r="F9" s="9" t="s">
        <v>167</v>
      </c>
      <c r="G9" s="9" t="s">
        <v>21</v>
      </c>
      <c r="H9" s="10"/>
      <c r="I9" s="10" t="s">
        <v>4</v>
      </c>
      <c r="J9" s="10" t="s">
        <v>168</v>
      </c>
      <c r="K9" s="10" t="s">
        <v>169</v>
      </c>
      <c r="L9" s="10" t="s">
        <v>131</v>
      </c>
      <c r="M9" s="11" t="s">
        <v>170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171</v>
      </c>
      <c r="W9" t="s">
        <v>172</v>
      </c>
    </row>
    <row r="10" spans="2:23">
      <c r="B10" s="9" t="s">
        <v>173</v>
      </c>
      <c r="C10" s="9" t="s">
        <v>174</v>
      </c>
      <c r="D10" s="12" t="s">
        <v>175</v>
      </c>
      <c r="E10" s="9" t="s">
        <v>162</v>
      </c>
      <c r="F10" s="9" t="s">
        <v>16</v>
      </c>
      <c r="G10" s="9" t="s">
        <v>24</v>
      </c>
      <c r="H10" s="10"/>
      <c r="I10" s="10" t="s">
        <v>176</v>
      </c>
      <c r="J10" s="10" t="s">
        <v>177</v>
      </c>
      <c r="K10" s="3" t="s">
        <v>163</v>
      </c>
      <c r="L10" s="3" t="s">
        <v>115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176</v>
      </c>
      <c r="D11" s="11" t="s">
        <v>178</v>
      </c>
      <c r="E11" s="9" t="s">
        <v>162</v>
      </c>
      <c r="F11" s="9" t="s">
        <v>16</v>
      </c>
      <c r="G11" s="9" t="s">
        <v>24</v>
      </c>
      <c r="H11" s="10"/>
      <c r="I11" s="10" t="s">
        <v>176</v>
      </c>
      <c r="J11" s="10" t="s">
        <v>179</v>
      </c>
      <c r="K11" s="10" t="s">
        <v>180</v>
      </c>
      <c r="L11" s="10" t="s">
        <v>115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176</v>
      </c>
      <c r="J12" s="10" t="s">
        <v>179</v>
      </c>
      <c r="K12" s="10" t="s">
        <v>135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176</v>
      </c>
      <c r="J13" s="10" t="s">
        <v>181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176</v>
      </c>
      <c r="J14" t="s">
        <v>182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176</v>
      </c>
      <c r="J15" t="s">
        <v>183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176</v>
      </c>
      <c r="J16" t="s">
        <v>184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176</v>
      </c>
      <c r="J17" t="s">
        <v>185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174</v>
      </c>
      <c r="J18" t="s">
        <v>177</v>
      </c>
      <c r="K18" s="3" t="s">
        <v>163</v>
      </c>
      <c r="L18" s="3" t="s">
        <v>115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174</v>
      </c>
      <c r="J19" t="s">
        <v>179</v>
      </c>
      <c r="K19" t="s">
        <v>180</v>
      </c>
      <c r="L19" t="s">
        <v>115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174</v>
      </c>
      <c r="J20" t="s">
        <v>179</v>
      </c>
      <c r="K20" t="s">
        <v>135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174</v>
      </c>
      <c r="J21" t="s">
        <v>181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174</v>
      </c>
      <c r="J22" t="s">
        <v>182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174</v>
      </c>
      <c r="J23" t="s">
        <v>183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174</v>
      </c>
      <c r="J24" t="s">
        <v>184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174</v>
      </c>
      <c r="J25" t="s">
        <v>185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186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187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188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189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190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191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192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193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194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191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192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193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195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190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191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192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193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194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191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192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193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196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197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198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199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171</v>
      </c>
      <c r="F4" t="s">
        <v>169</v>
      </c>
      <c r="G4" t="s">
        <v>200</v>
      </c>
      <c r="H4" t="s">
        <v>201</v>
      </c>
      <c r="I4">
        <v>2030</v>
      </c>
      <c r="J4">
        <v>0</v>
      </c>
      <c r="K4" s="27" t="s">
        <v>202</v>
      </c>
      <c r="L4" s="27" t="s">
        <v>203</v>
      </c>
      <c r="M4" s="27" t="s">
        <v>172</v>
      </c>
      <c r="N4" s="27" t="s">
        <v>204</v>
      </c>
      <c r="O4" s="27" t="s">
        <v>205</v>
      </c>
      <c r="P4" s="27"/>
      <c r="Q4" s="27" t="s">
        <v>9</v>
      </c>
      <c r="R4" s="27" t="s">
        <v>4</v>
      </c>
      <c r="S4" s="27" t="s">
        <v>10</v>
      </c>
      <c r="T4" s="27" t="s">
        <v>166</v>
      </c>
      <c r="U4" s="27" t="s">
        <v>167</v>
      </c>
      <c r="V4" s="27" t="s">
        <v>21</v>
      </c>
      <c r="W4" s="27" t="s">
        <v>206</v>
      </c>
      <c r="X4" s="27" t="s">
        <v>207</v>
      </c>
    </row>
    <row r="5" spans="2:24">
      <c r="B5" s="27" t="s">
        <v>209</v>
      </c>
      <c r="C5" t="s">
        <v>115</v>
      </c>
      <c r="F5" t="s">
        <v>135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211</v>
      </c>
      <c r="R5" s="27" t="str">
        <f>B5</f>
        <v>EV_Battery</v>
      </c>
      <c r="S5" s="27" t="s">
        <v>208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180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210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2025-07-28T14:30:09Z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