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bRES_Tmpl\"/>
    </mc:Choice>
  </mc:AlternateContent>
  <xr:revisionPtr revIDLastSave="0" documentId="8_{76DF49F8-83EF-44ED-8951-6697D24C2F87}" xr6:coauthVersionLast="47" xr6:coauthVersionMax="47" xr10:uidLastSave="{00000000-0000-0000-0000-000000000000}"/>
  <bookViews>
    <workbookView xWindow="-98" yWindow="-98" windowWidth="28996" windowHeight="17475" firstSheet="7" activeTab="7" xr2:uid="{00000000-000D-0000-FFFF-FFFF00000000}"/>
  </bookViews>
  <sheets>
    <sheet name="misc" sheetId="7" r:id="rId1"/>
    <sheet name="hydro" sheetId="6" r:id="rId2"/>
    <sheet name="ELC_Storage" sheetId="9" r:id="rId3"/>
    <sheet name="EV Battery" sheetId="10" r:id="rId4"/>
    <sheet name="H2 prod" sheetId="11" r:id="rId5"/>
    <sheet name="solar" sheetId="12" r:id="rId6"/>
    <sheet name="wind" sheetId="13" r:id="rId7"/>
    <sheet name="conventional" sheetId="14" r:id="rId8"/>
  </sheets>
  <externalReferences>
    <externalReference r:id="rId9"/>
  </externalReferences>
  <definedNames>
    <definedName name="FuelList">[1]ELC_Lists!$K$4:$K$113</definedName>
    <definedName name="HHV_Coal">[1]Costs!#REF!</definedName>
    <definedName name="HHV_H2">[1]Costs!#REF!</definedName>
    <definedName name="HHV_NG">[1]Costs!#REF!</definedName>
    <definedName name="LHV_Coal">[1]Costs!#REF!</definedName>
    <definedName name="LHV_H2">[1]Costs!#REF!</definedName>
    <definedName name="LHV_NG">[1]Costs!#REF!</definedName>
    <definedName name="SectorList">[1]ELC_Lists!$N$4:$N$15</definedName>
    <definedName name="TechnologyList">[1]ELC_Lists!$H$4:$H$16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7" l="1"/>
  <c r="N29" i="11"/>
  <c r="N28" i="11"/>
  <c r="L29" i="11"/>
  <c r="L28" i="11"/>
  <c r="J29" i="11"/>
  <c r="J28" i="11"/>
  <c r="V29" i="11"/>
  <c r="U29" i="11"/>
  <c r="T29" i="11"/>
  <c r="H29" i="11"/>
  <c r="G29" i="11"/>
  <c r="F29" i="11"/>
  <c r="D29" i="11"/>
  <c r="C29" i="11"/>
  <c r="V28" i="11"/>
  <c r="U28" i="11"/>
  <c r="T28" i="11"/>
  <c r="H28" i="11"/>
  <c r="G28" i="11"/>
  <c r="F28" i="11"/>
  <c r="D28" i="11"/>
  <c r="C28" i="11"/>
  <c r="I27" i="11"/>
  <c r="E27" i="11"/>
  <c r="D27" i="11"/>
  <c r="C27" i="11"/>
  <c r="H3" i="11"/>
  <c r="H27" i="11" s="1"/>
  <c r="G3" i="11"/>
  <c r="G27" i="11" s="1"/>
  <c r="F3" i="11"/>
  <c r="F27" i="11" s="1"/>
  <c r="N27" i="11"/>
  <c r="K2" i="11"/>
  <c r="M2" i="11" s="1"/>
  <c r="M27" i="11" s="1"/>
  <c r="L27" i="11" l="1"/>
  <c r="K27" i="11"/>
  <c r="L5" i="10" l="1"/>
  <c r="F8" i="10" l="1"/>
  <c r="G8" i="10"/>
  <c r="J18" i="7" l="1"/>
  <c r="J17" i="7"/>
  <c r="S5" i="10"/>
  <c r="T22" i="9"/>
  <c r="S22" i="9"/>
  <c r="R22" i="9"/>
  <c r="Q22" i="9"/>
  <c r="P22" i="9"/>
  <c r="O22" i="9"/>
  <c r="N22" i="9"/>
  <c r="T21" i="9"/>
  <c r="S21" i="9"/>
  <c r="R21" i="9"/>
  <c r="Q21" i="9"/>
  <c r="P21" i="9"/>
  <c r="O21" i="9"/>
  <c r="N21" i="9"/>
  <c r="U19" i="9"/>
  <c r="N19" i="9"/>
  <c r="V18" i="9"/>
  <c r="N18" i="9"/>
  <c r="T14" i="9"/>
  <c r="S14" i="9"/>
  <c r="R14" i="9"/>
  <c r="Q14" i="9"/>
  <c r="P14" i="9"/>
  <c r="O14" i="9"/>
  <c r="N14" i="9"/>
  <c r="T13" i="9"/>
  <c r="S13" i="9"/>
  <c r="R13" i="9"/>
  <c r="Q13" i="9"/>
  <c r="P13" i="9"/>
  <c r="O13" i="9"/>
  <c r="N13" i="9"/>
  <c r="U11" i="9"/>
  <c r="N11" i="9"/>
  <c r="V10" i="9"/>
  <c r="N10" i="9"/>
  <c r="T9" i="9"/>
  <c r="S9" i="9"/>
  <c r="R9" i="9"/>
  <c r="Q9" i="9"/>
  <c r="P9" i="9"/>
  <c r="O9" i="9"/>
  <c r="N9" i="9"/>
  <c r="O16" i="7"/>
  <c r="O15" i="7"/>
  <c r="O14" i="7"/>
  <c r="O13" i="7"/>
  <c r="O12" i="7"/>
  <c r="O11" i="7"/>
  <c r="O10" i="7"/>
  <c r="O9" i="7"/>
  <c r="O8" i="7"/>
  <c r="J8" i="7"/>
  <c r="J6" i="7"/>
  <c r="J5" i="7"/>
  <c r="J4" i="7"/>
</calcChain>
</file>

<file path=xl/sharedStrings.xml><?xml version="1.0" encoding="utf-8"?>
<sst xmlns="http://schemas.openxmlformats.org/spreadsheetml/2006/main" count="3986" uniqueCount="927">
  <si>
    <t>~FI_Process</t>
  </si>
  <si>
    <t>TechName</t>
  </si>
  <si>
    <t>Comm-IN</t>
  </si>
  <si>
    <t>Comm-OUT</t>
  </si>
  <si>
    <t>EFF</t>
  </si>
  <si>
    <t>Cap2ACT</t>
  </si>
  <si>
    <t>Sets</t>
  </si>
  <si>
    <t>TechDesc</t>
  </si>
  <si>
    <t>TCap</t>
  </si>
  <si>
    <t>TAct</t>
  </si>
  <si>
    <t>GW</t>
  </si>
  <si>
    <t>Tslvl</t>
  </si>
  <si>
    <t>Process</t>
  </si>
  <si>
    <t>ElcAgg_Solar</t>
  </si>
  <si>
    <t>DAYNITE</t>
  </si>
  <si>
    <t>ELC,ELCCurt</t>
  </si>
  <si>
    <t>ElcAgg_Wind</t>
  </si>
  <si>
    <t>ELE</t>
  </si>
  <si>
    <t>ANNUAL</t>
  </si>
  <si>
    <t>ELC</t>
  </si>
  <si>
    <t>DMD</t>
  </si>
  <si>
    <t>TWh</t>
  </si>
  <si>
    <t>elc_buildings,elc_industry,elc_transport</t>
  </si>
  <si>
    <t>~FI_Comm</t>
  </si>
  <si>
    <t>Commodity</t>
  </si>
  <si>
    <t>Unit</t>
  </si>
  <si>
    <t>NRG</t>
  </si>
  <si>
    <t>solar</t>
  </si>
  <si>
    <t>wind</t>
  </si>
  <si>
    <t>hydro</t>
  </si>
  <si>
    <t>IMP</t>
  </si>
  <si>
    <t>fuel_supply</t>
  </si>
  <si>
    <t>flo_cost</t>
  </si>
  <si>
    <t>bioenergy</t>
  </si>
  <si>
    <t>coal</t>
  </si>
  <si>
    <t>gas</t>
  </si>
  <si>
    <t>geothermal</t>
  </si>
  <si>
    <t>hydrogen</t>
  </si>
  <si>
    <t>nuclear</t>
  </si>
  <si>
    <t>oil</t>
  </si>
  <si>
    <t>Csets</t>
  </si>
  <si>
    <t>CommName</t>
  </si>
  <si>
    <t>CommDesc</t>
  </si>
  <si>
    <t>LimType</t>
  </si>
  <si>
    <t>CTSLvl</t>
  </si>
  <si>
    <t>PeakTS</t>
  </si>
  <si>
    <t>Ctype</t>
  </si>
  <si>
    <t>ENV</t>
  </si>
  <si>
    <t>AuxStoIN</t>
  </si>
  <si>
    <t>Aux commodity for storage charging</t>
  </si>
  <si>
    <t>TBTU</t>
  </si>
  <si>
    <t>AuxStoOUT</t>
  </si>
  <si>
    <t>Aux commodity for storage discharging</t>
  </si>
  <si>
    <t>~FI_T: USD21</t>
  </si>
  <si>
    <t>Tact</t>
  </si>
  <si>
    <t>Tcap</t>
  </si>
  <si>
    <t>attribute</t>
  </si>
  <si>
    <t>CommGrp</t>
  </si>
  <si>
    <t>time_slice</t>
  </si>
  <si>
    <t>Comm-OUT-A</t>
  </si>
  <si>
    <t>LIFE</t>
  </si>
  <si>
    <t>ELE,STG</t>
  </si>
  <si>
    <t>EN_STG8hbNREL</t>
  </si>
  <si>
    <t>8 hour battery - NREL</t>
  </si>
  <si>
    <t>EN_STG4hbNREL</t>
  </si>
  <si>
    <t>FLO_FUNC</t>
  </si>
  <si>
    <t>4 hour battery - NREL</t>
  </si>
  <si>
    <t>NCAP_AFC</t>
  </si>
  <si>
    <t>ACT</t>
  </si>
  <si>
    <t>NCAP_COST</t>
  </si>
  <si>
    <t>NCAP_FOM</t>
  </si>
  <si>
    <t>NCAP_PKCNT</t>
  </si>
  <si>
    <t>PRC_CAPACT</t>
  </si>
  <si>
    <t>STG_EFF</t>
  </si>
  <si>
    <t>Utility-scale battery storage cost projections from NREL ATB 2024</t>
  </si>
  <si>
    <t>Includes $100 grid connection cost</t>
  </si>
  <si>
    <t>(2022$)</t>
  </si>
  <si>
    <t>4Hr Battery Storage</t>
  </si>
  <si>
    <t>CAPEX</t>
  </si>
  <si>
    <t>Advanced</t>
  </si>
  <si>
    <t>Conservative</t>
  </si>
  <si>
    <t>Moderate</t>
  </si>
  <si>
    <t>Fixed O&amp;M</t>
  </si>
  <si>
    <t>8Hr Battery Storage</t>
  </si>
  <si>
    <r>
      <t xml:space="preserve">Roundtrip </t>
    </r>
    <r>
      <rPr>
        <b/>
        <sz val="12"/>
        <color theme="1"/>
        <rFont val="Calibri"/>
        <family val="2"/>
        <scheme val="minor"/>
      </rPr>
      <t>EFF</t>
    </r>
    <r>
      <rPr>
        <sz val="12"/>
        <color theme="1"/>
        <rFont val="Calibri"/>
        <family val="2"/>
        <scheme val="minor"/>
      </rPr>
      <t>:</t>
    </r>
  </si>
  <si>
    <r>
      <rPr>
        <b/>
        <sz val="12"/>
        <color theme="1"/>
        <rFont val="Calibri"/>
        <family val="2"/>
        <scheme val="minor"/>
      </rPr>
      <t>CF</t>
    </r>
    <r>
      <rPr>
        <sz val="12"/>
        <color theme="1"/>
        <rFont val="Calibri"/>
        <family val="2"/>
        <scheme val="minor"/>
      </rPr>
      <t xml:space="preserve"> is duration/24 - assume one cycle per day</t>
    </r>
  </si>
  <si>
    <r>
      <rPr>
        <b/>
        <sz val="12"/>
        <color theme="1"/>
        <rFont val="Calibri"/>
        <family val="2"/>
        <scheme val="minor"/>
      </rPr>
      <t>VAROM</t>
    </r>
    <r>
      <rPr>
        <sz val="12"/>
        <color theme="1"/>
        <rFont val="Calibri"/>
        <family val="2"/>
        <scheme val="minor"/>
      </rPr>
      <t xml:space="preserve"> = 0</t>
    </r>
  </si>
  <si>
    <t>~FI_T: FX</t>
  </si>
  <si>
    <t>commodity</t>
  </si>
  <si>
    <t>Attribute</t>
  </si>
  <si>
    <t>S_EFF</t>
  </si>
  <si>
    <t>AFC~DAYNITE~UP</t>
  </si>
  <si>
    <t>CAP2ACT</t>
  </si>
  <si>
    <t>Peak</t>
  </si>
  <si>
    <t>PrimaryCG</t>
  </si>
  <si>
    <t>Vintage</t>
  </si>
  <si>
    <t>Car battery - 6kw/60Kwh - with V2G (optional)</t>
  </si>
  <si>
    <t>elc_roadtransport</t>
  </si>
  <si>
    <t>STG</t>
  </si>
  <si>
    <t>EXP</t>
  </si>
  <si>
    <t>Trd_electricity import</t>
  </si>
  <si>
    <t>Trd_electricity export</t>
  </si>
  <si>
    <t>$/GJ</t>
  </si>
  <si>
    <t>invcost</t>
  </si>
  <si>
    <t>~FI_T: USD21~FX~ACT_BND</t>
  </si>
  <si>
    <t>ev_battery</t>
  </si>
  <si>
    <t>e_demand</t>
  </si>
  <si>
    <t>life</t>
  </si>
  <si>
    <t>Demand sectors</t>
  </si>
  <si>
    <t>generic fuel supply</t>
  </si>
  <si>
    <t>XXX</t>
  </si>
  <si>
    <t>Investment cost per unit of capacity (EUR/kW-output)</t>
  </si>
  <si>
    <t>Fixed O&amp;M costs
(EUR/kW-output)</t>
  </si>
  <si>
    <t>Heatrate
(input over output ratio)</t>
  </si>
  <si>
    <t> Conversion technologies</t>
  </si>
  <si>
    <t>fixom</t>
  </si>
  <si>
    <t>input~GASNGA</t>
  </si>
  <si>
    <t>Ultimate</t>
  </si>
  <si>
    <t>2015
Heat</t>
  </si>
  <si>
    <t>2015
Electricity</t>
  </si>
  <si>
    <t>2030
Heat</t>
  </si>
  <si>
    <t>2030
Electricity</t>
  </si>
  <si>
    <t>Ultimate
Heat</t>
  </si>
  <si>
    <t>Ultimate
Electricity</t>
  </si>
  <si>
    <t>Hydrogen from natural gas steam reforming centralised - Large scale  (per 1 kW or 1 MWh H2 HHV)</t>
  </si>
  <si>
    <t>Hydrogen from natural gas steam reforming centralised - Large scale with CCU  (per 1 kW or 1 MWh H2 HHV)</t>
  </si>
  <si>
    <t>Hydrogen from natural gas steam reforming de-centralised - Medium scale  (per 1 kW or 1 MWh H2 HHV)</t>
  </si>
  <si>
    <t>Hydrogen from low temperature water electrolysis PEM centralised - Large scale  (per 1 kW or 1 MWh H2 HHV)</t>
  </si>
  <si>
    <t>Hydrogen from low temperature water electrolysis PEM de-centralised at a refuelling station  (per 1 kW or 1 MWh H2 HHV)</t>
  </si>
  <si>
    <t>Hydrogen from low temperature water electrolysis - Alkaline centralised, large scale  (per 1 kW or 1 MWh H2 HHV)</t>
  </si>
  <si>
    <t>Hydrogen from low temperature water electrolysis Alkaline de-centralised at a refuelling station  (per 1 kW or 1 MWh H2 HHV)</t>
  </si>
  <si>
    <t>Hydrogen from high temperature water electrolysis SOEC centralised  (per 1 kW or 1 MWh H2 HHV)</t>
  </si>
  <si>
    <t>Hydrogen from high temperature water electrolysis SOEC de-centralised at a refuelling station  (per 1 kW or 1 MWh H2 HHV)</t>
  </si>
  <si>
    <t>Methanation  (per 1 kW or 1 MWh CH4 HHV)</t>
  </si>
  <si>
    <t>CH4 Liquefaction plant  (per 1 kW or 1 MWh gas HHV)</t>
  </si>
  <si>
    <t>Gas Liquefaction plant  (per 1 kW or 1 MWh gas HHV)</t>
  </si>
  <si>
    <t>Regasification Plant including LNG storage  (per 1 kW or 1 MWh gas HHV)</t>
  </si>
  <si>
    <t>Power to liquid via the methanol route  (per 1 kW or 1 MWh CH4 HHV)</t>
  </si>
  <si>
    <t>Power to liquid via the Fischer Tropsch route  (per 1 kW or 1 MWh CH4 HHV)</t>
  </si>
  <si>
    <t>Power to liquid via High temperature co-electrolysis and Fischer Tropsch  (per 1 kW or 1 MWh CH4 HHV)</t>
  </si>
  <si>
    <t>Capture CO2 from air (Absorption technology)  (per 1 tCO2)</t>
  </si>
  <si>
    <t>Capture CO2 from air (Adsorption technology)  (per 1 tCO2)</t>
  </si>
  <si>
    <t>CO2 Liquefaction plant  (per 1 ton CO2)</t>
  </si>
  <si>
    <t>~FI_T: EUR15</t>
  </si>
  <si>
    <t>Cap2Act</t>
  </si>
  <si>
    <t>Yes</t>
  </si>
  <si>
    <t>H2prd_Elc_PEM</t>
  </si>
  <si>
    <t>H2prd_Elc_ALK</t>
  </si>
  <si>
    <t>efficiency</t>
  </si>
  <si>
    <t>h_demand</t>
  </si>
  <si>
    <t>Hydrogen demand</t>
  </si>
  <si>
    <t>hydrogen_allsect</t>
  </si>
  <si>
    <t>~fi_process</t>
  </si>
  <si>
    <t>process</t>
  </si>
  <si>
    <t>description</t>
  </si>
  <si>
    <t>timeslicelevel</t>
  </si>
  <si>
    <t>EN_Hydro_ITA-1</t>
  </si>
  <si>
    <t>New Hydro Potential - Italy - Step 1</t>
  </si>
  <si>
    <t>PJ</t>
  </si>
  <si>
    <t>EN_Hydro_ITA-2</t>
  </si>
  <si>
    <t>New Hydro Potential - Italy - Step 2</t>
  </si>
  <si>
    <t>EN_Hydro_ITA-3</t>
  </si>
  <si>
    <t>New Hydro Potential - Italy - Step 3</t>
  </si>
  <si>
    <t>VERVESTACKS - the open USE platform · Powered by data · Shaped by vision · Guided by intuition · Fueled by passion</t>
  </si>
  <si>
    <t>~fi_t</t>
  </si>
  <si>
    <t>CAP_BND</t>
  </si>
  <si>
    <t>INVCOST~USD21_alt</t>
  </si>
  <si>
    <t>AF~FX</t>
  </si>
  <si>
    <t>set</t>
  </si>
  <si>
    <t>capacity_unit</t>
  </si>
  <si>
    <t>activity_unit</t>
  </si>
  <si>
    <t>vintage</t>
  </si>
  <si>
    <t>ele</t>
  </si>
  <si>
    <t>e_spv-ITA_24_c3</t>
  </si>
  <si>
    <t>solar resource -- CF class spv-ITA_24 -- cost class 3</t>
  </si>
  <si>
    <t>annual</t>
  </si>
  <si>
    <t>no</t>
  </si>
  <si>
    <t>e_spv-ITA_24_c1</t>
  </si>
  <si>
    <t>solar resource -- CF class spv-ITA_24 -- cost class 1</t>
  </si>
  <si>
    <t>e_spv-ITA_24_c2</t>
  </si>
  <si>
    <t>solar resource -- CF class spv-ITA_24 -- cost class 2</t>
  </si>
  <si>
    <t>e_spv-ITA_23_c1</t>
  </si>
  <si>
    <t>solar resource -- CF class spv-ITA_23 -- cost class 1</t>
  </si>
  <si>
    <t>e_spv-ITA_23_c2</t>
  </si>
  <si>
    <t>solar resource -- CF class spv-ITA_23 -- cost class 2</t>
  </si>
  <si>
    <t>e_spv-ITA_23_c5</t>
  </si>
  <si>
    <t>solar resource -- CF class spv-ITA_23 -- cost class 5</t>
  </si>
  <si>
    <t>e_spv-ITA_23_c3</t>
  </si>
  <si>
    <t>solar resource -- CF class spv-ITA_23 -- cost class 3</t>
  </si>
  <si>
    <t>e_spv-ITA_23_c4</t>
  </si>
  <si>
    <t>solar resource -- CF class spv-ITA_23 -- cost class 4</t>
  </si>
  <si>
    <t>e_spv-ITA_22_c1</t>
  </si>
  <si>
    <t>solar resource -- CF class spv-ITA_22 -- cost class 1</t>
  </si>
  <si>
    <t>e_spv-ITA_22_c4</t>
  </si>
  <si>
    <t>solar resource -- CF class spv-ITA_22 -- cost class 4</t>
  </si>
  <si>
    <t>e_spv-ITA_22_c3</t>
  </si>
  <si>
    <t>solar resource -- CF class spv-ITA_22 -- cost class 3</t>
  </si>
  <si>
    <t>e_spv-ITA_22_c2</t>
  </si>
  <si>
    <t>solar resource -- CF class spv-ITA_22 -- cost class 2</t>
  </si>
  <si>
    <t>e_spv-ITA_22_c5</t>
  </si>
  <si>
    <t>solar resource -- CF class spv-ITA_22 -- cost class 5</t>
  </si>
  <si>
    <t>e_spv-ITA_21_c1</t>
  </si>
  <si>
    <t>solar resource -- CF class spv-ITA_21 -- cost class 1</t>
  </si>
  <si>
    <t>e_spv-ITA_21_c3</t>
  </si>
  <si>
    <t>solar resource -- CF class spv-ITA_21 -- cost class 3</t>
  </si>
  <si>
    <t>e_spv-ITA_21_c2</t>
  </si>
  <si>
    <t>solar resource -- CF class spv-ITA_21 -- cost class 2</t>
  </si>
  <si>
    <t>e_spv-ITA_21_c4</t>
  </si>
  <si>
    <t>solar resource -- CF class spv-ITA_21 -- cost class 4</t>
  </si>
  <si>
    <t>e_spv-ITA_21_c5</t>
  </si>
  <si>
    <t>solar resource -- CF class spv-ITA_21 -- cost class 5</t>
  </si>
  <si>
    <t>e_spv-ITA_20_c1</t>
  </si>
  <si>
    <t>solar resource -- CF class spv-ITA_20 -- cost class 1</t>
  </si>
  <si>
    <t>e_spv-ITA_20_c3</t>
  </si>
  <si>
    <t>solar resource -- CF class spv-ITA_20 -- cost class 3</t>
  </si>
  <si>
    <t>e_spv-ITA_20_c2</t>
  </si>
  <si>
    <t>solar resource -- CF class spv-ITA_20 -- cost class 2</t>
  </si>
  <si>
    <t>e_spv-ITA_20_c4</t>
  </si>
  <si>
    <t>solar resource -- CF class spv-ITA_20 -- cost class 4</t>
  </si>
  <si>
    <t>e_spv-ITA_20_c5</t>
  </si>
  <si>
    <t>solar resource -- CF class spv-ITA_20 -- cost class 5</t>
  </si>
  <si>
    <t>e_spv-ITA_19_c3</t>
  </si>
  <si>
    <t>solar resource -- CF class spv-ITA_19 -- cost class 3</t>
  </si>
  <si>
    <t>e_spv-ITA_19_c4</t>
  </si>
  <si>
    <t>solar resource -- CF class spv-ITA_19 -- cost class 4</t>
  </si>
  <si>
    <t>e_spv-ITA_19_c1</t>
  </si>
  <si>
    <t>solar resource -- CF class spv-ITA_19 -- cost class 1</t>
  </si>
  <si>
    <t>e_spv-ITA_19_c5</t>
  </si>
  <si>
    <t>solar resource -- CF class spv-ITA_19 -- cost class 5</t>
  </si>
  <si>
    <t>e_spv-ITA_19_c2</t>
  </si>
  <si>
    <t>solar resource -- CF class spv-ITA_19 -- cost class 2</t>
  </si>
  <si>
    <t>e_spv-ITA_18_c5</t>
  </si>
  <si>
    <t>solar resource -- CF class spv-ITA_18 -- cost class 5</t>
  </si>
  <si>
    <t>e_spv-ITA_18_c2</t>
  </si>
  <si>
    <t>solar resource -- CF class spv-ITA_18 -- cost class 2</t>
  </si>
  <si>
    <t>e_spv-ITA_18_c1</t>
  </si>
  <si>
    <t>solar resource -- CF class spv-ITA_18 -- cost class 1</t>
  </si>
  <si>
    <t>e_spv-ITA_18_c3</t>
  </si>
  <si>
    <t>solar resource -- CF class spv-ITA_18 -- cost class 3</t>
  </si>
  <si>
    <t>e_spv-ITA_18_c4</t>
  </si>
  <si>
    <t>solar resource -- CF class spv-ITA_18 -- cost class 4</t>
  </si>
  <si>
    <t>e_spv-ITA_17_c2</t>
  </si>
  <si>
    <t>solar resource -- CF class spv-ITA_17 -- cost class 2</t>
  </si>
  <si>
    <t>e_spv-ITA_17_c1</t>
  </si>
  <si>
    <t>solar resource -- CF class spv-ITA_17 -- cost class 1</t>
  </si>
  <si>
    <t>e_spv-ITA_17_c3</t>
  </si>
  <si>
    <t>solar resource -- CF class spv-ITA_17 -- cost class 3</t>
  </si>
  <si>
    <t>e_spv-ITA_17_c4</t>
  </si>
  <si>
    <t>solar resource -- CF class spv-ITA_17 -- cost class 4</t>
  </si>
  <si>
    <t>e_spv-ITA_17_c5</t>
  </si>
  <si>
    <t>solar resource -- CF class spv-ITA_17 -- cost class 5</t>
  </si>
  <si>
    <t>e_spv-ITA_16_c2</t>
  </si>
  <si>
    <t>solar resource -- CF class spv-ITA_16 -- cost class 2</t>
  </si>
  <si>
    <t>e_spv-ITA_16_c1</t>
  </si>
  <si>
    <t>solar resource -- CF class spv-ITA_16 -- cost class 1</t>
  </si>
  <si>
    <t>comm-out</t>
  </si>
  <si>
    <t>cap_bnd</t>
  </si>
  <si>
    <t>af~fx</t>
  </si>
  <si>
    <t>lcoe_class</t>
  </si>
  <si>
    <t>elc_spv-ITA</t>
  </si>
  <si>
    <t>e_won-ITA_45_c1</t>
  </si>
  <si>
    <t>onshore wind resource -- CF class won-ITA_45 -- cost class 1</t>
  </si>
  <si>
    <t>e_won-ITA_43_c2</t>
  </si>
  <si>
    <t>onshore wind resource -- CF class won-ITA_43 -- cost class 2</t>
  </si>
  <si>
    <t>e_won-ITA_43_c1</t>
  </si>
  <si>
    <t>onshore wind resource -- CF class won-ITA_43 -- cost class 1</t>
  </si>
  <si>
    <t>e_won-ITA_42_c1</t>
  </si>
  <si>
    <t>onshore wind resource -- CF class won-ITA_42 -- cost class 1</t>
  </si>
  <si>
    <t>e_won-ITA_41_c1</t>
  </si>
  <si>
    <t>onshore wind resource -- CF class won-ITA_41 -- cost class 1</t>
  </si>
  <si>
    <t>e_won-ITA_40_c1</t>
  </si>
  <si>
    <t>onshore wind resource -- CF class won-ITA_40 -- cost class 1</t>
  </si>
  <si>
    <t>e_won-ITA_39_c1</t>
  </si>
  <si>
    <t>onshore wind resource -- CF class won-ITA_39 -- cost class 1</t>
  </si>
  <si>
    <t>e_won-ITA_38_c1</t>
  </si>
  <si>
    <t>onshore wind resource -- CF class won-ITA_38 -- cost class 1</t>
  </si>
  <si>
    <t>e_won-ITA_38_c2</t>
  </si>
  <si>
    <t>onshore wind resource -- CF class won-ITA_38 -- cost class 2</t>
  </si>
  <si>
    <t>e_won-ITA_37_c1</t>
  </si>
  <si>
    <t>onshore wind resource -- CF class won-ITA_37 -- cost class 1</t>
  </si>
  <si>
    <t>e_won-ITA_36_c1</t>
  </si>
  <si>
    <t>onshore wind resource -- CF class won-ITA_36 -- cost class 1</t>
  </si>
  <si>
    <t>e_won-ITA_35_c1</t>
  </si>
  <si>
    <t>onshore wind resource -- CF class won-ITA_35 -- cost class 1</t>
  </si>
  <si>
    <t>e_won-ITA_35_c2</t>
  </si>
  <si>
    <t>onshore wind resource -- CF class won-ITA_35 -- cost class 2</t>
  </si>
  <si>
    <t>e_won-ITA_35_c3</t>
  </si>
  <si>
    <t>onshore wind resource -- CF class won-ITA_35 -- cost class 3</t>
  </si>
  <si>
    <t>e_won-ITA_35_c4</t>
  </si>
  <si>
    <t>onshore wind resource -- CF class won-ITA_35 -- cost class 4</t>
  </si>
  <si>
    <t>e_won-ITA_34_c3</t>
  </si>
  <si>
    <t>onshore wind resource -- CF class won-ITA_34 -- cost class 3</t>
  </si>
  <si>
    <t>e_won-ITA_34_c2</t>
  </si>
  <si>
    <t>onshore wind resource -- CF class won-ITA_34 -- cost class 2</t>
  </si>
  <si>
    <t>e_won-ITA_34_c1</t>
  </si>
  <si>
    <t>onshore wind resource -- CF class won-ITA_34 -- cost class 1</t>
  </si>
  <si>
    <t>e_won-ITA_34_c4</t>
  </si>
  <si>
    <t>onshore wind resource -- CF class won-ITA_34 -- cost class 4</t>
  </si>
  <si>
    <t>e_won-ITA_33_c3</t>
  </si>
  <si>
    <t>onshore wind resource -- CF class won-ITA_33 -- cost class 3</t>
  </si>
  <si>
    <t>e_won-ITA_33_c4</t>
  </si>
  <si>
    <t>onshore wind resource -- CF class won-ITA_33 -- cost class 4</t>
  </si>
  <si>
    <t>e_won-ITA_33_c5</t>
  </si>
  <si>
    <t>onshore wind resource -- CF class won-ITA_33 -- cost class 5</t>
  </si>
  <si>
    <t>e_won-ITA_33_c2</t>
  </si>
  <si>
    <t>onshore wind resource -- CF class won-ITA_33 -- cost class 2</t>
  </si>
  <si>
    <t>e_won-ITA_33_c1</t>
  </si>
  <si>
    <t>onshore wind resource -- CF class won-ITA_33 -- cost class 1</t>
  </si>
  <si>
    <t>e_won-ITA_32_c3</t>
  </si>
  <si>
    <t>onshore wind resource -- CF class won-ITA_32 -- cost class 3</t>
  </si>
  <si>
    <t>e_won-ITA_32_c1</t>
  </si>
  <si>
    <t>onshore wind resource -- CF class won-ITA_32 -- cost class 1</t>
  </si>
  <si>
    <t>e_won-ITA_32_c2</t>
  </si>
  <si>
    <t>onshore wind resource -- CF class won-ITA_32 -- cost class 2</t>
  </si>
  <si>
    <t>e_won-ITA_30_c1</t>
  </si>
  <si>
    <t>onshore wind resource -- CF class won-ITA_30 -- cost class 1</t>
  </si>
  <si>
    <t>e_won-ITA_29_c2</t>
  </si>
  <si>
    <t>onshore wind resource -- CF class won-ITA_29 -- cost class 2</t>
  </si>
  <si>
    <t>e_won-ITA_29_c4</t>
  </si>
  <si>
    <t>onshore wind resource -- CF class won-ITA_29 -- cost class 4</t>
  </si>
  <si>
    <t>e_won-ITA_29_c1</t>
  </si>
  <si>
    <t>onshore wind resource -- CF class won-ITA_29 -- cost class 1</t>
  </si>
  <si>
    <t>e_won-ITA_29_c3</t>
  </si>
  <si>
    <t>onshore wind resource -- CF class won-ITA_29 -- cost class 3</t>
  </si>
  <si>
    <t>e_won-ITA_28_c3</t>
  </si>
  <si>
    <t>onshore wind resource -- CF class won-ITA_28 -- cost class 3</t>
  </si>
  <si>
    <t>e_won-ITA_28_c2</t>
  </si>
  <si>
    <t>onshore wind resource -- CF class won-ITA_28 -- cost class 2</t>
  </si>
  <si>
    <t>e_won-ITA_28_c1</t>
  </si>
  <si>
    <t>onshore wind resource -- CF class won-ITA_28 -- cost class 1</t>
  </si>
  <si>
    <t>e_won-ITA_27_c2</t>
  </si>
  <si>
    <t>onshore wind resource -- CF class won-ITA_27 -- cost class 2</t>
  </si>
  <si>
    <t>e_won-ITA_27_c5</t>
  </si>
  <si>
    <t>onshore wind resource -- CF class won-ITA_27 -- cost class 5</t>
  </si>
  <si>
    <t>e_won-ITA_27_c4</t>
  </si>
  <si>
    <t>onshore wind resource -- CF class won-ITA_27 -- cost class 4</t>
  </si>
  <si>
    <t>e_won-ITA_27_c3</t>
  </si>
  <si>
    <t>onshore wind resource -- CF class won-ITA_27 -- cost class 3</t>
  </si>
  <si>
    <t>e_won-ITA_27_c1</t>
  </si>
  <si>
    <t>onshore wind resource -- CF class won-ITA_27 -- cost class 1</t>
  </si>
  <si>
    <t>e_won-ITA_26_c1</t>
  </si>
  <si>
    <t>onshore wind resource -- CF class won-ITA_26 -- cost class 1</t>
  </si>
  <si>
    <t>e_won-ITA_25_c5</t>
  </si>
  <si>
    <t>onshore wind resource -- CF class won-ITA_25 -- cost class 5</t>
  </si>
  <si>
    <t>e_won-ITA_25_c2</t>
  </si>
  <si>
    <t>onshore wind resource -- CF class won-ITA_25 -- cost class 2</t>
  </si>
  <si>
    <t>e_won-ITA_25_c4</t>
  </si>
  <si>
    <t>onshore wind resource -- CF class won-ITA_25 -- cost class 4</t>
  </si>
  <si>
    <t>e_won-ITA_25_c1</t>
  </si>
  <si>
    <t>onshore wind resource -- CF class won-ITA_25 -- cost class 1</t>
  </si>
  <si>
    <t>e_won-ITA_25_c3</t>
  </si>
  <si>
    <t>onshore wind resource -- CF class won-ITA_25 -- cost class 3</t>
  </si>
  <si>
    <t>e_won-ITA_24_c5</t>
  </si>
  <si>
    <t>onshore wind resource -- CF class won-ITA_24 -- cost class 5</t>
  </si>
  <si>
    <t>e_won-ITA_24_c3</t>
  </si>
  <si>
    <t>onshore wind resource -- CF class won-ITA_24 -- cost class 3</t>
  </si>
  <si>
    <t>e_won-ITA_24_c2</t>
  </si>
  <si>
    <t>onshore wind resource -- CF class won-ITA_24 -- cost class 2</t>
  </si>
  <si>
    <t>e_won-ITA_24_c4</t>
  </si>
  <si>
    <t>onshore wind resource -- CF class won-ITA_24 -- cost class 4</t>
  </si>
  <si>
    <t>e_won-ITA_24_c1</t>
  </si>
  <si>
    <t>onshore wind resource -- CF class won-ITA_24 -- cost class 1</t>
  </si>
  <si>
    <t>e_won-ITA_23_c1</t>
  </si>
  <si>
    <t>onshore wind resource -- CF class won-ITA_23 -- cost class 1</t>
  </si>
  <si>
    <t>e_won-ITA_23_c4</t>
  </si>
  <si>
    <t>onshore wind resource -- CF class won-ITA_23 -- cost class 4</t>
  </si>
  <si>
    <t>e_won-ITA_23_c2</t>
  </si>
  <si>
    <t>onshore wind resource -- CF class won-ITA_23 -- cost class 2</t>
  </si>
  <si>
    <t>e_won-ITA_23_c3</t>
  </si>
  <si>
    <t>onshore wind resource -- CF class won-ITA_23 -- cost class 3</t>
  </si>
  <si>
    <t>e_won-ITA_23_c5</t>
  </si>
  <si>
    <t>onshore wind resource -- CF class won-ITA_23 -- cost class 5</t>
  </si>
  <si>
    <t>e_won-ITA_22_c4</t>
  </si>
  <si>
    <t>onshore wind resource -- CF class won-ITA_22 -- cost class 4</t>
  </si>
  <si>
    <t>e_won-ITA_22_c1</t>
  </si>
  <si>
    <t>onshore wind resource -- CF class won-ITA_22 -- cost class 1</t>
  </si>
  <si>
    <t>e_won-ITA_22_c2</t>
  </si>
  <si>
    <t>onshore wind resource -- CF class won-ITA_22 -- cost class 2</t>
  </si>
  <si>
    <t>e_won-ITA_22_c3</t>
  </si>
  <si>
    <t>onshore wind resource -- CF class won-ITA_22 -- cost class 3</t>
  </si>
  <si>
    <t>e_won-ITA_21_c2</t>
  </si>
  <si>
    <t>onshore wind resource -- CF class won-ITA_21 -- cost class 2</t>
  </si>
  <si>
    <t>e_won-ITA_21_c3</t>
  </si>
  <si>
    <t>onshore wind resource -- CF class won-ITA_21 -- cost class 3</t>
  </si>
  <si>
    <t>e_won-ITA_21_c1</t>
  </si>
  <si>
    <t>onshore wind resource -- CF class won-ITA_21 -- cost class 1</t>
  </si>
  <si>
    <t>e_won-ITA_20_c4</t>
  </si>
  <si>
    <t>onshore wind resource -- CF class won-ITA_20 -- cost class 4</t>
  </si>
  <si>
    <t>e_won-ITA_20_c2</t>
  </si>
  <si>
    <t>onshore wind resource -- CF class won-ITA_20 -- cost class 2</t>
  </si>
  <si>
    <t>e_won-ITA_20_c1</t>
  </si>
  <si>
    <t>onshore wind resource -- CF class won-ITA_20 -- cost class 1</t>
  </si>
  <si>
    <t>e_won-ITA_20_c3</t>
  </si>
  <si>
    <t>onshore wind resource -- CF class won-ITA_20 -- cost class 3</t>
  </si>
  <si>
    <t>e_won-ITA_20_c5</t>
  </si>
  <si>
    <t>onshore wind resource -- CF class won-ITA_20 -- cost class 5</t>
  </si>
  <si>
    <t>e_won-ITA_19_c5</t>
  </si>
  <si>
    <t>onshore wind resource -- CF class won-ITA_19 -- cost class 5</t>
  </si>
  <si>
    <t>e_won-ITA_19_c3</t>
  </si>
  <si>
    <t>onshore wind resource -- CF class won-ITA_19 -- cost class 3</t>
  </si>
  <si>
    <t>e_won-ITA_19_c2</t>
  </si>
  <si>
    <t>onshore wind resource -- CF class won-ITA_19 -- cost class 2</t>
  </si>
  <si>
    <t>e_won-ITA_19_c4</t>
  </si>
  <si>
    <t>onshore wind resource -- CF class won-ITA_19 -- cost class 4</t>
  </si>
  <si>
    <t>e_won-ITA_19_c1</t>
  </si>
  <si>
    <t>onshore wind resource -- CF class won-ITA_19 -- cost class 1</t>
  </si>
  <si>
    <t>e_won-ITA_18_c1</t>
  </si>
  <si>
    <t>onshore wind resource -- CF class won-ITA_18 -- cost class 1</t>
  </si>
  <si>
    <t>e_won-ITA_18_c5</t>
  </si>
  <si>
    <t>onshore wind resource -- CF class won-ITA_18 -- cost class 5</t>
  </si>
  <si>
    <t>e_won-ITA_18_c3</t>
  </si>
  <si>
    <t>onshore wind resource -- CF class won-ITA_18 -- cost class 3</t>
  </si>
  <si>
    <t>e_won-ITA_18_c2</t>
  </si>
  <si>
    <t>onshore wind resource -- CF class won-ITA_18 -- cost class 2</t>
  </si>
  <si>
    <t>e_won-ITA_18_c4</t>
  </si>
  <si>
    <t>onshore wind resource -- CF class won-ITA_18 -- cost class 4</t>
  </si>
  <si>
    <t>e_won-ITA_17_c4</t>
  </si>
  <si>
    <t>onshore wind resource -- CF class won-ITA_17 -- cost class 4</t>
  </si>
  <si>
    <t>e_won-ITA_17_c3</t>
  </si>
  <si>
    <t>onshore wind resource -- CF class won-ITA_17 -- cost class 3</t>
  </si>
  <si>
    <t>e_won-ITA_17_c2</t>
  </si>
  <si>
    <t>onshore wind resource -- CF class won-ITA_17 -- cost class 2</t>
  </si>
  <si>
    <t>e_won-ITA_17_c1</t>
  </si>
  <si>
    <t>onshore wind resource -- CF class won-ITA_17 -- cost class 1</t>
  </si>
  <si>
    <t>e_won-ITA_17_c5</t>
  </si>
  <si>
    <t>onshore wind resource -- CF class won-ITA_17 -- cost class 5</t>
  </si>
  <si>
    <t>e_won-ITA_16_c2</t>
  </si>
  <si>
    <t>onshore wind resource -- CF class won-ITA_16 -- cost class 2</t>
  </si>
  <si>
    <t>e_won-ITA_16_c1</t>
  </si>
  <si>
    <t>onshore wind resource -- CF class won-ITA_16 -- cost class 1</t>
  </si>
  <si>
    <t>e_won-ITA_16_c3</t>
  </si>
  <si>
    <t>onshore wind resource -- CF class won-ITA_16 -- cost class 3</t>
  </si>
  <si>
    <t>e_won-ITA_15_c1</t>
  </si>
  <si>
    <t>onshore wind resource -- CF class won-ITA_15 -- cost class 1</t>
  </si>
  <si>
    <t>e_won-ITA_15_c4</t>
  </si>
  <si>
    <t>onshore wind resource -- CF class won-ITA_15 -- cost class 4</t>
  </si>
  <si>
    <t>e_won-ITA_15_c5</t>
  </si>
  <si>
    <t>onshore wind resource -- CF class won-ITA_15 -- cost class 5</t>
  </si>
  <si>
    <t>e_won-ITA_15_c2</t>
  </si>
  <si>
    <t>onshore wind resource -- CF class won-ITA_15 -- cost class 2</t>
  </si>
  <si>
    <t>e_won-ITA_15_c3</t>
  </si>
  <si>
    <t>onshore wind resource -- CF class won-ITA_15 -- cost class 3</t>
  </si>
  <si>
    <t>e_won-ITA_14_c5</t>
  </si>
  <si>
    <t>onshore wind resource -- CF class won-ITA_14 -- cost class 5</t>
  </si>
  <si>
    <t>e_won-ITA_14_c3</t>
  </si>
  <si>
    <t>onshore wind resource -- CF class won-ITA_14 -- cost class 3</t>
  </si>
  <si>
    <t>e_won-ITA_14_c2</t>
  </si>
  <si>
    <t>onshore wind resource -- CF class won-ITA_14 -- cost class 2</t>
  </si>
  <si>
    <t>e_won-ITA_14_c1</t>
  </si>
  <si>
    <t>onshore wind resource -- CF class won-ITA_14 -- cost class 1</t>
  </si>
  <si>
    <t>e_won-ITA_14_c4</t>
  </si>
  <si>
    <t>onshore wind resource -- CF class won-ITA_14 -- cost class 4</t>
  </si>
  <si>
    <t>e_won-ITA_13_c4</t>
  </si>
  <si>
    <t>onshore wind resource -- CF class won-ITA_13 -- cost class 4</t>
  </si>
  <si>
    <t>e_won-ITA_13_c3</t>
  </si>
  <si>
    <t>onshore wind resource -- CF class won-ITA_13 -- cost class 3</t>
  </si>
  <si>
    <t>e_won-ITA_13_c1</t>
  </si>
  <si>
    <t>onshore wind resource -- CF class won-ITA_13 -- cost class 1</t>
  </si>
  <si>
    <t>e_won-ITA_13_c5</t>
  </si>
  <si>
    <t>onshore wind resource -- CF class won-ITA_13 -- cost class 5</t>
  </si>
  <si>
    <t>e_won-ITA_13_c2</t>
  </si>
  <si>
    <t>onshore wind resource -- CF class won-ITA_13 -- cost class 2</t>
  </si>
  <si>
    <t>e_won-ITA_12_c5</t>
  </si>
  <si>
    <t>onshore wind resource -- CF class won-ITA_12 -- cost class 5</t>
  </si>
  <si>
    <t>e_won-ITA_12_c3</t>
  </si>
  <si>
    <t>onshore wind resource -- CF class won-ITA_12 -- cost class 3</t>
  </si>
  <si>
    <t>e_won-ITA_12_c4</t>
  </si>
  <si>
    <t>onshore wind resource -- CF class won-ITA_12 -- cost class 4</t>
  </si>
  <si>
    <t>e_won-ITA_12_c2</t>
  </si>
  <si>
    <t>onshore wind resource -- CF class won-ITA_12 -- cost class 2</t>
  </si>
  <si>
    <t>e_won-ITA_12_c1</t>
  </si>
  <si>
    <t>onshore wind resource -- CF class won-ITA_12 -- cost class 1</t>
  </si>
  <si>
    <t>e_won-ITA_11_c5</t>
  </si>
  <si>
    <t>onshore wind resource -- CF class won-ITA_11 -- cost class 5</t>
  </si>
  <si>
    <t>e_won-ITA_11_c2</t>
  </si>
  <si>
    <t>onshore wind resource -- CF class won-ITA_11 -- cost class 2</t>
  </si>
  <si>
    <t>e_won-ITA_11_c3</t>
  </si>
  <si>
    <t>onshore wind resource -- CF class won-ITA_11 -- cost class 3</t>
  </si>
  <si>
    <t>e_won-ITA_11_c1</t>
  </si>
  <si>
    <t>onshore wind resource -- CF class won-ITA_11 -- cost class 1</t>
  </si>
  <si>
    <t>e_won-ITA_11_c4</t>
  </si>
  <si>
    <t>onshore wind resource -- CF class won-ITA_11 -- cost class 4</t>
  </si>
  <si>
    <t>e_won-ITA_10_c3</t>
  </si>
  <si>
    <t>onshore wind resource -- CF class won-ITA_10 -- cost class 3</t>
  </si>
  <si>
    <t>e_won-ITA_10_c2</t>
  </si>
  <si>
    <t>onshore wind resource -- CF class won-ITA_10 -- cost class 2</t>
  </si>
  <si>
    <t>e_won-ITA_10_c4</t>
  </si>
  <si>
    <t>onshore wind resource -- CF class won-ITA_10 -- cost class 4</t>
  </si>
  <si>
    <t>e_won-ITA_10_c5</t>
  </si>
  <si>
    <t>onshore wind resource -- CF class won-ITA_10 -- cost class 5</t>
  </si>
  <si>
    <t>e_won-ITA_10_c1</t>
  </si>
  <si>
    <t>onshore wind resource -- CF class won-ITA_10 -- cost class 1</t>
  </si>
  <si>
    <t>e_won-ITA_9_c4</t>
  </si>
  <si>
    <t>onshore wind resource -- CF class won-ITA_9 -- cost class 4</t>
  </si>
  <si>
    <t>e_won-ITA_9_c1</t>
  </si>
  <si>
    <t>onshore wind resource -- CF class won-ITA_9 -- cost class 1</t>
  </si>
  <si>
    <t>e_won-ITA_9_c5</t>
  </si>
  <si>
    <t>onshore wind resource -- CF class won-ITA_9 -- cost class 5</t>
  </si>
  <si>
    <t>e_won-ITA_9_c2</t>
  </si>
  <si>
    <t>onshore wind resource -- CF class won-ITA_9 -- cost class 2</t>
  </si>
  <si>
    <t>e_won-ITA_9_c3</t>
  </si>
  <si>
    <t>onshore wind resource -- CF class won-ITA_9 -- cost class 3</t>
  </si>
  <si>
    <t>e_won-ITA_8_c1</t>
  </si>
  <si>
    <t>onshore wind resource -- CF class won-ITA_8 -- cost class 1</t>
  </si>
  <si>
    <t>e_won-ITA_8_c4</t>
  </si>
  <si>
    <t>onshore wind resource -- CF class won-ITA_8 -- cost class 4</t>
  </si>
  <si>
    <t>e_won-ITA_8_c3</t>
  </si>
  <si>
    <t>onshore wind resource -- CF class won-ITA_8 -- cost class 3</t>
  </si>
  <si>
    <t>e_won-ITA_8_c2</t>
  </si>
  <si>
    <t>onshore wind resource -- CF class won-ITA_8 -- cost class 2</t>
  </si>
  <si>
    <t>e_won-ITA_8_c5</t>
  </si>
  <si>
    <t>onshore wind resource -- CF class won-ITA_8 -- cost class 5</t>
  </si>
  <si>
    <t>e_won-ITA_7_c3</t>
  </si>
  <si>
    <t>onshore wind resource -- CF class won-ITA_7 -- cost class 3</t>
  </si>
  <si>
    <t>e_won-ITA_7_c2</t>
  </si>
  <si>
    <t>onshore wind resource -- CF class won-ITA_7 -- cost class 2</t>
  </si>
  <si>
    <t>e_won-ITA_7_c1</t>
  </si>
  <si>
    <t>onshore wind resource -- CF class won-ITA_7 -- cost class 1</t>
  </si>
  <si>
    <t>e_won-ITA_7_c4</t>
  </si>
  <si>
    <t>onshore wind resource -- CF class won-ITA_7 -- cost class 4</t>
  </si>
  <si>
    <t>e_won-ITA_7_c5</t>
  </si>
  <si>
    <t>onshore wind resource -- CF class won-ITA_7 -- cost class 5</t>
  </si>
  <si>
    <t>e_won-ITA_6_c1</t>
  </si>
  <si>
    <t>onshore wind resource -- CF class won-ITA_6 -- cost class 1</t>
  </si>
  <si>
    <t>e_won-ITA_6_c3</t>
  </si>
  <si>
    <t>onshore wind resource -- CF class won-ITA_6 -- cost class 3</t>
  </si>
  <si>
    <t>e_won-ITA_6_c2</t>
  </si>
  <si>
    <t>onshore wind resource -- CF class won-ITA_6 -- cost class 2</t>
  </si>
  <si>
    <t>e_won-ITA_6_c5</t>
  </si>
  <si>
    <t>onshore wind resource -- CF class won-ITA_6 -- cost class 5</t>
  </si>
  <si>
    <t>e_won-ITA_6_c4</t>
  </si>
  <si>
    <t>onshore wind resource -- CF class won-ITA_6 -- cost class 4</t>
  </si>
  <si>
    <t>e_won-ITA_5_c5</t>
  </si>
  <si>
    <t>onshore wind resource -- CF class won-ITA_5 -- cost class 5</t>
  </si>
  <si>
    <t>e_won-ITA_5_c4</t>
  </si>
  <si>
    <t>onshore wind resource -- CF class won-ITA_5 -- cost class 4</t>
  </si>
  <si>
    <t>e_won-ITA_5_c2</t>
  </si>
  <si>
    <t>onshore wind resource -- CF class won-ITA_5 -- cost class 2</t>
  </si>
  <si>
    <t>e_won-ITA_5_c1</t>
  </si>
  <si>
    <t>onshore wind resource -- CF class won-ITA_5 -- cost class 1</t>
  </si>
  <si>
    <t>e_won-ITA_5_c3</t>
  </si>
  <si>
    <t>onshore wind resource -- CF class won-ITA_5 -- cost class 3</t>
  </si>
  <si>
    <t>e_won-ITA_4_c4</t>
  </si>
  <si>
    <t>onshore wind resource -- CF class won-ITA_4 -- cost class 4</t>
  </si>
  <si>
    <t>e_won-ITA_4_c5</t>
  </si>
  <si>
    <t>onshore wind resource -- CF class won-ITA_4 -- cost class 5</t>
  </si>
  <si>
    <t>e_won-ITA_4_c2</t>
  </si>
  <si>
    <t>onshore wind resource -- CF class won-ITA_4 -- cost class 2</t>
  </si>
  <si>
    <t>e_won-ITA_4_c3</t>
  </si>
  <si>
    <t>onshore wind resource -- CF class won-ITA_4 -- cost class 3</t>
  </si>
  <si>
    <t>e_won-ITA_4_c1</t>
  </si>
  <si>
    <t>onshore wind resource -- CF class won-ITA_4 -- cost class 1</t>
  </si>
  <si>
    <t>e_won-ITA_3_c2</t>
  </si>
  <si>
    <t>onshore wind resource -- CF class won-ITA_3 -- cost class 2</t>
  </si>
  <si>
    <t>e_won-ITA_3_c5</t>
  </si>
  <si>
    <t>onshore wind resource -- CF class won-ITA_3 -- cost class 5</t>
  </si>
  <si>
    <t>e_won-ITA_3_c4</t>
  </si>
  <si>
    <t>onshore wind resource -- CF class won-ITA_3 -- cost class 4</t>
  </si>
  <si>
    <t>e_won-ITA_3_c3</t>
  </si>
  <si>
    <t>onshore wind resource -- CF class won-ITA_3 -- cost class 3</t>
  </si>
  <si>
    <t>e_won-ITA_3_c1</t>
  </si>
  <si>
    <t>onshore wind resource -- CF class won-ITA_3 -- cost class 1</t>
  </si>
  <si>
    <t>e_won-ITA_2_c5</t>
  </si>
  <si>
    <t>onshore wind resource -- CF class won-ITA_2 -- cost class 5</t>
  </si>
  <si>
    <t>e_won-ITA_2_c1</t>
  </si>
  <si>
    <t>onshore wind resource -- CF class won-ITA_2 -- cost class 1</t>
  </si>
  <si>
    <t>e_won-ITA_2_c4</t>
  </si>
  <si>
    <t>onshore wind resource -- CF class won-ITA_2 -- cost class 4</t>
  </si>
  <si>
    <t>e_won-ITA_2_c2</t>
  </si>
  <si>
    <t>onshore wind resource -- CF class won-ITA_2 -- cost class 2</t>
  </si>
  <si>
    <t>e_won-ITA_2_c3</t>
  </si>
  <si>
    <t>onshore wind resource -- CF class won-ITA_2 -- cost class 3</t>
  </si>
  <si>
    <t>e_won-ITA_1_c5</t>
  </si>
  <si>
    <t>onshore wind resource -- CF class won-ITA_1 -- cost class 5</t>
  </si>
  <si>
    <t>e_won-ITA_1_c3</t>
  </si>
  <si>
    <t>onshore wind resource -- CF class won-ITA_1 -- cost class 3</t>
  </si>
  <si>
    <t>e_won-ITA_1_c2</t>
  </si>
  <si>
    <t>onshore wind resource -- CF class won-ITA_1 -- cost class 2</t>
  </si>
  <si>
    <t>e_won-ITA_1_c4</t>
  </si>
  <si>
    <t>onshore wind resource -- CF class won-ITA_1 -- cost class 4</t>
  </si>
  <si>
    <t>e_won-ITA_1_c1</t>
  </si>
  <si>
    <t>onshore wind resource -- CF class won-ITA_1 -- cost class 1</t>
  </si>
  <si>
    <t>e_won-ITA_0_c1</t>
  </si>
  <si>
    <t>onshore wind resource -- CF class won-ITA_0 -- cost class 1</t>
  </si>
  <si>
    <t>elc_won-ITA</t>
  </si>
  <si>
    <t>e_wof-ITA_43_c1</t>
  </si>
  <si>
    <t>offshore wind resource -- CF class wof-ITA_43 -- cost class 1</t>
  </si>
  <si>
    <t>e_wof-ITA_42_c3</t>
  </si>
  <si>
    <t>offshore wind resource -- CF class wof-ITA_42 -- cost class 3</t>
  </si>
  <si>
    <t>e_wof-ITA_42_c2</t>
  </si>
  <si>
    <t>offshore wind resource -- CF class wof-ITA_42 -- cost class 2</t>
  </si>
  <si>
    <t>e_wof-ITA_42_c1</t>
  </si>
  <si>
    <t>offshore wind resource -- CF class wof-ITA_42 -- cost class 1</t>
  </si>
  <si>
    <t>e_wof-ITA_41_c1</t>
  </si>
  <si>
    <t>offshore wind resource -- CF class wof-ITA_41 -- cost class 1</t>
  </si>
  <si>
    <t>e_wof-ITA_40_c4</t>
  </si>
  <si>
    <t>offshore wind resource -- CF class wof-ITA_40 -- cost class 4</t>
  </si>
  <si>
    <t>e_wof-ITA_40_c3</t>
  </si>
  <si>
    <t>offshore wind resource -- CF class wof-ITA_40 -- cost class 3</t>
  </si>
  <si>
    <t>e_wof-ITA_40_c2</t>
  </si>
  <si>
    <t>offshore wind resource -- CF class wof-ITA_40 -- cost class 2</t>
  </si>
  <si>
    <t>e_wof-ITA_40_c5</t>
  </si>
  <si>
    <t>offshore wind resource -- CF class wof-ITA_40 -- cost class 5</t>
  </si>
  <si>
    <t>e_wof-ITA_40_c1</t>
  </si>
  <si>
    <t>offshore wind resource -- CF class wof-ITA_40 -- cost class 1</t>
  </si>
  <si>
    <t>e_wof-ITA_39_c2</t>
  </si>
  <si>
    <t>offshore wind resource -- CF class wof-ITA_39 -- cost class 2</t>
  </si>
  <si>
    <t>e_wof-ITA_39_c1</t>
  </si>
  <si>
    <t>offshore wind resource -- CF class wof-ITA_39 -- cost class 1</t>
  </si>
  <si>
    <t>e_wof-ITA_39_c3</t>
  </si>
  <si>
    <t>offshore wind resource -- CF class wof-ITA_39 -- cost class 3</t>
  </si>
  <si>
    <t>e_wof-ITA_39_c5</t>
  </si>
  <si>
    <t>offshore wind resource -- CF class wof-ITA_39 -- cost class 5</t>
  </si>
  <si>
    <t>e_wof-ITA_39_c4</t>
  </si>
  <si>
    <t>offshore wind resource -- CF class wof-ITA_39 -- cost class 4</t>
  </si>
  <si>
    <t>e_wof-ITA_38_c4</t>
  </si>
  <si>
    <t>offshore wind resource -- CF class wof-ITA_38 -- cost class 4</t>
  </si>
  <si>
    <t>e_wof-ITA_38_c2</t>
  </si>
  <si>
    <t>offshore wind resource -- CF class wof-ITA_38 -- cost class 2</t>
  </si>
  <si>
    <t>e_wof-ITA_38_c3</t>
  </si>
  <si>
    <t>offshore wind resource -- CF class wof-ITA_38 -- cost class 3</t>
  </si>
  <si>
    <t>e_wof-ITA_38_c1</t>
  </si>
  <si>
    <t>offshore wind resource -- CF class wof-ITA_38 -- cost class 1</t>
  </si>
  <si>
    <t>e_wof-ITA_38_c5</t>
  </si>
  <si>
    <t>offshore wind resource -- CF class wof-ITA_38 -- cost class 5</t>
  </si>
  <si>
    <t>e_wof-ITA_37_c2</t>
  </si>
  <si>
    <t>offshore wind resource -- CF class wof-ITA_37 -- cost class 2</t>
  </si>
  <si>
    <t>e_wof-ITA_37_c1</t>
  </si>
  <si>
    <t>offshore wind resource -- CF class wof-ITA_37 -- cost class 1</t>
  </si>
  <si>
    <t>e_wof-ITA_37_c3</t>
  </si>
  <si>
    <t>offshore wind resource -- CF class wof-ITA_37 -- cost class 3</t>
  </si>
  <si>
    <t>e_wof-ITA_37_c4</t>
  </si>
  <si>
    <t>offshore wind resource -- CF class wof-ITA_37 -- cost class 4</t>
  </si>
  <si>
    <t>e_wof-ITA_36_c1</t>
  </si>
  <si>
    <t>offshore wind resource -- CF class wof-ITA_36 -- cost class 1</t>
  </si>
  <si>
    <t>e_wof-ITA_36_c3</t>
  </si>
  <si>
    <t>offshore wind resource -- CF class wof-ITA_36 -- cost class 3</t>
  </si>
  <si>
    <t>e_wof-ITA_36_c4</t>
  </si>
  <si>
    <t>offshore wind resource -- CF class wof-ITA_36 -- cost class 4</t>
  </si>
  <si>
    <t>e_wof-ITA_36_c2</t>
  </si>
  <si>
    <t>offshore wind resource -- CF class wof-ITA_36 -- cost class 2</t>
  </si>
  <si>
    <t>e_wof-ITA_35_c1</t>
  </si>
  <si>
    <t>offshore wind resource -- CF class wof-ITA_35 -- cost class 1</t>
  </si>
  <si>
    <t>e_wof-ITA_35_c2</t>
  </si>
  <si>
    <t>offshore wind resource -- CF class wof-ITA_35 -- cost class 2</t>
  </si>
  <si>
    <t>e_wof-ITA_34_c1</t>
  </si>
  <si>
    <t>offshore wind resource -- CF class wof-ITA_34 -- cost class 1</t>
  </si>
  <si>
    <t>e_wof-ITA_34_c2</t>
  </si>
  <si>
    <t>offshore wind resource -- CF class wof-ITA_34 -- cost class 2</t>
  </si>
  <si>
    <t>e_wof-ITA_34_c4</t>
  </si>
  <si>
    <t>offshore wind resource -- CF class wof-ITA_34 -- cost class 4</t>
  </si>
  <si>
    <t>e_wof-ITA_34_c3</t>
  </si>
  <si>
    <t>offshore wind resource -- CF class wof-ITA_34 -- cost class 3</t>
  </si>
  <si>
    <t>e_wof-ITA_33_c5</t>
  </si>
  <si>
    <t>offshore wind resource -- CF class wof-ITA_33 -- cost class 5</t>
  </si>
  <si>
    <t>e_wof-ITA_33_c1</t>
  </si>
  <si>
    <t>offshore wind resource -- CF class wof-ITA_33 -- cost class 1</t>
  </si>
  <si>
    <t>e_wof-ITA_33_c2</t>
  </si>
  <si>
    <t>offshore wind resource -- CF class wof-ITA_33 -- cost class 2</t>
  </si>
  <si>
    <t>e_wof-ITA_33_c4</t>
  </si>
  <si>
    <t>offshore wind resource -- CF class wof-ITA_33 -- cost class 4</t>
  </si>
  <si>
    <t>e_wof-ITA_33_c3</t>
  </si>
  <si>
    <t>offshore wind resource -- CF class wof-ITA_33 -- cost class 3</t>
  </si>
  <si>
    <t>e_wof-ITA_32_c5</t>
  </si>
  <si>
    <t>offshore wind resource -- CF class wof-ITA_32 -- cost class 5</t>
  </si>
  <si>
    <t>e_wof-ITA_32_c3</t>
  </si>
  <si>
    <t>offshore wind resource -- CF class wof-ITA_32 -- cost class 3</t>
  </si>
  <si>
    <t>e_wof-ITA_32_c2</t>
  </si>
  <si>
    <t>offshore wind resource -- CF class wof-ITA_32 -- cost class 2</t>
  </si>
  <si>
    <t>e_wof-ITA_32_c1</t>
  </si>
  <si>
    <t>offshore wind resource -- CF class wof-ITA_32 -- cost class 1</t>
  </si>
  <si>
    <t>e_wof-ITA_32_c4</t>
  </si>
  <si>
    <t>offshore wind resource -- CF class wof-ITA_32 -- cost class 4</t>
  </si>
  <si>
    <t>e_wof-ITA_31_c5</t>
  </si>
  <si>
    <t>offshore wind resource -- CF class wof-ITA_31 -- cost class 5</t>
  </si>
  <si>
    <t>e_wof-ITA_31_c1</t>
  </si>
  <si>
    <t>offshore wind resource -- CF class wof-ITA_31 -- cost class 1</t>
  </si>
  <si>
    <t>e_wof-ITA_31_c3</t>
  </si>
  <si>
    <t>offshore wind resource -- CF class wof-ITA_31 -- cost class 3</t>
  </si>
  <si>
    <t>e_wof-ITA_31_c2</t>
  </si>
  <si>
    <t>offshore wind resource -- CF class wof-ITA_31 -- cost class 2</t>
  </si>
  <si>
    <t>e_wof-ITA_31_c4</t>
  </si>
  <si>
    <t>offshore wind resource -- CF class wof-ITA_31 -- cost class 4</t>
  </si>
  <si>
    <t>e_wof-ITA_30_c1</t>
  </si>
  <si>
    <t>offshore wind resource -- CF class wof-ITA_30 -- cost class 1</t>
  </si>
  <si>
    <t>e_wof-ITA_30_c5</t>
  </si>
  <si>
    <t>offshore wind resource -- CF class wof-ITA_30 -- cost class 5</t>
  </si>
  <si>
    <t>e_wof-ITA_30_c4</t>
  </si>
  <si>
    <t>offshore wind resource -- CF class wof-ITA_30 -- cost class 4</t>
  </si>
  <si>
    <t>e_wof-ITA_30_c2</t>
  </si>
  <si>
    <t>offshore wind resource -- CF class wof-ITA_30 -- cost class 2</t>
  </si>
  <si>
    <t>e_wof-ITA_30_c3</t>
  </si>
  <si>
    <t>offshore wind resource -- CF class wof-ITA_30 -- cost class 3</t>
  </si>
  <si>
    <t>e_wof-ITA_29_c4</t>
  </si>
  <si>
    <t>offshore wind resource -- CF class wof-ITA_29 -- cost class 4</t>
  </si>
  <si>
    <t>e_wof-ITA_29_c3</t>
  </si>
  <si>
    <t>offshore wind resource -- CF class wof-ITA_29 -- cost class 3</t>
  </si>
  <si>
    <t>e_wof-ITA_29_c2</t>
  </si>
  <si>
    <t>offshore wind resource -- CF class wof-ITA_29 -- cost class 2</t>
  </si>
  <si>
    <t>e_wof-ITA_29_c1</t>
  </si>
  <si>
    <t>offshore wind resource -- CF class wof-ITA_29 -- cost class 1</t>
  </si>
  <si>
    <t>e_wof-ITA_29_c5</t>
  </si>
  <si>
    <t>offshore wind resource -- CF class wof-ITA_29 -- cost class 5</t>
  </si>
  <si>
    <t>e_wof-ITA_28_c3</t>
  </si>
  <si>
    <t>offshore wind resource -- CF class wof-ITA_28 -- cost class 3</t>
  </si>
  <si>
    <t>e_wof-ITA_28_c2</t>
  </si>
  <si>
    <t>offshore wind resource -- CF class wof-ITA_28 -- cost class 2</t>
  </si>
  <si>
    <t>e_wof-ITA_28_c1</t>
  </si>
  <si>
    <t>offshore wind resource -- CF class wof-ITA_28 -- cost class 1</t>
  </si>
  <si>
    <t>e_wof-ITA_28_c4</t>
  </si>
  <si>
    <t>offshore wind resource -- CF class wof-ITA_28 -- cost class 4</t>
  </si>
  <si>
    <t>e_wof-ITA_27_c4</t>
  </si>
  <si>
    <t>offshore wind resource -- CF class wof-ITA_27 -- cost class 4</t>
  </si>
  <si>
    <t>e_wof-ITA_27_c1</t>
  </si>
  <si>
    <t>offshore wind resource -- CF class wof-ITA_27 -- cost class 1</t>
  </si>
  <si>
    <t>e_wof-ITA_27_c3</t>
  </si>
  <si>
    <t>offshore wind resource -- CF class wof-ITA_27 -- cost class 3</t>
  </si>
  <si>
    <t>e_wof-ITA_27_c2</t>
  </si>
  <si>
    <t>offshore wind resource -- CF class wof-ITA_27 -- cost class 2</t>
  </si>
  <si>
    <t>e_wof-ITA_27_c5</t>
  </si>
  <si>
    <t>offshore wind resource -- CF class wof-ITA_27 -- cost class 5</t>
  </si>
  <si>
    <t>e_wof-ITA_26_c5</t>
  </si>
  <si>
    <t>offshore wind resource -- CF class wof-ITA_26 -- cost class 5</t>
  </si>
  <si>
    <t>e_wof-ITA_26_c1</t>
  </si>
  <si>
    <t>offshore wind resource -- CF class wof-ITA_26 -- cost class 1</t>
  </si>
  <si>
    <t>e_wof-ITA_26_c4</t>
  </si>
  <si>
    <t>offshore wind resource -- CF class wof-ITA_26 -- cost class 4</t>
  </si>
  <si>
    <t>e_wof-ITA_26_c2</t>
  </si>
  <si>
    <t>offshore wind resource -- CF class wof-ITA_26 -- cost class 2</t>
  </si>
  <si>
    <t>e_wof-ITA_26_c3</t>
  </si>
  <si>
    <t>offshore wind resource -- CF class wof-ITA_26 -- cost class 3</t>
  </si>
  <si>
    <t>e_wof-ITA_25_c2</t>
  </si>
  <si>
    <t>offshore wind resource -- CF class wof-ITA_25 -- cost class 2</t>
  </si>
  <si>
    <t>e_wof-ITA_25_c5</t>
  </si>
  <si>
    <t>offshore wind resource -- CF class wof-ITA_25 -- cost class 5</t>
  </si>
  <si>
    <t>e_wof-ITA_25_c3</t>
  </si>
  <si>
    <t>offshore wind resource -- CF class wof-ITA_25 -- cost class 3</t>
  </si>
  <si>
    <t>e_wof-ITA_25_c4</t>
  </si>
  <si>
    <t>offshore wind resource -- CF class wof-ITA_25 -- cost class 4</t>
  </si>
  <si>
    <t>e_wof-ITA_25_c1</t>
  </si>
  <si>
    <t>offshore wind resource -- CF class wof-ITA_25 -- cost class 1</t>
  </si>
  <si>
    <t>e_wof-ITA_24_c1</t>
  </si>
  <si>
    <t>offshore wind resource -- CF class wof-ITA_24 -- cost class 1</t>
  </si>
  <si>
    <t>e_wof-ITA_24_c3</t>
  </si>
  <si>
    <t>offshore wind resource -- CF class wof-ITA_24 -- cost class 3</t>
  </si>
  <si>
    <t>e_wof-ITA_24_c5</t>
  </si>
  <si>
    <t>offshore wind resource -- CF class wof-ITA_24 -- cost class 5</t>
  </si>
  <si>
    <t>e_wof-ITA_24_c4</t>
  </si>
  <si>
    <t>offshore wind resource -- CF class wof-ITA_24 -- cost class 4</t>
  </si>
  <si>
    <t>e_wof-ITA_24_c2</t>
  </si>
  <si>
    <t>offshore wind resource -- CF class wof-ITA_24 -- cost class 2</t>
  </si>
  <si>
    <t>e_wof-ITA_23_c3</t>
  </si>
  <si>
    <t>offshore wind resource -- CF class wof-ITA_23 -- cost class 3</t>
  </si>
  <si>
    <t>e_wof-ITA_23_c4</t>
  </si>
  <si>
    <t>offshore wind resource -- CF class wof-ITA_23 -- cost class 4</t>
  </si>
  <si>
    <t>e_wof-ITA_23_c2</t>
  </si>
  <si>
    <t>offshore wind resource -- CF class wof-ITA_23 -- cost class 2</t>
  </si>
  <si>
    <t>e_wof-ITA_23_c5</t>
  </si>
  <si>
    <t>offshore wind resource -- CF class wof-ITA_23 -- cost class 5</t>
  </si>
  <si>
    <t>e_wof-ITA_23_c1</t>
  </si>
  <si>
    <t>offshore wind resource -- CF class wof-ITA_23 -- cost class 1</t>
  </si>
  <si>
    <t>e_wof-ITA_22_c4</t>
  </si>
  <si>
    <t>offshore wind resource -- CF class wof-ITA_22 -- cost class 4</t>
  </si>
  <si>
    <t>e_wof-ITA_22_c1</t>
  </si>
  <si>
    <t>offshore wind resource -- CF class wof-ITA_22 -- cost class 1</t>
  </si>
  <si>
    <t>e_wof-ITA_22_c5</t>
  </si>
  <si>
    <t>offshore wind resource -- CF class wof-ITA_22 -- cost class 5</t>
  </si>
  <si>
    <t>e_wof-ITA_22_c2</t>
  </si>
  <si>
    <t>offshore wind resource -- CF class wof-ITA_22 -- cost class 2</t>
  </si>
  <si>
    <t>e_wof-ITA_22_c3</t>
  </si>
  <si>
    <t>offshore wind resource -- CF class wof-ITA_22 -- cost class 3</t>
  </si>
  <si>
    <t>e_wof-ITA_21_c5</t>
  </si>
  <si>
    <t>offshore wind resource -- CF class wof-ITA_21 -- cost class 5</t>
  </si>
  <si>
    <t>e_wof-ITA_21_c3</t>
  </si>
  <si>
    <t>offshore wind resource -- CF class wof-ITA_21 -- cost class 3</t>
  </si>
  <si>
    <t>e_wof-ITA_21_c4</t>
  </si>
  <si>
    <t>offshore wind resource -- CF class wof-ITA_21 -- cost class 4</t>
  </si>
  <si>
    <t>e_wof-ITA_21_c1</t>
  </si>
  <si>
    <t>offshore wind resource -- CF class wof-ITA_21 -- cost class 1</t>
  </si>
  <si>
    <t>e_wof-ITA_21_c2</t>
  </si>
  <si>
    <t>offshore wind resource -- CF class wof-ITA_21 -- cost class 2</t>
  </si>
  <si>
    <t>e_wof-ITA_20_c4</t>
  </si>
  <si>
    <t>offshore wind resource -- CF class wof-ITA_20 -- cost class 4</t>
  </si>
  <si>
    <t>e_wof-ITA_20_c1</t>
  </si>
  <si>
    <t>offshore wind resource -- CF class wof-ITA_20 -- cost class 1</t>
  </si>
  <si>
    <t>e_wof-ITA_20_c3</t>
  </si>
  <si>
    <t>offshore wind resource -- CF class wof-ITA_20 -- cost class 3</t>
  </si>
  <si>
    <t>e_wof-ITA_20_c2</t>
  </si>
  <si>
    <t>offshore wind resource -- CF class wof-ITA_20 -- cost class 2</t>
  </si>
  <si>
    <t>e_wof-ITA_20_c5</t>
  </si>
  <si>
    <t>offshore wind resource -- CF class wof-ITA_20 -- cost class 5</t>
  </si>
  <si>
    <t>e_wof-ITA_19_c5</t>
  </si>
  <si>
    <t>offshore wind resource -- CF class wof-ITA_19 -- cost class 5</t>
  </si>
  <si>
    <t>e_wof-ITA_19_c1</t>
  </si>
  <si>
    <t>offshore wind resource -- CF class wof-ITA_19 -- cost class 1</t>
  </si>
  <si>
    <t>e_wof-ITA_19_c4</t>
  </si>
  <si>
    <t>offshore wind resource -- CF class wof-ITA_19 -- cost class 4</t>
  </si>
  <si>
    <t>e_wof-ITA_19_c2</t>
  </si>
  <si>
    <t>offshore wind resource -- CF class wof-ITA_19 -- cost class 2</t>
  </si>
  <si>
    <t>e_wof-ITA_19_c3</t>
  </si>
  <si>
    <t>offshore wind resource -- CF class wof-ITA_19 -- cost class 3</t>
  </si>
  <si>
    <t>e_wof-ITA_18_c5</t>
  </si>
  <si>
    <t>offshore wind resource -- CF class wof-ITA_18 -- cost class 5</t>
  </si>
  <si>
    <t>e_wof-ITA_18_c3</t>
  </si>
  <si>
    <t>offshore wind resource -- CF class wof-ITA_18 -- cost class 3</t>
  </si>
  <si>
    <t>e_wof-ITA_18_c1</t>
  </si>
  <si>
    <t>offshore wind resource -- CF class wof-ITA_18 -- cost class 1</t>
  </si>
  <si>
    <t>e_wof-ITA_18_c4</t>
  </si>
  <si>
    <t>offshore wind resource -- CF class wof-ITA_18 -- cost class 4</t>
  </si>
  <si>
    <t>e_wof-ITA_18_c2</t>
  </si>
  <si>
    <t>offshore wind resource -- CF class wof-ITA_18 -- cost class 2</t>
  </si>
  <si>
    <t>e_wof-ITA_17_c3</t>
  </si>
  <si>
    <t>offshore wind resource -- CF class wof-ITA_17 -- cost class 3</t>
  </si>
  <si>
    <t>e_wof-ITA_17_c1</t>
  </si>
  <si>
    <t>offshore wind resource -- CF class wof-ITA_17 -- cost class 1</t>
  </si>
  <si>
    <t>e_wof-ITA_17_c2</t>
  </si>
  <si>
    <t>offshore wind resource -- CF class wof-ITA_17 -- cost class 2</t>
  </si>
  <si>
    <t>e_wof-ITA_16_c3</t>
  </si>
  <si>
    <t>offshore wind resource -- CF class wof-ITA_16 -- cost class 3</t>
  </si>
  <si>
    <t>e_wof-ITA_16_c4</t>
  </si>
  <si>
    <t>offshore wind resource -- CF class wof-ITA_16 -- cost class 4</t>
  </si>
  <si>
    <t>e_wof-ITA_16_c5</t>
  </si>
  <si>
    <t>offshore wind resource -- CF class wof-ITA_16 -- cost class 5</t>
  </si>
  <si>
    <t>e_wof-ITA_16_c1</t>
  </si>
  <si>
    <t>offshore wind resource -- CF class wof-ITA_16 -- cost class 1</t>
  </si>
  <si>
    <t>e_wof-ITA_16_c2</t>
  </si>
  <si>
    <t>offshore wind resource -- CF class wof-ITA_16 -- cost class 2</t>
  </si>
  <si>
    <t>e_wof-ITA_15_c2</t>
  </si>
  <si>
    <t>offshore wind resource -- CF class wof-ITA_15 -- cost class 2</t>
  </si>
  <si>
    <t>e_wof-ITA_15_c1</t>
  </si>
  <si>
    <t>offshore wind resource -- CF class wof-ITA_15 -- cost class 1</t>
  </si>
  <si>
    <t>e_wof-ITA_14_c2</t>
  </si>
  <si>
    <t>offshore wind resource -- CF class wof-ITA_14 -- cost class 2</t>
  </si>
  <si>
    <t>e_wof-ITA_14_c1</t>
  </si>
  <si>
    <t>offshore wind resource -- CF class wof-ITA_14 -- cost class 1</t>
  </si>
  <si>
    <t>e_wof-ITA_14_c3</t>
  </si>
  <si>
    <t>offshore wind resource -- CF class wof-ITA_14 -- cost class 3</t>
  </si>
  <si>
    <t>e_wof-ITA_13_c3</t>
  </si>
  <si>
    <t>offshore wind resource -- CF class wof-ITA_13 -- cost class 3</t>
  </si>
  <si>
    <t>e_wof-ITA_13_c1</t>
  </si>
  <si>
    <t>offshore wind resource -- CF class wof-ITA_13 -- cost class 1</t>
  </si>
  <si>
    <t>e_wof-ITA_13_c2</t>
  </si>
  <si>
    <t>offshore wind resource -- CF class wof-ITA_13 -- cost class 2</t>
  </si>
  <si>
    <t>e_wof-ITA_13_c5</t>
  </si>
  <si>
    <t>offshore wind resource -- CF class wof-ITA_13 -- cost class 5</t>
  </si>
  <si>
    <t>e_wof-ITA_13_c4</t>
  </si>
  <si>
    <t>offshore wind resource -- CF class wof-ITA_13 -- cost class 4</t>
  </si>
  <si>
    <t>e_wof-ITA_12_c2</t>
  </si>
  <si>
    <t>offshore wind resource -- CF class wof-ITA_12 -- cost class 2</t>
  </si>
  <si>
    <t>e_wof-ITA_12_c1</t>
  </si>
  <si>
    <t>offshore wind resource -- CF class wof-ITA_12 -- cost class 1</t>
  </si>
  <si>
    <t>e_wof-ITA_11_c3</t>
  </si>
  <si>
    <t>offshore wind resource -- CF class wof-ITA_11 -- cost class 3</t>
  </si>
  <si>
    <t>e_wof-ITA_11_c4</t>
  </si>
  <si>
    <t>offshore wind resource -- CF class wof-ITA_11 -- cost class 4</t>
  </si>
  <si>
    <t>e_wof-ITA_11_c5</t>
  </si>
  <si>
    <t>offshore wind resource -- CF class wof-ITA_11 -- cost class 5</t>
  </si>
  <si>
    <t>e_wof-ITA_11_c1</t>
  </si>
  <si>
    <t>offshore wind resource -- CF class wof-ITA_11 -- cost class 1</t>
  </si>
  <si>
    <t>e_wof-ITA_11_c2</t>
  </si>
  <si>
    <t>offshore wind resource -- CF class wof-ITA_11 -- cost class 2</t>
  </si>
  <si>
    <t>e_wof-ITA_10_c3</t>
  </si>
  <si>
    <t>offshore wind resource -- CF class wof-ITA_10 -- cost class 3</t>
  </si>
  <si>
    <t>e_wof-ITA_10_c2</t>
  </si>
  <si>
    <t>offshore wind resource -- CF class wof-ITA_10 -- cost class 2</t>
  </si>
  <si>
    <t>e_wof-ITA_10_c5</t>
  </si>
  <si>
    <t>offshore wind resource -- CF class wof-ITA_10 -- cost class 5</t>
  </si>
  <si>
    <t>e_wof-ITA_10_c1</t>
  </si>
  <si>
    <t>offshore wind resource -- CF class wof-ITA_10 -- cost class 1</t>
  </si>
  <si>
    <t>e_wof-ITA_10_c4</t>
  </si>
  <si>
    <t>offshore wind resource -- CF class wof-ITA_10 -- cost class 4</t>
  </si>
  <si>
    <t>e_wof-ITA_9_c3</t>
  </si>
  <si>
    <t>offshore wind resource -- CF class wof-ITA_9 -- cost class 3</t>
  </si>
  <si>
    <t>e_wof-ITA_9_c4</t>
  </si>
  <si>
    <t>offshore wind resource -- CF class wof-ITA_9 -- cost class 4</t>
  </si>
  <si>
    <t>e_wof-ITA_9_c2</t>
  </si>
  <si>
    <t>offshore wind resource -- CF class wof-ITA_9 -- cost class 2</t>
  </si>
  <si>
    <t>e_wof-ITA_9_c1</t>
  </si>
  <si>
    <t>offshore wind resource -- CF class wof-ITA_9 -- cost class 1</t>
  </si>
  <si>
    <t>e_wof-ITA_8_c1</t>
  </si>
  <si>
    <t>offshore wind resource -- CF class wof-ITA_8 -- cost class 1</t>
  </si>
  <si>
    <t>e_wof-ITA_7_c1</t>
  </si>
  <si>
    <t>offshore wind resource -- CF class wof-ITA_7 -- cost class 1</t>
  </si>
  <si>
    <t>e_wof-ITA_7_c2</t>
  </si>
  <si>
    <t>offshore wind resource -- CF class wof-ITA_7 -- cost class 2</t>
  </si>
  <si>
    <t>e_wof-ITA_7_c3</t>
  </si>
  <si>
    <t>offshore wind resource -- CF class wof-ITA_7 -- cost class 3</t>
  </si>
  <si>
    <t>e_wof-ITA_7_c4</t>
  </si>
  <si>
    <t>offshore wind resource -- CF class wof-ITA_7 -- cost class 4</t>
  </si>
  <si>
    <t>e_wof-ITA_6_c1</t>
  </si>
  <si>
    <t>offshore wind resource -- CF class wof-ITA_6 -- cost class 1</t>
  </si>
  <si>
    <t>e_wof-ITA_5_c2</t>
  </si>
  <si>
    <t>offshore wind resource -- CF class wof-ITA_5 -- cost class 2</t>
  </si>
  <si>
    <t>e_wof-ITA_5_c3</t>
  </si>
  <si>
    <t>offshore wind resource -- CF class wof-ITA_5 -- cost class 3</t>
  </si>
  <si>
    <t>e_wof-ITA_5_c1</t>
  </si>
  <si>
    <t>offshore wind resource -- CF class wof-ITA_5 -- cost class 1</t>
  </si>
  <si>
    <t>e_wof-ITA_4_c1</t>
  </si>
  <si>
    <t>offshore wind resource -- CF class wof-ITA_4 -- cost class 1</t>
  </si>
  <si>
    <t>e_wof-ITA_2_c1</t>
  </si>
  <si>
    <t>offshore wind resource -- CF class wof-ITA_2 -- cost class 1</t>
  </si>
  <si>
    <t>elc_wof-ITA</t>
  </si>
  <si>
    <t>comm-in</t>
  </si>
  <si>
    <t>Bioenergy + CCUS</t>
  </si>
  <si>
    <t>ncap_af</t>
  </si>
  <si>
    <t>ncap_cost</t>
  </si>
  <si>
    <t>ncap_fom</t>
  </si>
  <si>
    <t>ncap_iled</t>
  </si>
  <si>
    <t>Bioenergy - Large scale unit</t>
  </si>
  <si>
    <t>CCGT</t>
  </si>
  <si>
    <t>CCGT + CCS</t>
  </si>
  <si>
    <t>Coal + CCS</t>
  </si>
  <si>
    <t>Gas turbine</t>
  </si>
  <si>
    <t>Hydropower - large-scale unit</t>
  </si>
  <si>
    <t>IGCC</t>
  </si>
  <si>
    <t>IGCC + CCS</t>
  </si>
  <si>
    <t>Nuclear large</t>
  </si>
  <si>
    <t>Oxyfuel + CCS</t>
  </si>
  <si>
    <t>Solar photovoltaics - Large scale unit</t>
  </si>
  <si>
    <t>Steam Coal - SUBCRITICAL</t>
  </si>
  <si>
    <t>Steam Coal - SUPERCRITICAL</t>
  </si>
  <si>
    <t>Steam Coal - ULTRASUPERCRITICAL</t>
  </si>
  <si>
    <t>Wind offshore</t>
  </si>
  <si>
    <t>unknown</t>
  </si>
  <si>
    <t>Wind onshore</t>
  </si>
  <si>
    <t>daynite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</si>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</sst>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\Te\x\t"/>
    <numFmt numFmtId="165" formatCode="&quot;$&quot;#,##0"/>
    <numFmt numFmtId="166" formatCode="0.0%"/>
    <numFmt numFmtId="167" formatCode="_-* #,##0.00_-;\-* #,##0.00_-;_-* &quot;-&quot;??_-;_-@_-"/>
    <numFmt numFmtId="168" formatCode="0.0"/>
    <numFmt numFmtId="169" formatCode="0.0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6500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6100"/>
      <name val="Calibri"/>
      <family val="2"/>
      <scheme val="minor"/>
    </font>
    <font>
      <sz val="10"/>
      <name val="STKFLOW - 14 of 38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61"/>
      <scheme val="minor"/>
    </font>
    <font>
      <b/>
      <i/>
      <sz val="11"/>
      <color theme="1"/>
      <name val="游ゴシック"/>
    </font>
    <font>
      <b/>
      <sz val="13"/>
      <color theme="3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2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indexed="26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rgb="FFDBDBDB"/>
        <bgColor indexed="64"/>
      </patternFill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indexed="64"/>
      </top>
      <bottom/>
      <diagonal/>
    </border>
    <border>
      <left style="thin">
        <color theme="1" tint="0.499984740745262"/>
      </left>
      <right/>
      <top style="thin">
        <color indexed="64"/>
      </top>
      <bottom/>
      <diagonal/>
    </border>
    <border>
      <left/>
      <right style="thin">
        <color theme="1" tint="0.499984740745262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1" tint="0.499984740745262"/>
      </left>
      <right/>
      <top/>
      <bottom/>
      <diagonal/>
    </border>
    <border>
      <left/>
      <right style="thin">
        <color theme="1" tint="0.499984740745262"/>
      </right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24994659260841701"/>
      </left>
      <right/>
      <top style="thin">
        <color indexed="64"/>
      </top>
      <bottom/>
      <diagonal/>
    </border>
    <border>
      <left/>
      <right style="thin">
        <color theme="0" tint="-0.24994659260841701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1" tint="0.499984740745262"/>
      </left>
      <right/>
      <top/>
      <bottom style="thin">
        <color indexed="64"/>
      </bottom>
      <diagonal/>
    </border>
    <border>
      <left/>
      <right style="thin">
        <color theme="1" tint="0.499984740745262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9">
    <xf numFmtId="0" fontId="0" fillId="0" borderId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0" borderId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0" borderId="0"/>
    <xf numFmtId="0" fontId="8" fillId="0" borderId="0"/>
    <xf numFmtId="9" fontId="8" fillId="0" borderId="0" applyFont="0" applyFill="0" applyBorder="0" applyAlignment="0" applyProtection="0"/>
    <xf numFmtId="167" fontId="13" fillId="0" borderId="0" applyFont="0" applyFill="0" applyBorder="0" applyAlignment="0" applyProtection="0"/>
    <xf numFmtId="0" fontId="4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5" fillId="0" borderId="3" applyNumberFormat="0" applyFill="0" applyAlignment="0" applyProtection="0"/>
    <xf numFmtId="0" fontId="2" fillId="0" borderId="0" applyNumberFormat="0" applyFill="0" applyBorder="0" applyAlignment="0" applyProtection="0"/>
    <xf numFmtId="0" fontId="16" fillId="2" borderId="0" applyNumberFormat="0" applyBorder="0" applyAlignment="0" applyProtection="0"/>
  </cellStyleXfs>
  <cellXfs count="164">
    <xf numFmtId="0" fontId="0" fillId="0" borderId="0" xfId="0"/>
    <xf numFmtId="0" fontId="1" fillId="0" borderId="0" xfId="0" applyFont="1"/>
    <xf numFmtId="0" fontId="2" fillId="0" borderId="1" xfId="1"/>
    <xf numFmtId="164" fontId="0" fillId="0" borderId="0" xfId="0" applyNumberFormat="1"/>
    <xf numFmtId="2" fontId="0" fillId="0" borderId="0" xfId="0" applyNumberFormat="1"/>
    <xf numFmtId="164" fontId="7" fillId="0" borderId="0" xfId="6" applyNumberFormat="1"/>
    <xf numFmtId="0" fontId="7" fillId="0" borderId="0" xfId="6"/>
    <xf numFmtId="0" fontId="1" fillId="0" borderId="0" xfId="6" applyFont="1"/>
    <xf numFmtId="164" fontId="1" fillId="0" borderId="0" xfId="6" applyNumberFormat="1" applyFont="1"/>
    <xf numFmtId="2" fontId="7" fillId="0" borderId="0" xfId="6" applyNumberFormat="1"/>
    <xf numFmtId="0" fontId="9" fillId="0" borderId="0" xfId="7" applyFont="1"/>
    <xf numFmtId="0" fontId="8" fillId="0" borderId="0" xfId="7"/>
    <xf numFmtId="0" fontId="6" fillId="4" borderId="0" xfId="5"/>
    <xf numFmtId="0" fontId="9" fillId="5" borderId="0" xfId="7" applyFont="1" applyFill="1"/>
    <xf numFmtId="0" fontId="8" fillId="5" borderId="0" xfId="7" applyFill="1"/>
    <xf numFmtId="0" fontId="10" fillId="5" borderId="0" xfId="7" applyFont="1" applyFill="1"/>
    <xf numFmtId="165" fontId="11" fillId="5" borderId="0" xfId="7" applyNumberFormat="1" applyFont="1" applyFill="1"/>
    <xf numFmtId="1" fontId="8" fillId="5" borderId="0" xfId="7" applyNumberFormat="1" applyFill="1"/>
    <xf numFmtId="165" fontId="11" fillId="5" borderId="2" xfId="7" applyNumberFormat="1" applyFont="1" applyFill="1" applyBorder="1"/>
    <xf numFmtId="166" fontId="12" fillId="0" borderId="0" xfId="8" applyNumberFormat="1" applyFont="1"/>
    <xf numFmtId="0" fontId="4" fillId="0" borderId="0" xfId="15" applyAlignment="1">
      <alignment vertical="center"/>
    </xf>
    <xf numFmtId="0" fontId="1" fillId="0" borderId="0" xfId="15" applyFont="1" applyAlignment="1">
      <alignment vertical="center"/>
    </xf>
    <xf numFmtId="0" fontId="14" fillId="0" borderId="0" xfId="15" applyFont="1" applyAlignment="1">
      <alignment vertical="center"/>
    </xf>
    <xf numFmtId="0" fontId="1" fillId="0" borderId="0" xfId="15" applyFont="1" applyAlignment="1">
      <alignment horizontal="left"/>
    </xf>
    <xf numFmtId="0" fontId="6" fillId="4" borderId="0" xfId="5" applyAlignment="1">
      <alignment vertical="center"/>
    </xf>
    <xf numFmtId="0" fontId="6" fillId="4" borderId="0" xfId="5" applyAlignment="1">
      <alignment horizontal="right"/>
    </xf>
    <xf numFmtId="0" fontId="4" fillId="0" borderId="0" xfId="15"/>
    <xf numFmtId="0" fontId="18" fillId="6" borderId="0" xfId="0" applyFont="1" applyFill="1" applyAlignment="1">
      <alignment horizontal="center" vertical="center"/>
    </xf>
    <xf numFmtId="0" fontId="16" fillId="2" borderId="0" xfId="18" applyBorder="1" applyAlignment="1">
      <alignment horizontal="left" vertical="center"/>
    </xf>
    <xf numFmtId="0" fontId="18" fillId="6" borderId="0" xfId="0" applyFont="1" applyFill="1" applyAlignment="1">
      <alignment horizontal="left" vertical="center" wrapText="1"/>
    </xf>
    <xf numFmtId="0" fontId="18" fillId="6" borderId="8" xfId="0" applyFont="1" applyFill="1" applyBorder="1" applyAlignment="1">
      <alignment horizontal="left" vertical="center" wrapText="1"/>
    </xf>
    <xf numFmtId="0" fontId="18" fillId="6" borderId="9" xfId="0" applyFont="1" applyFill="1" applyBorder="1" applyAlignment="1">
      <alignment horizontal="left" vertical="center" wrapText="1"/>
    </xf>
    <xf numFmtId="0" fontId="18" fillId="6" borderId="10" xfId="0" applyFont="1" applyFill="1" applyBorder="1" applyAlignment="1">
      <alignment horizontal="left" vertical="center" wrapText="1"/>
    </xf>
    <xf numFmtId="0" fontId="18" fillId="6" borderId="11" xfId="0" applyFont="1" applyFill="1" applyBorder="1" applyAlignment="1">
      <alignment horizontal="left" vertical="center" wrapText="1"/>
    </xf>
    <xf numFmtId="0" fontId="19" fillId="7" borderId="0" xfId="0" applyFont="1" applyFill="1" applyAlignment="1">
      <alignment vertical="center"/>
    </xf>
    <xf numFmtId="168" fontId="19" fillId="7" borderId="8" xfId="0" applyNumberFormat="1" applyFont="1" applyFill="1" applyBorder="1" applyAlignment="1">
      <alignment vertical="center"/>
    </xf>
    <xf numFmtId="168" fontId="19" fillId="7" borderId="0" xfId="0" applyNumberFormat="1" applyFont="1" applyFill="1" applyAlignment="1">
      <alignment vertical="center"/>
    </xf>
    <xf numFmtId="168" fontId="19" fillId="7" borderId="9" xfId="0" applyNumberFormat="1" applyFont="1" applyFill="1" applyBorder="1" applyAlignment="1">
      <alignment vertical="center"/>
    </xf>
    <xf numFmtId="2" fontId="19" fillId="7" borderId="0" xfId="0" applyNumberFormat="1" applyFont="1" applyFill="1" applyAlignment="1">
      <alignment vertical="center"/>
    </xf>
    <xf numFmtId="2" fontId="19" fillId="7" borderId="10" xfId="0" applyNumberFormat="1" applyFont="1" applyFill="1" applyBorder="1" applyAlignment="1">
      <alignment vertical="center"/>
    </xf>
    <xf numFmtId="2" fontId="19" fillId="7" borderId="11" xfId="0" applyNumberFormat="1" applyFont="1" applyFill="1" applyBorder="1" applyAlignment="1">
      <alignment vertical="center"/>
    </xf>
    <xf numFmtId="0" fontId="19" fillId="7" borderId="12" xfId="0" applyFont="1" applyFill="1" applyBorder="1" applyAlignment="1">
      <alignment horizontal="left" vertical="center"/>
    </xf>
    <xf numFmtId="0" fontId="19" fillId="7" borderId="0" xfId="0" applyFont="1" applyFill="1" applyAlignment="1">
      <alignment horizontal="left" vertical="center"/>
    </xf>
    <xf numFmtId="0" fontId="19" fillId="8" borderId="0" xfId="0" applyFont="1" applyFill="1" applyAlignment="1">
      <alignment vertical="center"/>
    </xf>
    <xf numFmtId="168" fontId="19" fillId="8" borderId="8" xfId="0" applyNumberFormat="1" applyFont="1" applyFill="1" applyBorder="1" applyAlignment="1">
      <alignment vertical="center"/>
    </xf>
    <xf numFmtId="168" fontId="19" fillId="8" borderId="0" xfId="0" applyNumberFormat="1" applyFont="1" applyFill="1" applyAlignment="1">
      <alignment vertical="center"/>
    </xf>
    <xf numFmtId="168" fontId="19" fillId="8" borderId="9" xfId="0" applyNumberFormat="1" applyFont="1" applyFill="1" applyBorder="1" applyAlignment="1">
      <alignment vertical="center"/>
    </xf>
    <xf numFmtId="2" fontId="19" fillId="8" borderId="0" xfId="0" applyNumberFormat="1" applyFont="1" applyFill="1" applyAlignment="1">
      <alignment vertical="center"/>
    </xf>
    <xf numFmtId="2" fontId="19" fillId="8" borderId="10" xfId="0" applyNumberFormat="1" applyFont="1" applyFill="1" applyBorder="1" applyAlignment="1">
      <alignment vertical="center"/>
    </xf>
    <xf numFmtId="2" fontId="19" fillId="8" borderId="11" xfId="0" applyNumberFormat="1" applyFont="1" applyFill="1" applyBorder="1" applyAlignment="1">
      <alignment vertical="center"/>
    </xf>
    <xf numFmtId="0" fontId="19" fillId="8" borderId="12" xfId="0" applyFont="1" applyFill="1" applyBorder="1" applyAlignment="1">
      <alignment horizontal="left" vertical="center"/>
    </xf>
    <xf numFmtId="0" fontId="19" fillId="8" borderId="0" xfId="0" applyFont="1" applyFill="1" applyAlignment="1">
      <alignment horizontal="left" vertical="center"/>
    </xf>
    <xf numFmtId="1" fontId="19" fillId="8" borderId="0" xfId="0" applyNumberFormat="1" applyFont="1" applyFill="1" applyAlignment="1">
      <alignment vertical="center"/>
    </xf>
    <xf numFmtId="1" fontId="19" fillId="7" borderId="0" xfId="0" applyNumberFormat="1" applyFont="1" applyFill="1" applyAlignment="1">
      <alignment vertical="center"/>
    </xf>
    <xf numFmtId="0" fontId="20" fillId="9" borderId="0" xfId="0" applyFont="1" applyFill="1" applyAlignment="1">
      <alignment vertical="center"/>
    </xf>
    <xf numFmtId="168" fontId="20" fillId="9" borderId="8" xfId="0" applyNumberFormat="1" applyFont="1" applyFill="1" applyBorder="1" applyAlignment="1">
      <alignment vertical="center"/>
    </xf>
    <xf numFmtId="168" fontId="20" fillId="9" borderId="0" xfId="0" applyNumberFormat="1" applyFont="1" applyFill="1" applyAlignment="1">
      <alignment vertical="center"/>
    </xf>
    <xf numFmtId="168" fontId="20" fillId="9" borderId="9" xfId="0" applyNumberFormat="1" applyFont="1" applyFill="1" applyBorder="1" applyAlignment="1">
      <alignment vertical="center"/>
    </xf>
    <xf numFmtId="169" fontId="20" fillId="9" borderId="8" xfId="0" applyNumberFormat="1" applyFont="1" applyFill="1" applyBorder="1" applyAlignment="1">
      <alignment vertical="center"/>
    </xf>
    <xf numFmtId="169" fontId="20" fillId="9" borderId="0" xfId="0" applyNumberFormat="1" applyFont="1" applyFill="1" applyAlignment="1">
      <alignment vertical="center"/>
    </xf>
    <xf numFmtId="169" fontId="20" fillId="9" borderId="10" xfId="0" applyNumberFormat="1" applyFont="1" applyFill="1" applyBorder="1" applyAlignment="1">
      <alignment vertical="center"/>
    </xf>
    <xf numFmtId="169" fontId="20" fillId="9" borderId="11" xfId="0" applyNumberFormat="1" applyFont="1" applyFill="1" applyBorder="1" applyAlignment="1">
      <alignment vertical="center"/>
    </xf>
    <xf numFmtId="0" fontId="20" fillId="9" borderId="12" xfId="0" applyFont="1" applyFill="1" applyBorder="1" applyAlignment="1">
      <alignment horizontal="left" vertical="center"/>
    </xf>
    <xf numFmtId="0" fontId="20" fillId="9" borderId="0" xfId="0" applyFont="1" applyFill="1" applyAlignment="1">
      <alignment horizontal="left" vertical="center"/>
    </xf>
    <xf numFmtId="0" fontId="19" fillId="10" borderId="0" xfId="0" applyFont="1" applyFill="1" applyAlignment="1">
      <alignment vertical="center"/>
    </xf>
    <xf numFmtId="168" fontId="19" fillId="10" borderId="8" xfId="0" applyNumberFormat="1" applyFont="1" applyFill="1" applyBorder="1" applyAlignment="1">
      <alignment vertical="center"/>
    </xf>
    <xf numFmtId="168" fontId="19" fillId="10" borderId="0" xfId="0" applyNumberFormat="1" applyFont="1" applyFill="1" applyAlignment="1">
      <alignment vertical="center"/>
    </xf>
    <xf numFmtId="168" fontId="19" fillId="10" borderId="9" xfId="0" applyNumberFormat="1" applyFont="1" applyFill="1" applyBorder="1" applyAlignment="1">
      <alignment vertical="center"/>
    </xf>
    <xf numFmtId="169" fontId="19" fillId="10" borderId="8" xfId="0" applyNumberFormat="1" applyFont="1" applyFill="1" applyBorder="1" applyAlignment="1">
      <alignment vertical="center"/>
    </xf>
    <xf numFmtId="169" fontId="19" fillId="10" borderId="0" xfId="0" applyNumberFormat="1" applyFont="1" applyFill="1" applyAlignment="1">
      <alignment vertical="center"/>
    </xf>
    <xf numFmtId="169" fontId="19" fillId="10" borderId="10" xfId="0" applyNumberFormat="1" applyFont="1" applyFill="1" applyBorder="1" applyAlignment="1">
      <alignment vertical="center"/>
    </xf>
    <xf numFmtId="169" fontId="19" fillId="10" borderId="11" xfId="0" applyNumberFormat="1" applyFont="1" applyFill="1" applyBorder="1" applyAlignment="1">
      <alignment vertical="center"/>
    </xf>
    <xf numFmtId="0" fontId="19" fillId="10" borderId="12" xfId="0" applyFont="1" applyFill="1" applyBorder="1" applyAlignment="1">
      <alignment horizontal="left" vertical="center"/>
    </xf>
    <xf numFmtId="0" fontId="19" fillId="10" borderId="0" xfId="0" applyFont="1" applyFill="1" applyAlignment="1">
      <alignment horizontal="left" vertical="center"/>
    </xf>
    <xf numFmtId="0" fontId="19" fillId="11" borderId="0" xfId="0" applyFont="1" applyFill="1" applyAlignment="1">
      <alignment vertical="center"/>
    </xf>
    <xf numFmtId="168" fontId="19" fillId="11" borderId="8" xfId="0" applyNumberFormat="1" applyFont="1" applyFill="1" applyBorder="1" applyAlignment="1">
      <alignment vertical="center"/>
    </xf>
    <xf numFmtId="168" fontId="19" fillId="11" borderId="0" xfId="0" applyNumberFormat="1" applyFont="1" applyFill="1" applyAlignment="1">
      <alignment vertical="center"/>
    </xf>
    <xf numFmtId="168" fontId="19" fillId="11" borderId="9" xfId="0" applyNumberFormat="1" applyFont="1" applyFill="1" applyBorder="1" applyAlignment="1">
      <alignment vertical="center"/>
    </xf>
    <xf numFmtId="169" fontId="19" fillId="11" borderId="8" xfId="0" applyNumberFormat="1" applyFont="1" applyFill="1" applyBorder="1" applyAlignment="1">
      <alignment vertical="center"/>
    </xf>
    <xf numFmtId="169" fontId="19" fillId="11" borderId="0" xfId="0" applyNumberFormat="1" applyFont="1" applyFill="1" applyAlignment="1">
      <alignment vertical="center"/>
    </xf>
    <xf numFmtId="169" fontId="19" fillId="11" borderId="10" xfId="0" applyNumberFormat="1" applyFont="1" applyFill="1" applyBorder="1" applyAlignment="1">
      <alignment vertical="center"/>
    </xf>
    <xf numFmtId="169" fontId="19" fillId="11" borderId="11" xfId="0" applyNumberFormat="1" applyFont="1" applyFill="1" applyBorder="1" applyAlignment="1">
      <alignment vertical="center"/>
    </xf>
    <xf numFmtId="0" fontId="19" fillId="11" borderId="12" xfId="0" applyFont="1" applyFill="1" applyBorder="1" applyAlignment="1">
      <alignment horizontal="left" vertical="center"/>
    </xf>
    <xf numFmtId="0" fontId="19" fillId="11" borderId="0" xfId="0" applyFont="1" applyFill="1" applyAlignment="1">
      <alignment horizontal="left" vertical="center"/>
    </xf>
    <xf numFmtId="0" fontId="19" fillId="12" borderId="4" xfId="0" applyFont="1" applyFill="1" applyBorder="1" applyAlignment="1">
      <alignment vertical="center"/>
    </xf>
    <xf numFmtId="168" fontId="19" fillId="12" borderId="5" xfId="0" applyNumberFormat="1" applyFont="1" applyFill="1" applyBorder="1" applyAlignment="1">
      <alignment vertical="center"/>
    </xf>
    <xf numFmtId="168" fontId="19" fillId="12" borderId="4" xfId="0" applyNumberFormat="1" applyFont="1" applyFill="1" applyBorder="1" applyAlignment="1">
      <alignment vertical="center"/>
    </xf>
    <xf numFmtId="168" fontId="19" fillId="12" borderId="6" xfId="0" applyNumberFormat="1" applyFont="1" applyFill="1" applyBorder="1" applyAlignment="1">
      <alignment vertical="center"/>
    </xf>
    <xf numFmtId="169" fontId="20" fillId="12" borderId="5" xfId="0" applyNumberFormat="1" applyFont="1" applyFill="1" applyBorder="1" applyAlignment="1">
      <alignment vertical="center"/>
    </xf>
    <xf numFmtId="169" fontId="20" fillId="12" borderId="4" xfId="0" applyNumberFormat="1" applyFont="1" applyFill="1" applyBorder="1" applyAlignment="1">
      <alignment vertical="center"/>
    </xf>
    <xf numFmtId="169" fontId="20" fillId="12" borderId="13" xfId="0" applyNumberFormat="1" applyFont="1" applyFill="1" applyBorder="1" applyAlignment="1">
      <alignment vertical="center"/>
    </xf>
    <xf numFmtId="169" fontId="20" fillId="12" borderId="14" xfId="0" applyNumberFormat="1" applyFont="1" applyFill="1" applyBorder="1" applyAlignment="1">
      <alignment vertical="center"/>
    </xf>
    <xf numFmtId="0" fontId="19" fillId="12" borderId="7" xfId="0" applyFont="1" applyFill="1" applyBorder="1" applyAlignment="1">
      <alignment horizontal="left" vertical="center"/>
    </xf>
    <xf numFmtId="0" fontId="19" fillId="12" borderId="0" xfId="0" applyFont="1" applyFill="1" applyAlignment="1">
      <alignment horizontal="left" vertical="center"/>
    </xf>
    <xf numFmtId="0" fontId="19" fillId="13" borderId="0" xfId="0" applyFont="1" applyFill="1" applyAlignment="1">
      <alignment vertical="center"/>
    </xf>
    <xf numFmtId="0" fontId="19" fillId="14" borderId="0" xfId="0" applyFont="1" applyFill="1" applyAlignment="1">
      <alignment vertical="center"/>
    </xf>
    <xf numFmtId="168" fontId="19" fillId="14" borderId="8" xfId="0" applyNumberFormat="1" applyFont="1" applyFill="1" applyBorder="1" applyAlignment="1">
      <alignment vertical="center"/>
    </xf>
    <xf numFmtId="168" fontId="19" fillId="14" borderId="0" xfId="0" applyNumberFormat="1" applyFont="1" applyFill="1" applyAlignment="1">
      <alignment vertical="center"/>
    </xf>
    <xf numFmtId="168" fontId="19" fillId="14" borderId="9" xfId="0" applyNumberFormat="1" applyFont="1" applyFill="1" applyBorder="1" applyAlignment="1">
      <alignment vertical="center"/>
    </xf>
    <xf numFmtId="169" fontId="20" fillId="14" borderId="8" xfId="0" applyNumberFormat="1" applyFont="1" applyFill="1" applyBorder="1" applyAlignment="1">
      <alignment vertical="center"/>
    </xf>
    <xf numFmtId="169" fontId="20" fillId="14" borderId="0" xfId="0" applyNumberFormat="1" applyFont="1" applyFill="1" applyAlignment="1">
      <alignment vertical="center"/>
    </xf>
    <xf numFmtId="169" fontId="20" fillId="14" borderId="10" xfId="0" applyNumberFormat="1" applyFont="1" applyFill="1" applyBorder="1" applyAlignment="1">
      <alignment vertical="center"/>
    </xf>
    <xf numFmtId="169" fontId="20" fillId="14" borderId="11" xfId="0" applyNumberFormat="1" applyFont="1" applyFill="1" applyBorder="1" applyAlignment="1">
      <alignment vertical="center"/>
    </xf>
    <xf numFmtId="0" fontId="19" fillId="13" borderId="12" xfId="0" applyFont="1" applyFill="1" applyBorder="1" applyAlignment="1">
      <alignment horizontal="left" vertical="center"/>
    </xf>
    <xf numFmtId="0" fontId="19" fillId="13" borderId="0" xfId="0" applyFont="1" applyFill="1" applyAlignment="1">
      <alignment horizontal="left" vertical="center"/>
    </xf>
    <xf numFmtId="0" fontId="19" fillId="12" borderId="15" xfId="0" applyFont="1" applyFill="1" applyBorder="1" applyAlignment="1">
      <alignment vertical="center"/>
    </xf>
    <xf numFmtId="168" fontId="19" fillId="12" borderId="16" xfId="0" applyNumberFormat="1" applyFont="1" applyFill="1" applyBorder="1" applyAlignment="1">
      <alignment vertical="center"/>
    </xf>
    <xf numFmtId="168" fontId="19" fillId="12" borderId="15" xfId="0" applyNumberFormat="1" applyFont="1" applyFill="1" applyBorder="1" applyAlignment="1">
      <alignment vertical="center"/>
    </xf>
    <xf numFmtId="168" fontId="19" fillId="12" borderId="17" xfId="0" applyNumberFormat="1" applyFont="1" applyFill="1" applyBorder="1" applyAlignment="1">
      <alignment vertical="center"/>
    </xf>
    <xf numFmtId="169" fontId="20" fillId="12" borderId="16" xfId="0" applyNumberFormat="1" applyFont="1" applyFill="1" applyBorder="1" applyAlignment="1">
      <alignment vertical="center"/>
    </xf>
    <xf numFmtId="169" fontId="20" fillId="12" borderId="15" xfId="0" applyNumberFormat="1" applyFont="1" applyFill="1" applyBorder="1" applyAlignment="1">
      <alignment vertical="center"/>
    </xf>
    <xf numFmtId="169" fontId="20" fillId="12" borderId="18" xfId="0" applyNumberFormat="1" applyFont="1" applyFill="1" applyBorder="1" applyAlignment="1">
      <alignment vertical="center"/>
    </xf>
    <xf numFmtId="169" fontId="20" fillId="12" borderId="19" xfId="0" applyNumberFormat="1" applyFont="1" applyFill="1" applyBorder="1" applyAlignment="1">
      <alignment vertical="center"/>
    </xf>
    <xf numFmtId="0" fontId="19" fillId="12" borderId="20" xfId="0" applyFont="1" applyFill="1" applyBorder="1" applyAlignment="1">
      <alignment horizontal="left" vertical="center"/>
    </xf>
    <xf numFmtId="1" fontId="19" fillId="15" borderId="0" xfId="0" applyNumberFormat="1" applyFont="1" applyFill="1" applyAlignment="1">
      <alignment vertical="center"/>
    </xf>
    <xf numFmtId="168" fontId="19" fillId="15" borderId="8" xfId="0" applyNumberFormat="1" applyFont="1" applyFill="1" applyBorder="1" applyAlignment="1">
      <alignment vertical="center"/>
    </xf>
    <xf numFmtId="168" fontId="19" fillId="15" borderId="0" xfId="0" applyNumberFormat="1" applyFont="1" applyFill="1" applyAlignment="1">
      <alignment vertical="center"/>
    </xf>
    <xf numFmtId="168" fontId="19" fillId="15" borderId="9" xfId="0" applyNumberFormat="1" applyFont="1" applyFill="1" applyBorder="1" applyAlignment="1">
      <alignment vertical="center"/>
    </xf>
    <xf numFmtId="169" fontId="19" fillId="15" borderId="8" xfId="0" applyNumberFormat="1" applyFont="1" applyFill="1" applyBorder="1" applyAlignment="1">
      <alignment vertical="center"/>
    </xf>
    <xf numFmtId="169" fontId="19" fillId="15" borderId="0" xfId="0" applyNumberFormat="1" applyFont="1" applyFill="1" applyAlignment="1">
      <alignment vertical="center"/>
    </xf>
    <xf numFmtId="169" fontId="19" fillId="15" borderId="10" xfId="0" applyNumberFormat="1" applyFont="1" applyFill="1" applyBorder="1" applyAlignment="1">
      <alignment vertical="center"/>
    </xf>
    <xf numFmtId="169" fontId="19" fillId="15" borderId="11" xfId="0" applyNumberFormat="1" applyFont="1" applyFill="1" applyBorder="1" applyAlignment="1">
      <alignment vertical="center"/>
    </xf>
    <xf numFmtId="0" fontId="19" fillId="15" borderId="12" xfId="0" applyFont="1" applyFill="1" applyBorder="1" applyAlignment="1">
      <alignment horizontal="left" vertical="center"/>
    </xf>
    <xf numFmtId="0" fontId="19" fillId="15" borderId="0" xfId="0" applyFont="1" applyFill="1" applyAlignment="1">
      <alignment horizontal="left" vertical="center"/>
    </xf>
    <xf numFmtId="1" fontId="19" fillId="16" borderId="0" xfId="0" applyNumberFormat="1" applyFont="1" applyFill="1" applyAlignment="1">
      <alignment vertical="center"/>
    </xf>
    <xf numFmtId="168" fontId="19" fillId="16" borderId="8" xfId="0" applyNumberFormat="1" applyFont="1" applyFill="1" applyBorder="1" applyAlignment="1">
      <alignment vertical="center"/>
    </xf>
    <xf numFmtId="168" fontId="19" fillId="16" borderId="0" xfId="0" applyNumberFormat="1" applyFont="1" applyFill="1" applyAlignment="1">
      <alignment vertical="center"/>
    </xf>
    <xf numFmtId="168" fontId="19" fillId="16" borderId="9" xfId="0" applyNumberFormat="1" applyFont="1" applyFill="1" applyBorder="1" applyAlignment="1">
      <alignment vertical="center"/>
    </xf>
    <xf numFmtId="169" fontId="19" fillId="16" borderId="8" xfId="0" applyNumberFormat="1" applyFont="1" applyFill="1" applyBorder="1" applyAlignment="1">
      <alignment vertical="center"/>
    </xf>
    <xf numFmtId="169" fontId="19" fillId="16" borderId="0" xfId="0" applyNumberFormat="1" applyFont="1" applyFill="1" applyAlignment="1">
      <alignment vertical="center"/>
    </xf>
    <xf numFmtId="169" fontId="19" fillId="16" borderId="10" xfId="0" applyNumberFormat="1" applyFont="1" applyFill="1" applyBorder="1" applyAlignment="1">
      <alignment vertical="center"/>
    </xf>
    <xf numFmtId="169" fontId="19" fillId="16" borderId="11" xfId="0" applyNumberFormat="1" applyFont="1" applyFill="1" applyBorder="1" applyAlignment="1">
      <alignment vertical="center"/>
    </xf>
    <xf numFmtId="0" fontId="19" fillId="16" borderId="12" xfId="0" applyFont="1" applyFill="1" applyBorder="1" applyAlignment="1">
      <alignment horizontal="left" vertical="center"/>
    </xf>
    <xf numFmtId="0" fontId="19" fillId="16" borderId="0" xfId="0" applyFont="1" applyFill="1" applyAlignment="1">
      <alignment horizontal="left" vertical="center"/>
    </xf>
    <xf numFmtId="0" fontId="19" fillId="15" borderId="15" xfId="0" applyFont="1" applyFill="1" applyBorder="1" applyAlignment="1">
      <alignment vertical="center"/>
    </xf>
    <xf numFmtId="168" fontId="19" fillId="15" borderId="16" xfId="0" applyNumberFormat="1" applyFont="1" applyFill="1" applyBorder="1" applyAlignment="1">
      <alignment vertical="center"/>
    </xf>
    <xf numFmtId="168" fontId="19" fillId="15" borderId="15" xfId="0" applyNumberFormat="1" applyFont="1" applyFill="1" applyBorder="1" applyAlignment="1">
      <alignment vertical="center"/>
    </xf>
    <xf numFmtId="168" fontId="19" fillId="15" borderId="17" xfId="0" applyNumberFormat="1" applyFont="1" applyFill="1" applyBorder="1" applyAlignment="1">
      <alignment vertical="center"/>
    </xf>
    <xf numFmtId="169" fontId="19" fillId="15" borderId="16" xfId="0" applyNumberFormat="1" applyFont="1" applyFill="1" applyBorder="1" applyAlignment="1">
      <alignment vertical="center"/>
    </xf>
    <xf numFmtId="169" fontId="19" fillId="15" borderId="15" xfId="0" applyNumberFormat="1" applyFont="1" applyFill="1" applyBorder="1" applyAlignment="1">
      <alignment vertical="center"/>
    </xf>
    <xf numFmtId="169" fontId="19" fillId="15" borderId="18" xfId="0" applyNumberFormat="1" applyFont="1" applyFill="1" applyBorder="1" applyAlignment="1">
      <alignment vertical="center"/>
    </xf>
    <xf numFmtId="169" fontId="19" fillId="15" borderId="19" xfId="0" applyNumberFormat="1" applyFont="1" applyFill="1" applyBorder="1" applyAlignment="1">
      <alignment vertical="center"/>
    </xf>
    <xf numFmtId="0" fontId="19" fillId="15" borderId="20" xfId="0" applyFont="1" applyFill="1" applyBorder="1" applyAlignment="1">
      <alignment horizontal="left" vertical="center"/>
    </xf>
    <xf numFmtId="0" fontId="15" fillId="0" borderId="3" xfId="16"/>
    <xf numFmtId="0" fontId="2" fillId="0" borderId="0" xfId="17"/>
    <xf numFmtId="1" fontId="0" fillId="0" borderId="0" xfId="0" applyNumberFormat="1"/>
    <xf numFmtId="1" fontId="17" fillId="0" borderId="0" xfId="0" applyNumberFormat="1" applyFont="1"/>
    <xf numFmtId="0" fontId="18" fillId="6" borderId="4" xfId="0" applyFont="1" applyFill="1" applyBorder="1" applyAlignment="1">
      <alignment horizontal="center" vertical="center" wrapText="1"/>
    </xf>
    <xf numFmtId="0" fontId="18" fillId="6" borderId="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/>
    </xf>
    <xf numFmtId="0" fontId="18" fillId="6" borderId="0" xfId="0" applyFont="1" applyFill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22" fillId="17" borderId="21" xfId="0" applyFont="1" applyFill="1" applyBorder="1" applyAlignment="1">
      <alignment horizontal="left" vertical="center"/>
    </xf>
    <xf numFmtId="0" fontId="23" fillId="0" borderId="0" xfId="0" applyFont="1"/>
    <xf numFmtId="0" fontId="24" fillId="18" borderId="22" xfId="0" applyFont="1" applyFill="1" applyBorder="1" applyAlignment="1"/>
    <xf numFmtId="0" fontId="21" fillId="19" borderId="21" xfId="0" applyFont="1" applyFill="1" applyBorder="1" applyAlignment="1"/>
    <xf numFmtId="0" fontId="21" fillId="0" borderId="21" xfId="0" applyFont="1" applyBorder="1" applyAlignment="1"/>
    <xf numFmtId="2" fontId="21" fillId="19" borderId="21" xfId="0" applyNumberFormat="1" applyFont="1" applyFill="1" applyBorder="1" applyAlignment="1"/>
    <xf numFmtId="2" fontId="21" fillId="0" borderId="21" xfId="0" applyNumberFormat="1" applyFont="1" applyBorder="1" applyAlignment="1"/>
    <xf numFmtId="169" fontId="21" fillId="19" borderId="21" xfId="0" applyNumberFormat="1" applyFont="1" applyFill="1" applyBorder="1" applyAlignment="1"/>
    <xf numFmtId="169" fontId="21" fillId="0" borderId="21" xfId="0" applyNumberFormat="1" applyFont="1" applyBorder="1" applyAlignment="1"/>
    <xf numFmtId="168" fontId="21" fillId="19" borderId="21" xfId="0" applyNumberFormat="1" applyFont="1" applyFill="1" applyBorder="1" applyAlignment="1"/>
    <xf numFmtId="168" fontId="21" fillId="0" borderId="21" xfId="0" applyNumberFormat="1" applyFont="1" applyBorder="1" applyAlignment="1"/>
  </cellXfs>
  <cellStyles count="19">
    <cellStyle name="20% - Accent3 3 2" xfId="4" xr:uid="{ABC4988B-8BA7-47D0-A9D6-448C999748B6}"/>
    <cellStyle name="Comma 2" xfId="9" xr:uid="{DF4BF3A2-D7A3-47EF-AC54-A7FAB7C9E75A}"/>
    <cellStyle name="Good" xfId="5" builtinId="26"/>
    <cellStyle name="Heading 2" xfId="16" builtinId="17"/>
    <cellStyle name="Heading 3" xfId="1" builtinId="18"/>
    <cellStyle name="Heading 4" xfId="17" builtinId="19"/>
    <cellStyle name="Neutral" xfId="18" builtinId="28"/>
    <cellStyle name="Neutral 2" xfId="2" xr:uid="{3BCEFBE8-9934-4FD3-8457-D9BAD006E4B1}"/>
    <cellStyle name="Normal" xfId="0" builtinId="0"/>
    <cellStyle name="Normal 10" xfId="15" xr:uid="{9E72CD5A-5E8E-4F4A-BAA7-54C5D99D2714}"/>
    <cellStyle name="Normal 2" xfId="11" xr:uid="{BA9D4942-E3CF-409B-BCDE-38EDFD9D6F29}"/>
    <cellStyle name="Normal 3" xfId="3" xr:uid="{5030BCE0-FC65-47A7-9892-47CF2F6D47AC}"/>
    <cellStyle name="Normal 3 2" xfId="6" xr:uid="{9B8EF505-F528-4131-8F0F-83EBFBF25AE1}"/>
    <cellStyle name="Normal 4" xfId="7" xr:uid="{C9EADCC0-E05D-4CAA-AD1B-687D16D77867}"/>
    <cellStyle name="Normal 4 2" xfId="12" xr:uid="{91361594-6ABA-41C3-AAFC-59E0F69BF033}"/>
    <cellStyle name="Normal 5" xfId="13" xr:uid="{249A49C2-5C59-4012-BA96-9AABBBDE472F}"/>
    <cellStyle name="Normal 5 2" xfId="14" xr:uid="{23F20049-36C2-4A53-BDCA-3499D1C90EE1}"/>
    <cellStyle name="Normal 6" xfId="10" xr:uid="{7F616784-26AC-4FA4-9A32-4DE4FFE70B6B}"/>
    <cellStyle name="Percent 4" xfId="8" xr:uid="{CACF3872-4D05-4235-AEE5-387E165BA7D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182563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FAE4E9B-A37A-47A1-C476-E797AD1C62D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02D22E6-4BE3-1531-2912-459836BCFEF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C595D5A-86AA-3CDD-2EC3-FF3262591753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155B3D7-A144-C012-5DA2-A69BF00F75F4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EDA/Veda/Veda_models/Tiam_framework_Kapsarc/SubRes_Tmpl/SubRES_H2-Product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ver"/>
      <sheetName val="ELC_Lists"/>
      <sheetName val="Costs"/>
      <sheetName val="Costs-China"/>
      <sheetName val="ELC_Efficiency"/>
      <sheetName val="Emissions"/>
      <sheetName val="Constraints"/>
      <sheetName val="Lifetime"/>
      <sheetName val="Sector Delivery Mark-Ups"/>
      <sheetName val="TRA_SectFuel"/>
      <sheetName val="Costs (Optimistic)"/>
      <sheetName val="Efficiency (Optimistic)"/>
    </sheetNames>
    <sheetDataSet>
      <sheetData sheetId="0" refreshError="1"/>
      <sheetData sheetId="1">
        <row r="4">
          <cell r="H4" t="str">
            <v>Natural Gas with CCS</v>
          </cell>
          <cell r="K4" t="str">
            <v>Coal</v>
          </cell>
          <cell r="N4" t="str">
            <v>Residential</v>
          </cell>
        </row>
        <row r="5">
          <cell r="H5" t="str">
            <v>Electrolysis</v>
          </cell>
          <cell r="K5" t="str">
            <v>Gas</v>
          </cell>
          <cell r="N5" t="str">
            <v>Commercial</v>
          </cell>
        </row>
        <row r="6">
          <cell r="H6" t="str">
            <v>Coal Gasification with CCS</v>
          </cell>
          <cell r="K6" t="str">
            <v>Petcoke</v>
          </cell>
          <cell r="N6" t="str">
            <v>Industry</v>
          </cell>
        </row>
        <row r="7">
          <cell r="H7" t="str">
            <v>Biomass with CCS</v>
          </cell>
          <cell r="K7" t="str">
            <v>Biomass</v>
          </cell>
        </row>
        <row r="8">
          <cell r="K8" t="str">
            <v>HFO</v>
          </cell>
        </row>
        <row r="9">
          <cell r="K9" t="str">
            <v>Diesel</v>
          </cell>
        </row>
        <row r="10">
          <cell r="K10" t="str">
            <v>Waste</v>
          </cell>
        </row>
        <row r="11">
          <cell r="K11" t="str">
            <v>Electricity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C1C47-C7B1-48B4-9602-2B825216B37E}">
  <dimension ref="B2:V18"/>
  <sheetViews>
    <sheetView workbookViewId="0">
      <selection activeCell="A7" sqref="A7"/>
    </sheetView>
  </sheetViews>
  <sheetFormatPr defaultRowHeight="14.25"/>
  <cols>
    <col min="2" max="2" width="10.1328125" bestFit="1" customWidth="1"/>
    <col min="3" max="3" width="17.9296875" bestFit="1" customWidth="1"/>
    <col min="4" max="4" width="8.06640625" bestFit="1" customWidth="1"/>
    <col min="5" max="5" width="4.3984375" bestFit="1" customWidth="1"/>
    <col min="6" max="6" width="4.59765625" bestFit="1" customWidth="1"/>
    <col min="7" max="7" width="7.59765625" bestFit="1" customWidth="1"/>
    <col min="10" max="10" width="17.9296875" bestFit="1" customWidth="1"/>
    <col min="11" max="11" width="8.1328125" bestFit="1" customWidth="1"/>
    <col min="12" max="12" width="32.19921875" bestFit="1" customWidth="1"/>
    <col min="13" max="13" width="3.3984375" bestFit="1" customWidth="1"/>
    <col min="14" max="14" width="7.73046875" bestFit="1" customWidth="1"/>
    <col min="15" max="15" width="6.9296875" bestFit="1" customWidth="1"/>
    <col min="17" max="17" width="3.73046875" bestFit="1" customWidth="1"/>
    <col min="22" max="22" width="4.265625" bestFit="1" customWidth="1"/>
  </cols>
  <sheetData>
    <row r="2" spans="2:22" ht="14.65" thickBot="1">
      <c r="B2" s="2" t="s">
        <v>0</v>
      </c>
      <c r="L2" s="2" t="s">
        <v>104</v>
      </c>
      <c r="N2" s="1"/>
      <c r="O2" s="1"/>
      <c r="P2" s="1"/>
      <c r="Q2" s="1"/>
    </row>
    <row r="3" spans="2:22">
      <c r="B3" s="1" t="s">
        <v>6</v>
      </c>
      <c r="C3" s="1" t="s">
        <v>1</v>
      </c>
      <c r="D3" s="1" t="s">
        <v>7</v>
      </c>
      <c r="E3" s="1" t="s">
        <v>9</v>
      </c>
      <c r="F3" s="1" t="s">
        <v>8</v>
      </c>
      <c r="G3" s="1" t="s">
        <v>11</v>
      </c>
      <c r="J3" s="1" t="s">
        <v>12</v>
      </c>
      <c r="K3" s="1" t="s">
        <v>2</v>
      </c>
      <c r="L3" s="1" t="s">
        <v>3</v>
      </c>
      <c r="M3" t="s">
        <v>4</v>
      </c>
      <c r="N3" t="s">
        <v>5</v>
      </c>
      <c r="O3" s="1" t="s">
        <v>32</v>
      </c>
      <c r="P3" s="1">
        <v>2022</v>
      </c>
      <c r="Q3" s="1">
        <v>0</v>
      </c>
      <c r="R3" t="s">
        <v>103</v>
      </c>
      <c r="S3" t="s">
        <v>107</v>
      </c>
    </row>
    <row r="4" spans="2:22">
      <c r="B4" s="1" t="s">
        <v>17</v>
      </c>
      <c r="C4" s="1" t="s">
        <v>13</v>
      </c>
      <c r="E4" s="1" t="s">
        <v>21</v>
      </c>
      <c r="F4" t="s">
        <v>10</v>
      </c>
      <c r="G4" t="s">
        <v>14</v>
      </c>
      <c r="J4" s="1" t="str">
        <f>C4</f>
        <v>ElcAgg_Solar</v>
      </c>
      <c r="L4" s="1" t="s">
        <v>15</v>
      </c>
      <c r="M4" s="1">
        <v>1</v>
      </c>
      <c r="N4" s="1">
        <v>8.76</v>
      </c>
      <c r="O4" s="1"/>
      <c r="P4" s="1"/>
      <c r="Q4" s="1"/>
    </row>
    <row r="5" spans="2:22">
      <c r="B5" s="1" t="s">
        <v>17</v>
      </c>
      <c r="C5" s="1" t="s">
        <v>16</v>
      </c>
      <c r="E5" s="1" t="s">
        <v>21</v>
      </c>
      <c r="F5" t="s">
        <v>10</v>
      </c>
      <c r="G5" t="s">
        <v>14</v>
      </c>
      <c r="H5" s="1"/>
      <c r="I5" s="1"/>
      <c r="J5" s="1" t="str">
        <f>C5</f>
        <v>ElcAgg_Wind</v>
      </c>
      <c r="L5" s="1" t="s">
        <v>15</v>
      </c>
      <c r="M5" s="1">
        <v>1</v>
      </c>
      <c r="N5" s="1">
        <v>8.76</v>
      </c>
      <c r="O5" s="1"/>
      <c r="P5" s="1"/>
      <c r="Q5" s="1"/>
    </row>
    <row r="6" spans="2:22">
      <c r="B6" t="s">
        <v>20</v>
      </c>
      <c r="C6" t="s">
        <v>106</v>
      </c>
      <c r="D6" s="1" t="s">
        <v>108</v>
      </c>
      <c r="E6" s="1" t="s">
        <v>21</v>
      </c>
      <c r="F6" t="s">
        <v>10</v>
      </c>
      <c r="G6" s="1"/>
      <c r="H6" s="1"/>
      <c r="I6" s="1"/>
      <c r="J6" s="1" t="str">
        <f>C6</f>
        <v>e_demand</v>
      </c>
      <c r="K6" s="1" t="s">
        <v>19</v>
      </c>
      <c r="L6" t="s">
        <v>22</v>
      </c>
      <c r="M6" s="1">
        <v>1</v>
      </c>
      <c r="N6" s="1">
        <v>8.76</v>
      </c>
      <c r="O6" s="1"/>
      <c r="P6" s="1"/>
      <c r="Q6" s="1"/>
      <c r="V6" t="s">
        <v>102</v>
      </c>
    </row>
    <row r="7" spans="2:22">
      <c r="B7" t="s">
        <v>20</v>
      </c>
      <c r="C7" t="s">
        <v>149</v>
      </c>
      <c r="D7" s="1" t="s">
        <v>150</v>
      </c>
      <c r="E7" s="1" t="s">
        <v>21</v>
      </c>
      <c r="F7" t="s">
        <v>10</v>
      </c>
      <c r="G7" s="1"/>
      <c r="H7" s="1"/>
      <c r="I7" s="1"/>
      <c r="J7" s="1" t="str">
        <f>C7</f>
        <v>h_demand</v>
      </c>
      <c r="K7" s="1" t="s">
        <v>37</v>
      </c>
      <c r="L7" t="s">
        <v>151</v>
      </c>
      <c r="M7" s="1">
        <v>1</v>
      </c>
      <c r="N7" s="1">
        <v>8.76</v>
      </c>
      <c r="O7" s="1"/>
      <c r="P7" s="1"/>
      <c r="Q7" s="1"/>
    </row>
    <row r="8" spans="2:22">
      <c r="B8" s="1" t="s">
        <v>30</v>
      </c>
      <c r="C8" s="1" t="s">
        <v>31</v>
      </c>
      <c r="D8" s="1" t="s">
        <v>109</v>
      </c>
      <c r="E8" s="1" t="s">
        <v>21</v>
      </c>
      <c r="F8" t="s">
        <v>10</v>
      </c>
      <c r="G8" s="1"/>
      <c r="H8" s="1"/>
      <c r="I8" s="1"/>
      <c r="J8" s="1" t="str">
        <f>C8</f>
        <v>fuel_supply</v>
      </c>
      <c r="K8" s="1"/>
      <c r="L8" s="1" t="s">
        <v>33</v>
      </c>
      <c r="M8" s="1"/>
      <c r="N8" s="1"/>
      <c r="O8" s="1">
        <f t="shared" ref="O8:O16" si="0">V8*3.6</f>
        <v>25.2</v>
      </c>
      <c r="P8" s="1"/>
      <c r="V8" s="1">
        <v>7</v>
      </c>
    </row>
    <row r="9" spans="2:22">
      <c r="B9" t="s">
        <v>30</v>
      </c>
      <c r="C9" t="s">
        <v>100</v>
      </c>
      <c r="D9" s="1"/>
      <c r="E9" s="1" t="s">
        <v>21</v>
      </c>
      <c r="F9" t="s">
        <v>10</v>
      </c>
      <c r="G9" s="1"/>
      <c r="H9" s="1"/>
      <c r="I9" s="1"/>
      <c r="K9" s="1"/>
      <c r="L9" s="1" t="s">
        <v>34</v>
      </c>
      <c r="M9" s="1"/>
      <c r="N9" s="1"/>
      <c r="O9" s="1">
        <f t="shared" si="0"/>
        <v>7.2</v>
      </c>
      <c r="P9" s="1"/>
      <c r="V9" s="1">
        <v>2</v>
      </c>
    </row>
    <row r="10" spans="2:22">
      <c r="B10" t="s">
        <v>99</v>
      </c>
      <c r="C10" t="s">
        <v>101</v>
      </c>
      <c r="D10" s="1"/>
      <c r="E10" s="1" t="s">
        <v>21</v>
      </c>
      <c r="F10" t="s">
        <v>10</v>
      </c>
      <c r="G10" s="1"/>
      <c r="H10" s="1"/>
      <c r="I10" s="1"/>
      <c r="K10" s="1"/>
      <c r="L10" s="1" t="s">
        <v>35</v>
      </c>
      <c r="M10" s="1"/>
      <c r="N10" s="1"/>
      <c r="O10" s="1">
        <f t="shared" si="0"/>
        <v>18</v>
      </c>
      <c r="P10" s="1"/>
      <c r="V10" s="1">
        <v>5</v>
      </c>
    </row>
    <row r="11" spans="2:22">
      <c r="B11" s="1"/>
      <c r="C11" s="1"/>
      <c r="D11" s="1"/>
      <c r="E11" s="1"/>
      <c r="F11" s="1"/>
      <c r="G11" s="1"/>
      <c r="H11" s="1"/>
      <c r="I11" s="1"/>
      <c r="J11" s="1"/>
      <c r="K11" s="1"/>
      <c r="L11" s="1" t="s">
        <v>36</v>
      </c>
      <c r="M11" s="1"/>
      <c r="N11" s="1"/>
      <c r="O11" s="1">
        <f t="shared" si="0"/>
        <v>0.36000000000000004</v>
      </c>
      <c r="P11" s="1"/>
      <c r="V11">
        <v>0.1</v>
      </c>
    </row>
    <row r="12" spans="2:22">
      <c r="B12" s="1"/>
      <c r="C12" s="1"/>
      <c r="D12" s="1"/>
      <c r="E12" s="1"/>
      <c r="F12" s="1"/>
      <c r="G12" s="1"/>
      <c r="H12" s="1"/>
      <c r="I12" s="1"/>
      <c r="J12" s="1"/>
      <c r="K12" s="1"/>
      <c r="L12" s="1" t="s">
        <v>29</v>
      </c>
      <c r="M12" s="1"/>
      <c r="N12" s="1"/>
      <c r="O12" s="1">
        <f t="shared" si="0"/>
        <v>0.36000000000000004</v>
      </c>
      <c r="P12" s="1"/>
      <c r="V12">
        <v>0.1</v>
      </c>
    </row>
    <row r="13" spans="2:22"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38</v>
      </c>
      <c r="M13" s="1"/>
      <c r="N13" s="1"/>
      <c r="O13" s="1">
        <f t="shared" si="0"/>
        <v>0.36000000000000004</v>
      </c>
      <c r="P13" s="1"/>
      <c r="V13">
        <v>0.1</v>
      </c>
    </row>
    <row r="14" spans="2:22">
      <c r="B14" s="1"/>
      <c r="C14" s="1"/>
      <c r="D14" s="1"/>
      <c r="E14" s="1"/>
      <c r="F14" s="1"/>
      <c r="G14" s="1"/>
      <c r="H14" s="1"/>
      <c r="I14" s="1"/>
      <c r="J14" s="1"/>
      <c r="K14" s="1"/>
      <c r="L14" s="1" t="s">
        <v>39</v>
      </c>
      <c r="M14" s="1"/>
      <c r="N14" s="1"/>
      <c r="O14" s="1">
        <f t="shared" si="0"/>
        <v>36</v>
      </c>
      <c r="P14" s="1"/>
      <c r="V14">
        <v>10</v>
      </c>
    </row>
    <row r="15" spans="2:22">
      <c r="B15" s="1"/>
      <c r="C15" s="1"/>
      <c r="D15" s="1"/>
      <c r="E15" s="1"/>
      <c r="F15" s="1"/>
      <c r="G15" s="1"/>
      <c r="H15" s="1"/>
      <c r="I15" s="1"/>
      <c r="J15" s="1"/>
      <c r="K15" s="1"/>
      <c r="L15" s="1" t="s">
        <v>27</v>
      </c>
      <c r="M15" s="1"/>
      <c r="N15" s="1"/>
      <c r="O15" s="1">
        <f t="shared" si="0"/>
        <v>0.36000000000000004</v>
      </c>
      <c r="P15" s="1"/>
      <c r="V15">
        <v>0.1</v>
      </c>
    </row>
    <row r="16" spans="2:22">
      <c r="B16" s="1"/>
      <c r="C16" s="1"/>
      <c r="D16" s="1"/>
      <c r="E16" s="1"/>
      <c r="F16" s="1"/>
      <c r="G16" s="1"/>
      <c r="H16" s="1"/>
      <c r="I16" s="1"/>
      <c r="J16" s="1"/>
      <c r="K16" s="1"/>
      <c r="L16" s="1" t="s">
        <v>28</v>
      </c>
      <c r="M16" s="1"/>
      <c r="N16" s="1"/>
      <c r="O16" s="1">
        <f t="shared" si="0"/>
        <v>0.36000000000000004</v>
      </c>
      <c r="P16" s="1"/>
      <c r="V16">
        <v>0.1</v>
      </c>
    </row>
    <row r="17" spans="10:19">
      <c r="J17" t="str">
        <f>C9</f>
        <v>Trd_electricity import</v>
      </c>
      <c r="L17" t="s">
        <v>19</v>
      </c>
      <c r="P17">
        <v>0</v>
      </c>
      <c r="Q17">
        <v>3</v>
      </c>
      <c r="R17">
        <v>1000</v>
      </c>
      <c r="S17">
        <v>50</v>
      </c>
    </row>
    <row r="18" spans="10:19">
      <c r="J18" t="str">
        <f>C10</f>
        <v>Trd_electricity export</v>
      </c>
      <c r="K18" t="s">
        <v>19</v>
      </c>
      <c r="P18">
        <v>0</v>
      </c>
      <c r="Q18">
        <v>3</v>
      </c>
      <c r="R18">
        <v>1000</v>
      </c>
      <c r="S18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17F31-D792-47CD-82F2-E942FCB1F74A}">
  <dimension ref="A1:N13"/>
  <sheetViews>
    <sheetView workbookViewId="0">
      <selection activeCell="A2" sqref="A2"/>
    </sheetView>
  </sheetViews>
  <sheetFormatPr defaultRowHeight="14.25"/>
  <cols>
    <col min="2" max="2" width="10.59765625" customWidth="1"/>
    <col min="3" max="3" width="12.19921875" bestFit="1" customWidth="1"/>
    <col min="4" max="4" width="26.3984375" bestFit="1" customWidth="1"/>
    <col min="5" max="6" width="10.59765625" customWidth="1"/>
    <col min="7" max="7" width="12.46484375" bestFit="1" customWidth="1"/>
    <col min="9" max="9" width="12.19921875" bestFit="1" customWidth="1"/>
    <col min="10" max="10" width="10.59765625" customWidth="1"/>
    <col min="11" max="11" width="10.796875" bestFit="1" customWidth="1"/>
    <col min="12" max="12" width="10.59765625" customWidth="1"/>
    <col min="13" max="13" width="18.6640625" bestFit="1" customWidth="1"/>
    <col min="14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4" ht="14.65" thickBot="1">
      <c r="B9" s="154" t="s">
        <v>152</v>
      </c>
      <c r="I9" s="154" t="s">
        <v>164</v>
      </c>
    </row>
    <row r="10" spans="1:14" ht="15.75" thickBot="1">
      <c r="B10" s="155" t="s">
        <v>6</v>
      </c>
      <c r="C10" s="155" t="s">
        <v>153</v>
      </c>
      <c r="D10" s="155" t="s">
        <v>154</v>
      </c>
      <c r="E10" s="155" t="s">
        <v>9</v>
      </c>
      <c r="F10" s="155" t="s">
        <v>8</v>
      </c>
      <c r="G10" s="155" t="s">
        <v>155</v>
      </c>
      <c r="I10" s="155" t="s">
        <v>153</v>
      </c>
      <c r="J10" s="155" t="s">
        <v>2</v>
      </c>
      <c r="K10" s="155" t="s">
        <v>3</v>
      </c>
      <c r="L10" s="155" t="s">
        <v>165</v>
      </c>
      <c r="M10" s="155" t="s">
        <v>166</v>
      </c>
      <c r="N10" s="155" t="s">
        <v>167</v>
      </c>
    </row>
    <row r="11" spans="1:14">
      <c r="B11" s="156" t="s">
        <v>17</v>
      </c>
      <c r="C11" s="156" t="s">
        <v>156</v>
      </c>
      <c r="D11" s="156" t="s">
        <v>157</v>
      </c>
      <c r="E11" s="156" t="s">
        <v>158</v>
      </c>
      <c r="F11" s="156" t="s">
        <v>10</v>
      </c>
      <c r="G11" s="156" t="s">
        <v>14</v>
      </c>
      <c r="I11" s="156" t="s">
        <v>156</v>
      </c>
      <c r="J11" s="156" t="s">
        <v>29</v>
      </c>
      <c r="K11" s="156" t="s">
        <v>19</v>
      </c>
      <c r="L11" s="158">
        <v>6.1390000000000002</v>
      </c>
      <c r="M11" s="156"/>
      <c r="N11" s="156"/>
    </row>
    <row r="12" spans="1:14">
      <c r="B12" s="157" t="s">
        <v>17</v>
      </c>
      <c r="C12" s="157" t="s">
        <v>159</v>
      </c>
      <c r="D12" s="157" t="s">
        <v>160</v>
      </c>
      <c r="E12" s="157" t="s">
        <v>158</v>
      </c>
      <c r="F12" s="157" t="s">
        <v>10</v>
      </c>
      <c r="G12" s="157" t="s">
        <v>14</v>
      </c>
      <c r="I12" s="157" t="s">
        <v>159</v>
      </c>
      <c r="J12" s="157" t="s">
        <v>29</v>
      </c>
      <c r="K12" s="157" t="s">
        <v>19</v>
      </c>
      <c r="L12" s="159">
        <v>1.3440000000000001</v>
      </c>
      <c r="M12" s="157"/>
      <c r="N12" s="157"/>
    </row>
    <row r="13" spans="1:14">
      <c r="B13" s="156" t="s">
        <v>17</v>
      </c>
      <c r="C13" s="156" t="s">
        <v>161</v>
      </c>
      <c r="D13" s="156" t="s">
        <v>162</v>
      </c>
      <c r="E13" s="156" t="s">
        <v>158</v>
      </c>
      <c r="F13" s="156" t="s">
        <v>10</v>
      </c>
      <c r="G13" s="156" t="s">
        <v>14</v>
      </c>
      <c r="I13" s="156" t="s">
        <v>161</v>
      </c>
      <c r="J13" s="156" t="s">
        <v>29</v>
      </c>
      <c r="K13" s="156" t="s">
        <v>19</v>
      </c>
      <c r="L13" s="158">
        <v>1.131</v>
      </c>
      <c r="M13" s="156"/>
      <c r="N13" s="156"/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6D8AA-F8A9-4BBE-94C7-C767CA3BCC03}">
  <dimension ref="B2:W61"/>
  <sheetViews>
    <sheetView workbookViewId="0">
      <selection activeCell="A2" sqref="A2"/>
    </sheetView>
  </sheetViews>
  <sheetFormatPr defaultColWidth="8.86328125" defaultRowHeight="14.25"/>
  <cols>
    <col min="2" max="2" width="18.86328125" bestFit="1" customWidth="1"/>
    <col min="3" max="3" width="17.59765625" bestFit="1" customWidth="1"/>
    <col min="4" max="4" width="26" customWidth="1"/>
    <col min="5" max="5" width="11.1328125" bestFit="1" customWidth="1"/>
    <col min="6" max="6" width="13.265625" bestFit="1" customWidth="1"/>
    <col min="7" max="7" width="12.1328125" bestFit="1" customWidth="1"/>
    <col min="8" max="8" width="10.265625" bestFit="1" customWidth="1"/>
    <col min="9" max="9" width="16.265625" bestFit="1" customWidth="1"/>
    <col min="10" max="10" width="19.265625" bestFit="1" customWidth="1"/>
    <col min="11" max="11" width="8.86328125" bestFit="1" customWidth="1"/>
    <col min="12" max="12" width="14.265625" bestFit="1" customWidth="1"/>
    <col min="13" max="13" width="9.1328125" bestFit="1" customWidth="1"/>
    <col min="14" max="14" width="13" bestFit="1" customWidth="1"/>
    <col min="15" max="15" width="7.59765625" bestFit="1" customWidth="1"/>
    <col min="16" max="17" width="9" bestFit="1" customWidth="1"/>
    <col min="18" max="18" width="7.59765625" bestFit="1" customWidth="1"/>
    <col min="19" max="20" width="9" bestFit="1" customWidth="1"/>
    <col min="21" max="21" width="10.33203125" bestFit="1" customWidth="1"/>
    <col min="22" max="22" width="12.1328125" bestFit="1" customWidth="1"/>
    <col min="23" max="23" width="3.796875" bestFit="1" customWidth="1"/>
  </cols>
  <sheetData>
    <row r="2" spans="2:23">
      <c r="B2" s="3" t="s">
        <v>23</v>
      </c>
      <c r="C2" s="3"/>
      <c r="D2" s="3"/>
      <c r="E2" s="3"/>
      <c r="F2" s="3"/>
      <c r="G2" s="3"/>
      <c r="H2" s="3"/>
      <c r="I2" s="3"/>
    </row>
    <row r="3" spans="2:23">
      <c r="B3" s="3" t="s">
        <v>40</v>
      </c>
      <c r="C3" s="3" t="s">
        <v>41</v>
      </c>
      <c r="D3" s="3" t="s">
        <v>42</v>
      </c>
      <c r="E3" s="3" t="s">
        <v>25</v>
      </c>
      <c r="F3" s="3" t="s">
        <v>43</v>
      </c>
      <c r="G3" s="3" t="s">
        <v>44</v>
      </c>
      <c r="H3" s="3" t="s">
        <v>45</v>
      </c>
      <c r="I3" s="3" t="s">
        <v>46</v>
      </c>
    </row>
    <row r="4" spans="2:23">
      <c r="B4" s="3" t="s">
        <v>47</v>
      </c>
      <c r="C4" s="3" t="s">
        <v>48</v>
      </c>
      <c r="D4" s="3" t="s">
        <v>49</v>
      </c>
      <c r="E4" s="3" t="s">
        <v>50</v>
      </c>
      <c r="F4" s="3"/>
      <c r="G4" s="5" t="s">
        <v>14</v>
      </c>
      <c r="H4" s="3"/>
      <c r="I4" s="3"/>
    </row>
    <row r="5" spans="2:23">
      <c r="C5" s="3" t="s">
        <v>51</v>
      </c>
      <c r="D5" s="3" t="s">
        <v>52</v>
      </c>
      <c r="E5" s="3" t="s">
        <v>50</v>
      </c>
      <c r="F5" s="3"/>
      <c r="G5" s="5" t="s">
        <v>14</v>
      </c>
    </row>
    <row r="8" spans="2:23">
      <c r="B8" s="5" t="s">
        <v>0</v>
      </c>
      <c r="C8" s="5"/>
      <c r="D8" s="5"/>
      <c r="E8" s="5"/>
      <c r="F8" s="5"/>
      <c r="G8" s="5"/>
      <c r="H8" s="6"/>
      <c r="I8" s="6"/>
      <c r="J8" s="6"/>
      <c r="K8" s="6"/>
      <c r="L8" s="6"/>
      <c r="M8" s="7" t="s">
        <v>53</v>
      </c>
      <c r="O8" s="6"/>
      <c r="P8" s="6"/>
      <c r="Q8" s="6"/>
      <c r="R8" s="6"/>
      <c r="S8" s="6"/>
      <c r="T8" s="6"/>
      <c r="U8" s="6"/>
      <c r="V8" s="6"/>
      <c r="W8" s="6"/>
    </row>
    <row r="9" spans="2:23">
      <c r="B9" s="5" t="s">
        <v>6</v>
      </c>
      <c r="C9" s="5" t="s">
        <v>1</v>
      </c>
      <c r="D9" s="5" t="s">
        <v>7</v>
      </c>
      <c r="E9" s="5" t="s">
        <v>54</v>
      </c>
      <c r="F9" s="5" t="s">
        <v>55</v>
      </c>
      <c r="G9" s="5" t="s">
        <v>11</v>
      </c>
      <c r="H9" s="6"/>
      <c r="I9" s="6" t="s">
        <v>1</v>
      </c>
      <c r="J9" s="6" t="s">
        <v>56</v>
      </c>
      <c r="K9" s="6" t="s">
        <v>57</v>
      </c>
      <c r="L9" s="6" t="s">
        <v>24</v>
      </c>
      <c r="M9" s="7" t="s">
        <v>58</v>
      </c>
      <c r="N9" s="6">
        <f>J35</f>
        <v>2020</v>
      </c>
      <c r="O9" s="6">
        <f t="shared" ref="O9:T9" si="0">K35</f>
        <v>2025</v>
      </c>
      <c r="P9" s="6">
        <f t="shared" si="0"/>
        <v>2030</v>
      </c>
      <c r="Q9" s="6">
        <f t="shared" si="0"/>
        <v>2035</v>
      </c>
      <c r="R9" s="6">
        <f t="shared" si="0"/>
        <v>2040</v>
      </c>
      <c r="S9" s="6">
        <f t="shared" si="0"/>
        <v>2045</v>
      </c>
      <c r="T9" s="6">
        <f t="shared" si="0"/>
        <v>2050</v>
      </c>
      <c r="U9" s="6" t="s">
        <v>3</v>
      </c>
      <c r="V9" s="6" t="s">
        <v>59</v>
      </c>
      <c r="W9" t="s">
        <v>60</v>
      </c>
    </row>
    <row r="10" spans="2:23">
      <c r="B10" s="5" t="s">
        <v>61</v>
      </c>
      <c r="C10" s="5" t="s">
        <v>62</v>
      </c>
      <c r="D10" s="8" t="s">
        <v>63</v>
      </c>
      <c r="E10" s="5" t="s">
        <v>50</v>
      </c>
      <c r="F10" s="5" t="s">
        <v>10</v>
      </c>
      <c r="G10" s="5" t="s">
        <v>14</v>
      </c>
      <c r="H10" s="6"/>
      <c r="I10" s="6" t="s">
        <v>64</v>
      </c>
      <c r="J10" s="6" t="s">
        <v>65</v>
      </c>
      <c r="K10" s="3" t="s">
        <v>51</v>
      </c>
      <c r="L10" s="3" t="s">
        <v>19</v>
      </c>
      <c r="M10" s="6" t="s">
        <v>18</v>
      </c>
      <c r="N10" s="9">
        <f>1/N17</f>
        <v>1.1764705882352942</v>
      </c>
      <c r="O10" s="9"/>
      <c r="P10" s="9"/>
      <c r="Q10" s="9"/>
      <c r="R10" s="9"/>
      <c r="S10" s="9"/>
      <c r="T10" s="9"/>
      <c r="U10" s="6"/>
      <c r="V10" s="5" t="str">
        <f>K10</f>
        <v>AuxStoOUT</v>
      </c>
      <c r="W10">
        <v>20</v>
      </c>
    </row>
    <row r="11" spans="2:23">
      <c r="B11" s="5"/>
      <c r="C11" s="7" t="s">
        <v>64</v>
      </c>
      <c r="D11" s="7" t="s">
        <v>66</v>
      </c>
      <c r="E11" s="5" t="s">
        <v>50</v>
      </c>
      <c r="F11" s="5" t="s">
        <v>10</v>
      </c>
      <c r="G11" s="5" t="s">
        <v>14</v>
      </c>
      <c r="H11" s="6"/>
      <c r="I11" s="6" t="s">
        <v>64</v>
      </c>
      <c r="J11" s="6" t="s">
        <v>67</v>
      </c>
      <c r="K11" s="6" t="s">
        <v>68</v>
      </c>
      <c r="L11" s="6" t="s">
        <v>19</v>
      </c>
      <c r="M11" s="6" t="s">
        <v>14</v>
      </c>
      <c r="N11" s="9">
        <f>4/24</f>
        <v>0.16666666666666666</v>
      </c>
      <c r="O11" s="4"/>
      <c r="P11" s="4"/>
      <c r="Q11" s="4"/>
      <c r="R11" s="4"/>
      <c r="S11" s="4"/>
      <c r="T11" s="4"/>
      <c r="U11" s="5" t="str">
        <f>L11</f>
        <v>ELC</v>
      </c>
    </row>
    <row r="12" spans="2:23">
      <c r="B12" s="5"/>
      <c r="C12" s="5"/>
      <c r="D12" s="5"/>
      <c r="E12" s="5"/>
      <c r="F12" s="5"/>
      <c r="G12" s="5"/>
      <c r="H12" s="6"/>
      <c r="I12" s="6" t="s">
        <v>64</v>
      </c>
      <c r="J12" s="6" t="s">
        <v>67</v>
      </c>
      <c r="K12" s="6" t="s">
        <v>26</v>
      </c>
      <c r="L12" s="6"/>
      <c r="M12" s="7" t="s">
        <v>14</v>
      </c>
      <c r="N12" s="9">
        <v>1</v>
      </c>
      <c r="O12" s="9"/>
      <c r="P12" s="9"/>
      <c r="Q12" s="9"/>
      <c r="R12" s="9"/>
      <c r="S12" s="9"/>
      <c r="T12" s="9"/>
      <c r="U12" s="6"/>
      <c r="V12" s="6"/>
    </row>
    <row r="13" spans="2:23">
      <c r="B13" s="5"/>
      <c r="C13" s="5"/>
      <c r="D13" s="5"/>
      <c r="E13" s="5"/>
      <c r="F13" s="5"/>
      <c r="G13" s="5"/>
      <c r="H13" s="6"/>
      <c r="I13" s="6" t="s">
        <v>64</v>
      </c>
      <c r="J13" s="6" t="s">
        <v>69</v>
      </c>
      <c r="K13" s="6"/>
      <c r="L13" s="6"/>
      <c r="M13" s="7"/>
      <c r="N13" s="9">
        <f>J40</f>
        <v>1363</v>
      </c>
      <c r="O13" s="9">
        <f t="shared" ref="O13:T13" si="1">K40</f>
        <v>956</v>
      </c>
      <c r="P13" s="9">
        <f t="shared" si="1"/>
        <v>784</v>
      </c>
      <c r="Q13" s="9">
        <f t="shared" si="1"/>
        <v>735</v>
      </c>
      <c r="R13" s="9">
        <f t="shared" si="1"/>
        <v>686</v>
      </c>
      <c r="S13" s="9">
        <f t="shared" si="1"/>
        <v>637</v>
      </c>
      <c r="T13" s="9">
        <f t="shared" si="1"/>
        <v>588</v>
      </c>
      <c r="U13" s="6"/>
      <c r="V13" s="6"/>
    </row>
    <row r="14" spans="2:23">
      <c r="I14" t="s">
        <v>64</v>
      </c>
      <c r="J14" t="s">
        <v>70</v>
      </c>
      <c r="N14" s="4">
        <f>J44</f>
        <v>34</v>
      </c>
      <c r="O14" s="4">
        <f t="shared" ref="O14:T14" si="2">K44</f>
        <v>24</v>
      </c>
      <c r="P14" s="4">
        <f t="shared" si="2"/>
        <v>20</v>
      </c>
      <c r="Q14" s="4">
        <f t="shared" si="2"/>
        <v>18</v>
      </c>
      <c r="R14" s="4">
        <f t="shared" si="2"/>
        <v>17</v>
      </c>
      <c r="S14" s="4">
        <f t="shared" si="2"/>
        <v>16</v>
      </c>
      <c r="T14" s="4">
        <f t="shared" si="2"/>
        <v>15</v>
      </c>
    </row>
    <row r="15" spans="2:23">
      <c r="I15" t="s">
        <v>64</v>
      </c>
      <c r="J15" t="s">
        <v>71</v>
      </c>
      <c r="M15" t="s">
        <v>18</v>
      </c>
      <c r="N15" s="4">
        <v>1</v>
      </c>
      <c r="O15" s="4"/>
      <c r="P15" s="4"/>
      <c r="Q15" s="4"/>
      <c r="R15" s="4"/>
      <c r="S15" s="4"/>
      <c r="T15" s="4"/>
    </row>
    <row r="16" spans="2:23">
      <c r="I16" t="s">
        <v>64</v>
      </c>
      <c r="J16" t="s">
        <v>72</v>
      </c>
      <c r="N16" s="9">
        <v>31.536000000000001</v>
      </c>
      <c r="O16" s="4"/>
      <c r="P16" s="4"/>
      <c r="Q16" s="4"/>
      <c r="R16" s="4"/>
      <c r="S16" s="4"/>
      <c r="T16" s="4"/>
    </row>
    <row r="17" spans="9:23">
      <c r="I17" t="s">
        <v>64</v>
      </c>
      <c r="J17" t="s">
        <v>73</v>
      </c>
      <c r="N17" s="4">
        <v>0.85</v>
      </c>
      <c r="O17" s="4"/>
      <c r="P17" s="4"/>
      <c r="Q17" s="4"/>
      <c r="R17" s="4"/>
      <c r="S17" s="4"/>
      <c r="T17" s="4"/>
    </row>
    <row r="18" spans="9:23">
      <c r="I18" t="s">
        <v>62</v>
      </c>
      <c r="J18" t="s">
        <v>65</v>
      </c>
      <c r="K18" s="3" t="s">
        <v>51</v>
      </c>
      <c r="L18" s="3" t="s">
        <v>19</v>
      </c>
      <c r="M18" t="s">
        <v>18</v>
      </c>
      <c r="N18" s="9">
        <f>1/N25</f>
        <v>1.1764705882352942</v>
      </c>
      <c r="O18" s="4"/>
      <c r="P18" s="4"/>
      <c r="Q18" s="4"/>
      <c r="R18" s="4"/>
      <c r="S18" s="4"/>
      <c r="T18" s="4"/>
      <c r="U18" s="6"/>
      <c r="V18" s="5" t="str">
        <f>K18</f>
        <v>AuxStoOUT</v>
      </c>
      <c r="W18">
        <v>20</v>
      </c>
    </row>
    <row r="19" spans="9:23">
      <c r="I19" t="s">
        <v>62</v>
      </c>
      <c r="J19" t="s">
        <v>67</v>
      </c>
      <c r="K19" t="s">
        <v>68</v>
      </c>
      <c r="L19" t="s">
        <v>19</v>
      </c>
      <c r="M19" t="s">
        <v>14</v>
      </c>
      <c r="N19" s="4">
        <f>8/24</f>
        <v>0.33333333333333331</v>
      </c>
      <c r="O19" s="4"/>
      <c r="P19" s="4"/>
      <c r="Q19" s="4"/>
      <c r="R19" s="4"/>
      <c r="S19" s="4"/>
      <c r="T19" s="4"/>
      <c r="U19" s="5" t="str">
        <f>L19</f>
        <v>ELC</v>
      </c>
    </row>
    <row r="20" spans="9:23">
      <c r="I20" t="s">
        <v>62</v>
      </c>
      <c r="J20" t="s">
        <v>67</v>
      </c>
      <c r="K20" t="s">
        <v>26</v>
      </c>
      <c r="M20" t="s">
        <v>14</v>
      </c>
      <c r="N20" s="4">
        <v>1</v>
      </c>
      <c r="O20" s="4"/>
      <c r="P20" s="4"/>
      <c r="Q20" s="4"/>
      <c r="R20" s="4"/>
      <c r="S20" s="4"/>
      <c r="T20" s="4"/>
    </row>
    <row r="21" spans="9:23">
      <c r="I21" t="s">
        <v>62</v>
      </c>
      <c r="J21" t="s">
        <v>69</v>
      </c>
      <c r="N21" s="4">
        <f>J49</f>
        <v>2470</v>
      </c>
      <c r="O21" s="4">
        <f t="shared" ref="O21:T21" si="3">K49</f>
        <v>1714</v>
      </c>
      <c r="P21" s="4">
        <f t="shared" si="3"/>
        <v>1371</v>
      </c>
      <c r="Q21" s="4">
        <f t="shared" si="3"/>
        <v>1277</v>
      </c>
      <c r="R21" s="4">
        <f t="shared" si="3"/>
        <v>1183</v>
      </c>
      <c r="S21" s="4">
        <f t="shared" si="3"/>
        <v>1089</v>
      </c>
      <c r="T21" s="4">
        <f t="shared" si="3"/>
        <v>995</v>
      </c>
    </row>
    <row r="22" spans="9:23">
      <c r="I22" t="s">
        <v>62</v>
      </c>
      <c r="J22" t="s">
        <v>70</v>
      </c>
      <c r="N22" s="4">
        <f>J53</f>
        <v>62</v>
      </c>
      <c r="O22" s="4">
        <f t="shared" ref="O22:T22" si="4">K53</f>
        <v>43</v>
      </c>
      <c r="P22" s="4">
        <f t="shared" si="4"/>
        <v>34</v>
      </c>
      <c r="Q22" s="4">
        <f t="shared" si="4"/>
        <v>32</v>
      </c>
      <c r="R22" s="4">
        <f t="shared" si="4"/>
        <v>30</v>
      </c>
      <c r="S22" s="4">
        <f t="shared" si="4"/>
        <v>27</v>
      </c>
      <c r="T22" s="4">
        <f t="shared" si="4"/>
        <v>25</v>
      </c>
    </row>
    <row r="23" spans="9:23">
      <c r="I23" t="s">
        <v>62</v>
      </c>
      <c r="J23" t="s">
        <v>71</v>
      </c>
      <c r="M23" t="s">
        <v>18</v>
      </c>
      <c r="N23" s="4">
        <v>1</v>
      </c>
      <c r="O23" s="4"/>
      <c r="P23" s="4"/>
      <c r="Q23" s="4"/>
      <c r="R23" s="4"/>
      <c r="S23" s="4"/>
      <c r="T23" s="4"/>
    </row>
    <row r="24" spans="9:23">
      <c r="I24" t="s">
        <v>62</v>
      </c>
      <c r="J24" t="s">
        <v>72</v>
      </c>
      <c r="N24" s="9">
        <v>31.536000000000001</v>
      </c>
      <c r="O24" s="4"/>
      <c r="P24" s="4"/>
      <c r="Q24" s="4"/>
      <c r="R24" s="4"/>
      <c r="S24" s="4"/>
      <c r="T24" s="4"/>
    </row>
    <row r="25" spans="9:23">
      <c r="I25" t="s">
        <v>62</v>
      </c>
      <c r="J25" t="s">
        <v>73</v>
      </c>
      <c r="N25" s="4">
        <v>0.85</v>
      </c>
      <c r="O25" s="4"/>
      <c r="P25" s="4"/>
      <c r="Q25" s="4"/>
      <c r="R25" s="4"/>
      <c r="S25" s="4"/>
      <c r="T25" s="4"/>
    </row>
    <row r="31" spans="9:23" ht="15.75">
      <c r="I31" s="10" t="s">
        <v>74</v>
      </c>
      <c r="J31" s="11"/>
      <c r="K31" s="11"/>
      <c r="L31" s="11"/>
      <c r="M31" s="11"/>
      <c r="N31" s="11"/>
      <c r="O31" s="11"/>
      <c r="P31" s="11"/>
    </row>
    <row r="32" spans="9:23" ht="15.75">
      <c r="I32" s="10" t="s">
        <v>75</v>
      </c>
      <c r="J32" s="11"/>
      <c r="K32" s="11"/>
      <c r="L32" s="11"/>
      <c r="M32" s="11"/>
      <c r="N32" s="11"/>
      <c r="O32" s="11"/>
      <c r="P32" s="11"/>
    </row>
    <row r="33" spans="9:16">
      <c r="I33" s="12"/>
      <c r="J33" s="12"/>
      <c r="K33" s="12"/>
      <c r="L33" s="12"/>
      <c r="M33" s="12"/>
      <c r="N33" s="12"/>
      <c r="O33" s="12"/>
      <c r="P33" s="12"/>
    </row>
    <row r="34" spans="9:16" ht="15.75">
      <c r="I34" s="13" t="s">
        <v>76</v>
      </c>
      <c r="J34" s="14"/>
      <c r="K34" s="14"/>
      <c r="L34" s="14"/>
      <c r="M34" s="14"/>
      <c r="N34" s="14"/>
      <c r="O34" s="14"/>
      <c r="P34" s="14"/>
    </row>
    <row r="35" spans="9:16" ht="15.75">
      <c r="I35" s="14"/>
      <c r="J35" s="14">
        <v>2020</v>
      </c>
      <c r="K35" s="14">
        <v>2025</v>
      </c>
      <c r="L35" s="14">
        <v>2030</v>
      </c>
      <c r="M35" s="14">
        <v>2035</v>
      </c>
      <c r="N35" s="14">
        <v>2040</v>
      </c>
      <c r="O35" s="14">
        <v>2045</v>
      </c>
      <c r="P35" s="14">
        <v>2050</v>
      </c>
    </row>
    <row r="36" spans="9:16" ht="15.75">
      <c r="I36" s="15" t="s">
        <v>77</v>
      </c>
      <c r="J36" s="14"/>
      <c r="K36" s="14"/>
      <c r="L36" s="14"/>
      <c r="M36" s="14"/>
      <c r="N36" s="14"/>
      <c r="O36" s="14"/>
      <c r="P36" s="14"/>
    </row>
    <row r="37" spans="9:16" ht="15.75">
      <c r="I37" s="13" t="s">
        <v>78</v>
      </c>
      <c r="J37" s="14"/>
      <c r="K37" s="14"/>
      <c r="L37" s="14"/>
      <c r="M37" s="14"/>
      <c r="N37" s="14"/>
      <c r="O37" s="14"/>
      <c r="P37" s="14"/>
    </row>
    <row r="38" spans="9:16" ht="15.75">
      <c r="I38" s="14" t="s">
        <v>79</v>
      </c>
      <c r="J38" s="16">
        <v>1363</v>
      </c>
      <c r="K38" s="16">
        <v>839</v>
      </c>
      <c r="L38" s="16">
        <v>566</v>
      </c>
      <c r="M38" s="16">
        <v>512</v>
      </c>
      <c r="N38" s="16">
        <v>454</v>
      </c>
      <c r="O38" s="16">
        <v>400</v>
      </c>
      <c r="P38" s="16">
        <v>346</v>
      </c>
    </row>
    <row r="39" spans="9:16" ht="15.75">
      <c r="I39" s="14" t="s">
        <v>80</v>
      </c>
      <c r="J39" s="16">
        <v>1363</v>
      </c>
      <c r="K39" s="16">
        <v>1167</v>
      </c>
      <c r="L39" s="16">
        <v>981</v>
      </c>
      <c r="M39" s="16">
        <v>981</v>
      </c>
      <c r="N39" s="16">
        <v>981</v>
      </c>
      <c r="O39" s="16">
        <v>981</v>
      </c>
      <c r="P39" s="16">
        <v>981</v>
      </c>
    </row>
    <row r="40" spans="9:16" ht="15.75">
      <c r="I40" s="14" t="s">
        <v>81</v>
      </c>
      <c r="J40" s="16">
        <v>1363</v>
      </c>
      <c r="K40" s="16">
        <v>956</v>
      </c>
      <c r="L40" s="16">
        <v>784</v>
      </c>
      <c r="M40" s="16">
        <v>735</v>
      </c>
      <c r="N40" s="16">
        <v>686</v>
      </c>
      <c r="O40" s="16">
        <v>637</v>
      </c>
      <c r="P40" s="16">
        <v>588</v>
      </c>
    </row>
    <row r="41" spans="9:16" ht="15.75">
      <c r="I41" s="13" t="s">
        <v>82</v>
      </c>
      <c r="J41" s="17"/>
      <c r="K41" s="17"/>
      <c r="L41" s="17"/>
      <c r="M41" s="17"/>
      <c r="N41" s="17"/>
      <c r="O41" s="17"/>
      <c r="P41" s="17"/>
    </row>
    <row r="42" spans="9:16" ht="15.75">
      <c r="I42" s="14" t="s">
        <v>79</v>
      </c>
      <c r="J42" s="18">
        <v>34</v>
      </c>
      <c r="K42" s="18">
        <v>21</v>
      </c>
      <c r="L42" s="18">
        <v>14</v>
      </c>
      <c r="M42" s="18">
        <v>13</v>
      </c>
      <c r="N42" s="18">
        <v>11</v>
      </c>
      <c r="O42" s="18">
        <v>10</v>
      </c>
      <c r="P42" s="18">
        <v>9</v>
      </c>
    </row>
    <row r="43" spans="9:16" ht="15.75">
      <c r="I43" s="14" t="s">
        <v>80</v>
      </c>
      <c r="J43" s="18">
        <v>34</v>
      </c>
      <c r="K43" s="18">
        <v>29</v>
      </c>
      <c r="L43" s="18">
        <v>25</v>
      </c>
      <c r="M43" s="18">
        <v>25</v>
      </c>
      <c r="N43" s="18">
        <v>25</v>
      </c>
      <c r="O43" s="18">
        <v>25</v>
      </c>
      <c r="P43" s="18">
        <v>25</v>
      </c>
    </row>
    <row r="44" spans="9:16" ht="15.75">
      <c r="I44" s="14" t="s">
        <v>81</v>
      </c>
      <c r="J44" s="18">
        <v>34</v>
      </c>
      <c r="K44" s="18">
        <v>24</v>
      </c>
      <c r="L44" s="18">
        <v>20</v>
      </c>
      <c r="M44" s="18">
        <v>18</v>
      </c>
      <c r="N44" s="18">
        <v>17</v>
      </c>
      <c r="O44" s="18">
        <v>16</v>
      </c>
      <c r="P44" s="18">
        <v>15</v>
      </c>
    </row>
    <row r="45" spans="9:16" ht="15.75">
      <c r="I45" s="15" t="s">
        <v>83</v>
      </c>
      <c r="J45" s="17"/>
      <c r="K45" s="17"/>
      <c r="L45" s="17"/>
      <c r="M45" s="17"/>
      <c r="N45" s="17"/>
      <c r="O45" s="17"/>
      <c r="P45" s="17"/>
    </row>
    <row r="46" spans="9:16" ht="15.75">
      <c r="I46" s="13" t="s">
        <v>78</v>
      </c>
      <c r="J46" s="17"/>
      <c r="K46" s="17"/>
      <c r="L46" s="17"/>
      <c r="M46" s="17"/>
      <c r="N46" s="17"/>
      <c r="O46" s="17"/>
      <c r="P46" s="17"/>
    </row>
    <row r="47" spans="9:16" ht="15.75">
      <c r="I47" s="14" t="s">
        <v>79</v>
      </c>
      <c r="J47" s="16">
        <v>2470</v>
      </c>
      <c r="K47" s="16">
        <v>1518</v>
      </c>
      <c r="L47" s="16">
        <v>1024</v>
      </c>
      <c r="M47" s="16">
        <v>927</v>
      </c>
      <c r="N47" s="16">
        <v>822</v>
      </c>
      <c r="O47" s="16">
        <v>724</v>
      </c>
      <c r="P47" s="16">
        <v>626</v>
      </c>
    </row>
    <row r="48" spans="9:16" ht="15.75">
      <c r="I48" s="14" t="s">
        <v>80</v>
      </c>
      <c r="J48" s="16">
        <v>2470</v>
      </c>
      <c r="K48" s="16">
        <v>2111</v>
      </c>
      <c r="L48" s="16">
        <v>1754</v>
      </c>
      <c r="M48" s="16">
        <v>1754</v>
      </c>
      <c r="N48" s="16">
        <v>1754</v>
      </c>
      <c r="O48" s="16">
        <v>1754</v>
      </c>
      <c r="P48" s="16">
        <v>1754</v>
      </c>
    </row>
    <row r="49" spans="9:16" ht="15.75">
      <c r="I49" s="14" t="s">
        <v>81</v>
      </c>
      <c r="J49" s="16">
        <v>2470</v>
      </c>
      <c r="K49" s="16">
        <v>1714</v>
      </c>
      <c r="L49" s="16">
        <v>1371</v>
      </c>
      <c r="M49" s="16">
        <v>1277</v>
      </c>
      <c r="N49" s="16">
        <v>1183</v>
      </c>
      <c r="O49" s="16">
        <v>1089</v>
      </c>
      <c r="P49" s="16">
        <v>995</v>
      </c>
    </row>
    <row r="50" spans="9:16" ht="15.75">
      <c r="I50" s="13" t="s">
        <v>82</v>
      </c>
      <c r="J50" s="17"/>
      <c r="K50" s="17"/>
      <c r="L50" s="17"/>
      <c r="M50" s="17"/>
      <c r="N50" s="17"/>
      <c r="O50" s="17"/>
      <c r="P50" s="17"/>
    </row>
    <row r="51" spans="9:16" ht="15.75">
      <c r="I51" s="14" t="s">
        <v>79</v>
      </c>
      <c r="J51" s="18">
        <v>62</v>
      </c>
      <c r="K51" s="18">
        <v>38</v>
      </c>
      <c r="L51" s="18">
        <v>26</v>
      </c>
      <c r="M51" s="18">
        <v>23</v>
      </c>
      <c r="N51" s="18">
        <v>21</v>
      </c>
      <c r="O51" s="18">
        <v>18</v>
      </c>
      <c r="P51" s="18">
        <v>16</v>
      </c>
    </row>
    <row r="52" spans="9:16" ht="15.75">
      <c r="I52" s="14" t="s">
        <v>80</v>
      </c>
      <c r="J52" s="18">
        <v>62</v>
      </c>
      <c r="K52" s="18">
        <v>53</v>
      </c>
      <c r="L52" s="18">
        <v>44</v>
      </c>
      <c r="M52" s="18">
        <v>44</v>
      </c>
      <c r="N52" s="18">
        <v>44</v>
      </c>
      <c r="O52" s="18">
        <v>44</v>
      </c>
      <c r="P52" s="18">
        <v>44</v>
      </c>
    </row>
    <row r="53" spans="9:16" ht="15.75">
      <c r="I53" s="14" t="s">
        <v>81</v>
      </c>
      <c r="J53" s="18">
        <v>62</v>
      </c>
      <c r="K53" s="18">
        <v>43</v>
      </c>
      <c r="L53" s="18">
        <v>34</v>
      </c>
      <c r="M53" s="18">
        <v>32</v>
      </c>
      <c r="N53" s="18">
        <v>30</v>
      </c>
      <c r="O53" s="18">
        <v>27</v>
      </c>
      <c r="P53" s="18">
        <v>25</v>
      </c>
    </row>
    <row r="54" spans="9:16">
      <c r="I54" s="12"/>
      <c r="J54" s="12"/>
      <c r="K54" s="12"/>
      <c r="L54" s="12"/>
      <c r="M54" s="12"/>
      <c r="N54" s="12"/>
      <c r="O54" s="12"/>
      <c r="P54" s="12"/>
    </row>
    <row r="55" spans="9:16" ht="15.75">
      <c r="I55" s="11" t="s">
        <v>84</v>
      </c>
      <c r="J55" s="11">
        <v>0.85</v>
      </c>
      <c r="K55" s="11"/>
      <c r="L55" s="11"/>
      <c r="M55" s="11"/>
      <c r="N55" s="11"/>
      <c r="O55" s="11"/>
      <c r="P55" s="11"/>
    </row>
    <row r="56" spans="9:16" ht="15.75">
      <c r="I56" s="11" t="s">
        <v>85</v>
      </c>
      <c r="J56" s="11"/>
      <c r="K56" s="11"/>
      <c r="L56" s="11"/>
      <c r="M56" s="11"/>
      <c r="N56" s="11"/>
      <c r="O56" s="11"/>
      <c r="P56" s="11"/>
    </row>
    <row r="57" spans="9:16" ht="15.75">
      <c r="I57" s="11" t="s">
        <v>86</v>
      </c>
      <c r="J57" s="11"/>
      <c r="K57" s="11"/>
      <c r="L57" s="11"/>
      <c r="M57" s="19"/>
      <c r="N57" s="11"/>
      <c r="O57" s="11"/>
      <c r="P57" s="11"/>
    </row>
    <row r="58" spans="9:16" ht="15.75">
      <c r="I58" s="11"/>
      <c r="J58" s="11"/>
      <c r="K58" s="11"/>
      <c r="L58" s="11"/>
      <c r="M58" s="19"/>
      <c r="N58" s="11"/>
      <c r="O58" s="11"/>
      <c r="P58" s="11"/>
    </row>
    <row r="59" spans="9:16" ht="15.75">
      <c r="I59" s="11"/>
      <c r="J59" s="19"/>
      <c r="K59" s="11"/>
      <c r="L59" s="11"/>
      <c r="M59" s="19"/>
      <c r="N59" s="11"/>
      <c r="O59" s="11"/>
      <c r="P59" s="11"/>
    </row>
    <row r="60" spans="9:16" ht="15.75">
      <c r="I60" s="11"/>
      <c r="J60" s="19"/>
      <c r="K60" s="11"/>
      <c r="L60" s="11"/>
      <c r="M60" s="11"/>
      <c r="N60" s="11"/>
      <c r="O60" s="11"/>
      <c r="P60" s="11"/>
    </row>
    <row r="61" spans="9:16" ht="15.75">
      <c r="I61" s="11"/>
      <c r="J61" s="19"/>
      <c r="K61" s="11"/>
      <c r="L61" s="11"/>
      <c r="M61" s="11"/>
      <c r="N61" s="11"/>
      <c r="O61" s="11"/>
      <c r="P61" s="1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A90E-43F0-4F26-A089-D51219939B11}">
  <dimension ref="B3:Y8"/>
  <sheetViews>
    <sheetView workbookViewId="0">
      <selection activeCell="B5" sqref="B5"/>
    </sheetView>
  </sheetViews>
  <sheetFormatPr defaultRowHeight="14.25"/>
  <cols>
    <col min="2" max="2" width="11.53125" bestFit="1" customWidth="1"/>
    <col min="3" max="3" width="8.1328125" bestFit="1" customWidth="1"/>
    <col min="4" max="4" width="14.86328125" bestFit="1" customWidth="1"/>
    <col min="5" max="5" width="11.59765625" bestFit="1" customWidth="1"/>
    <col min="6" max="6" width="14.86328125" bestFit="1" customWidth="1"/>
    <col min="7" max="7" width="9.59765625" bestFit="1" customWidth="1"/>
    <col min="8" max="8" width="9" bestFit="1" customWidth="1"/>
    <col min="9" max="9" width="4.73046875" bestFit="1" customWidth="1"/>
    <col min="10" max="10" width="1.73046875" bestFit="1" customWidth="1"/>
    <col min="11" max="11" width="6.73046875" bestFit="1" customWidth="1"/>
    <col min="12" max="12" width="14.796875" bestFit="1" customWidth="1"/>
    <col min="13" max="13" width="3.796875" bestFit="1" customWidth="1"/>
    <col min="14" max="14" width="6.265625" bestFit="1" customWidth="1"/>
    <col min="15" max="15" width="7.9296875" bestFit="1" customWidth="1"/>
    <col min="16" max="16" width="4.46484375" bestFit="1" customWidth="1"/>
    <col min="18" max="18" width="9.796875" bestFit="1" customWidth="1"/>
    <col min="19" max="19" width="11.53125" bestFit="1" customWidth="1"/>
    <col min="20" max="20" width="37.9296875" bestFit="1" customWidth="1"/>
    <col min="21" max="21" width="4.06640625" bestFit="1" customWidth="1"/>
    <col min="22" max="22" width="4.3984375" bestFit="1" customWidth="1"/>
    <col min="23" max="23" width="7.59765625" bestFit="1" customWidth="1"/>
    <col min="25" max="25" width="6.73046875" bestFit="1" customWidth="1"/>
  </cols>
  <sheetData>
    <row r="3" spans="2:25">
      <c r="B3" s="23"/>
      <c r="C3" s="23"/>
      <c r="D3" s="23"/>
      <c r="E3" s="23"/>
      <c r="F3" s="23"/>
      <c r="G3" s="23"/>
      <c r="H3" s="23" t="s">
        <v>87</v>
      </c>
      <c r="I3" s="23"/>
      <c r="J3" s="23"/>
      <c r="K3" s="23"/>
      <c r="L3" s="23"/>
      <c r="M3" s="23"/>
      <c r="N3" s="23"/>
      <c r="O3" s="23"/>
      <c r="P3" s="23"/>
      <c r="Q3" s="23"/>
      <c r="R3" s="23" t="s">
        <v>0</v>
      </c>
      <c r="S3" s="23"/>
      <c r="T3" s="23"/>
      <c r="U3" s="23"/>
      <c r="V3" s="23"/>
      <c r="W3" s="23"/>
      <c r="X3" s="23"/>
      <c r="Y3" s="23"/>
    </row>
    <row r="4" spans="2:25">
      <c r="B4" s="23" t="s">
        <v>1</v>
      </c>
      <c r="C4" t="s">
        <v>2</v>
      </c>
      <c r="D4" t="s">
        <v>3</v>
      </c>
      <c r="E4" t="s">
        <v>59</v>
      </c>
      <c r="F4" t="s">
        <v>57</v>
      </c>
      <c r="G4" t="s">
        <v>88</v>
      </c>
      <c r="H4" t="s">
        <v>89</v>
      </c>
      <c r="I4">
        <v>2030</v>
      </c>
      <c r="J4">
        <v>0</v>
      </c>
      <c r="K4" s="23" t="s">
        <v>90</v>
      </c>
      <c r="L4" s="23" t="s">
        <v>91</v>
      </c>
      <c r="M4" s="23" t="s">
        <v>60</v>
      </c>
      <c r="N4" s="23" t="s">
        <v>103</v>
      </c>
      <c r="O4" s="23" t="s">
        <v>92</v>
      </c>
      <c r="P4" s="23" t="s">
        <v>93</v>
      </c>
      <c r="Q4" s="23"/>
      <c r="R4" s="23" t="s">
        <v>6</v>
      </c>
      <c r="S4" s="23" t="s">
        <v>1</v>
      </c>
      <c r="T4" s="23" t="s">
        <v>7</v>
      </c>
      <c r="U4" s="23" t="s">
        <v>54</v>
      </c>
      <c r="V4" s="23" t="s">
        <v>55</v>
      </c>
      <c r="W4" s="23" t="s">
        <v>11</v>
      </c>
      <c r="X4" s="23" t="s">
        <v>94</v>
      </c>
      <c r="Y4" s="23" t="s">
        <v>95</v>
      </c>
    </row>
    <row r="5" spans="2:25">
      <c r="B5" t="s">
        <v>105</v>
      </c>
      <c r="C5" t="s">
        <v>19</v>
      </c>
      <c r="F5" t="s">
        <v>26</v>
      </c>
      <c r="K5" s="23">
        <v>0.90249999999999997</v>
      </c>
      <c r="L5" s="25">
        <f>24/6</f>
        <v>4</v>
      </c>
      <c r="M5" s="23">
        <v>10</v>
      </c>
      <c r="N5" s="23">
        <v>150</v>
      </c>
      <c r="O5" s="25">
        <v>1</v>
      </c>
      <c r="P5" s="23">
        <v>1</v>
      </c>
      <c r="Q5" s="23"/>
      <c r="R5" s="23" t="s">
        <v>98</v>
      </c>
      <c r="S5" s="23" t="str">
        <f>B5</f>
        <v>ev_battery</v>
      </c>
      <c r="T5" s="23" t="s">
        <v>96</v>
      </c>
      <c r="U5" s="23" t="s">
        <v>21</v>
      </c>
      <c r="V5" s="23" t="s">
        <v>21</v>
      </c>
      <c r="W5" s="23" t="s">
        <v>14</v>
      </c>
      <c r="X5" s="23"/>
      <c r="Y5" s="23"/>
    </row>
    <row r="6" spans="2:25">
      <c r="B6" s="23"/>
      <c r="F6" t="s">
        <v>68</v>
      </c>
      <c r="K6" s="23"/>
      <c r="L6" s="24">
        <v>1</v>
      </c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</row>
    <row r="7" spans="2:25">
      <c r="B7" s="23"/>
      <c r="D7" t="s">
        <v>97</v>
      </c>
      <c r="E7" t="s">
        <v>48</v>
      </c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</row>
    <row r="8" spans="2:25" ht="17.649999999999999">
      <c r="B8" s="20"/>
      <c r="E8" s="26"/>
      <c r="F8" t="str">
        <f>C5</f>
        <v>ELC</v>
      </c>
      <c r="G8" t="str">
        <f>E7</f>
        <v>AuxStoIN</v>
      </c>
      <c r="H8" t="s">
        <v>65</v>
      </c>
      <c r="I8">
        <v>1</v>
      </c>
      <c r="J8">
        <v>3</v>
      </c>
      <c r="K8" s="21"/>
      <c r="L8" s="21"/>
      <c r="M8" s="21"/>
      <c r="N8" s="21"/>
      <c r="O8" s="21"/>
      <c r="P8" s="21"/>
      <c r="Q8" s="20"/>
      <c r="R8" s="20"/>
      <c r="S8" s="20"/>
      <c r="T8" s="20"/>
      <c r="U8" s="20"/>
      <c r="V8" s="20"/>
      <c r="W8" s="22"/>
      <c r="X8" s="22"/>
      <c r="Y8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64BB3-8019-4461-A511-24783E2ADCDE}">
  <dimension ref="A1:Z29"/>
  <sheetViews>
    <sheetView zoomScale="85" zoomScaleNormal="85" workbookViewId="0">
      <selection activeCell="A28" sqref="A28"/>
    </sheetView>
  </sheetViews>
  <sheetFormatPr defaultRowHeight="14.25"/>
  <cols>
    <col min="1" max="1" width="11.1328125" bestFit="1" customWidth="1"/>
    <col min="2" max="2" width="11.1328125" customWidth="1"/>
    <col min="3" max="5" width="14" bestFit="1" customWidth="1"/>
    <col min="6" max="8" width="11.86328125" bestFit="1" customWidth="1"/>
    <col min="9" max="9" width="20.265625" bestFit="1" customWidth="1"/>
    <col min="10" max="10" width="15.59765625" bestFit="1" customWidth="1"/>
    <col min="11" max="11" width="20.265625" bestFit="1" customWidth="1"/>
    <col min="12" max="12" width="15.59765625" bestFit="1" customWidth="1"/>
    <col min="13" max="13" width="20.265625" bestFit="1" customWidth="1"/>
    <col min="14" max="14" width="15.59765625" bestFit="1" customWidth="1"/>
    <col min="15" max="15" width="18.86328125" customWidth="1"/>
    <col min="16" max="16" width="4.3984375" bestFit="1" customWidth="1"/>
    <col min="17" max="17" width="8.1328125" bestFit="1" customWidth="1"/>
    <col min="18" max="18" width="5.9296875" bestFit="1" customWidth="1"/>
    <col min="21" max="21" width="18.1328125" bestFit="1" customWidth="1"/>
    <col min="22" max="22" width="24" customWidth="1"/>
    <col min="23" max="23" width="4.53125" bestFit="1" customWidth="1"/>
    <col min="24" max="24" width="4.19921875" bestFit="1" customWidth="1"/>
    <col min="25" max="25" width="7.6640625" bestFit="1" customWidth="1"/>
    <col min="26" max="26" width="7.1328125" bestFit="1" customWidth="1"/>
  </cols>
  <sheetData>
    <row r="1" spans="1:18" ht="33.75" customHeight="1">
      <c r="A1" t="s">
        <v>110</v>
      </c>
      <c r="C1" s="147" t="s">
        <v>111</v>
      </c>
      <c r="D1" s="147"/>
      <c r="E1" s="147"/>
      <c r="F1" s="148" t="s">
        <v>112</v>
      </c>
      <c r="G1" s="147"/>
      <c r="H1" s="149"/>
      <c r="I1" s="147" t="s">
        <v>113</v>
      </c>
      <c r="J1" s="147"/>
      <c r="K1" s="147"/>
      <c r="L1" s="147"/>
      <c r="M1" s="147"/>
      <c r="N1" s="147"/>
      <c r="O1" s="150" t="s">
        <v>114</v>
      </c>
      <c r="P1" s="27"/>
      <c r="Q1" s="27"/>
      <c r="R1" s="27"/>
    </row>
    <row r="2" spans="1:18">
      <c r="C2" s="28" t="s">
        <v>103</v>
      </c>
      <c r="D2" s="28" t="s">
        <v>103</v>
      </c>
      <c r="E2" s="28" t="s">
        <v>103</v>
      </c>
      <c r="F2" s="28" t="s">
        <v>115</v>
      </c>
      <c r="G2" s="28" t="s">
        <v>115</v>
      </c>
      <c r="H2" s="28" t="s">
        <v>115</v>
      </c>
      <c r="I2" s="28" t="s">
        <v>116</v>
      </c>
      <c r="J2" s="28" t="s">
        <v>148</v>
      </c>
      <c r="K2" s="28" t="str">
        <f>I2</f>
        <v>input~GASNGA</v>
      </c>
      <c r="L2" s="28" t="s">
        <v>148</v>
      </c>
      <c r="M2" s="28" t="str">
        <f>K2</f>
        <v>input~GASNGA</v>
      </c>
      <c r="N2" s="28" t="s">
        <v>148</v>
      </c>
      <c r="O2" s="151"/>
      <c r="P2" s="27"/>
      <c r="Q2" s="27"/>
      <c r="R2" s="27"/>
    </row>
    <row r="3" spans="1:18">
      <c r="C3" s="28">
        <v>2020</v>
      </c>
      <c r="D3" s="28">
        <v>2030</v>
      </c>
      <c r="E3" s="28">
        <v>2050</v>
      </c>
      <c r="F3" s="28">
        <f>C3</f>
        <v>2020</v>
      </c>
      <c r="G3" s="28">
        <f t="shared" ref="G3:H3" si="0">D3</f>
        <v>2030</v>
      </c>
      <c r="H3" s="28">
        <f t="shared" si="0"/>
        <v>2050</v>
      </c>
      <c r="I3" s="28">
        <v>2015</v>
      </c>
      <c r="J3" s="28">
        <v>2015</v>
      </c>
      <c r="K3" s="28">
        <v>2030</v>
      </c>
      <c r="L3" s="28">
        <v>2030</v>
      </c>
      <c r="M3" s="28">
        <v>2050</v>
      </c>
      <c r="N3" s="28">
        <v>2050</v>
      </c>
      <c r="O3" s="151"/>
      <c r="P3" s="27"/>
      <c r="Q3" s="27"/>
      <c r="R3" s="27"/>
    </row>
    <row r="4" spans="1:18" ht="26.25">
      <c r="C4" s="29">
        <v>2020</v>
      </c>
      <c r="D4" s="29">
        <v>2030</v>
      </c>
      <c r="E4" s="29" t="s">
        <v>117</v>
      </c>
      <c r="F4" s="30">
        <v>2015</v>
      </c>
      <c r="G4" s="29">
        <v>2030</v>
      </c>
      <c r="H4" s="31" t="s">
        <v>117</v>
      </c>
      <c r="I4" s="29" t="s">
        <v>118</v>
      </c>
      <c r="J4" s="29" t="s">
        <v>119</v>
      </c>
      <c r="K4" s="32" t="s">
        <v>120</v>
      </c>
      <c r="L4" s="33" t="s">
        <v>121</v>
      </c>
      <c r="M4" s="29" t="s">
        <v>122</v>
      </c>
      <c r="N4" s="29" t="s">
        <v>123</v>
      </c>
      <c r="O4" s="152"/>
      <c r="P4" s="27"/>
      <c r="Q4" s="27"/>
      <c r="R4" s="27"/>
    </row>
    <row r="5" spans="1:18">
      <c r="C5" s="34">
        <v>550</v>
      </c>
      <c r="D5" s="34">
        <v>500</v>
      </c>
      <c r="E5" s="34">
        <v>450</v>
      </c>
      <c r="F5" s="35">
        <v>22</v>
      </c>
      <c r="G5" s="36">
        <v>20</v>
      </c>
      <c r="H5" s="37">
        <v>18</v>
      </c>
      <c r="I5" s="38">
        <v>1.33</v>
      </c>
      <c r="J5" s="38">
        <v>9.4E-2</v>
      </c>
      <c r="K5" s="39">
        <v>1.3</v>
      </c>
      <c r="L5" s="40">
        <v>9.4E-2</v>
      </c>
      <c r="M5" s="38">
        <v>1.28</v>
      </c>
      <c r="N5" s="38">
        <v>9.4E-2</v>
      </c>
      <c r="O5" s="41" t="s">
        <v>124</v>
      </c>
      <c r="P5" s="42"/>
      <c r="Q5" s="42"/>
      <c r="R5" s="42"/>
    </row>
    <row r="6" spans="1:18">
      <c r="C6" s="43">
        <v>900</v>
      </c>
      <c r="D6" s="43">
        <v>850</v>
      </c>
      <c r="E6" s="43">
        <v>800</v>
      </c>
      <c r="F6" s="44">
        <v>36</v>
      </c>
      <c r="G6" s="45">
        <v>34</v>
      </c>
      <c r="H6" s="46">
        <v>32</v>
      </c>
      <c r="I6" s="47">
        <v>1.33</v>
      </c>
      <c r="J6" s="47">
        <v>1.0940000000000001</v>
      </c>
      <c r="K6" s="48">
        <v>1.3</v>
      </c>
      <c r="L6" s="49">
        <v>1.0940000000000001</v>
      </c>
      <c r="M6" s="47">
        <v>1.28</v>
      </c>
      <c r="N6" s="47">
        <v>1.0940000000000001</v>
      </c>
      <c r="O6" s="50" t="s">
        <v>125</v>
      </c>
      <c r="P6" s="51"/>
      <c r="Q6" s="51"/>
      <c r="R6" s="51"/>
    </row>
    <row r="7" spans="1:18">
      <c r="C7" s="34">
        <v>1978</v>
      </c>
      <c r="D7" s="34">
        <v>1598</v>
      </c>
      <c r="E7" s="34">
        <v>1450</v>
      </c>
      <c r="F7" s="35">
        <v>57</v>
      </c>
      <c r="G7" s="36">
        <v>31</v>
      </c>
      <c r="H7" s="37">
        <v>28</v>
      </c>
      <c r="I7" s="38">
        <v>1.53</v>
      </c>
      <c r="J7" s="38">
        <v>9.4E-2</v>
      </c>
      <c r="K7" s="39">
        <v>1.47</v>
      </c>
      <c r="L7" s="40">
        <v>9.4E-2</v>
      </c>
      <c r="M7" s="38">
        <v>1.43</v>
      </c>
      <c r="N7" s="38">
        <v>9.4E-2</v>
      </c>
      <c r="O7" s="41" t="s">
        <v>126</v>
      </c>
      <c r="P7" s="42"/>
      <c r="Q7" s="42"/>
      <c r="R7" s="42"/>
    </row>
    <row r="8" spans="1:18">
      <c r="C8" s="52">
        <v>1609.9999999999998</v>
      </c>
      <c r="D8" s="52">
        <v>740</v>
      </c>
      <c r="E8" s="52">
        <v>200</v>
      </c>
      <c r="F8" s="44">
        <v>49.000000000000007</v>
      </c>
      <c r="G8" s="45">
        <v>15</v>
      </c>
      <c r="H8" s="46">
        <v>10</v>
      </c>
      <c r="I8" s="47">
        <v>0</v>
      </c>
      <c r="J8" s="47">
        <v>1.39</v>
      </c>
      <c r="K8" s="48">
        <v>0</v>
      </c>
      <c r="L8" s="49">
        <v>1.19</v>
      </c>
      <c r="M8" s="47">
        <v>0</v>
      </c>
      <c r="N8" s="47">
        <v>1.17</v>
      </c>
      <c r="O8" s="50" t="s">
        <v>127</v>
      </c>
      <c r="P8" s="51"/>
      <c r="Q8" s="51"/>
      <c r="R8" s="51"/>
    </row>
    <row r="9" spans="1:18">
      <c r="C9" s="53">
        <v>2530</v>
      </c>
      <c r="D9" s="53">
        <v>1175</v>
      </c>
      <c r="E9" s="53">
        <v>350</v>
      </c>
      <c r="F9" s="35">
        <v>77.000000000000014</v>
      </c>
      <c r="G9" s="36">
        <v>34</v>
      </c>
      <c r="H9" s="37">
        <v>18</v>
      </c>
      <c r="I9" s="38">
        <v>0</v>
      </c>
      <c r="J9" s="38">
        <v>1.5</v>
      </c>
      <c r="K9" s="39">
        <v>0</v>
      </c>
      <c r="L9" s="40">
        <v>1.25</v>
      </c>
      <c r="M9" s="38">
        <v>0</v>
      </c>
      <c r="N9" s="38">
        <v>1.19</v>
      </c>
      <c r="O9" s="41" t="s">
        <v>128</v>
      </c>
      <c r="P9" s="42"/>
      <c r="Q9" s="42"/>
      <c r="R9" s="42"/>
    </row>
    <row r="10" spans="1:18">
      <c r="C10" s="52">
        <v>1265</v>
      </c>
      <c r="D10" s="52">
        <v>600</v>
      </c>
      <c r="E10" s="52">
        <v>180</v>
      </c>
      <c r="F10" s="44">
        <v>28</v>
      </c>
      <c r="G10" s="45">
        <v>14</v>
      </c>
      <c r="H10" s="46">
        <v>9</v>
      </c>
      <c r="I10" s="47">
        <v>0</v>
      </c>
      <c r="J10" s="47">
        <v>1.3952</v>
      </c>
      <c r="K10" s="48">
        <v>0</v>
      </c>
      <c r="L10" s="49">
        <v>1.268</v>
      </c>
      <c r="M10" s="47">
        <v>0</v>
      </c>
      <c r="N10" s="47">
        <v>1.18</v>
      </c>
      <c r="O10" s="50" t="s">
        <v>129</v>
      </c>
      <c r="P10" s="51"/>
      <c r="Q10" s="51"/>
      <c r="R10" s="51"/>
    </row>
    <row r="11" spans="1:18">
      <c r="C11" s="53">
        <v>1897.4999999999998</v>
      </c>
      <c r="D11" s="53">
        <v>715</v>
      </c>
      <c r="E11" s="53">
        <v>300</v>
      </c>
      <c r="F11" s="35">
        <v>41</v>
      </c>
      <c r="G11" s="36">
        <v>17</v>
      </c>
      <c r="H11" s="37">
        <v>15</v>
      </c>
      <c r="I11" s="38">
        <v>0</v>
      </c>
      <c r="J11" s="38">
        <v>1.3952</v>
      </c>
      <c r="K11" s="39">
        <v>0</v>
      </c>
      <c r="L11" s="40">
        <v>1.268</v>
      </c>
      <c r="M11" s="38">
        <v>0</v>
      </c>
      <c r="N11" s="38">
        <v>1.2</v>
      </c>
      <c r="O11" s="41" t="s">
        <v>130</v>
      </c>
      <c r="P11" s="42"/>
      <c r="Q11" s="42"/>
      <c r="R11" s="42"/>
    </row>
    <row r="12" spans="1:18">
      <c r="C12" s="52">
        <v>3332.088235294118</v>
      </c>
      <c r="D12" s="52">
        <v>1421.3921568627452</v>
      </c>
      <c r="E12" s="52">
        <v>600</v>
      </c>
      <c r="F12" s="44">
        <v>55.825000000000003</v>
      </c>
      <c r="G12" s="45">
        <v>36.18</v>
      </c>
      <c r="H12" s="46">
        <v>39</v>
      </c>
      <c r="I12" s="47">
        <v>1.996667038759689</v>
      </c>
      <c r="J12" s="47">
        <v>0.83711999999999998</v>
      </c>
      <c r="K12" s="48">
        <v>1.4556272790939169</v>
      </c>
      <c r="L12" s="49">
        <v>0.76080000000000003</v>
      </c>
      <c r="M12" s="47">
        <v>0.33333333333333337</v>
      </c>
      <c r="N12" s="47">
        <v>0.70799999999999996</v>
      </c>
      <c r="O12" s="50" t="s">
        <v>131</v>
      </c>
      <c r="P12" s="51"/>
      <c r="Q12" s="51"/>
      <c r="R12" s="51"/>
    </row>
    <row r="13" spans="1:18">
      <c r="C13" s="53">
        <v>5331.3411764705888</v>
      </c>
      <c r="D13" s="53">
        <v>2920.8941176470589</v>
      </c>
      <c r="E13" s="53">
        <v>1100</v>
      </c>
      <c r="F13" s="35">
        <v>94.902500000000003</v>
      </c>
      <c r="G13" s="36">
        <v>63.314999999999998</v>
      </c>
      <c r="H13" s="37">
        <v>48.75</v>
      </c>
      <c r="I13" s="38">
        <v>1.996667038759689</v>
      </c>
      <c r="J13" s="38">
        <v>0.83711999999999998</v>
      </c>
      <c r="K13" s="39">
        <v>1.4556272790939169</v>
      </c>
      <c r="L13" s="40">
        <v>0.76080000000000003</v>
      </c>
      <c r="M13" s="38">
        <v>0.33333333333333337</v>
      </c>
      <c r="N13" s="38">
        <v>0.72</v>
      </c>
      <c r="O13" s="41" t="s">
        <v>132</v>
      </c>
      <c r="P13" s="42"/>
      <c r="Q13" s="42"/>
      <c r="R13" s="42"/>
    </row>
    <row r="14" spans="1:18">
      <c r="C14" s="54">
        <v>1200</v>
      </c>
      <c r="D14" s="54">
        <v>733</v>
      </c>
      <c r="E14" s="54">
        <v>263</v>
      </c>
      <c r="F14" s="55">
        <v>42</v>
      </c>
      <c r="G14" s="56">
        <v>22</v>
      </c>
      <c r="H14" s="57">
        <v>9</v>
      </c>
      <c r="I14" s="58">
        <v>0</v>
      </c>
      <c r="J14" s="59">
        <v>0.01</v>
      </c>
      <c r="K14" s="60">
        <v>0</v>
      </c>
      <c r="L14" s="61">
        <v>0.01</v>
      </c>
      <c r="M14" s="59">
        <v>0</v>
      </c>
      <c r="N14" s="59">
        <v>0.01</v>
      </c>
      <c r="O14" s="62" t="s">
        <v>133</v>
      </c>
      <c r="P14" s="63"/>
      <c r="Q14" s="63"/>
      <c r="R14" s="63"/>
    </row>
    <row r="15" spans="1:18">
      <c r="C15" s="64">
        <v>450</v>
      </c>
      <c r="D15" s="64">
        <v>450</v>
      </c>
      <c r="E15" s="64">
        <v>450</v>
      </c>
      <c r="F15" s="65">
        <v>18</v>
      </c>
      <c r="G15" s="66">
        <v>18</v>
      </c>
      <c r="H15" s="67">
        <v>18</v>
      </c>
      <c r="I15" s="68">
        <v>0.26582278481012644</v>
      </c>
      <c r="J15" s="69">
        <v>0.06</v>
      </c>
      <c r="K15" s="70">
        <v>0.26582278481012644</v>
      </c>
      <c r="L15" s="71">
        <v>0.06</v>
      </c>
      <c r="M15" s="69">
        <v>0.26582278481012644</v>
      </c>
      <c r="N15" s="69">
        <v>0.06</v>
      </c>
      <c r="O15" s="72" t="s">
        <v>134</v>
      </c>
      <c r="P15" s="73"/>
      <c r="Q15" s="73"/>
      <c r="R15" s="73"/>
    </row>
    <row r="16" spans="1:18">
      <c r="C16" s="74">
        <v>200</v>
      </c>
      <c r="D16" s="74">
        <v>200</v>
      </c>
      <c r="E16" s="74">
        <v>200</v>
      </c>
      <c r="F16" s="75">
        <v>20</v>
      </c>
      <c r="G16" s="76">
        <v>20</v>
      </c>
      <c r="H16" s="77">
        <v>20</v>
      </c>
      <c r="I16" s="78">
        <v>1.2999999999999999E-2</v>
      </c>
      <c r="J16" s="79">
        <v>3.5999999999999997E-2</v>
      </c>
      <c r="K16" s="80">
        <v>1.2999999999999999E-2</v>
      </c>
      <c r="L16" s="81">
        <v>3.5999999999999997E-2</v>
      </c>
      <c r="M16" s="79">
        <v>1.2999999999999999E-2</v>
      </c>
      <c r="N16" s="79">
        <v>3.5999999999999997E-2</v>
      </c>
      <c r="O16" s="82" t="s">
        <v>135</v>
      </c>
      <c r="P16" s="83"/>
      <c r="Q16" s="83"/>
      <c r="R16" s="83"/>
    </row>
    <row r="17" spans="1:26">
      <c r="C17" s="64">
        <v>175</v>
      </c>
      <c r="D17" s="64">
        <v>175</v>
      </c>
      <c r="E17" s="64">
        <v>175</v>
      </c>
      <c r="F17" s="65">
        <v>5</v>
      </c>
      <c r="G17" s="66">
        <v>5</v>
      </c>
      <c r="H17" s="67">
        <v>5</v>
      </c>
      <c r="I17" s="68">
        <v>1.4E-2</v>
      </c>
      <c r="J17" s="69">
        <v>0</v>
      </c>
      <c r="K17" s="70">
        <v>1.4E-2</v>
      </c>
      <c r="L17" s="71">
        <v>0</v>
      </c>
      <c r="M17" s="69">
        <v>1.4E-2</v>
      </c>
      <c r="N17" s="69">
        <v>0</v>
      </c>
      <c r="O17" s="72" t="s">
        <v>136</v>
      </c>
      <c r="P17" s="73"/>
      <c r="Q17" s="73"/>
      <c r="R17" s="73"/>
    </row>
    <row r="18" spans="1:26">
      <c r="C18" s="84">
        <v>1000</v>
      </c>
      <c r="D18" s="84">
        <v>720</v>
      </c>
      <c r="E18" s="84">
        <v>364</v>
      </c>
      <c r="F18" s="85">
        <v>50</v>
      </c>
      <c r="G18" s="86">
        <v>31</v>
      </c>
      <c r="H18" s="87">
        <v>18</v>
      </c>
      <c r="I18" s="88">
        <v>0.2389</v>
      </c>
      <c r="J18" s="89">
        <v>3.056E-2</v>
      </c>
      <c r="K18" s="90">
        <v>0.2389</v>
      </c>
      <c r="L18" s="91">
        <v>3.056E-2</v>
      </c>
      <c r="M18" s="89">
        <v>0.2389</v>
      </c>
      <c r="N18" s="89">
        <v>3.056E-2</v>
      </c>
      <c r="O18" s="92" t="s">
        <v>137</v>
      </c>
      <c r="P18" s="93"/>
      <c r="Q18" s="93"/>
      <c r="R18" s="93"/>
    </row>
    <row r="19" spans="1:26">
      <c r="C19" s="94">
        <v>1556</v>
      </c>
      <c r="D19" s="94">
        <v>1143</v>
      </c>
      <c r="E19" s="95">
        <v>673</v>
      </c>
      <c r="F19" s="96">
        <v>54</v>
      </c>
      <c r="G19" s="97">
        <v>40</v>
      </c>
      <c r="H19" s="98">
        <v>24</v>
      </c>
      <c r="I19" s="99">
        <v>3.5000000000000003E-2</v>
      </c>
      <c r="J19" s="100">
        <v>0.02</v>
      </c>
      <c r="K19" s="101">
        <v>3.5000000000000003E-2</v>
      </c>
      <c r="L19" s="102">
        <v>0.02</v>
      </c>
      <c r="M19" s="100">
        <v>3.5000000000000003E-2</v>
      </c>
      <c r="N19" s="100">
        <v>0.02</v>
      </c>
      <c r="O19" s="103" t="s">
        <v>138</v>
      </c>
      <c r="P19" s="104"/>
      <c r="Q19" s="104"/>
      <c r="R19" s="104"/>
    </row>
    <row r="20" spans="1:26">
      <c r="C20" s="105">
        <v>2332</v>
      </c>
      <c r="D20" s="105">
        <v>1511</v>
      </c>
      <c r="E20" s="105">
        <v>965</v>
      </c>
      <c r="F20" s="106">
        <v>163</v>
      </c>
      <c r="G20" s="107">
        <v>106</v>
      </c>
      <c r="H20" s="108">
        <v>68</v>
      </c>
      <c r="I20" s="109">
        <v>0.46326666666666666</v>
      </c>
      <c r="J20" s="110">
        <v>1.9188104089219331</v>
      </c>
      <c r="K20" s="111">
        <v>0.39244195142277988</v>
      </c>
      <c r="L20" s="112">
        <v>1.6009812088633062</v>
      </c>
      <c r="M20" s="110">
        <v>0.37890902062421039</v>
      </c>
      <c r="N20" s="110">
        <v>1.5694083453910281</v>
      </c>
      <c r="O20" s="113" t="s">
        <v>139</v>
      </c>
      <c r="P20" s="93"/>
      <c r="Q20" s="93"/>
      <c r="R20" s="93"/>
    </row>
    <row r="21" spans="1:26">
      <c r="C21" s="114">
        <v>769.8768197088466</v>
      </c>
      <c r="D21" s="114">
        <v>648.04446103438272</v>
      </c>
      <c r="E21" s="114">
        <v>518.29059243801294</v>
      </c>
      <c r="F21" s="115">
        <v>26.945688689809632</v>
      </c>
      <c r="G21" s="116">
        <v>22.681556136203398</v>
      </c>
      <c r="H21" s="117">
        <v>18.140170735330454</v>
      </c>
      <c r="I21" s="118">
        <v>2.7777777777777777</v>
      </c>
      <c r="J21" s="119">
        <v>2.2222222222222223</v>
      </c>
      <c r="K21" s="120">
        <v>1.6666666666666665</v>
      </c>
      <c r="L21" s="121">
        <v>1.3888888888888888</v>
      </c>
      <c r="M21" s="119">
        <v>1.1388888888888888</v>
      </c>
      <c r="N21" s="119">
        <v>0.3</v>
      </c>
      <c r="O21" s="122" t="s">
        <v>140</v>
      </c>
      <c r="P21" s="123"/>
      <c r="Q21" s="123"/>
      <c r="R21" s="123"/>
    </row>
    <row r="22" spans="1:26">
      <c r="C22" s="124">
        <v>1259.7984322508398</v>
      </c>
      <c r="D22" s="124">
        <v>894.30135622744808</v>
      </c>
      <c r="E22" s="124">
        <v>495</v>
      </c>
      <c r="F22" s="125">
        <v>44.092945128779398</v>
      </c>
      <c r="G22" s="126">
        <v>31.300547467960687</v>
      </c>
      <c r="H22" s="127">
        <v>17.325000000000003</v>
      </c>
      <c r="I22" s="128">
        <v>2</v>
      </c>
      <c r="J22" s="129">
        <v>0.3</v>
      </c>
      <c r="K22" s="130">
        <v>1.8055555555555556</v>
      </c>
      <c r="L22" s="131">
        <v>0.3</v>
      </c>
      <c r="M22" s="129">
        <v>1.5</v>
      </c>
      <c r="N22" s="129">
        <v>0.3</v>
      </c>
      <c r="O22" s="132" t="s">
        <v>141</v>
      </c>
      <c r="P22" s="133"/>
      <c r="Q22" s="133"/>
      <c r="R22" s="133"/>
    </row>
    <row r="23" spans="1:26">
      <c r="C23" s="134">
        <v>174</v>
      </c>
      <c r="D23" s="134">
        <v>174</v>
      </c>
      <c r="E23" s="134">
        <v>174</v>
      </c>
      <c r="F23" s="135">
        <v>3</v>
      </c>
      <c r="G23" s="136">
        <v>3</v>
      </c>
      <c r="H23" s="137">
        <v>3</v>
      </c>
      <c r="I23" s="138">
        <v>0</v>
      </c>
      <c r="J23" s="139">
        <v>0.20588235294117646</v>
      </c>
      <c r="K23" s="140">
        <v>0</v>
      </c>
      <c r="L23" s="141">
        <v>0.20588235294117646</v>
      </c>
      <c r="M23" s="139">
        <v>0</v>
      </c>
      <c r="N23" s="139">
        <v>0.20588235294117646</v>
      </c>
      <c r="O23" s="142" t="s">
        <v>142</v>
      </c>
      <c r="P23" s="123"/>
      <c r="Q23" s="123"/>
      <c r="R23" s="123"/>
    </row>
    <row r="26" spans="1:26" ht="17.25" thickBot="1">
      <c r="C26" s="143" t="s">
        <v>143</v>
      </c>
      <c r="T26" s="143" t="s">
        <v>0</v>
      </c>
    </row>
    <row r="27" spans="1:26" ht="14.65" thickTop="1">
      <c r="A27" s="144" t="s">
        <v>3</v>
      </c>
      <c r="B27" s="144" t="s">
        <v>2</v>
      </c>
      <c r="C27" s="144" t="str">
        <f>C2&amp;"~"&amp;C3</f>
        <v>invcost~2020</v>
      </c>
      <c r="D27" s="144" t="str">
        <f t="shared" ref="D27:N27" si="1">D2&amp;"~"&amp;D3</f>
        <v>invcost~2030</v>
      </c>
      <c r="E27" s="144" t="str">
        <f t="shared" si="1"/>
        <v>invcost~2050</v>
      </c>
      <c r="F27" s="144" t="str">
        <f t="shared" si="1"/>
        <v>fixom~2020</v>
      </c>
      <c r="G27" s="144" t="str">
        <f t="shared" si="1"/>
        <v>fixom~2030</v>
      </c>
      <c r="H27" s="144" t="str">
        <f t="shared" si="1"/>
        <v>fixom~2050</v>
      </c>
      <c r="I27" s="144" t="str">
        <f t="shared" si="1"/>
        <v>input~GASNGA~2015</v>
      </c>
      <c r="J27" s="144" t="s">
        <v>148</v>
      </c>
      <c r="K27" s="144" t="str">
        <f t="shared" si="1"/>
        <v>input~GASNGA~2030</v>
      </c>
      <c r="L27" s="144" t="str">
        <f t="shared" si="1"/>
        <v>efficiency~2030</v>
      </c>
      <c r="M27" s="144" t="str">
        <f t="shared" si="1"/>
        <v>input~GASNGA~2050</v>
      </c>
      <c r="N27" s="144" t="str">
        <f t="shared" si="1"/>
        <v>efficiency~2050</v>
      </c>
      <c r="O27" s="144" t="s">
        <v>1</v>
      </c>
      <c r="P27" s="144" t="s">
        <v>60</v>
      </c>
      <c r="Q27" s="144" t="s">
        <v>144</v>
      </c>
      <c r="T27" s="144" t="s">
        <v>6</v>
      </c>
      <c r="U27" s="144" t="s">
        <v>1</v>
      </c>
      <c r="V27" s="144" t="s">
        <v>7</v>
      </c>
      <c r="W27" s="144" t="s">
        <v>55</v>
      </c>
      <c r="X27" s="144" t="s">
        <v>54</v>
      </c>
      <c r="Y27" s="144" t="s">
        <v>11</v>
      </c>
      <c r="Z27" s="144" t="s">
        <v>95</v>
      </c>
    </row>
    <row r="28" spans="1:26">
      <c r="A28" t="s">
        <v>37</v>
      </c>
      <c r="B28" t="s">
        <v>15</v>
      </c>
      <c r="C28" s="145">
        <f>C8</f>
        <v>1609.9999999999998</v>
      </c>
      <c r="D28" s="145">
        <f>D8</f>
        <v>740</v>
      </c>
      <c r="E28" s="146">
        <v>450</v>
      </c>
      <c r="F28" s="145">
        <f>F8</f>
        <v>49.000000000000007</v>
      </c>
      <c r="G28" s="145">
        <f>G8</f>
        <v>15</v>
      </c>
      <c r="H28" s="145">
        <f>H8</f>
        <v>10</v>
      </c>
      <c r="I28" s="4"/>
      <c r="J28" s="4">
        <f>1/J8</f>
        <v>0.71942446043165476</v>
      </c>
      <c r="K28" s="4"/>
      <c r="L28" s="4">
        <f>1/L8</f>
        <v>0.84033613445378152</v>
      </c>
      <c r="M28" s="4"/>
      <c r="N28" s="4">
        <f>1/N8</f>
        <v>0.85470085470085477</v>
      </c>
      <c r="O28" t="s">
        <v>146</v>
      </c>
      <c r="P28">
        <v>25</v>
      </c>
      <c r="Q28">
        <v>8.76</v>
      </c>
      <c r="T28" t="str">
        <f t="shared" ref="T28:T29" si="2">IF(O28="","*","PRE")</f>
        <v>PRE</v>
      </c>
      <c r="U28" t="str">
        <f t="shared" ref="U28:U29" si="3">O28</f>
        <v>H2prd_Elc_PEM</v>
      </c>
      <c r="V28" t="str">
        <f>O8</f>
        <v>Hydrogen from low temperature water electrolysis PEM centralised - Large scale  (per 1 kW or 1 MWh H2 HHV)</v>
      </c>
      <c r="W28" t="s">
        <v>10</v>
      </c>
      <c r="X28" t="s">
        <v>21</v>
      </c>
      <c r="Y28" t="s">
        <v>14</v>
      </c>
      <c r="Z28" t="s">
        <v>145</v>
      </c>
    </row>
    <row r="29" spans="1:26">
      <c r="A29" t="s">
        <v>37</v>
      </c>
      <c r="B29" t="s">
        <v>15</v>
      </c>
      <c r="C29" s="145">
        <f>C10</f>
        <v>1265</v>
      </c>
      <c r="D29" s="145">
        <f>D10</f>
        <v>600</v>
      </c>
      <c r="E29" s="146">
        <v>350</v>
      </c>
      <c r="F29" s="145">
        <f>F10</f>
        <v>28</v>
      </c>
      <c r="G29" s="145">
        <f>G10</f>
        <v>14</v>
      </c>
      <c r="H29" s="145">
        <f>H10</f>
        <v>9</v>
      </c>
      <c r="I29" s="4"/>
      <c r="J29" s="4">
        <f>1/J10</f>
        <v>0.71674311926605505</v>
      </c>
      <c r="K29" s="4"/>
      <c r="L29" s="4">
        <f>1/L10</f>
        <v>0.78864353312302837</v>
      </c>
      <c r="M29" s="4"/>
      <c r="N29" s="4">
        <f>1/N10</f>
        <v>0.84745762711864414</v>
      </c>
      <c r="O29" t="s">
        <v>147</v>
      </c>
      <c r="P29">
        <v>25</v>
      </c>
      <c r="Q29">
        <v>8.76</v>
      </c>
      <c r="T29" t="str">
        <f t="shared" si="2"/>
        <v>PRE</v>
      </c>
      <c r="U29" t="str">
        <f t="shared" si="3"/>
        <v>H2prd_Elc_ALK</v>
      </c>
      <c r="V29" t="str">
        <f>O10</f>
        <v>Hydrogen from low temperature water electrolysis - Alkaline centralised, large scale  (per 1 kW or 1 MWh H2 HHV)</v>
      </c>
      <c r="W29" t="s">
        <v>10</v>
      </c>
      <c r="X29" t="s">
        <v>21</v>
      </c>
      <c r="Y29" t="s">
        <v>14</v>
      </c>
      <c r="Z29" t="s">
        <v>145</v>
      </c>
    </row>
  </sheetData>
  <mergeCells count="4">
    <mergeCell ref="C1:E1"/>
    <mergeCell ref="F1:H1"/>
    <mergeCell ref="I1:N1"/>
    <mergeCell ref="O1:O4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6CEC-E1B7-4466-8E75-AE2FE8D4B3A1}">
  <dimension ref="A1:N50"/>
  <sheetViews>
    <sheetView workbookViewId="0">
      <selection sqref="A1:H1"/>
    </sheetView>
  </sheetViews>
  <sheetFormatPr defaultRowHeight="14.25"/>
  <cols>
    <col min="2" max="2" width="10.59765625" customWidth="1"/>
    <col min="3" max="3" width="12.26562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0" max="10" width="12.265625" bestFit="1" customWidth="1"/>
    <col min="11" max="14" width="10.59765625" customWidth="1"/>
  </cols>
  <sheetData>
    <row r="1" spans="1:14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4" ht="14.65" thickBot="1">
      <c r="B9" s="154" t="s">
        <v>152</v>
      </c>
      <c r="J9" s="154" t="s">
        <v>164</v>
      </c>
    </row>
    <row r="10" spans="1:14" ht="15.75" thickBot="1">
      <c r="B10" s="155" t="s">
        <v>168</v>
      </c>
      <c r="C10" s="155" t="s">
        <v>153</v>
      </c>
      <c r="D10" s="155" t="s">
        <v>154</v>
      </c>
      <c r="E10" s="155" t="s">
        <v>169</v>
      </c>
      <c r="F10" s="155" t="s">
        <v>170</v>
      </c>
      <c r="G10" s="155" t="s">
        <v>155</v>
      </c>
      <c r="H10" s="155" t="s">
        <v>171</v>
      </c>
      <c r="J10" s="155" t="s">
        <v>153</v>
      </c>
      <c r="K10" s="155" t="s">
        <v>255</v>
      </c>
      <c r="L10" s="155" t="s">
        <v>256</v>
      </c>
      <c r="M10" s="155" t="s">
        <v>257</v>
      </c>
      <c r="N10" s="155" t="s">
        <v>258</v>
      </c>
    </row>
    <row r="11" spans="1:14">
      <c r="B11" s="156" t="s">
        <v>172</v>
      </c>
      <c r="C11" s="156" t="s">
        <v>173</v>
      </c>
      <c r="D11" s="156" t="s">
        <v>174</v>
      </c>
      <c r="E11" s="156" t="s">
        <v>10</v>
      </c>
      <c r="F11" s="156" t="s">
        <v>21</v>
      </c>
      <c r="G11" s="156" t="s">
        <v>175</v>
      </c>
      <c r="H11" s="156" t="s">
        <v>176</v>
      </c>
      <c r="J11" s="156" t="s">
        <v>173</v>
      </c>
      <c r="K11" s="156" t="s">
        <v>259</v>
      </c>
      <c r="L11" s="158">
        <v>2.2499999999999998E-3</v>
      </c>
      <c r="M11" s="160">
        <v>0.23732931653451958</v>
      </c>
      <c r="N11" s="158">
        <v>3</v>
      </c>
    </row>
    <row r="12" spans="1:14">
      <c r="B12" s="157" t="s">
        <v>172</v>
      </c>
      <c r="C12" s="157" t="s">
        <v>177</v>
      </c>
      <c r="D12" s="157" t="s">
        <v>178</v>
      </c>
      <c r="E12" s="157" t="s">
        <v>10</v>
      </c>
      <c r="F12" s="157" t="s">
        <v>21</v>
      </c>
      <c r="G12" s="157" t="s">
        <v>175</v>
      </c>
      <c r="H12" s="157" t="s">
        <v>176</v>
      </c>
      <c r="J12" s="157" t="s">
        <v>177</v>
      </c>
      <c r="K12" s="157" t="s">
        <v>259</v>
      </c>
      <c r="L12" s="159">
        <v>0.57825000000000004</v>
      </c>
      <c r="M12" s="161">
        <v>0.2354626708480132</v>
      </c>
      <c r="N12" s="159">
        <v>1</v>
      </c>
    </row>
    <row r="13" spans="1:14">
      <c r="B13" s="156" t="s">
        <v>172</v>
      </c>
      <c r="C13" s="156" t="s">
        <v>179</v>
      </c>
      <c r="D13" s="156" t="s">
        <v>180</v>
      </c>
      <c r="E13" s="156" t="s">
        <v>10</v>
      </c>
      <c r="F13" s="156" t="s">
        <v>21</v>
      </c>
      <c r="G13" s="156" t="s">
        <v>175</v>
      </c>
      <c r="H13" s="156" t="s">
        <v>176</v>
      </c>
      <c r="J13" s="156" t="s">
        <v>179</v>
      </c>
      <c r="K13" s="156" t="s">
        <v>259</v>
      </c>
      <c r="L13" s="158">
        <v>0.72450000000000003</v>
      </c>
      <c r="M13" s="160">
        <v>0.23503582548657823</v>
      </c>
      <c r="N13" s="158">
        <v>2</v>
      </c>
    </row>
    <row r="14" spans="1:14">
      <c r="B14" s="157" t="s">
        <v>172</v>
      </c>
      <c r="C14" s="157" t="s">
        <v>181</v>
      </c>
      <c r="D14" s="157" t="s">
        <v>182</v>
      </c>
      <c r="E14" s="157" t="s">
        <v>10</v>
      </c>
      <c r="F14" s="157" t="s">
        <v>21</v>
      </c>
      <c r="G14" s="157" t="s">
        <v>175</v>
      </c>
      <c r="H14" s="157" t="s">
        <v>176</v>
      </c>
      <c r="J14" s="157" t="s">
        <v>181</v>
      </c>
      <c r="K14" s="157" t="s">
        <v>259</v>
      </c>
      <c r="L14" s="159">
        <v>13.849500000000001</v>
      </c>
      <c r="M14" s="161">
        <v>0.23003578982275677</v>
      </c>
      <c r="N14" s="159">
        <v>1</v>
      </c>
    </row>
    <row r="15" spans="1:14">
      <c r="B15" s="156" t="s">
        <v>172</v>
      </c>
      <c r="C15" s="156" t="s">
        <v>183</v>
      </c>
      <c r="D15" s="156" t="s">
        <v>184</v>
      </c>
      <c r="E15" s="156" t="s">
        <v>10</v>
      </c>
      <c r="F15" s="156" t="s">
        <v>21</v>
      </c>
      <c r="G15" s="156" t="s">
        <v>175</v>
      </c>
      <c r="H15" s="156" t="s">
        <v>176</v>
      </c>
      <c r="J15" s="156" t="s">
        <v>183</v>
      </c>
      <c r="K15" s="156" t="s">
        <v>259</v>
      </c>
      <c r="L15" s="158">
        <v>5.3272500000000003</v>
      </c>
      <c r="M15" s="160">
        <v>0.22935182593621228</v>
      </c>
      <c r="N15" s="158">
        <v>2</v>
      </c>
    </row>
    <row r="16" spans="1:14">
      <c r="B16" s="157" t="s">
        <v>172</v>
      </c>
      <c r="C16" s="157" t="s">
        <v>185</v>
      </c>
      <c r="D16" s="157" t="s">
        <v>186</v>
      </c>
      <c r="E16" s="157" t="s">
        <v>10</v>
      </c>
      <c r="F16" s="157" t="s">
        <v>21</v>
      </c>
      <c r="G16" s="157" t="s">
        <v>175</v>
      </c>
      <c r="H16" s="157" t="s">
        <v>176</v>
      </c>
      <c r="J16" s="157" t="s">
        <v>185</v>
      </c>
      <c r="K16" s="157" t="s">
        <v>259</v>
      </c>
      <c r="L16" s="159">
        <v>0.90449999999999997</v>
      </c>
      <c r="M16" s="161">
        <v>0.22699260079890338</v>
      </c>
      <c r="N16" s="159">
        <v>5</v>
      </c>
    </row>
    <row r="17" spans="2:14">
      <c r="B17" s="156" t="s">
        <v>172</v>
      </c>
      <c r="C17" s="156" t="s">
        <v>187</v>
      </c>
      <c r="D17" s="156" t="s">
        <v>188</v>
      </c>
      <c r="E17" s="156" t="s">
        <v>10</v>
      </c>
      <c r="F17" s="156" t="s">
        <v>21</v>
      </c>
      <c r="G17" s="156" t="s">
        <v>175</v>
      </c>
      <c r="H17" s="156" t="s">
        <v>176</v>
      </c>
      <c r="J17" s="156" t="s">
        <v>187</v>
      </c>
      <c r="K17" s="156" t="s">
        <v>259</v>
      </c>
      <c r="L17" s="158">
        <v>4.1512500000000001</v>
      </c>
      <c r="M17" s="160">
        <v>0.22626764795986673</v>
      </c>
      <c r="N17" s="158">
        <v>3</v>
      </c>
    </row>
    <row r="18" spans="2:14">
      <c r="B18" s="157" t="s">
        <v>172</v>
      </c>
      <c r="C18" s="157" t="s">
        <v>189</v>
      </c>
      <c r="D18" s="157" t="s">
        <v>190</v>
      </c>
      <c r="E18" s="157" t="s">
        <v>10</v>
      </c>
      <c r="F18" s="157" t="s">
        <v>21</v>
      </c>
      <c r="G18" s="157" t="s">
        <v>175</v>
      </c>
      <c r="H18" s="157" t="s">
        <v>176</v>
      </c>
      <c r="J18" s="157" t="s">
        <v>189</v>
      </c>
      <c r="K18" s="157" t="s">
        <v>259</v>
      </c>
      <c r="L18" s="159">
        <v>3.1792500000000001</v>
      </c>
      <c r="M18" s="161">
        <v>0.22595581457010688</v>
      </c>
      <c r="N18" s="159">
        <v>4</v>
      </c>
    </row>
    <row r="19" spans="2:14">
      <c r="B19" s="156" t="s">
        <v>172</v>
      </c>
      <c r="C19" s="156" t="s">
        <v>191</v>
      </c>
      <c r="D19" s="156" t="s">
        <v>192</v>
      </c>
      <c r="E19" s="156" t="s">
        <v>10</v>
      </c>
      <c r="F19" s="156" t="s">
        <v>21</v>
      </c>
      <c r="G19" s="156" t="s">
        <v>175</v>
      </c>
      <c r="H19" s="156" t="s">
        <v>176</v>
      </c>
      <c r="J19" s="156" t="s">
        <v>191</v>
      </c>
      <c r="K19" s="156" t="s">
        <v>259</v>
      </c>
      <c r="L19" s="158">
        <v>15.37575</v>
      </c>
      <c r="M19" s="160">
        <v>0.21995533163984207</v>
      </c>
      <c r="N19" s="158">
        <v>1</v>
      </c>
    </row>
    <row r="20" spans="2:14">
      <c r="B20" s="157" t="s">
        <v>172</v>
      </c>
      <c r="C20" s="157" t="s">
        <v>193</v>
      </c>
      <c r="D20" s="157" t="s">
        <v>194</v>
      </c>
      <c r="E20" s="157" t="s">
        <v>10</v>
      </c>
      <c r="F20" s="157" t="s">
        <v>21</v>
      </c>
      <c r="G20" s="157" t="s">
        <v>175</v>
      </c>
      <c r="H20" s="157" t="s">
        <v>176</v>
      </c>
      <c r="J20" s="157" t="s">
        <v>193</v>
      </c>
      <c r="K20" s="157" t="s">
        <v>259</v>
      </c>
      <c r="L20" s="159">
        <v>7.3282499999999997</v>
      </c>
      <c r="M20" s="161">
        <v>0.21879654317424621</v>
      </c>
      <c r="N20" s="159">
        <v>4</v>
      </c>
    </row>
    <row r="21" spans="2:14">
      <c r="B21" s="156" t="s">
        <v>172</v>
      </c>
      <c r="C21" s="156" t="s">
        <v>195</v>
      </c>
      <c r="D21" s="156" t="s">
        <v>196</v>
      </c>
      <c r="E21" s="156" t="s">
        <v>10</v>
      </c>
      <c r="F21" s="156" t="s">
        <v>21</v>
      </c>
      <c r="G21" s="156" t="s">
        <v>175</v>
      </c>
      <c r="H21" s="156" t="s">
        <v>176</v>
      </c>
      <c r="J21" s="156" t="s">
        <v>195</v>
      </c>
      <c r="K21" s="156" t="s">
        <v>259</v>
      </c>
      <c r="L21" s="158">
        <v>12.2775</v>
      </c>
      <c r="M21" s="160">
        <v>0.21844761057688517</v>
      </c>
      <c r="N21" s="158">
        <v>3</v>
      </c>
    </row>
    <row r="22" spans="2:14">
      <c r="B22" s="157" t="s">
        <v>172</v>
      </c>
      <c r="C22" s="157" t="s">
        <v>197</v>
      </c>
      <c r="D22" s="157" t="s">
        <v>198</v>
      </c>
      <c r="E22" s="157" t="s">
        <v>10</v>
      </c>
      <c r="F22" s="157" t="s">
        <v>21</v>
      </c>
      <c r="G22" s="157" t="s">
        <v>175</v>
      </c>
      <c r="H22" s="157" t="s">
        <v>176</v>
      </c>
      <c r="J22" s="157" t="s">
        <v>197</v>
      </c>
      <c r="K22" s="157" t="s">
        <v>259</v>
      </c>
      <c r="L22" s="159">
        <v>6.7702499999999999</v>
      </c>
      <c r="M22" s="161">
        <v>0.21827723278369143</v>
      </c>
      <c r="N22" s="159">
        <v>2</v>
      </c>
    </row>
    <row r="23" spans="2:14">
      <c r="B23" s="156" t="s">
        <v>172</v>
      </c>
      <c r="C23" s="156" t="s">
        <v>199</v>
      </c>
      <c r="D23" s="156" t="s">
        <v>200</v>
      </c>
      <c r="E23" s="156" t="s">
        <v>10</v>
      </c>
      <c r="F23" s="156" t="s">
        <v>21</v>
      </c>
      <c r="G23" s="156" t="s">
        <v>175</v>
      </c>
      <c r="H23" s="156" t="s">
        <v>176</v>
      </c>
      <c r="J23" s="156" t="s">
        <v>199</v>
      </c>
      <c r="K23" s="156" t="s">
        <v>259</v>
      </c>
      <c r="L23" s="158">
        <v>10.4415</v>
      </c>
      <c r="M23" s="160">
        <v>0.21751084007438351</v>
      </c>
      <c r="N23" s="158">
        <v>5</v>
      </c>
    </row>
    <row r="24" spans="2:14">
      <c r="B24" s="157" t="s">
        <v>172</v>
      </c>
      <c r="C24" s="157" t="s">
        <v>201</v>
      </c>
      <c r="D24" s="157" t="s">
        <v>202</v>
      </c>
      <c r="E24" s="157" t="s">
        <v>10</v>
      </c>
      <c r="F24" s="157" t="s">
        <v>21</v>
      </c>
      <c r="G24" s="157" t="s">
        <v>175</v>
      </c>
      <c r="H24" s="157" t="s">
        <v>176</v>
      </c>
      <c r="J24" s="157" t="s">
        <v>201</v>
      </c>
      <c r="K24" s="157" t="s">
        <v>259</v>
      </c>
      <c r="L24" s="159">
        <v>6.8557499999999996</v>
      </c>
      <c r="M24" s="161">
        <v>0.21274046733111668</v>
      </c>
      <c r="N24" s="159">
        <v>1</v>
      </c>
    </row>
    <row r="25" spans="2:14">
      <c r="B25" s="156" t="s">
        <v>172</v>
      </c>
      <c r="C25" s="156" t="s">
        <v>203</v>
      </c>
      <c r="D25" s="156" t="s">
        <v>204</v>
      </c>
      <c r="E25" s="156" t="s">
        <v>10</v>
      </c>
      <c r="F25" s="156" t="s">
        <v>21</v>
      </c>
      <c r="G25" s="156" t="s">
        <v>175</v>
      </c>
      <c r="H25" s="156" t="s">
        <v>176</v>
      </c>
      <c r="J25" s="156" t="s">
        <v>203</v>
      </c>
      <c r="K25" s="156" t="s">
        <v>259</v>
      </c>
      <c r="L25" s="158">
        <v>18.705749999999998</v>
      </c>
      <c r="M25" s="160">
        <v>0.20987050049885161</v>
      </c>
      <c r="N25" s="158">
        <v>3</v>
      </c>
    </row>
    <row r="26" spans="2:14">
      <c r="B26" s="157" t="s">
        <v>172</v>
      </c>
      <c r="C26" s="157" t="s">
        <v>205</v>
      </c>
      <c r="D26" s="157" t="s">
        <v>206</v>
      </c>
      <c r="E26" s="157" t="s">
        <v>10</v>
      </c>
      <c r="F26" s="157" t="s">
        <v>21</v>
      </c>
      <c r="G26" s="157" t="s">
        <v>175</v>
      </c>
      <c r="H26" s="157" t="s">
        <v>176</v>
      </c>
      <c r="J26" s="157" t="s">
        <v>205</v>
      </c>
      <c r="K26" s="157" t="s">
        <v>259</v>
      </c>
      <c r="L26" s="159">
        <v>10.146750000000001</v>
      </c>
      <c r="M26" s="161">
        <v>0.20974684396825319</v>
      </c>
      <c r="N26" s="159">
        <v>2</v>
      </c>
    </row>
    <row r="27" spans="2:14">
      <c r="B27" s="156" t="s">
        <v>172</v>
      </c>
      <c r="C27" s="156" t="s">
        <v>207</v>
      </c>
      <c r="D27" s="156" t="s">
        <v>208</v>
      </c>
      <c r="E27" s="156" t="s">
        <v>10</v>
      </c>
      <c r="F27" s="156" t="s">
        <v>21</v>
      </c>
      <c r="G27" s="156" t="s">
        <v>175</v>
      </c>
      <c r="H27" s="156" t="s">
        <v>176</v>
      </c>
      <c r="J27" s="156" t="s">
        <v>207</v>
      </c>
      <c r="K27" s="156" t="s">
        <v>259</v>
      </c>
      <c r="L27" s="158">
        <v>8.7907499999999992</v>
      </c>
      <c r="M27" s="160">
        <v>0.20889347489108975</v>
      </c>
      <c r="N27" s="158">
        <v>4</v>
      </c>
    </row>
    <row r="28" spans="2:14">
      <c r="B28" s="157" t="s">
        <v>172</v>
      </c>
      <c r="C28" s="157" t="s">
        <v>209</v>
      </c>
      <c r="D28" s="157" t="s">
        <v>210</v>
      </c>
      <c r="E28" s="157" t="s">
        <v>10</v>
      </c>
      <c r="F28" s="157" t="s">
        <v>21</v>
      </c>
      <c r="G28" s="157" t="s">
        <v>175</v>
      </c>
      <c r="H28" s="157" t="s">
        <v>176</v>
      </c>
      <c r="J28" s="157" t="s">
        <v>209</v>
      </c>
      <c r="K28" s="157" t="s">
        <v>259</v>
      </c>
      <c r="L28" s="159">
        <v>5.0145</v>
      </c>
      <c r="M28" s="161">
        <v>0.20643001599780916</v>
      </c>
      <c r="N28" s="159">
        <v>5</v>
      </c>
    </row>
    <row r="29" spans="2:14">
      <c r="B29" s="156" t="s">
        <v>172</v>
      </c>
      <c r="C29" s="156" t="s">
        <v>211</v>
      </c>
      <c r="D29" s="156" t="s">
        <v>212</v>
      </c>
      <c r="E29" s="156" t="s">
        <v>10</v>
      </c>
      <c r="F29" s="156" t="s">
        <v>21</v>
      </c>
      <c r="G29" s="156" t="s">
        <v>175</v>
      </c>
      <c r="H29" s="156" t="s">
        <v>176</v>
      </c>
      <c r="J29" s="156" t="s">
        <v>211</v>
      </c>
      <c r="K29" s="156" t="s">
        <v>259</v>
      </c>
      <c r="L29" s="158">
        <v>21.168749999999999</v>
      </c>
      <c r="M29" s="160">
        <v>0.20118443184398907</v>
      </c>
      <c r="N29" s="158">
        <v>1</v>
      </c>
    </row>
    <row r="30" spans="2:14">
      <c r="B30" s="157" t="s">
        <v>172</v>
      </c>
      <c r="C30" s="157" t="s">
        <v>213</v>
      </c>
      <c r="D30" s="157" t="s">
        <v>214</v>
      </c>
      <c r="E30" s="157" t="s">
        <v>10</v>
      </c>
      <c r="F30" s="157" t="s">
        <v>21</v>
      </c>
      <c r="G30" s="157" t="s">
        <v>175</v>
      </c>
      <c r="H30" s="157" t="s">
        <v>176</v>
      </c>
      <c r="J30" s="157" t="s">
        <v>213</v>
      </c>
      <c r="K30" s="157" t="s">
        <v>259</v>
      </c>
      <c r="L30" s="159">
        <v>11.323499999999999</v>
      </c>
      <c r="M30" s="161">
        <v>0.20085566151492326</v>
      </c>
      <c r="N30" s="159">
        <v>3</v>
      </c>
    </row>
    <row r="31" spans="2:14">
      <c r="B31" s="156" t="s">
        <v>172</v>
      </c>
      <c r="C31" s="156" t="s">
        <v>215</v>
      </c>
      <c r="D31" s="156" t="s">
        <v>216</v>
      </c>
      <c r="E31" s="156" t="s">
        <v>10</v>
      </c>
      <c r="F31" s="156" t="s">
        <v>21</v>
      </c>
      <c r="G31" s="156" t="s">
        <v>175</v>
      </c>
      <c r="H31" s="156" t="s">
        <v>176</v>
      </c>
      <c r="J31" s="156" t="s">
        <v>215</v>
      </c>
      <c r="K31" s="156" t="s">
        <v>259</v>
      </c>
      <c r="L31" s="158">
        <v>10.2075</v>
      </c>
      <c r="M31" s="160">
        <v>0.19976272968447731</v>
      </c>
      <c r="N31" s="158">
        <v>2</v>
      </c>
    </row>
    <row r="32" spans="2:14">
      <c r="B32" s="157" t="s">
        <v>172</v>
      </c>
      <c r="C32" s="157" t="s">
        <v>217</v>
      </c>
      <c r="D32" s="157" t="s">
        <v>218</v>
      </c>
      <c r="E32" s="157" t="s">
        <v>10</v>
      </c>
      <c r="F32" s="157" t="s">
        <v>21</v>
      </c>
      <c r="G32" s="157" t="s">
        <v>175</v>
      </c>
      <c r="H32" s="157" t="s">
        <v>176</v>
      </c>
      <c r="J32" s="157" t="s">
        <v>217</v>
      </c>
      <c r="K32" s="157" t="s">
        <v>259</v>
      </c>
      <c r="L32" s="159">
        <v>6.3194999999999997</v>
      </c>
      <c r="M32" s="161">
        <v>0.19840994148618665</v>
      </c>
      <c r="N32" s="159">
        <v>4</v>
      </c>
    </row>
    <row r="33" spans="2:14">
      <c r="B33" s="156" t="s">
        <v>172</v>
      </c>
      <c r="C33" s="156" t="s">
        <v>219</v>
      </c>
      <c r="D33" s="156" t="s">
        <v>220</v>
      </c>
      <c r="E33" s="156" t="s">
        <v>10</v>
      </c>
      <c r="F33" s="156" t="s">
        <v>21</v>
      </c>
      <c r="G33" s="156" t="s">
        <v>175</v>
      </c>
      <c r="H33" s="156" t="s">
        <v>176</v>
      </c>
      <c r="J33" s="156" t="s">
        <v>219</v>
      </c>
      <c r="K33" s="156" t="s">
        <v>259</v>
      </c>
      <c r="L33" s="158">
        <v>4.1977500000000001</v>
      </c>
      <c r="M33" s="160">
        <v>0.19566254171610889</v>
      </c>
      <c r="N33" s="158">
        <v>5</v>
      </c>
    </row>
    <row r="34" spans="2:14">
      <c r="B34" s="157" t="s">
        <v>172</v>
      </c>
      <c r="C34" s="157" t="s">
        <v>221</v>
      </c>
      <c r="D34" s="157" t="s">
        <v>222</v>
      </c>
      <c r="E34" s="157" t="s">
        <v>10</v>
      </c>
      <c r="F34" s="157" t="s">
        <v>21</v>
      </c>
      <c r="G34" s="157" t="s">
        <v>175</v>
      </c>
      <c r="H34" s="157" t="s">
        <v>176</v>
      </c>
      <c r="J34" s="157" t="s">
        <v>221</v>
      </c>
      <c r="K34" s="157" t="s">
        <v>259</v>
      </c>
      <c r="L34" s="159">
        <v>2.9392499999999999</v>
      </c>
      <c r="M34" s="161">
        <v>0.19137682042054494</v>
      </c>
      <c r="N34" s="159">
        <v>3</v>
      </c>
    </row>
    <row r="35" spans="2:14">
      <c r="B35" s="156" t="s">
        <v>172</v>
      </c>
      <c r="C35" s="156" t="s">
        <v>223</v>
      </c>
      <c r="D35" s="156" t="s">
        <v>224</v>
      </c>
      <c r="E35" s="156" t="s">
        <v>10</v>
      </c>
      <c r="F35" s="156" t="s">
        <v>21</v>
      </c>
      <c r="G35" s="156" t="s">
        <v>175</v>
      </c>
      <c r="H35" s="156" t="s">
        <v>176</v>
      </c>
      <c r="J35" s="156" t="s">
        <v>223</v>
      </c>
      <c r="K35" s="156" t="s">
        <v>259</v>
      </c>
      <c r="L35" s="158">
        <v>0.78</v>
      </c>
      <c r="M35" s="160">
        <v>0.19031362933522583</v>
      </c>
      <c r="N35" s="158">
        <v>4</v>
      </c>
    </row>
    <row r="36" spans="2:14">
      <c r="B36" s="157" t="s">
        <v>172</v>
      </c>
      <c r="C36" s="157" t="s">
        <v>225</v>
      </c>
      <c r="D36" s="157" t="s">
        <v>226</v>
      </c>
      <c r="E36" s="157" t="s">
        <v>10</v>
      </c>
      <c r="F36" s="157" t="s">
        <v>21</v>
      </c>
      <c r="G36" s="157" t="s">
        <v>175</v>
      </c>
      <c r="H36" s="157" t="s">
        <v>176</v>
      </c>
      <c r="J36" s="157" t="s">
        <v>225</v>
      </c>
      <c r="K36" s="157" t="s">
        <v>259</v>
      </c>
      <c r="L36" s="159">
        <v>11.994</v>
      </c>
      <c r="M36" s="161">
        <v>0.19030126301232789</v>
      </c>
      <c r="N36" s="159">
        <v>1</v>
      </c>
    </row>
    <row r="37" spans="2:14">
      <c r="B37" s="156" t="s">
        <v>172</v>
      </c>
      <c r="C37" s="156" t="s">
        <v>227</v>
      </c>
      <c r="D37" s="156" t="s">
        <v>228</v>
      </c>
      <c r="E37" s="156" t="s">
        <v>10</v>
      </c>
      <c r="F37" s="156" t="s">
        <v>21</v>
      </c>
      <c r="G37" s="156" t="s">
        <v>175</v>
      </c>
      <c r="H37" s="156" t="s">
        <v>176</v>
      </c>
      <c r="J37" s="156" t="s">
        <v>227</v>
      </c>
      <c r="K37" s="156" t="s">
        <v>259</v>
      </c>
      <c r="L37" s="158">
        <v>0.123</v>
      </c>
      <c r="M37" s="160">
        <v>0.19022469295724051</v>
      </c>
      <c r="N37" s="158">
        <v>5</v>
      </c>
    </row>
    <row r="38" spans="2:14">
      <c r="B38" s="157" t="s">
        <v>172</v>
      </c>
      <c r="C38" s="157" t="s">
        <v>229</v>
      </c>
      <c r="D38" s="157" t="s">
        <v>230</v>
      </c>
      <c r="E38" s="157" t="s">
        <v>10</v>
      </c>
      <c r="F38" s="157" t="s">
        <v>21</v>
      </c>
      <c r="G38" s="157" t="s">
        <v>175</v>
      </c>
      <c r="H38" s="157" t="s">
        <v>176</v>
      </c>
      <c r="J38" s="157" t="s">
        <v>229</v>
      </c>
      <c r="K38" s="157" t="s">
        <v>259</v>
      </c>
      <c r="L38" s="159">
        <v>6.5947500000000003</v>
      </c>
      <c r="M38" s="161">
        <v>0.18821971796443115</v>
      </c>
      <c r="N38" s="159">
        <v>2</v>
      </c>
    </row>
    <row r="39" spans="2:14">
      <c r="B39" s="156" t="s">
        <v>172</v>
      </c>
      <c r="C39" s="156" t="s">
        <v>231</v>
      </c>
      <c r="D39" s="156" t="s">
        <v>232</v>
      </c>
      <c r="E39" s="156" t="s">
        <v>10</v>
      </c>
      <c r="F39" s="156" t="s">
        <v>21</v>
      </c>
      <c r="G39" s="156" t="s">
        <v>175</v>
      </c>
      <c r="H39" s="156" t="s">
        <v>176</v>
      </c>
      <c r="J39" s="156" t="s">
        <v>231</v>
      </c>
      <c r="K39" s="156" t="s">
        <v>259</v>
      </c>
      <c r="L39" s="158">
        <v>0.57225000000000004</v>
      </c>
      <c r="M39" s="160">
        <v>0.18144145255305372</v>
      </c>
      <c r="N39" s="158">
        <v>5</v>
      </c>
    </row>
    <row r="40" spans="2:14">
      <c r="B40" s="157" t="s">
        <v>172</v>
      </c>
      <c r="C40" s="157" t="s">
        <v>233</v>
      </c>
      <c r="D40" s="157" t="s">
        <v>234</v>
      </c>
      <c r="E40" s="157" t="s">
        <v>10</v>
      </c>
      <c r="F40" s="157" t="s">
        <v>21</v>
      </c>
      <c r="G40" s="157" t="s">
        <v>175</v>
      </c>
      <c r="H40" s="157" t="s">
        <v>176</v>
      </c>
      <c r="J40" s="157" t="s">
        <v>233</v>
      </c>
      <c r="K40" s="157" t="s">
        <v>259</v>
      </c>
      <c r="L40" s="159">
        <v>23.859749999999998</v>
      </c>
      <c r="M40" s="161">
        <v>0.18018008459855181</v>
      </c>
      <c r="N40" s="159">
        <v>2</v>
      </c>
    </row>
    <row r="41" spans="2:14">
      <c r="B41" s="156" t="s">
        <v>172</v>
      </c>
      <c r="C41" s="156" t="s">
        <v>235</v>
      </c>
      <c r="D41" s="156" t="s">
        <v>236</v>
      </c>
      <c r="E41" s="156" t="s">
        <v>10</v>
      </c>
      <c r="F41" s="156" t="s">
        <v>21</v>
      </c>
      <c r="G41" s="156" t="s">
        <v>175</v>
      </c>
      <c r="H41" s="156" t="s">
        <v>176</v>
      </c>
      <c r="J41" s="156" t="s">
        <v>235</v>
      </c>
      <c r="K41" s="156" t="s">
        <v>259</v>
      </c>
      <c r="L41" s="158">
        <v>20.61975</v>
      </c>
      <c r="M41" s="160">
        <v>0.1792233610580759</v>
      </c>
      <c r="N41" s="158">
        <v>1</v>
      </c>
    </row>
    <row r="42" spans="2:14">
      <c r="B42" s="157" t="s">
        <v>172</v>
      </c>
      <c r="C42" s="157" t="s">
        <v>237</v>
      </c>
      <c r="D42" s="157" t="s">
        <v>238</v>
      </c>
      <c r="E42" s="157" t="s">
        <v>10</v>
      </c>
      <c r="F42" s="157" t="s">
        <v>21</v>
      </c>
      <c r="G42" s="157" t="s">
        <v>175</v>
      </c>
      <c r="H42" s="157" t="s">
        <v>176</v>
      </c>
      <c r="J42" s="157" t="s">
        <v>237</v>
      </c>
      <c r="K42" s="157" t="s">
        <v>259</v>
      </c>
      <c r="L42" s="159">
        <v>8.6715</v>
      </c>
      <c r="M42" s="161">
        <v>0.17887651748529945</v>
      </c>
      <c r="N42" s="159">
        <v>3</v>
      </c>
    </row>
    <row r="43" spans="2:14">
      <c r="B43" s="156" t="s">
        <v>172</v>
      </c>
      <c r="C43" s="156" t="s">
        <v>239</v>
      </c>
      <c r="D43" s="156" t="s">
        <v>240</v>
      </c>
      <c r="E43" s="156" t="s">
        <v>10</v>
      </c>
      <c r="F43" s="156" t="s">
        <v>21</v>
      </c>
      <c r="G43" s="156" t="s">
        <v>175</v>
      </c>
      <c r="H43" s="156" t="s">
        <v>176</v>
      </c>
      <c r="J43" s="156" t="s">
        <v>239</v>
      </c>
      <c r="K43" s="156" t="s">
        <v>259</v>
      </c>
      <c r="L43" s="158">
        <v>13.988250000000001</v>
      </c>
      <c r="M43" s="160">
        <v>0.1786569909076039</v>
      </c>
      <c r="N43" s="158">
        <v>4</v>
      </c>
    </row>
    <row r="44" spans="2:14">
      <c r="B44" s="157" t="s">
        <v>172</v>
      </c>
      <c r="C44" s="157" t="s">
        <v>241</v>
      </c>
      <c r="D44" s="157" t="s">
        <v>242</v>
      </c>
      <c r="E44" s="157" t="s">
        <v>10</v>
      </c>
      <c r="F44" s="157" t="s">
        <v>21</v>
      </c>
      <c r="G44" s="157" t="s">
        <v>175</v>
      </c>
      <c r="H44" s="157" t="s">
        <v>176</v>
      </c>
      <c r="J44" s="157" t="s">
        <v>241</v>
      </c>
      <c r="K44" s="157" t="s">
        <v>259</v>
      </c>
      <c r="L44" s="159">
        <v>26.000250000000001</v>
      </c>
      <c r="M44" s="161">
        <v>0.17300344191596714</v>
      </c>
      <c r="N44" s="159">
        <v>2</v>
      </c>
    </row>
    <row r="45" spans="2:14">
      <c r="B45" s="156" t="s">
        <v>172</v>
      </c>
      <c r="C45" s="156" t="s">
        <v>243</v>
      </c>
      <c r="D45" s="156" t="s">
        <v>244</v>
      </c>
      <c r="E45" s="156" t="s">
        <v>10</v>
      </c>
      <c r="F45" s="156" t="s">
        <v>21</v>
      </c>
      <c r="G45" s="156" t="s">
        <v>175</v>
      </c>
      <c r="H45" s="156" t="s">
        <v>176</v>
      </c>
      <c r="J45" s="156" t="s">
        <v>243</v>
      </c>
      <c r="K45" s="156" t="s">
        <v>259</v>
      </c>
      <c r="L45" s="158">
        <v>20.879249999999999</v>
      </c>
      <c r="M45" s="160">
        <v>0.17252975692629052</v>
      </c>
      <c r="N45" s="158">
        <v>1</v>
      </c>
    </row>
    <row r="46" spans="2:14">
      <c r="B46" s="157" t="s">
        <v>172</v>
      </c>
      <c r="C46" s="157" t="s">
        <v>245</v>
      </c>
      <c r="D46" s="157" t="s">
        <v>246</v>
      </c>
      <c r="E46" s="157" t="s">
        <v>10</v>
      </c>
      <c r="F46" s="157" t="s">
        <v>21</v>
      </c>
      <c r="G46" s="157" t="s">
        <v>175</v>
      </c>
      <c r="H46" s="157" t="s">
        <v>176</v>
      </c>
      <c r="J46" s="157" t="s">
        <v>245</v>
      </c>
      <c r="K46" s="157" t="s">
        <v>259</v>
      </c>
      <c r="L46" s="159">
        <v>20.72925</v>
      </c>
      <c r="M46" s="161">
        <v>0.17218235756469927</v>
      </c>
      <c r="N46" s="159">
        <v>3</v>
      </c>
    </row>
    <row r="47" spans="2:14">
      <c r="B47" s="156" t="s">
        <v>172</v>
      </c>
      <c r="C47" s="156" t="s">
        <v>247</v>
      </c>
      <c r="D47" s="156" t="s">
        <v>248</v>
      </c>
      <c r="E47" s="156" t="s">
        <v>10</v>
      </c>
      <c r="F47" s="156" t="s">
        <v>21</v>
      </c>
      <c r="G47" s="156" t="s">
        <v>175</v>
      </c>
      <c r="H47" s="156" t="s">
        <v>176</v>
      </c>
      <c r="J47" s="156" t="s">
        <v>247</v>
      </c>
      <c r="K47" s="156" t="s">
        <v>259</v>
      </c>
      <c r="L47" s="158">
        <v>10.55025</v>
      </c>
      <c r="M47" s="160">
        <v>0.17164162681454254</v>
      </c>
      <c r="N47" s="158">
        <v>4</v>
      </c>
    </row>
    <row r="48" spans="2:14">
      <c r="B48" s="157" t="s">
        <v>172</v>
      </c>
      <c r="C48" s="157" t="s">
        <v>249</v>
      </c>
      <c r="D48" s="157" t="s">
        <v>250</v>
      </c>
      <c r="E48" s="157" t="s">
        <v>10</v>
      </c>
      <c r="F48" s="157" t="s">
        <v>21</v>
      </c>
      <c r="G48" s="157" t="s">
        <v>175</v>
      </c>
      <c r="H48" s="157" t="s">
        <v>176</v>
      </c>
      <c r="J48" s="157" t="s">
        <v>249</v>
      </c>
      <c r="K48" s="157" t="s">
        <v>259</v>
      </c>
      <c r="L48" s="159">
        <v>6.7424999999999997</v>
      </c>
      <c r="M48" s="161">
        <v>0.16807847764808767</v>
      </c>
      <c r="N48" s="159">
        <v>5</v>
      </c>
    </row>
    <row r="49" spans="2:14">
      <c r="B49" s="156" t="s">
        <v>172</v>
      </c>
      <c r="C49" s="156" t="s">
        <v>251</v>
      </c>
      <c r="D49" s="156" t="s">
        <v>252</v>
      </c>
      <c r="E49" s="156" t="s">
        <v>10</v>
      </c>
      <c r="F49" s="156" t="s">
        <v>21</v>
      </c>
      <c r="G49" s="156" t="s">
        <v>175</v>
      </c>
      <c r="H49" s="156" t="s">
        <v>176</v>
      </c>
      <c r="J49" s="156" t="s">
        <v>251</v>
      </c>
      <c r="K49" s="156" t="s">
        <v>259</v>
      </c>
      <c r="L49" s="158">
        <v>0.25874999999999998</v>
      </c>
      <c r="M49" s="160">
        <v>0.16294803607116509</v>
      </c>
      <c r="N49" s="158">
        <v>2</v>
      </c>
    </row>
    <row r="50" spans="2:14">
      <c r="B50" s="157" t="s">
        <v>172</v>
      </c>
      <c r="C50" s="157" t="s">
        <v>253</v>
      </c>
      <c r="D50" s="157" t="s">
        <v>254</v>
      </c>
      <c r="E50" s="157" t="s">
        <v>10</v>
      </c>
      <c r="F50" s="157" t="s">
        <v>21</v>
      </c>
      <c r="G50" s="157" t="s">
        <v>175</v>
      </c>
      <c r="H50" s="157" t="s">
        <v>176</v>
      </c>
      <c r="J50" s="157" t="s">
        <v>253</v>
      </c>
      <c r="K50" s="157" t="s">
        <v>259</v>
      </c>
      <c r="L50" s="159">
        <v>0.36</v>
      </c>
      <c r="M50" s="161">
        <v>0.161558413717135</v>
      </c>
      <c r="N50" s="159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05E0B-184A-482F-8E30-092E8C4E3BDB}">
  <dimension ref="A1:AB172"/>
  <sheetViews>
    <sheetView workbookViewId="0">
      <selection sqref="A1:H1"/>
    </sheetView>
  </sheetViews>
  <sheetFormatPr defaultRowHeight="14.25"/>
  <cols>
    <col min="2" max="2" width="10.59765625" customWidth="1"/>
    <col min="3" max="3" width="12.9296875" bestFit="1" customWidth="1"/>
    <col min="4" max="4" width="30.59765625" customWidth="1"/>
    <col min="5" max="5" width="12" bestFit="1" customWidth="1"/>
    <col min="6" max="6" width="11.265625" bestFit="1" customWidth="1"/>
    <col min="7" max="7" width="12.46484375" bestFit="1" customWidth="1"/>
    <col min="8" max="8" width="10.59765625" customWidth="1"/>
    <col min="10" max="10" width="12.9296875" bestFit="1" customWidth="1"/>
    <col min="11" max="14" width="10.59765625" customWidth="1"/>
    <col min="16" max="16" width="10.59765625" customWidth="1"/>
    <col min="17" max="17" width="12.46484375" bestFit="1" customWidth="1"/>
    <col min="18" max="18" width="30.59765625" customWidth="1"/>
    <col min="19" max="19" width="12" bestFit="1" customWidth="1"/>
    <col min="20" max="20" width="11.265625" bestFit="1" customWidth="1"/>
    <col min="21" max="21" width="12.46484375" bestFit="1" customWidth="1"/>
    <col min="22" max="22" width="10.59765625" customWidth="1"/>
    <col min="24" max="24" width="12.46484375" bestFit="1" customWidth="1"/>
    <col min="25" max="28" width="10.59765625" customWidth="1"/>
  </cols>
  <sheetData>
    <row r="1" spans="1:28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28" ht="14.65" thickBot="1">
      <c r="B9" s="154" t="s">
        <v>152</v>
      </c>
      <c r="J9" s="154" t="s">
        <v>164</v>
      </c>
      <c r="P9" s="154" t="s">
        <v>152</v>
      </c>
      <c r="X9" s="154" t="s">
        <v>164</v>
      </c>
    </row>
    <row r="10" spans="1:28" ht="15.75" thickBot="1">
      <c r="B10" s="155" t="s">
        <v>168</v>
      </c>
      <c r="C10" s="155" t="s">
        <v>153</v>
      </c>
      <c r="D10" s="155" t="s">
        <v>154</v>
      </c>
      <c r="E10" s="155" t="s">
        <v>169</v>
      </c>
      <c r="F10" s="155" t="s">
        <v>170</v>
      </c>
      <c r="G10" s="155" t="s">
        <v>155</v>
      </c>
      <c r="H10" s="155" t="s">
        <v>171</v>
      </c>
      <c r="J10" s="155" t="s">
        <v>153</v>
      </c>
      <c r="K10" s="155" t="s">
        <v>255</v>
      </c>
      <c r="L10" s="155" t="s">
        <v>256</v>
      </c>
      <c r="M10" s="155" t="s">
        <v>257</v>
      </c>
      <c r="N10" s="155" t="s">
        <v>258</v>
      </c>
      <c r="P10" s="155" t="s">
        <v>168</v>
      </c>
      <c r="Q10" s="155" t="s">
        <v>153</v>
      </c>
      <c r="R10" s="155" t="s">
        <v>154</v>
      </c>
      <c r="S10" s="155" t="s">
        <v>169</v>
      </c>
      <c r="T10" s="155" t="s">
        <v>170</v>
      </c>
      <c r="U10" s="155" t="s">
        <v>155</v>
      </c>
      <c r="V10" s="155" t="s">
        <v>171</v>
      </c>
      <c r="X10" s="155" t="s">
        <v>153</v>
      </c>
      <c r="Y10" s="155" t="s">
        <v>255</v>
      </c>
      <c r="Z10" s="155" t="s">
        <v>256</v>
      </c>
      <c r="AA10" s="155" t="s">
        <v>257</v>
      </c>
      <c r="AB10" s="155" t="s">
        <v>258</v>
      </c>
    </row>
    <row r="11" spans="1:28">
      <c r="B11" s="156" t="s">
        <v>172</v>
      </c>
      <c r="C11" s="156" t="s">
        <v>260</v>
      </c>
      <c r="D11" s="156" t="s">
        <v>261</v>
      </c>
      <c r="E11" s="156" t="s">
        <v>10</v>
      </c>
      <c r="F11" s="156" t="s">
        <v>21</v>
      </c>
      <c r="G11" s="156" t="s">
        <v>175</v>
      </c>
      <c r="H11" s="156" t="s">
        <v>176</v>
      </c>
      <c r="J11" s="156" t="s">
        <v>260</v>
      </c>
      <c r="K11" s="156" t="s">
        <v>584</v>
      </c>
      <c r="L11" s="158">
        <v>7.4249999999999997E-2</v>
      </c>
      <c r="M11" s="160">
        <v>0.45355303016425275</v>
      </c>
      <c r="N11" s="158">
        <v>1</v>
      </c>
      <c r="P11" s="156" t="s">
        <v>172</v>
      </c>
      <c r="Q11" s="156" t="s">
        <v>585</v>
      </c>
      <c r="R11" s="156" t="s">
        <v>586</v>
      </c>
      <c r="S11" s="156" t="s">
        <v>10</v>
      </c>
      <c r="T11" s="156" t="s">
        <v>21</v>
      </c>
      <c r="U11" s="156" t="s">
        <v>175</v>
      </c>
      <c r="V11" s="156" t="s">
        <v>176</v>
      </c>
      <c r="X11" s="156" t="s">
        <v>585</v>
      </c>
      <c r="Y11" s="156" t="s">
        <v>901</v>
      </c>
      <c r="Z11" s="158">
        <v>4.9792500000000004</v>
      </c>
      <c r="AA11" s="160">
        <v>0.4269589829227689</v>
      </c>
      <c r="AB11" s="158">
        <v>1</v>
      </c>
    </row>
    <row r="12" spans="1:28">
      <c r="B12" s="157" t="s">
        <v>172</v>
      </c>
      <c r="C12" s="157" t="s">
        <v>262</v>
      </c>
      <c r="D12" s="157" t="s">
        <v>263</v>
      </c>
      <c r="E12" s="157" t="s">
        <v>10</v>
      </c>
      <c r="F12" s="157" t="s">
        <v>21</v>
      </c>
      <c r="G12" s="157" t="s">
        <v>175</v>
      </c>
      <c r="H12" s="157" t="s">
        <v>176</v>
      </c>
      <c r="J12" s="157" t="s">
        <v>262</v>
      </c>
      <c r="K12" s="157" t="s">
        <v>584</v>
      </c>
      <c r="L12" s="159">
        <v>1.2E-2</v>
      </c>
      <c r="M12" s="161">
        <v>0.43241220835023508</v>
      </c>
      <c r="N12" s="159">
        <v>2</v>
      </c>
      <c r="P12" s="157" t="s">
        <v>172</v>
      </c>
      <c r="Q12" s="157" t="s">
        <v>587</v>
      </c>
      <c r="R12" s="157" t="s">
        <v>588</v>
      </c>
      <c r="S12" s="157" t="s">
        <v>10</v>
      </c>
      <c r="T12" s="157" t="s">
        <v>21</v>
      </c>
      <c r="U12" s="157" t="s">
        <v>175</v>
      </c>
      <c r="V12" s="157" t="s">
        <v>176</v>
      </c>
      <c r="X12" s="157" t="s">
        <v>587</v>
      </c>
      <c r="Y12" s="157" t="s">
        <v>901</v>
      </c>
      <c r="Z12" s="159">
        <v>1.3327500000000001</v>
      </c>
      <c r="AA12" s="161">
        <v>0.4209060108877774</v>
      </c>
      <c r="AB12" s="159">
        <v>3</v>
      </c>
    </row>
    <row r="13" spans="1:28">
      <c r="B13" s="156" t="s">
        <v>172</v>
      </c>
      <c r="C13" s="156" t="s">
        <v>264</v>
      </c>
      <c r="D13" s="156" t="s">
        <v>265</v>
      </c>
      <c r="E13" s="156" t="s">
        <v>10</v>
      </c>
      <c r="F13" s="156" t="s">
        <v>21</v>
      </c>
      <c r="G13" s="156" t="s">
        <v>175</v>
      </c>
      <c r="H13" s="156" t="s">
        <v>176</v>
      </c>
      <c r="J13" s="156" t="s">
        <v>264</v>
      </c>
      <c r="K13" s="156" t="s">
        <v>584</v>
      </c>
      <c r="L13" s="158">
        <v>1.5E-3</v>
      </c>
      <c r="M13" s="160">
        <v>0.43136530552981078</v>
      </c>
      <c r="N13" s="158">
        <v>1</v>
      </c>
      <c r="P13" s="156" t="s">
        <v>172</v>
      </c>
      <c r="Q13" s="156" t="s">
        <v>589</v>
      </c>
      <c r="R13" s="156" t="s">
        <v>590</v>
      </c>
      <c r="S13" s="156" t="s">
        <v>10</v>
      </c>
      <c r="T13" s="156" t="s">
        <v>21</v>
      </c>
      <c r="U13" s="156" t="s">
        <v>175</v>
      </c>
      <c r="V13" s="156" t="s">
        <v>176</v>
      </c>
      <c r="X13" s="156" t="s">
        <v>589</v>
      </c>
      <c r="Y13" s="156" t="s">
        <v>901</v>
      </c>
      <c r="Z13" s="158">
        <v>6.5002500000000003</v>
      </c>
      <c r="AA13" s="160">
        <v>0.42046027700785665</v>
      </c>
      <c r="AB13" s="158">
        <v>2</v>
      </c>
    </row>
    <row r="14" spans="1:28">
      <c r="B14" s="157" t="s">
        <v>172</v>
      </c>
      <c r="C14" s="157" t="s">
        <v>266</v>
      </c>
      <c r="D14" s="157" t="s">
        <v>267</v>
      </c>
      <c r="E14" s="157" t="s">
        <v>10</v>
      </c>
      <c r="F14" s="157" t="s">
        <v>21</v>
      </c>
      <c r="G14" s="157" t="s">
        <v>175</v>
      </c>
      <c r="H14" s="157" t="s">
        <v>176</v>
      </c>
      <c r="J14" s="157" t="s">
        <v>266</v>
      </c>
      <c r="K14" s="157" t="s">
        <v>584</v>
      </c>
      <c r="L14" s="159">
        <v>0.47775000000000001</v>
      </c>
      <c r="M14" s="161">
        <v>0.41775202921231019</v>
      </c>
      <c r="N14" s="159">
        <v>1</v>
      </c>
      <c r="P14" s="157" t="s">
        <v>172</v>
      </c>
      <c r="Q14" s="157" t="s">
        <v>591</v>
      </c>
      <c r="R14" s="157" t="s">
        <v>592</v>
      </c>
      <c r="S14" s="157" t="s">
        <v>10</v>
      </c>
      <c r="T14" s="157" t="s">
        <v>21</v>
      </c>
      <c r="U14" s="157" t="s">
        <v>175</v>
      </c>
      <c r="V14" s="157" t="s">
        <v>176</v>
      </c>
      <c r="X14" s="157" t="s">
        <v>591</v>
      </c>
      <c r="Y14" s="157" t="s">
        <v>901</v>
      </c>
      <c r="Z14" s="159">
        <v>6.5722500000000004</v>
      </c>
      <c r="AA14" s="161">
        <v>0.42000962824438021</v>
      </c>
      <c r="AB14" s="159">
        <v>1</v>
      </c>
    </row>
    <row r="15" spans="1:28">
      <c r="B15" s="156" t="s">
        <v>172</v>
      </c>
      <c r="C15" s="156" t="s">
        <v>268</v>
      </c>
      <c r="D15" s="156" t="s">
        <v>269</v>
      </c>
      <c r="E15" s="156" t="s">
        <v>10</v>
      </c>
      <c r="F15" s="156" t="s">
        <v>21</v>
      </c>
      <c r="G15" s="156" t="s">
        <v>175</v>
      </c>
      <c r="H15" s="156" t="s">
        <v>176</v>
      </c>
      <c r="J15" s="156" t="s">
        <v>268</v>
      </c>
      <c r="K15" s="156" t="s">
        <v>584</v>
      </c>
      <c r="L15" s="158">
        <v>3.9337499999999999</v>
      </c>
      <c r="M15" s="160">
        <v>0.40693459822115119</v>
      </c>
      <c r="N15" s="158">
        <v>1</v>
      </c>
      <c r="P15" s="156" t="s">
        <v>172</v>
      </c>
      <c r="Q15" s="156" t="s">
        <v>593</v>
      </c>
      <c r="R15" s="156" t="s">
        <v>594</v>
      </c>
      <c r="S15" s="156" t="s">
        <v>10</v>
      </c>
      <c r="T15" s="156" t="s">
        <v>21</v>
      </c>
      <c r="U15" s="156" t="s">
        <v>175</v>
      </c>
      <c r="V15" s="156" t="s">
        <v>176</v>
      </c>
      <c r="X15" s="156" t="s">
        <v>593</v>
      </c>
      <c r="Y15" s="156" t="s">
        <v>901</v>
      </c>
      <c r="Z15" s="158">
        <v>9.6750000000000003E-2</v>
      </c>
      <c r="AA15" s="160">
        <v>0.41250723106361281</v>
      </c>
      <c r="AB15" s="158">
        <v>1</v>
      </c>
    </row>
    <row r="16" spans="1:28">
      <c r="B16" s="157" t="s">
        <v>172</v>
      </c>
      <c r="C16" s="157" t="s">
        <v>270</v>
      </c>
      <c r="D16" s="157" t="s">
        <v>271</v>
      </c>
      <c r="E16" s="157" t="s">
        <v>10</v>
      </c>
      <c r="F16" s="157" t="s">
        <v>21</v>
      </c>
      <c r="G16" s="157" t="s">
        <v>175</v>
      </c>
      <c r="H16" s="157" t="s">
        <v>176</v>
      </c>
      <c r="J16" s="157" t="s">
        <v>270</v>
      </c>
      <c r="K16" s="157" t="s">
        <v>584</v>
      </c>
      <c r="L16" s="159">
        <v>1.7999999999999999E-2</v>
      </c>
      <c r="M16" s="161">
        <v>0.40207367587445358</v>
      </c>
      <c r="N16" s="159">
        <v>1</v>
      </c>
      <c r="P16" s="157" t="s">
        <v>172</v>
      </c>
      <c r="Q16" s="157" t="s">
        <v>595</v>
      </c>
      <c r="R16" s="157" t="s">
        <v>596</v>
      </c>
      <c r="S16" s="157" t="s">
        <v>10</v>
      </c>
      <c r="T16" s="157" t="s">
        <v>21</v>
      </c>
      <c r="U16" s="157" t="s">
        <v>175</v>
      </c>
      <c r="V16" s="157" t="s">
        <v>176</v>
      </c>
      <c r="X16" s="157" t="s">
        <v>595</v>
      </c>
      <c r="Y16" s="157" t="s">
        <v>901</v>
      </c>
      <c r="Z16" s="159">
        <v>6.8369999999999997</v>
      </c>
      <c r="AA16" s="161">
        <v>0.4025025250313945</v>
      </c>
      <c r="AB16" s="159">
        <v>4</v>
      </c>
    </row>
    <row r="17" spans="2:28">
      <c r="B17" s="156" t="s">
        <v>172</v>
      </c>
      <c r="C17" s="156" t="s">
        <v>272</v>
      </c>
      <c r="D17" s="156" t="s">
        <v>273</v>
      </c>
      <c r="E17" s="156" t="s">
        <v>10</v>
      </c>
      <c r="F17" s="156" t="s">
        <v>21</v>
      </c>
      <c r="G17" s="156" t="s">
        <v>175</v>
      </c>
      <c r="H17" s="156" t="s">
        <v>176</v>
      </c>
      <c r="J17" s="156" t="s">
        <v>272</v>
      </c>
      <c r="K17" s="156" t="s">
        <v>584</v>
      </c>
      <c r="L17" s="158">
        <v>0.13800000000000001</v>
      </c>
      <c r="M17" s="160">
        <v>0.3866546659425239</v>
      </c>
      <c r="N17" s="158">
        <v>1</v>
      </c>
      <c r="P17" s="156" t="s">
        <v>172</v>
      </c>
      <c r="Q17" s="156" t="s">
        <v>597</v>
      </c>
      <c r="R17" s="156" t="s">
        <v>598</v>
      </c>
      <c r="S17" s="156" t="s">
        <v>10</v>
      </c>
      <c r="T17" s="156" t="s">
        <v>21</v>
      </c>
      <c r="U17" s="156" t="s">
        <v>175</v>
      </c>
      <c r="V17" s="156" t="s">
        <v>176</v>
      </c>
      <c r="X17" s="156" t="s">
        <v>597</v>
      </c>
      <c r="Y17" s="156" t="s">
        <v>901</v>
      </c>
      <c r="Z17" s="158">
        <v>6.8310000000000004</v>
      </c>
      <c r="AA17" s="160">
        <v>0.40182478860609389</v>
      </c>
      <c r="AB17" s="158">
        <v>3</v>
      </c>
    </row>
    <row r="18" spans="2:28">
      <c r="B18" s="157" t="s">
        <v>172</v>
      </c>
      <c r="C18" s="157" t="s">
        <v>274</v>
      </c>
      <c r="D18" s="157" t="s">
        <v>275</v>
      </c>
      <c r="E18" s="157" t="s">
        <v>10</v>
      </c>
      <c r="F18" s="157" t="s">
        <v>21</v>
      </c>
      <c r="G18" s="157" t="s">
        <v>175</v>
      </c>
      <c r="H18" s="157" t="s">
        <v>176</v>
      </c>
      <c r="J18" s="157" t="s">
        <v>274</v>
      </c>
      <c r="K18" s="157" t="s">
        <v>584</v>
      </c>
      <c r="L18" s="159">
        <v>3.5249999999999997E-2</v>
      </c>
      <c r="M18" s="161">
        <v>0.38369048664872202</v>
      </c>
      <c r="N18" s="159">
        <v>1</v>
      </c>
      <c r="P18" s="157" t="s">
        <v>172</v>
      </c>
      <c r="Q18" s="157" t="s">
        <v>599</v>
      </c>
      <c r="R18" s="157" t="s">
        <v>600</v>
      </c>
      <c r="S18" s="157" t="s">
        <v>10</v>
      </c>
      <c r="T18" s="157" t="s">
        <v>21</v>
      </c>
      <c r="U18" s="157" t="s">
        <v>175</v>
      </c>
      <c r="V18" s="157" t="s">
        <v>176</v>
      </c>
      <c r="X18" s="157" t="s">
        <v>599</v>
      </c>
      <c r="Y18" s="157" t="s">
        <v>901</v>
      </c>
      <c r="Z18" s="159">
        <v>1.0507500000000001</v>
      </c>
      <c r="AA18" s="161">
        <v>0.39945628187167481</v>
      </c>
      <c r="AB18" s="159">
        <v>2</v>
      </c>
    </row>
    <row r="19" spans="2:28">
      <c r="B19" s="156" t="s">
        <v>172</v>
      </c>
      <c r="C19" s="156" t="s">
        <v>276</v>
      </c>
      <c r="D19" s="156" t="s">
        <v>277</v>
      </c>
      <c r="E19" s="156" t="s">
        <v>10</v>
      </c>
      <c r="F19" s="156" t="s">
        <v>21</v>
      </c>
      <c r="G19" s="156" t="s">
        <v>175</v>
      </c>
      <c r="H19" s="156" t="s">
        <v>176</v>
      </c>
      <c r="J19" s="156" t="s">
        <v>276</v>
      </c>
      <c r="K19" s="156" t="s">
        <v>584</v>
      </c>
      <c r="L19" s="158">
        <v>0.16125</v>
      </c>
      <c r="M19" s="160">
        <v>0.37560201539397658</v>
      </c>
      <c r="N19" s="158">
        <v>2</v>
      </c>
      <c r="P19" s="156" t="s">
        <v>172</v>
      </c>
      <c r="Q19" s="156" t="s">
        <v>601</v>
      </c>
      <c r="R19" s="156" t="s">
        <v>602</v>
      </c>
      <c r="S19" s="156" t="s">
        <v>10</v>
      </c>
      <c r="T19" s="156" t="s">
        <v>21</v>
      </c>
      <c r="U19" s="156" t="s">
        <v>175</v>
      </c>
      <c r="V19" s="156" t="s">
        <v>176</v>
      </c>
      <c r="X19" s="156" t="s">
        <v>601</v>
      </c>
      <c r="Y19" s="156" t="s">
        <v>901</v>
      </c>
      <c r="Z19" s="158">
        <v>0.68700000000000006</v>
      </c>
      <c r="AA19" s="160">
        <v>0.39669225960225674</v>
      </c>
      <c r="AB19" s="158">
        <v>5</v>
      </c>
    </row>
    <row r="20" spans="2:28">
      <c r="B20" s="157" t="s">
        <v>172</v>
      </c>
      <c r="C20" s="157" t="s">
        <v>278</v>
      </c>
      <c r="D20" s="157" t="s">
        <v>279</v>
      </c>
      <c r="E20" s="157" t="s">
        <v>10</v>
      </c>
      <c r="F20" s="157" t="s">
        <v>21</v>
      </c>
      <c r="G20" s="157" t="s">
        <v>175</v>
      </c>
      <c r="H20" s="157" t="s">
        <v>176</v>
      </c>
      <c r="J20" s="157" t="s">
        <v>278</v>
      </c>
      <c r="K20" s="157" t="s">
        <v>584</v>
      </c>
      <c r="L20" s="159">
        <v>5.5500000000000001E-2</v>
      </c>
      <c r="M20" s="161">
        <v>0.36831067497300907</v>
      </c>
      <c r="N20" s="159">
        <v>1</v>
      </c>
      <c r="P20" s="157" t="s">
        <v>172</v>
      </c>
      <c r="Q20" s="157" t="s">
        <v>603</v>
      </c>
      <c r="R20" s="157" t="s">
        <v>604</v>
      </c>
      <c r="S20" s="157" t="s">
        <v>10</v>
      </c>
      <c r="T20" s="157" t="s">
        <v>21</v>
      </c>
      <c r="U20" s="157" t="s">
        <v>175</v>
      </c>
      <c r="V20" s="157" t="s">
        <v>176</v>
      </c>
      <c r="X20" s="157" t="s">
        <v>603</v>
      </c>
      <c r="Y20" s="157" t="s">
        <v>901</v>
      </c>
      <c r="Z20" s="159">
        <v>11.931749999999999</v>
      </c>
      <c r="AA20" s="161">
        <v>0.39569794323168078</v>
      </c>
      <c r="AB20" s="159">
        <v>1</v>
      </c>
    </row>
    <row r="21" spans="2:28">
      <c r="B21" s="156" t="s">
        <v>172</v>
      </c>
      <c r="C21" s="156" t="s">
        <v>280</v>
      </c>
      <c r="D21" s="156" t="s">
        <v>281</v>
      </c>
      <c r="E21" s="156" t="s">
        <v>10</v>
      </c>
      <c r="F21" s="156" t="s">
        <v>21</v>
      </c>
      <c r="G21" s="156" t="s">
        <v>175</v>
      </c>
      <c r="H21" s="156" t="s">
        <v>176</v>
      </c>
      <c r="J21" s="156" t="s">
        <v>280</v>
      </c>
      <c r="K21" s="156" t="s">
        <v>584</v>
      </c>
      <c r="L21" s="158">
        <v>3.24</v>
      </c>
      <c r="M21" s="160">
        <v>0.35741675237848108</v>
      </c>
      <c r="N21" s="158">
        <v>1</v>
      </c>
      <c r="P21" s="156" t="s">
        <v>172</v>
      </c>
      <c r="Q21" s="156" t="s">
        <v>605</v>
      </c>
      <c r="R21" s="156" t="s">
        <v>606</v>
      </c>
      <c r="S21" s="156" t="s">
        <v>10</v>
      </c>
      <c r="T21" s="156" t="s">
        <v>21</v>
      </c>
      <c r="U21" s="156" t="s">
        <v>175</v>
      </c>
      <c r="V21" s="156" t="s">
        <v>176</v>
      </c>
      <c r="X21" s="156" t="s">
        <v>605</v>
      </c>
      <c r="Y21" s="156" t="s">
        <v>901</v>
      </c>
      <c r="Z21" s="158">
        <v>8.5785</v>
      </c>
      <c r="AA21" s="160">
        <v>0.39135857464295815</v>
      </c>
      <c r="AB21" s="158">
        <v>2</v>
      </c>
    </row>
    <row r="22" spans="2:28">
      <c r="B22" s="157" t="s">
        <v>172</v>
      </c>
      <c r="C22" s="157" t="s">
        <v>282</v>
      </c>
      <c r="D22" s="157" t="s">
        <v>283</v>
      </c>
      <c r="E22" s="157" t="s">
        <v>10</v>
      </c>
      <c r="F22" s="157" t="s">
        <v>21</v>
      </c>
      <c r="G22" s="157" t="s">
        <v>175</v>
      </c>
      <c r="H22" s="157" t="s">
        <v>176</v>
      </c>
      <c r="J22" s="157" t="s">
        <v>282</v>
      </c>
      <c r="K22" s="157" t="s">
        <v>584</v>
      </c>
      <c r="L22" s="159">
        <v>3.2032500000000002</v>
      </c>
      <c r="M22" s="161">
        <v>0.35365850720419728</v>
      </c>
      <c r="N22" s="159">
        <v>1</v>
      </c>
      <c r="P22" s="157" t="s">
        <v>172</v>
      </c>
      <c r="Q22" s="157" t="s">
        <v>607</v>
      </c>
      <c r="R22" s="157" t="s">
        <v>608</v>
      </c>
      <c r="S22" s="157" t="s">
        <v>10</v>
      </c>
      <c r="T22" s="157" t="s">
        <v>21</v>
      </c>
      <c r="U22" s="157" t="s">
        <v>175</v>
      </c>
      <c r="V22" s="157" t="s">
        <v>176</v>
      </c>
      <c r="X22" s="157" t="s">
        <v>607</v>
      </c>
      <c r="Y22" s="157" t="s">
        <v>901</v>
      </c>
      <c r="Z22" s="159">
        <v>12.307499999999999</v>
      </c>
      <c r="AA22" s="161">
        <v>0.39046961260924579</v>
      </c>
      <c r="AB22" s="159">
        <v>1</v>
      </c>
    </row>
    <row r="23" spans="2:28">
      <c r="B23" s="156" t="s">
        <v>172</v>
      </c>
      <c r="C23" s="156" t="s">
        <v>284</v>
      </c>
      <c r="D23" s="156" t="s">
        <v>285</v>
      </c>
      <c r="E23" s="156" t="s">
        <v>10</v>
      </c>
      <c r="F23" s="156" t="s">
        <v>21</v>
      </c>
      <c r="G23" s="156" t="s">
        <v>175</v>
      </c>
      <c r="H23" s="156" t="s">
        <v>176</v>
      </c>
      <c r="J23" s="156" t="s">
        <v>284</v>
      </c>
      <c r="K23" s="156" t="s">
        <v>584</v>
      </c>
      <c r="L23" s="158">
        <v>1.6912499999999999</v>
      </c>
      <c r="M23" s="160">
        <v>0.34920782865907019</v>
      </c>
      <c r="N23" s="158">
        <v>2</v>
      </c>
      <c r="P23" s="156" t="s">
        <v>172</v>
      </c>
      <c r="Q23" s="156" t="s">
        <v>609</v>
      </c>
      <c r="R23" s="156" t="s">
        <v>610</v>
      </c>
      <c r="S23" s="156" t="s">
        <v>10</v>
      </c>
      <c r="T23" s="156" t="s">
        <v>21</v>
      </c>
      <c r="U23" s="156" t="s">
        <v>175</v>
      </c>
      <c r="V23" s="156" t="s">
        <v>176</v>
      </c>
      <c r="X23" s="156" t="s">
        <v>609</v>
      </c>
      <c r="Y23" s="156" t="s">
        <v>901</v>
      </c>
      <c r="Z23" s="158">
        <v>9.5752500000000005</v>
      </c>
      <c r="AA23" s="160">
        <v>0.39028382121921418</v>
      </c>
      <c r="AB23" s="158">
        <v>3</v>
      </c>
    </row>
    <row r="24" spans="2:28">
      <c r="B24" s="157" t="s">
        <v>172</v>
      </c>
      <c r="C24" s="157" t="s">
        <v>286</v>
      </c>
      <c r="D24" s="157" t="s">
        <v>287</v>
      </c>
      <c r="E24" s="157" t="s">
        <v>10</v>
      </c>
      <c r="F24" s="157" t="s">
        <v>21</v>
      </c>
      <c r="G24" s="157" t="s">
        <v>175</v>
      </c>
      <c r="H24" s="157" t="s">
        <v>176</v>
      </c>
      <c r="J24" s="157" t="s">
        <v>286</v>
      </c>
      <c r="K24" s="157" t="s">
        <v>584</v>
      </c>
      <c r="L24" s="159">
        <v>4.5622499999999997</v>
      </c>
      <c r="M24" s="161">
        <v>0.34722172475250568</v>
      </c>
      <c r="N24" s="159">
        <v>3</v>
      </c>
      <c r="P24" s="157" t="s">
        <v>172</v>
      </c>
      <c r="Q24" s="157" t="s">
        <v>611</v>
      </c>
      <c r="R24" s="157" t="s">
        <v>612</v>
      </c>
      <c r="S24" s="157" t="s">
        <v>10</v>
      </c>
      <c r="T24" s="157" t="s">
        <v>21</v>
      </c>
      <c r="U24" s="157" t="s">
        <v>175</v>
      </c>
      <c r="V24" s="157" t="s">
        <v>176</v>
      </c>
      <c r="X24" s="157" t="s">
        <v>611</v>
      </c>
      <c r="Y24" s="157" t="s">
        <v>901</v>
      </c>
      <c r="Z24" s="159">
        <v>4.31325</v>
      </c>
      <c r="AA24" s="161">
        <v>0.38703444130991799</v>
      </c>
      <c r="AB24" s="159">
        <v>5</v>
      </c>
    </row>
    <row r="25" spans="2:28">
      <c r="B25" s="156" t="s">
        <v>172</v>
      </c>
      <c r="C25" s="156" t="s">
        <v>288</v>
      </c>
      <c r="D25" s="156" t="s">
        <v>289</v>
      </c>
      <c r="E25" s="156" t="s">
        <v>10</v>
      </c>
      <c r="F25" s="156" t="s">
        <v>21</v>
      </c>
      <c r="G25" s="156" t="s">
        <v>175</v>
      </c>
      <c r="H25" s="156" t="s">
        <v>176</v>
      </c>
      <c r="J25" s="156" t="s">
        <v>288</v>
      </c>
      <c r="K25" s="156" t="s">
        <v>584</v>
      </c>
      <c r="L25" s="158">
        <v>0.45150000000000001</v>
      </c>
      <c r="M25" s="160">
        <v>0.34591255709241969</v>
      </c>
      <c r="N25" s="158">
        <v>4</v>
      </c>
      <c r="P25" s="156" t="s">
        <v>172</v>
      </c>
      <c r="Q25" s="156" t="s">
        <v>613</v>
      </c>
      <c r="R25" s="156" t="s">
        <v>614</v>
      </c>
      <c r="S25" s="156" t="s">
        <v>10</v>
      </c>
      <c r="T25" s="156" t="s">
        <v>21</v>
      </c>
      <c r="U25" s="156" t="s">
        <v>175</v>
      </c>
      <c r="V25" s="156" t="s">
        <v>176</v>
      </c>
      <c r="X25" s="156" t="s">
        <v>613</v>
      </c>
      <c r="Y25" s="156" t="s">
        <v>901</v>
      </c>
      <c r="Z25" s="158">
        <v>7.149</v>
      </c>
      <c r="AA25" s="160">
        <v>0.38628792672028545</v>
      </c>
      <c r="AB25" s="158">
        <v>4</v>
      </c>
    </row>
    <row r="26" spans="2:28">
      <c r="B26" s="157" t="s">
        <v>172</v>
      </c>
      <c r="C26" s="157" t="s">
        <v>290</v>
      </c>
      <c r="D26" s="157" t="s">
        <v>291</v>
      </c>
      <c r="E26" s="157" t="s">
        <v>10</v>
      </c>
      <c r="F26" s="157" t="s">
        <v>21</v>
      </c>
      <c r="G26" s="157" t="s">
        <v>175</v>
      </c>
      <c r="H26" s="157" t="s">
        <v>176</v>
      </c>
      <c r="J26" s="157" t="s">
        <v>290</v>
      </c>
      <c r="K26" s="157" t="s">
        <v>584</v>
      </c>
      <c r="L26" s="159">
        <v>0.12525</v>
      </c>
      <c r="M26" s="161">
        <v>0.34094657540532619</v>
      </c>
      <c r="N26" s="159">
        <v>3</v>
      </c>
      <c r="P26" s="157" t="s">
        <v>172</v>
      </c>
      <c r="Q26" s="157" t="s">
        <v>615</v>
      </c>
      <c r="R26" s="157" t="s">
        <v>616</v>
      </c>
      <c r="S26" s="157" t="s">
        <v>10</v>
      </c>
      <c r="T26" s="157" t="s">
        <v>21</v>
      </c>
      <c r="U26" s="157" t="s">
        <v>175</v>
      </c>
      <c r="V26" s="157" t="s">
        <v>176</v>
      </c>
      <c r="X26" s="157" t="s">
        <v>615</v>
      </c>
      <c r="Y26" s="157" t="s">
        <v>901</v>
      </c>
      <c r="Z26" s="159">
        <v>5.2889999999999997</v>
      </c>
      <c r="AA26" s="161">
        <v>0.38299889445494384</v>
      </c>
      <c r="AB26" s="159">
        <v>4</v>
      </c>
    </row>
    <row r="27" spans="2:28">
      <c r="B27" s="156" t="s">
        <v>172</v>
      </c>
      <c r="C27" s="156" t="s">
        <v>292</v>
      </c>
      <c r="D27" s="156" t="s">
        <v>293</v>
      </c>
      <c r="E27" s="156" t="s">
        <v>10</v>
      </c>
      <c r="F27" s="156" t="s">
        <v>21</v>
      </c>
      <c r="G27" s="156" t="s">
        <v>175</v>
      </c>
      <c r="H27" s="156" t="s">
        <v>176</v>
      </c>
      <c r="J27" s="156" t="s">
        <v>292</v>
      </c>
      <c r="K27" s="156" t="s">
        <v>584</v>
      </c>
      <c r="L27" s="158">
        <v>3.0907499999999999</v>
      </c>
      <c r="M27" s="160">
        <v>0.33746181207895282</v>
      </c>
      <c r="N27" s="158">
        <v>2</v>
      </c>
      <c r="P27" s="156" t="s">
        <v>172</v>
      </c>
      <c r="Q27" s="156" t="s">
        <v>617</v>
      </c>
      <c r="R27" s="156" t="s">
        <v>618</v>
      </c>
      <c r="S27" s="156" t="s">
        <v>10</v>
      </c>
      <c r="T27" s="156" t="s">
        <v>21</v>
      </c>
      <c r="U27" s="156" t="s">
        <v>175</v>
      </c>
      <c r="V27" s="156" t="s">
        <v>176</v>
      </c>
      <c r="X27" s="156" t="s">
        <v>617</v>
      </c>
      <c r="Y27" s="156" t="s">
        <v>901</v>
      </c>
      <c r="Z27" s="158">
        <v>19.5045</v>
      </c>
      <c r="AA27" s="160">
        <v>0.38276885049401316</v>
      </c>
      <c r="AB27" s="158">
        <v>2</v>
      </c>
    </row>
    <row r="28" spans="2:28">
      <c r="B28" s="157" t="s">
        <v>172</v>
      </c>
      <c r="C28" s="157" t="s">
        <v>294</v>
      </c>
      <c r="D28" s="157" t="s">
        <v>295</v>
      </c>
      <c r="E28" s="157" t="s">
        <v>10</v>
      </c>
      <c r="F28" s="157" t="s">
        <v>21</v>
      </c>
      <c r="G28" s="157" t="s">
        <v>175</v>
      </c>
      <c r="H28" s="157" t="s">
        <v>176</v>
      </c>
      <c r="J28" s="157" t="s">
        <v>294</v>
      </c>
      <c r="K28" s="157" t="s">
        <v>584</v>
      </c>
      <c r="L28" s="159">
        <v>2.4990000000000001</v>
      </c>
      <c r="M28" s="161">
        <v>0.33629121657581468</v>
      </c>
      <c r="N28" s="159">
        <v>1</v>
      </c>
      <c r="P28" s="157" t="s">
        <v>172</v>
      </c>
      <c r="Q28" s="157" t="s">
        <v>619</v>
      </c>
      <c r="R28" s="157" t="s">
        <v>620</v>
      </c>
      <c r="S28" s="157" t="s">
        <v>10</v>
      </c>
      <c r="T28" s="157" t="s">
        <v>21</v>
      </c>
      <c r="U28" s="157" t="s">
        <v>175</v>
      </c>
      <c r="V28" s="157" t="s">
        <v>176</v>
      </c>
      <c r="X28" s="157" t="s">
        <v>619</v>
      </c>
      <c r="Y28" s="157" t="s">
        <v>901</v>
      </c>
      <c r="Z28" s="159">
        <v>14.170500000000001</v>
      </c>
      <c r="AA28" s="161">
        <v>0.38156155083802284</v>
      </c>
      <c r="AB28" s="159">
        <v>3</v>
      </c>
    </row>
    <row r="29" spans="2:28">
      <c r="B29" s="156" t="s">
        <v>172</v>
      </c>
      <c r="C29" s="156" t="s">
        <v>296</v>
      </c>
      <c r="D29" s="156" t="s">
        <v>297</v>
      </c>
      <c r="E29" s="156" t="s">
        <v>10</v>
      </c>
      <c r="F29" s="156" t="s">
        <v>21</v>
      </c>
      <c r="G29" s="156" t="s">
        <v>175</v>
      </c>
      <c r="H29" s="156" t="s">
        <v>176</v>
      </c>
      <c r="J29" s="156" t="s">
        <v>296</v>
      </c>
      <c r="K29" s="156" t="s">
        <v>584</v>
      </c>
      <c r="L29" s="158">
        <v>5.0190000000000001</v>
      </c>
      <c r="M29" s="160">
        <v>0.3361192920452748</v>
      </c>
      <c r="N29" s="158">
        <v>4</v>
      </c>
      <c r="P29" s="156" t="s">
        <v>172</v>
      </c>
      <c r="Q29" s="156" t="s">
        <v>621</v>
      </c>
      <c r="R29" s="156" t="s">
        <v>622</v>
      </c>
      <c r="S29" s="156" t="s">
        <v>10</v>
      </c>
      <c r="T29" s="156" t="s">
        <v>21</v>
      </c>
      <c r="U29" s="156" t="s">
        <v>175</v>
      </c>
      <c r="V29" s="156" t="s">
        <v>176</v>
      </c>
      <c r="X29" s="156" t="s">
        <v>621</v>
      </c>
      <c r="Y29" s="156" t="s">
        <v>901</v>
      </c>
      <c r="Z29" s="158">
        <v>16.281749999999999</v>
      </c>
      <c r="AA29" s="160">
        <v>0.37957559616216219</v>
      </c>
      <c r="AB29" s="158">
        <v>1</v>
      </c>
    </row>
    <row r="30" spans="2:28">
      <c r="B30" s="157" t="s">
        <v>172</v>
      </c>
      <c r="C30" s="157" t="s">
        <v>298</v>
      </c>
      <c r="D30" s="157" t="s">
        <v>299</v>
      </c>
      <c r="E30" s="157" t="s">
        <v>10</v>
      </c>
      <c r="F30" s="157" t="s">
        <v>21</v>
      </c>
      <c r="G30" s="157" t="s">
        <v>175</v>
      </c>
      <c r="H30" s="157" t="s">
        <v>176</v>
      </c>
      <c r="J30" s="157" t="s">
        <v>298</v>
      </c>
      <c r="K30" s="157" t="s">
        <v>584</v>
      </c>
      <c r="L30" s="159">
        <v>5.2499999999999998E-2</v>
      </c>
      <c r="M30" s="161">
        <v>0.33418211125806241</v>
      </c>
      <c r="N30" s="159">
        <v>3</v>
      </c>
      <c r="P30" s="157" t="s">
        <v>172</v>
      </c>
      <c r="Q30" s="157" t="s">
        <v>623</v>
      </c>
      <c r="R30" s="157" t="s">
        <v>624</v>
      </c>
      <c r="S30" s="157" t="s">
        <v>10</v>
      </c>
      <c r="T30" s="157" t="s">
        <v>21</v>
      </c>
      <c r="U30" s="157" t="s">
        <v>175</v>
      </c>
      <c r="V30" s="157" t="s">
        <v>176</v>
      </c>
      <c r="X30" s="157" t="s">
        <v>623</v>
      </c>
      <c r="Y30" s="157" t="s">
        <v>901</v>
      </c>
      <c r="Z30" s="159">
        <v>11.367749999999999</v>
      </c>
      <c r="AA30" s="161">
        <v>0.37815286666440756</v>
      </c>
      <c r="AB30" s="159">
        <v>5</v>
      </c>
    </row>
    <row r="31" spans="2:28">
      <c r="B31" s="156" t="s">
        <v>172</v>
      </c>
      <c r="C31" s="156" t="s">
        <v>300</v>
      </c>
      <c r="D31" s="156" t="s">
        <v>301</v>
      </c>
      <c r="E31" s="156" t="s">
        <v>10</v>
      </c>
      <c r="F31" s="156" t="s">
        <v>21</v>
      </c>
      <c r="G31" s="156" t="s">
        <v>175</v>
      </c>
      <c r="H31" s="156" t="s">
        <v>176</v>
      </c>
      <c r="J31" s="156" t="s">
        <v>300</v>
      </c>
      <c r="K31" s="156" t="s">
        <v>584</v>
      </c>
      <c r="L31" s="158">
        <v>1.2682500000000001</v>
      </c>
      <c r="M31" s="160">
        <v>0.33271951391279381</v>
      </c>
      <c r="N31" s="158">
        <v>4</v>
      </c>
      <c r="P31" s="156" t="s">
        <v>172</v>
      </c>
      <c r="Q31" s="156" t="s">
        <v>625</v>
      </c>
      <c r="R31" s="156" t="s">
        <v>626</v>
      </c>
      <c r="S31" s="156" t="s">
        <v>10</v>
      </c>
      <c r="T31" s="156" t="s">
        <v>21</v>
      </c>
      <c r="U31" s="156" t="s">
        <v>175</v>
      </c>
      <c r="V31" s="156" t="s">
        <v>176</v>
      </c>
      <c r="X31" s="156" t="s">
        <v>625</v>
      </c>
      <c r="Y31" s="156" t="s">
        <v>901</v>
      </c>
      <c r="Z31" s="158">
        <v>6.1597499999999998</v>
      </c>
      <c r="AA31" s="160">
        <v>0.37442313881739941</v>
      </c>
      <c r="AB31" s="158">
        <v>2</v>
      </c>
    </row>
    <row r="32" spans="2:28">
      <c r="B32" s="157" t="s">
        <v>172</v>
      </c>
      <c r="C32" s="157" t="s">
        <v>302</v>
      </c>
      <c r="D32" s="157" t="s">
        <v>303</v>
      </c>
      <c r="E32" s="157" t="s">
        <v>10</v>
      </c>
      <c r="F32" s="157" t="s">
        <v>21</v>
      </c>
      <c r="G32" s="157" t="s">
        <v>175</v>
      </c>
      <c r="H32" s="157" t="s">
        <v>176</v>
      </c>
      <c r="J32" s="157" t="s">
        <v>302</v>
      </c>
      <c r="K32" s="157" t="s">
        <v>584</v>
      </c>
      <c r="L32" s="159">
        <v>0.22575000000000001</v>
      </c>
      <c r="M32" s="161">
        <v>0.32952281387639382</v>
      </c>
      <c r="N32" s="159">
        <v>5</v>
      </c>
      <c r="P32" s="157" t="s">
        <v>172</v>
      </c>
      <c r="Q32" s="157" t="s">
        <v>627</v>
      </c>
      <c r="R32" s="157" t="s">
        <v>628</v>
      </c>
      <c r="S32" s="157" t="s">
        <v>10</v>
      </c>
      <c r="T32" s="157" t="s">
        <v>21</v>
      </c>
      <c r="U32" s="157" t="s">
        <v>175</v>
      </c>
      <c r="V32" s="157" t="s">
        <v>176</v>
      </c>
      <c r="X32" s="157" t="s">
        <v>627</v>
      </c>
      <c r="Y32" s="157" t="s">
        <v>901</v>
      </c>
      <c r="Z32" s="159">
        <v>6.1792499999999997</v>
      </c>
      <c r="AA32" s="161">
        <v>0.37056427155512128</v>
      </c>
      <c r="AB32" s="159">
        <v>1</v>
      </c>
    </row>
    <row r="33" spans="2:28">
      <c r="B33" s="156" t="s">
        <v>172</v>
      </c>
      <c r="C33" s="156" t="s">
        <v>304</v>
      </c>
      <c r="D33" s="156" t="s">
        <v>305</v>
      </c>
      <c r="E33" s="156" t="s">
        <v>10</v>
      </c>
      <c r="F33" s="156" t="s">
        <v>21</v>
      </c>
      <c r="G33" s="156" t="s">
        <v>175</v>
      </c>
      <c r="H33" s="156" t="s">
        <v>176</v>
      </c>
      <c r="J33" s="156" t="s">
        <v>304</v>
      </c>
      <c r="K33" s="156" t="s">
        <v>584</v>
      </c>
      <c r="L33" s="158">
        <v>6.6000000000000003E-2</v>
      </c>
      <c r="M33" s="160">
        <v>0.32835773778187338</v>
      </c>
      <c r="N33" s="158">
        <v>2</v>
      </c>
      <c r="P33" s="156" t="s">
        <v>172</v>
      </c>
      <c r="Q33" s="156" t="s">
        <v>629</v>
      </c>
      <c r="R33" s="156" t="s">
        <v>630</v>
      </c>
      <c r="S33" s="156" t="s">
        <v>10</v>
      </c>
      <c r="T33" s="156" t="s">
        <v>21</v>
      </c>
      <c r="U33" s="156" t="s">
        <v>175</v>
      </c>
      <c r="V33" s="156" t="s">
        <v>176</v>
      </c>
      <c r="X33" s="156" t="s">
        <v>629</v>
      </c>
      <c r="Y33" s="156" t="s">
        <v>901</v>
      </c>
      <c r="Z33" s="158">
        <v>6.9690000000000003</v>
      </c>
      <c r="AA33" s="160">
        <v>0.36910014577180877</v>
      </c>
      <c r="AB33" s="158">
        <v>3</v>
      </c>
    </row>
    <row r="34" spans="2:28">
      <c r="B34" s="157" t="s">
        <v>172</v>
      </c>
      <c r="C34" s="157" t="s">
        <v>306</v>
      </c>
      <c r="D34" s="157" t="s">
        <v>307</v>
      </c>
      <c r="E34" s="157" t="s">
        <v>10</v>
      </c>
      <c r="F34" s="157" t="s">
        <v>21</v>
      </c>
      <c r="G34" s="157" t="s">
        <v>175</v>
      </c>
      <c r="H34" s="157" t="s">
        <v>176</v>
      </c>
      <c r="J34" s="157" t="s">
        <v>306</v>
      </c>
      <c r="K34" s="157" t="s">
        <v>584</v>
      </c>
      <c r="L34" s="159">
        <v>1.4550000000000001</v>
      </c>
      <c r="M34" s="161">
        <v>0.32711501104401869</v>
      </c>
      <c r="N34" s="159">
        <v>1</v>
      </c>
      <c r="P34" s="157" t="s">
        <v>172</v>
      </c>
      <c r="Q34" s="157" t="s">
        <v>631</v>
      </c>
      <c r="R34" s="157" t="s">
        <v>632</v>
      </c>
      <c r="S34" s="157" t="s">
        <v>10</v>
      </c>
      <c r="T34" s="157" t="s">
        <v>21</v>
      </c>
      <c r="U34" s="157" t="s">
        <v>175</v>
      </c>
      <c r="V34" s="157" t="s">
        <v>176</v>
      </c>
      <c r="X34" s="157" t="s">
        <v>631</v>
      </c>
      <c r="Y34" s="157" t="s">
        <v>901</v>
      </c>
      <c r="Z34" s="159">
        <v>0.3</v>
      </c>
      <c r="AA34" s="161">
        <v>0.36768818866266229</v>
      </c>
      <c r="AB34" s="159">
        <v>4</v>
      </c>
    </row>
    <row r="35" spans="2:28">
      <c r="B35" s="156" t="s">
        <v>172</v>
      </c>
      <c r="C35" s="156" t="s">
        <v>308</v>
      </c>
      <c r="D35" s="156" t="s">
        <v>309</v>
      </c>
      <c r="E35" s="156" t="s">
        <v>10</v>
      </c>
      <c r="F35" s="156" t="s">
        <v>21</v>
      </c>
      <c r="G35" s="156" t="s">
        <v>175</v>
      </c>
      <c r="H35" s="156" t="s">
        <v>176</v>
      </c>
      <c r="J35" s="156" t="s">
        <v>308</v>
      </c>
      <c r="K35" s="156" t="s">
        <v>584</v>
      </c>
      <c r="L35" s="158">
        <v>0.59550000000000003</v>
      </c>
      <c r="M35" s="160">
        <v>0.32302560361401439</v>
      </c>
      <c r="N35" s="158">
        <v>3</v>
      </c>
      <c r="P35" s="156" t="s">
        <v>172</v>
      </c>
      <c r="Q35" s="156" t="s">
        <v>633</v>
      </c>
      <c r="R35" s="156" t="s">
        <v>634</v>
      </c>
      <c r="S35" s="156" t="s">
        <v>10</v>
      </c>
      <c r="T35" s="156" t="s">
        <v>21</v>
      </c>
      <c r="U35" s="156" t="s">
        <v>175</v>
      </c>
      <c r="V35" s="156" t="s">
        <v>176</v>
      </c>
      <c r="X35" s="156" t="s">
        <v>633</v>
      </c>
      <c r="Y35" s="156" t="s">
        <v>901</v>
      </c>
      <c r="Z35" s="158">
        <v>4.2480000000000002</v>
      </c>
      <c r="AA35" s="160">
        <v>0.36022397199751061</v>
      </c>
      <c r="AB35" s="158">
        <v>1</v>
      </c>
    </row>
    <row r="36" spans="2:28">
      <c r="B36" s="157" t="s">
        <v>172</v>
      </c>
      <c r="C36" s="157" t="s">
        <v>310</v>
      </c>
      <c r="D36" s="157" t="s">
        <v>311</v>
      </c>
      <c r="E36" s="157" t="s">
        <v>10</v>
      </c>
      <c r="F36" s="157" t="s">
        <v>21</v>
      </c>
      <c r="G36" s="157" t="s">
        <v>175</v>
      </c>
      <c r="H36" s="157" t="s">
        <v>176</v>
      </c>
      <c r="J36" s="157" t="s">
        <v>310</v>
      </c>
      <c r="K36" s="157" t="s">
        <v>584</v>
      </c>
      <c r="L36" s="159">
        <v>1.5E-3</v>
      </c>
      <c r="M36" s="161">
        <v>0.32050726402513718</v>
      </c>
      <c r="N36" s="159">
        <v>1</v>
      </c>
      <c r="P36" s="157" t="s">
        <v>172</v>
      </c>
      <c r="Q36" s="157" t="s">
        <v>635</v>
      </c>
      <c r="R36" s="157" t="s">
        <v>636</v>
      </c>
      <c r="S36" s="157" t="s">
        <v>10</v>
      </c>
      <c r="T36" s="157" t="s">
        <v>21</v>
      </c>
      <c r="U36" s="157" t="s">
        <v>175</v>
      </c>
      <c r="V36" s="157" t="s">
        <v>176</v>
      </c>
      <c r="X36" s="157" t="s">
        <v>635</v>
      </c>
      <c r="Y36" s="157" t="s">
        <v>901</v>
      </c>
      <c r="Z36" s="159">
        <v>0.23774999999999999</v>
      </c>
      <c r="AA36" s="161">
        <v>0.35962772536758569</v>
      </c>
      <c r="AB36" s="159">
        <v>3</v>
      </c>
    </row>
    <row r="37" spans="2:28">
      <c r="B37" s="156" t="s">
        <v>172</v>
      </c>
      <c r="C37" s="156" t="s">
        <v>312</v>
      </c>
      <c r="D37" s="156" t="s">
        <v>313</v>
      </c>
      <c r="E37" s="156" t="s">
        <v>10</v>
      </c>
      <c r="F37" s="156" t="s">
        <v>21</v>
      </c>
      <c r="G37" s="156" t="s">
        <v>175</v>
      </c>
      <c r="H37" s="156" t="s">
        <v>176</v>
      </c>
      <c r="J37" s="156" t="s">
        <v>312</v>
      </c>
      <c r="K37" s="156" t="s">
        <v>584</v>
      </c>
      <c r="L37" s="158">
        <v>0.53325</v>
      </c>
      <c r="M37" s="160">
        <v>0.31593840387131378</v>
      </c>
      <c r="N37" s="158">
        <v>2</v>
      </c>
      <c r="P37" s="156" t="s">
        <v>172</v>
      </c>
      <c r="Q37" s="156" t="s">
        <v>637</v>
      </c>
      <c r="R37" s="156" t="s">
        <v>638</v>
      </c>
      <c r="S37" s="156" t="s">
        <v>10</v>
      </c>
      <c r="T37" s="156" t="s">
        <v>21</v>
      </c>
      <c r="U37" s="156" t="s">
        <v>175</v>
      </c>
      <c r="V37" s="156" t="s">
        <v>176</v>
      </c>
      <c r="X37" s="156" t="s">
        <v>637</v>
      </c>
      <c r="Y37" s="156" t="s">
        <v>901</v>
      </c>
      <c r="Z37" s="158">
        <v>6.9007500000000004</v>
      </c>
      <c r="AA37" s="160">
        <v>0.357704635099448</v>
      </c>
      <c r="AB37" s="158">
        <v>4</v>
      </c>
    </row>
    <row r="38" spans="2:28">
      <c r="B38" s="157" t="s">
        <v>172</v>
      </c>
      <c r="C38" s="157" t="s">
        <v>314</v>
      </c>
      <c r="D38" s="157" t="s">
        <v>315</v>
      </c>
      <c r="E38" s="157" t="s">
        <v>10</v>
      </c>
      <c r="F38" s="157" t="s">
        <v>21</v>
      </c>
      <c r="G38" s="157" t="s">
        <v>175</v>
      </c>
      <c r="H38" s="157" t="s">
        <v>176</v>
      </c>
      <c r="J38" s="157" t="s">
        <v>314</v>
      </c>
      <c r="K38" s="157" t="s">
        <v>584</v>
      </c>
      <c r="L38" s="159">
        <v>2.4750000000000001E-2</v>
      </c>
      <c r="M38" s="161">
        <v>0.29676043903007437</v>
      </c>
      <c r="N38" s="159">
        <v>1</v>
      </c>
      <c r="P38" s="157" t="s">
        <v>172</v>
      </c>
      <c r="Q38" s="157" t="s">
        <v>639</v>
      </c>
      <c r="R38" s="157" t="s">
        <v>640</v>
      </c>
      <c r="S38" s="157" t="s">
        <v>10</v>
      </c>
      <c r="T38" s="157" t="s">
        <v>21</v>
      </c>
      <c r="U38" s="157" t="s">
        <v>175</v>
      </c>
      <c r="V38" s="157" t="s">
        <v>176</v>
      </c>
      <c r="X38" s="157" t="s">
        <v>639</v>
      </c>
      <c r="Y38" s="157" t="s">
        <v>901</v>
      </c>
      <c r="Z38" s="159">
        <v>1.3245</v>
      </c>
      <c r="AA38" s="161">
        <v>0.35731782586733568</v>
      </c>
      <c r="AB38" s="159">
        <v>2</v>
      </c>
    </row>
    <row r="39" spans="2:28">
      <c r="B39" s="156" t="s">
        <v>172</v>
      </c>
      <c r="C39" s="156" t="s">
        <v>316</v>
      </c>
      <c r="D39" s="156" t="s">
        <v>317</v>
      </c>
      <c r="E39" s="156" t="s">
        <v>10</v>
      </c>
      <c r="F39" s="156" t="s">
        <v>21</v>
      </c>
      <c r="G39" s="156" t="s">
        <v>175</v>
      </c>
      <c r="H39" s="156" t="s">
        <v>176</v>
      </c>
      <c r="J39" s="156" t="s">
        <v>316</v>
      </c>
      <c r="K39" s="156" t="s">
        <v>584</v>
      </c>
      <c r="L39" s="158">
        <v>1.37775</v>
      </c>
      <c r="M39" s="160">
        <v>0.2944326378971277</v>
      </c>
      <c r="N39" s="158">
        <v>2</v>
      </c>
      <c r="P39" s="156" t="s">
        <v>172</v>
      </c>
      <c r="Q39" s="156" t="s">
        <v>641</v>
      </c>
      <c r="R39" s="156" t="s">
        <v>642</v>
      </c>
      <c r="S39" s="156" t="s">
        <v>10</v>
      </c>
      <c r="T39" s="156" t="s">
        <v>21</v>
      </c>
      <c r="U39" s="156" t="s">
        <v>175</v>
      </c>
      <c r="V39" s="156" t="s">
        <v>176</v>
      </c>
      <c r="X39" s="156" t="s">
        <v>641</v>
      </c>
      <c r="Y39" s="156" t="s">
        <v>901</v>
      </c>
      <c r="Z39" s="158">
        <v>2.10825</v>
      </c>
      <c r="AA39" s="160">
        <v>0.35322509469383939</v>
      </c>
      <c r="AB39" s="158">
        <v>1</v>
      </c>
    </row>
    <row r="40" spans="2:28">
      <c r="B40" s="157" t="s">
        <v>172</v>
      </c>
      <c r="C40" s="157" t="s">
        <v>318</v>
      </c>
      <c r="D40" s="157" t="s">
        <v>319</v>
      </c>
      <c r="E40" s="157" t="s">
        <v>10</v>
      </c>
      <c r="F40" s="157" t="s">
        <v>21</v>
      </c>
      <c r="G40" s="157" t="s">
        <v>175</v>
      </c>
      <c r="H40" s="157" t="s">
        <v>176</v>
      </c>
      <c r="J40" s="157" t="s">
        <v>318</v>
      </c>
      <c r="K40" s="157" t="s">
        <v>584</v>
      </c>
      <c r="L40" s="159">
        <v>4.5412499999999998</v>
      </c>
      <c r="M40" s="161">
        <v>0.29201470339946439</v>
      </c>
      <c r="N40" s="159">
        <v>4</v>
      </c>
      <c r="P40" s="157" t="s">
        <v>172</v>
      </c>
      <c r="Q40" s="157" t="s">
        <v>643</v>
      </c>
      <c r="R40" s="157" t="s">
        <v>644</v>
      </c>
      <c r="S40" s="157" t="s">
        <v>10</v>
      </c>
      <c r="T40" s="157" t="s">
        <v>21</v>
      </c>
      <c r="U40" s="157" t="s">
        <v>175</v>
      </c>
      <c r="V40" s="157" t="s">
        <v>176</v>
      </c>
      <c r="X40" s="157" t="s">
        <v>643</v>
      </c>
      <c r="Y40" s="157" t="s">
        <v>901</v>
      </c>
      <c r="Z40" s="159">
        <v>6.9420000000000002</v>
      </c>
      <c r="AA40" s="161">
        <v>0.34649187620312072</v>
      </c>
      <c r="AB40" s="159">
        <v>2</v>
      </c>
    </row>
    <row r="41" spans="2:28">
      <c r="B41" s="156" t="s">
        <v>172</v>
      </c>
      <c r="C41" s="156" t="s">
        <v>320</v>
      </c>
      <c r="D41" s="156" t="s">
        <v>321</v>
      </c>
      <c r="E41" s="156" t="s">
        <v>10</v>
      </c>
      <c r="F41" s="156" t="s">
        <v>21</v>
      </c>
      <c r="G41" s="156" t="s">
        <v>175</v>
      </c>
      <c r="H41" s="156" t="s">
        <v>176</v>
      </c>
      <c r="J41" s="156" t="s">
        <v>320</v>
      </c>
      <c r="K41" s="156" t="s">
        <v>584</v>
      </c>
      <c r="L41" s="158">
        <v>0.12</v>
      </c>
      <c r="M41" s="160">
        <v>0.28771348044884421</v>
      </c>
      <c r="N41" s="158">
        <v>1</v>
      </c>
      <c r="P41" s="156" t="s">
        <v>172</v>
      </c>
      <c r="Q41" s="156" t="s">
        <v>645</v>
      </c>
      <c r="R41" s="156" t="s">
        <v>646</v>
      </c>
      <c r="S41" s="156" t="s">
        <v>10</v>
      </c>
      <c r="T41" s="156" t="s">
        <v>21</v>
      </c>
      <c r="U41" s="156" t="s">
        <v>175</v>
      </c>
      <c r="V41" s="156" t="s">
        <v>176</v>
      </c>
      <c r="X41" s="156" t="s">
        <v>645</v>
      </c>
      <c r="Y41" s="156" t="s">
        <v>901</v>
      </c>
      <c r="Z41" s="158">
        <v>5.1502499999999998</v>
      </c>
      <c r="AA41" s="160">
        <v>0.34322519427229597</v>
      </c>
      <c r="AB41" s="158">
        <v>1</v>
      </c>
    </row>
    <row r="42" spans="2:28">
      <c r="B42" s="157" t="s">
        <v>172</v>
      </c>
      <c r="C42" s="157" t="s">
        <v>322</v>
      </c>
      <c r="D42" s="157" t="s">
        <v>323</v>
      </c>
      <c r="E42" s="157" t="s">
        <v>10</v>
      </c>
      <c r="F42" s="157" t="s">
        <v>21</v>
      </c>
      <c r="G42" s="157" t="s">
        <v>175</v>
      </c>
      <c r="H42" s="157" t="s">
        <v>176</v>
      </c>
      <c r="J42" s="157" t="s">
        <v>322</v>
      </c>
      <c r="K42" s="157" t="s">
        <v>584</v>
      </c>
      <c r="L42" s="159">
        <v>4.3425000000000002</v>
      </c>
      <c r="M42" s="161">
        <v>0.28689422511726248</v>
      </c>
      <c r="N42" s="159">
        <v>3</v>
      </c>
      <c r="P42" s="157" t="s">
        <v>172</v>
      </c>
      <c r="Q42" s="157" t="s">
        <v>647</v>
      </c>
      <c r="R42" s="157" t="s">
        <v>648</v>
      </c>
      <c r="S42" s="157" t="s">
        <v>10</v>
      </c>
      <c r="T42" s="157" t="s">
        <v>21</v>
      </c>
      <c r="U42" s="157" t="s">
        <v>175</v>
      </c>
      <c r="V42" s="157" t="s">
        <v>176</v>
      </c>
      <c r="X42" s="157" t="s">
        <v>647</v>
      </c>
      <c r="Y42" s="157" t="s">
        <v>901</v>
      </c>
      <c r="Z42" s="159">
        <v>6.9015000000000004</v>
      </c>
      <c r="AA42" s="161">
        <v>0.34217356701274149</v>
      </c>
      <c r="AB42" s="159">
        <v>2</v>
      </c>
    </row>
    <row r="43" spans="2:28">
      <c r="B43" s="156" t="s">
        <v>172</v>
      </c>
      <c r="C43" s="156" t="s">
        <v>324</v>
      </c>
      <c r="D43" s="156" t="s">
        <v>325</v>
      </c>
      <c r="E43" s="156" t="s">
        <v>10</v>
      </c>
      <c r="F43" s="156" t="s">
        <v>21</v>
      </c>
      <c r="G43" s="156" t="s">
        <v>175</v>
      </c>
      <c r="H43" s="156" t="s">
        <v>176</v>
      </c>
      <c r="J43" s="156" t="s">
        <v>324</v>
      </c>
      <c r="K43" s="156" t="s">
        <v>584</v>
      </c>
      <c r="L43" s="158">
        <v>4.4999999999999997E-3</v>
      </c>
      <c r="M43" s="160">
        <v>0.28233274652097862</v>
      </c>
      <c r="N43" s="158">
        <v>3</v>
      </c>
      <c r="P43" s="156" t="s">
        <v>172</v>
      </c>
      <c r="Q43" s="156" t="s">
        <v>649</v>
      </c>
      <c r="R43" s="156" t="s">
        <v>650</v>
      </c>
      <c r="S43" s="156" t="s">
        <v>10</v>
      </c>
      <c r="T43" s="156" t="s">
        <v>21</v>
      </c>
      <c r="U43" s="156" t="s">
        <v>175</v>
      </c>
      <c r="V43" s="156" t="s">
        <v>176</v>
      </c>
      <c r="X43" s="156" t="s">
        <v>649</v>
      </c>
      <c r="Y43" s="156" t="s">
        <v>901</v>
      </c>
      <c r="Z43" s="158">
        <v>7.4249999999999997E-2</v>
      </c>
      <c r="AA43" s="160">
        <v>0.3401062064259307</v>
      </c>
      <c r="AB43" s="158">
        <v>4</v>
      </c>
    </row>
    <row r="44" spans="2:28">
      <c r="B44" s="157" t="s">
        <v>172</v>
      </c>
      <c r="C44" s="157" t="s">
        <v>326</v>
      </c>
      <c r="D44" s="157" t="s">
        <v>327</v>
      </c>
      <c r="E44" s="157" t="s">
        <v>10</v>
      </c>
      <c r="F44" s="157" t="s">
        <v>21</v>
      </c>
      <c r="G44" s="157" t="s">
        <v>175</v>
      </c>
      <c r="H44" s="157" t="s">
        <v>176</v>
      </c>
      <c r="J44" s="157" t="s">
        <v>326</v>
      </c>
      <c r="K44" s="157" t="s">
        <v>584</v>
      </c>
      <c r="L44" s="159">
        <v>1.2E-2</v>
      </c>
      <c r="M44" s="161">
        <v>0.27958504473879831</v>
      </c>
      <c r="N44" s="159">
        <v>2</v>
      </c>
      <c r="P44" s="157" t="s">
        <v>172</v>
      </c>
      <c r="Q44" s="157" t="s">
        <v>651</v>
      </c>
      <c r="R44" s="157" t="s">
        <v>652</v>
      </c>
      <c r="S44" s="157" t="s">
        <v>10</v>
      </c>
      <c r="T44" s="157" t="s">
        <v>21</v>
      </c>
      <c r="U44" s="157" t="s">
        <v>175</v>
      </c>
      <c r="V44" s="157" t="s">
        <v>176</v>
      </c>
      <c r="X44" s="157" t="s">
        <v>651</v>
      </c>
      <c r="Y44" s="157" t="s">
        <v>901</v>
      </c>
      <c r="Z44" s="159">
        <v>6.9015000000000004</v>
      </c>
      <c r="AA44" s="161">
        <v>0.3400149582003435</v>
      </c>
      <c r="AB44" s="159">
        <v>3</v>
      </c>
    </row>
    <row r="45" spans="2:28">
      <c r="B45" s="156" t="s">
        <v>172</v>
      </c>
      <c r="C45" s="156" t="s">
        <v>328</v>
      </c>
      <c r="D45" s="156" t="s">
        <v>329</v>
      </c>
      <c r="E45" s="156" t="s">
        <v>10</v>
      </c>
      <c r="F45" s="156" t="s">
        <v>21</v>
      </c>
      <c r="G45" s="156" t="s">
        <v>175</v>
      </c>
      <c r="H45" s="156" t="s">
        <v>176</v>
      </c>
      <c r="J45" s="156" t="s">
        <v>328</v>
      </c>
      <c r="K45" s="156" t="s">
        <v>584</v>
      </c>
      <c r="L45" s="158">
        <v>4.725E-2</v>
      </c>
      <c r="M45" s="160">
        <v>0.2772220181795011</v>
      </c>
      <c r="N45" s="158">
        <v>1</v>
      </c>
      <c r="P45" s="156" t="s">
        <v>172</v>
      </c>
      <c r="Q45" s="156" t="s">
        <v>653</v>
      </c>
      <c r="R45" s="156" t="s">
        <v>654</v>
      </c>
      <c r="S45" s="156" t="s">
        <v>10</v>
      </c>
      <c r="T45" s="156" t="s">
        <v>21</v>
      </c>
      <c r="U45" s="156" t="s">
        <v>175</v>
      </c>
      <c r="V45" s="156" t="s">
        <v>176</v>
      </c>
      <c r="X45" s="156" t="s">
        <v>653</v>
      </c>
      <c r="Y45" s="156" t="s">
        <v>901</v>
      </c>
      <c r="Z45" s="158">
        <v>1.944</v>
      </c>
      <c r="AA45" s="160">
        <v>0.33407830606376809</v>
      </c>
      <c r="AB45" s="158">
        <v>5</v>
      </c>
    </row>
    <row r="46" spans="2:28">
      <c r="B46" s="157" t="s">
        <v>172</v>
      </c>
      <c r="C46" s="157" t="s">
        <v>330</v>
      </c>
      <c r="D46" s="157" t="s">
        <v>331</v>
      </c>
      <c r="E46" s="157" t="s">
        <v>10</v>
      </c>
      <c r="F46" s="157" t="s">
        <v>21</v>
      </c>
      <c r="G46" s="157" t="s">
        <v>175</v>
      </c>
      <c r="H46" s="157" t="s">
        <v>176</v>
      </c>
      <c r="J46" s="157" t="s">
        <v>330</v>
      </c>
      <c r="K46" s="157" t="s">
        <v>584</v>
      </c>
      <c r="L46" s="159">
        <v>6.4192499999999999</v>
      </c>
      <c r="M46" s="161">
        <v>0.27147486651299452</v>
      </c>
      <c r="N46" s="159">
        <v>2</v>
      </c>
      <c r="P46" s="157" t="s">
        <v>172</v>
      </c>
      <c r="Q46" s="157" t="s">
        <v>655</v>
      </c>
      <c r="R46" s="157" t="s">
        <v>656</v>
      </c>
      <c r="S46" s="157" t="s">
        <v>10</v>
      </c>
      <c r="T46" s="157" t="s">
        <v>21</v>
      </c>
      <c r="U46" s="157" t="s">
        <v>175</v>
      </c>
      <c r="V46" s="157" t="s">
        <v>176</v>
      </c>
      <c r="X46" s="157" t="s">
        <v>655</v>
      </c>
      <c r="Y46" s="157" t="s">
        <v>901</v>
      </c>
      <c r="Z46" s="159">
        <v>2.1772499999999999</v>
      </c>
      <c r="AA46" s="161">
        <v>0.33077772338785077</v>
      </c>
      <c r="AB46" s="159">
        <v>1</v>
      </c>
    </row>
    <row r="47" spans="2:28">
      <c r="B47" s="156" t="s">
        <v>172</v>
      </c>
      <c r="C47" s="156" t="s">
        <v>332</v>
      </c>
      <c r="D47" s="156" t="s">
        <v>333</v>
      </c>
      <c r="E47" s="156" t="s">
        <v>10</v>
      </c>
      <c r="F47" s="156" t="s">
        <v>21</v>
      </c>
      <c r="G47" s="156" t="s">
        <v>175</v>
      </c>
      <c r="H47" s="156" t="s">
        <v>176</v>
      </c>
      <c r="J47" s="156" t="s">
        <v>332</v>
      </c>
      <c r="K47" s="156" t="s">
        <v>584</v>
      </c>
      <c r="L47" s="158">
        <v>0.8145</v>
      </c>
      <c r="M47" s="160">
        <v>0.27126842983718891</v>
      </c>
      <c r="N47" s="158">
        <v>5</v>
      </c>
      <c r="P47" s="156" t="s">
        <v>172</v>
      </c>
      <c r="Q47" s="156" t="s">
        <v>657</v>
      </c>
      <c r="R47" s="156" t="s">
        <v>658</v>
      </c>
      <c r="S47" s="156" t="s">
        <v>10</v>
      </c>
      <c r="T47" s="156" t="s">
        <v>21</v>
      </c>
      <c r="U47" s="156" t="s">
        <v>175</v>
      </c>
      <c r="V47" s="156" t="s">
        <v>176</v>
      </c>
      <c r="X47" s="156" t="s">
        <v>657</v>
      </c>
      <c r="Y47" s="156" t="s">
        <v>901</v>
      </c>
      <c r="Z47" s="158">
        <v>1.9950000000000001</v>
      </c>
      <c r="AA47" s="160">
        <v>0.33063823633910339</v>
      </c>
      <c r="AB47" s="158">
        <v>2</v>
      </c>
    </row>
    <row r="48" spans="2:28">
      <c r="B48" s="157" t="s">
        <v>172</v>
      </c>
      <c r="C48" s="157" t="s">
        <v>334</v>
      </c>
      <c r="D48" s="157" t="s">
        <v>335</v>
      </c>
      <c r="E48" s="157" t="s">
        <v>10</v>
      </c>
      <c r="F48" s="157" t="s">
        <v>21</v>
      </c>
      <c r="G48" s="157" t="s">
        <v>175</v>
      </c>
      <c r="H48" s="157" t="s">
        <v>176</v>
      </c>
      <c r="J48" s="157" t="s">
        <v>334</v>
      </c>
      <c r="K48" s="157" t="s">
        <v>584</v>
      </c>
      <c r="L48" s="159">
        <v>4.2210000000000001</v>
      </c>
      <c r="M48" s="161">
        <v>0.27095319078261593</v>
      </c>
      <c r="N48" s="159">
        <v>4</v>
      </c>
      <c r="P48" s="157" t="s">
        <v>172</v>
      </c>
      <c r="Q48" s="157" t="s">
        <v>659</v>
      </c>
      <c r="R48" s="157" t="s">
        <v>660</v>
      </c>
      <c r="S48" s="157" t="s">
        <v>10</v>
      </c>
      <c r="T48" s="157" t="s">
        <v>21</v>
      </c>
      <c r="U48" s="157" t="s">
        <v>175</v>
      </c>
      <c r="V48" s="157" t="s">
        <v>176</v>
      </c>
      <c r="X48" s="157" t="s">
        <v>659</v>
      </c>
      <c r="Y48" s="157" t="s">
        <v>901</v>
      </c>
      <c r="Z48" s="159">
        <v>0.80925000000000002</v>
      </c>
      <c r="AA48" s="161">
        <v>0.32955316030789733</v>
      </c>
      <c r="AB48" s="159">
        <v>4</v>
      </c>
    </row>
    <row r="49" spans="2:28">
      <c r="B49" s="156" t="s">
        <v>172</v>
      </c>
      <c r="C49" s="156" t="s">
        <v>336</v>
      </c>
      <c r="D49" s="156" t="s">
        <v>337</v>
      </c>
      <c r="E49" s="156" t="s">
        <v>10</v>
      </c>
      <c r="F49" s="156" t="s">
        <v>21</v>
      </c>
      <c r="G49" s="156" t="s">
        <v>175</v>
      </c>
      <c r="H49" s="156" t="s">
        <v>176</v>
      </c>
      <c r="J49" s="156" t="s">
        <v>336</v>
      </c>
      <c r="K49" s="156" t="s">
        <v>584</v>
      </c>
      <c r="L49" s="158">
        <v>1.0395000000000001</v>
      </c>
      <c r="M49" s="160">
        <v>0.26997897197377529</v>
      </c>
      <c r="N49" s="158">
        <v>3</v>
      </c>
      <c r="P49" s="156" t="s">
        <v>172</v>
      </c>
      <c r="Q49" s="156" t="s">
        <v>661</v>
      </c>
      <c r="R49" s="156" t="s">
        <v>662</v>
      </c>
      <c r="S49" s="156" t="s">
        <v>10</v>
      </c>
      <c r="T49" s="156" t="s">
        <v>21</v>
      </c>
      <c r="U49" s="156" t="s">
        <v>175</v>
      </c>
      <c r="V49" s="156" t="s">
        <v>176</v>
      </c>
      <c r="X49" s="156" t="s">
        <v>661</v>
      </c>
      <c r="Y49" s="156" t="s">
        <v>901</v>
      </c>
      <c r="Z49" s="158">
        <v>6.9000000000000006E-2</v>
      </c>
      <c r="AA49" s="160">
        <v>0.32918439549030981</v>
      </c>
      <c r="AB49" s="158">
        <v>3</v>
      </c>
    </row>
    <row r="50" spans="2:28">
      <c r="B50" s="157" t="s">
        <v>172</v>
      </c>
      <c r="C50" s="157" t="s">
        <v>338</v>
      </c>
      <c r="D50" s="157" t="s">
        <v>339</v>
      </c>
      <c r="E50" s="157" t="s">
        <v>10</v>
      </c>
      <c r="F50" s="157" t="s">
        <v>21</v>
      </c>
      <c r="G50" s="157" t="s">
        <v>175</v>
      </c>
      <c r="H50" s="157" t="s">
        <v>176</v>
      </c>
      <c r="J50" s="157" t="s">
        <v>338</v>
      </c>
      <c r="K50" s="157" t="s">
        <v>584</v>
      </c>
      <c r="L50" s="159">
        <v>6.5407500000000001</v>
      </c>
      <c r="M50" s="161">
        <v>0.26866825359094981</v>
      </c>
      <c r="N50" s="159">
        <v>1</v>
      </c>
      <c r="P50" s="157" t="s">
        <v>172</v>
      </c>
      <c r="Q50" s="157" t="s">
        <v>663</v>
      </c>
      <c r="R50" s="157" t="s">
        <v>664</v>
      </c>
      <c r="S50" s="157" t="s">
        <v>10</v>
      </c>
      <c r="T50" s="157" t="s">
        <v>21</v>
      </c>
      <c r="U50" s="157" t="s">
        <v>175</v>
      </c>
      <c r="V50" s="157" t="s">
        <v>176</v>
      </c>
      <c r="X50" s="157" t="s">
        <v>663</v>
      </c>
      <c r="Y50" s="157" t="s">
        <v>901</v>
      </c>
      <c r="Z50" s="159">
        <v>6.7424999999999997</v>
      </c>
      <c r="AA50" s="161">
        <v>0.3238280352109375</v>
      </c>
      <c r="AB50" s="159">
        <v>5</v>
      </c>
    </row>
    <row r="51" spans="2:28">
      <c r="B51" s="156" t="s">
        <v>172</v>
      </c>
      <c r="C51" s="156" t="s">
        <v>340</v>
      </c>
      <c r="D51" s="156" t="s">
        <v>341</v>
      </c>
      <c r="E51" s="156" t="s">
        <v>10</v>
      </c>
      <c r="F51" s="156" t="s">
        <v>21</v>
      </c>
      <c r="G51" s="156" t="s">
        <v>175</v>
      </c>
      <c r="H51" s="156" t="s">
        <v>176</v>
      </c>
      <c r="J51" s="156" t="s">
        <v>340</v>
      </c>
      <c r="K51" s="156" t="s">
        <v>584</v>
      </c>
      <c r="L51" s="158">
        <v>2.9032499999999999</v>
      </c>
      <c r="M51" s="160">
        <v>0.26031992588371078</v>
      </c>
      <c r="N51" s="158">
        <v>1</v>
      </c>
      <c r="P51" s="156" t="s">
        <v>172</v>
      </c>
      <c r="Q51" s="156" t="s">
        <v>665</v>
      </c>
      <c r="R51" s="156" t="s">
        <v>666</v>
      </c>
      <c r="S51" s="156" t="s">
        <v>10</v>
      </c>
      <c r="T51" s="156" t="s">
        <v>21</v>
      </c>
      <c r="U51" s="156" t="s">
        <v>175</v>
      </c>
      <c r="V51" s="156" t="s">
        <v>176</v>
      </c>
      <c r="X51" s="156" t="s">
        <v>665</v>
      </c>
      <c r="Y51" s="156" t="s">
        <v>901</v>
      </c>
      <c r="Z51" s="158">
        <v>6.8369999999999997</v>
      </c>
      <c r="AA51" s="160">
        <v>0.32343678413450133</v>
      </c>
      <c r="AB51" s="158">
        <v>3</v>
      </c>
    </row>
    <row r="52" spans="2:28">
      <c r="B52" s="157" t="s">
        <v>172</v>
      </c>
      <c r="C52" s="157" t="s">
        <v>342</v>
      </c>
      <c r="D52" s="157" t="s">
        <v>343</v>
      </c>
      <c r="E52" s="157" t="s">
        <v>10</v>
      </c>
      <c r="F52" s="157" t="s">
        <v>21</v>
      </c>
      <c r="G52" s="157" t="s">
        <v>175</v>
      </c>
      <c r="H52" s="157" t="s">
        <v>176</v>
      </c>
      <c r="J52" s="157" t="s">
        <v>342</v>
      </c>
      <c r="K52" s="157" t="s">
        <v>584</v>
      </c>
      <c r="L52" s="159">
        <v>4.5037500000000001</v>
      </c>
      <c r="M52" s="161">
        <v>0.2549155554293327</v>
      </c>
      <c r="N52" s="159">
        <v>5</v>
      </c>
      <c r="P52" s="157" t="s">
        <v>172</v>
      </c>
      <c r="Q52" s="157" t="s">
        <v>667</v>
      </c>
      <c r="R52" s="157" t="s">
        <v>668</v>
      </c>
      <c r="S52" s="157" t="s">
        <v>10</v>
      </c>
      <c r="T52" s="157" t="s">
        <v>21</v>
      </c>
      <c r="U52" s="157" t="s">
        <v>175</v>
      </c>
      <c r="V52" s="157" t="s">
        <v>176</v>
      </c>
      <c r="X52" s="157" t="s">
        <v>667</v>
      </c>
      <c r="Y52" s="157" t="s">
        <v>901</v>
      </c>
      <c r="Z52" s="159">
        <v>8.1914999999999996</v>
      </c>
      <c r="AA52" s="161">
        <v>0.32187726538765421</v>
      </c>
      <c r="AB52" s="159">
        <v>2</v>
      </c>
    </row>
    <row r="53" spans="2:28">
      <c r="B53" s="156" t="s">
        <v>172</v>
      </c>
      <c r="C53" s="156" t="s">
        <v>344</v>
      </c>
      <c r="D53" s="156" t="s">
        <v>345</v>
      </c>
      <c r="E53" s="156" t="s">
        <v>10</v>
      </c>
      <c r="F53" s="156" t="s">
        <v>21</v>
      </c>
      <c r="G53" s="156" t="s">
        <v>175</v>
      </c>
      <c r="H53" s="156" t="s">
        <v>176</v>
      </c>
      <c r="J53" s="156" t="s">
        <v>344</v>
      </c>
      <c r="K53" s="156" t="s">
        <v>584</v>
      </c>
      <c r="L53" s="158">
        <v>0.58650000000000002</v>
      </c>
      <c r="M53" s="160">
        <v>0.25376313184490901</v>
      </c>
      <c r="N53" s="158">
        <v>2</v>
      </c>
      <c r="P53" s="156" t="s">
        <v>172</v>
      </c>
      <c r="Q53" s="156" t="s">
        <v>669</v>
      </c>
      <c r="R53" s="156" t="s">
        <v>670</v>
      </c>
      <c r="S53" s="156" t="s">
        <v>10</v>
      </c>
      <c r="T53" s="156" t="s">
        <v>21</v>
      </c>
      <c r="U53" s="156" t="s">
        <v>175</v>
      </c>
      <c r="V53" s="156" t="s">
        <v>176</v>
      </c>
      <c r="X53" s="156" t="s">
        <v>669</v>
      </c>
      <c r="Y53" s="156" t="s">
        <v>901</v>
      </c>
      <c r="Z53" s="158">
        <v>9.5984999999999996</v>
      </c>
      <c r="AA53" s="160">
        <v>0.31804394802992986</v>
      </c>
      <c r="AB53" s="158">
        <v>1</v>
      </c>
    </row>
    <row r="54" spans="2:28">
      <c r="B54" s="157" t="s">
        <v>172</v>
      </c>
      <c r="C54" s="157" t="s">
        <v>346</v>
      </c>
      <c r="D54" s="157" t="s">
        <v>347</v>
      </c>
      <c r="E54" s="157" t="s">
        <v>10</v>
      </c>
      <c r="F54" s="157" t="s">
        <v>21</v>
      </c>
      <c r="G54" s="157" t="s">
        <v>175</v>
      </c>
      <c r="H54" s="157" t="s">
        <v>176</v>
      </c>
      <c r="J54" s="157" t="s">
        <v>346</v>
      </c>
      <c r="K54" s="157" t="s">
        <v>584</v>
      </c>
      <c r="L54" s="159">
        <v>0.42375000000000002</v>
      </c>
      <c r="M54" s="161">
        <v>0.2537599910760282</v>
      </c>
      <c r="N54" s="159">
        <v>4</v>
      </c>
      <c r="P54" s="157" t="s">
        <v>172</v>
      </c>
      <c r="Q54" s="157" t="s">
        <v>671</v>
      </c>
      <c r="R54" s="157" t="s">
        <v>672</v>
      </c>
      <c r="S54" s="157" t="s">
        <v>10</v>
      </c>
      <c r="T54" s="157" t="s">
        <v>21</v>
      </c>
      <c r="U54" s="157" t="s">
        <v>175</v>
      </c>
      <c r="V54" s="157" t="s">
        <v>176</v>
      </c>
      <c r="X54" s="157" t="s">
        <v>671</v>
      </c>
      <c r="Y54" s="157" t="s">
        <v>901</v>
      </c>
      <c r="Z54" s="159">
        <v>6.1057499999999996</v>
      </c>
      <c r="AA54" s="161">
        <v>0.31589319812453692</v>
      </c>
      <c r="AB54" s="159">
        <v>4</v>
      </c>
    </row>
    <row r="55" spans="2:28">
      <c r="B55" s="156" t="s">
        <v>172</v>
      </c>
      <c r="C55" s="156" t="s">
        <v>348</v>
      </c>
      <c r="D55" s="156" t="s">
        <v>349</v>
      </c>
      <c r="E55" s="156" t="s">
        <v>10</v>
      </c>
      <c r="F55" s="156" t="s">
        <v>21</v>
      </c>
      <c r="G55" s="156" t="s">
        <v>175</v>
      </c>
      <c r="H55" s="156" t="s">
        <v>176</v>
      </c>
      <c r="J55" s="156" t="s">
        <v>348</v>
      </c>
      <c r="K55" s="156" t="s">
        <v>584</v>
      </c>
      <c r="L55" s="158">
        <v>1.10625</v>
      </c>
      <c r="M55" s="160">
        <v>0.25136950566658373</v>
      </c>
      <c r="N55" s="158">
        <v>1</v>
      </c>
      <c r="P55" s="156" t="s">
        <v>172</v>
      </c>
      <c r="Q55" s="156" t="s">
        <v>673</v>
      </c>
      <c r="R55" s="156" t="s">
        <v>674</v>
      </c>
      <c r="S55" s="156" t="s">
        <v>10</v>
      </c>
      <c r="T55" s="156" t="s">
        <v>21</v>
      </c>
      <c r="U55" s="156" t="s">
        <v>175</v>
      </c>
      <c r="V55" s="156" t="s">
        <v>176</v>
      </c>
      <c r="X55" s="156" t="s">
        <v>673</v>
      </c>
      <c r="Y55" s="156" t="s">
        <v>901</v>
      </c>
      <c r="Z55" s="158">
        <v>0.16500000000000001</v>
      </c>
      <c r="AA55" s="160">
        <v>0.31226872937792688</v>
      </c>
      <c r="AB55" s="158">
        <v>5</v>
      </c>
    </row>
    <row r="56" spans="2:28">
      <c r="B56" s="157" t="s">
        <v>172</v>
      </c>
      <c r="C56" s="157" t="s">
        <v>350</v>
      </c>
      <c r="D56" s="157" t="s">
        <v>351</v>
      </c>
      <c r="E56" s="157" t="s">
        <v>10</v>
      </c>
      <c r="F56" s="157" t="s">
        <v>21</v>
      </c>
      <c r="G56" s="157" t="s">
        <v>175</v>
      </c>
      <c r="H56" s="157" t="s">
        <v>176</v>
      </c>
      <c r="J56" s="157" t="s">
        <v>350</v>
      </c>
      <c r="K56" s="157" t="s">
        <v>584</v>
      </c>
      <c r="L56" s="159">
        <v>3.9442499999999998</v>
      </c>
      <c r="M56" s="161">
        <v>0.25046881956512768</v>
      </c>
      <c r="N56" s="159">
        <v>3</v>
      </c>
      <c r="P56" s="157" t="s">
        <v>172</v>
      </c>
      <c r="Q56" s="157" t="s">
        <v>675</v>
      </c>
      <c r="R56" s="157" t="s">
        <v>676</v>
      </c>
      <c r="S56" s="157" t="s">
        <v>10</v>
      </c>
      <c r="T56" s="157" t="s">
        <v>21</v>
      </c>
      <c r="U56" s="157" t="s">
        <v>175</v>
      </c>
      <c r="V56" s="157" t="s">
        <v>176</v>
      </c>
      <c r="X56" s="157" t="s">
        <v>675</v>
      </c>
      <c r="Y56" s="157" t="s">
        <v>901</v>
      </c>
      <c r="Z56" s="159">
        <v>1.20225</v>
      </c>
      <c r="AA56" s="161">
        <v>0.31190675535400619</v>
      </c>
      <c r="AB56" s="159">
        <v>1</v>
      </c>
    </row>
    <row r="57" spans="2:28">
      <c r="B57" s="156" t="s">
        <v>172</v>
      </c>
      <c r="C57" s="156" t="s">
        <v>352</v>
      </c>
      <c r="D57" s="156" t="s">
        <v>353</v>
      </c>
      <c r="E57" s="156" t="s">
        <v>10</v>
      </c>
      <c r="F57" s="156" t="s">
        <v>21</v>
      </c>
      <c r="G57" s="156" t="s">
        <v>175</v>
      </c>
      <c r="H57" s="156" t="s">
        <v>176</v>
      </c>
      <c r="J57" s="156" t="s">
        <v>352</v>
      </c>
      <c r="K57" s="156" t="s">
        <v>584</v>
      </c>
      <c r="L57" s="158">
        <v>7.4999999999999997E-3</v>
      </c>
      <c r="M57" s="160">
        <v>0.24470499365898529</v>
      </c>
      <c r="N57" s="158">
        <v>5</v>
      </c>
      <c r="P57" s="156" t="s">
        <v>172</v>
      </c>
      <c r="Q57" s="156" t="s">
        <v>677</v>
      </c>
      <c r="R57" s="156" t="s">
        <v>678</v>
      </c>
      <c r="S57" s="156" t="s">
        <v>10</v>
      </c>
      <c r="T57" s="156" t="s">
        <v>21</v>
      </c>
      <c r="U57" s="156" t="s">
        <v>175</v>
      </c>
      <c r="V57" s="156" t="s">
        <v>176</v>
      </c>
      <c r="X57" s="156" t="s">
        <v>677</v>
      </c>
      <c r="Y57" s="156" t="s">
        <v>901</v>
      </c>
      <c r="Z57" s="158">
        <v>2.3744999999999998</v>
      </c>
      <c r="AA57" s="160">
        <v>0.3104786540838102</v>
      </c>
      <c r="AB57" s="158">
        <v>3</v>
      </c>
    </row>
    <row r="58" spans="2:28">
      <c r="B58" s="157" t="s">
        <v>172</v>
      </c>
      <c r="C58" s="157" t="s">
        <v>354</v>
      </c>
      <c r="D58" s="157" t="s">
        <v>355</v>
      </c>
      <c r="E58" s="157" t="s">
        <v>10</v>
      </c>
      <c r="F58" s="157" t="s">
        <v>21</v>
      </c>
      <c r="G58" s="157" t="s">
        <v>175</v>
      </c>
      <c r="H58" s="157" t="s">
        <v>176</v>
      </c>
      <c r="J58" s="157" t="s">
        <v>354</v>
      </c>
      <c r="K58" s="157" t="s">
        <v>584</v>
      </c>
      <c r="L58" s="159">
        <v>1.2</v>
      </c>
      <c r="M58" s="161">
        <v>0.24446241051570483</v>
      </c>
      <c r="N58" s="159">
        <v>3</v>
      </c>
      <c r="P58" s="157" t="s">
        <v>172</v>
      </c>
      <c r="Q58" s="157" t="s">
        <v>679</v>
      </c>
      <c r="R58" s="157" t="s">
        <v>680</v>
      </c>
      <c r="S58" s="157" t="s">
        <v>10</v>
      </c>
      <c r="T58" s="157" t="s">
        <v>21</v>
      </c>
      <c r="U58" s="157" t="s">
        <v>175</v>
      </c>
      <c r="V58" s="157" t="s">
        <v>176</v>
      </c>
      <c r="X58" s="157" t="s">
        <v>679</v>
      </c>
      <c r="Y58" s="157" t="s">
        <v>901</v>
      </c>
      <c r="Z58" s="159">
        <v>4.0177500000000004</v>
      </c>
      <c r="AA58" s="161">
        <v>0.3066517867324044</v>
      </c>
      <c r="AB58" s="159">
        <v>2</v>
      </c>
    </row>
    <row r="59" spans="2:28">
      <c r="B59" s="156" t="s">
        <v>172</v>
      </c>
      <c r="C59" s="156" t="s">
        <v>356</v>
      </c>
      <c r="D59" s="156" t="s">
        <v>357</v>
      </c>
      <c r="E59" s="156" t="s">
        <v>10</v>
      </c>
      <c r="F59" s="156" t="s">
        <v>21</v>
      </c>
      <c r="G59" s="156" t="s">
        <v>175</v>
      </c>
      <c r="H59" s="156" t="s">
        <v>176</v>
      </c>
      <c r="J59" s="156" t="s">
        <v>356</v>
      </c>
      <c r="K59" s="156" t="s">
        <v>584</v>
      </c>
      <c r="L59" s="158">
        <v>1.89975</v>
      </c>
      <c r="M59" s="160">
        <v>0.23743577941685201</v>
      </c>
      <c r="N59" s="158">
        <v>2</v>
      </c>
      <c r="P59" s="156" t="s">
        <v>172</v>
      </c>
      <c r="Q59" s="156" t="s">
        <v>681</v>
      </c>
      <c r="R59" s="156" t="s">
        <v>682</v>
      </c>
      <c r="S59" s="156" t="s">
        <v>10</v>
      </c>
      <c r="T59" s="156" t="s">
        <v>21</v>
      </c>
      <c r="U59" s="156" t="s">
        <v>175</v>
      </c>
      <c r="V59" s="156" t="s">
        <v>176</v>
      </c>
      <c r="X59" s="156" t="s">
        <v>681</v>
      </c>
      <c r="Y59" s="156" t="s">
        <v>901</v>
      </c>
      <c r="Z59" s="158">
        <v>2.91825</v>
      </c>
      <c r="AA59" s="160">
        <v>0.30616493122176991</v>
      </c>
      <c r="AB59" s="158">
        <v>4</v>
      </c>
    </row>
    <row r="60" spans="2:28">
      <c r="B60" s="157" t="s">
        <v>172</v>
      </c>
      <c r="C60" s="157" t="s">
        <v>358</v>
      </c>
      <c r="D60" s="157" t="s">
        <v>359</v>
      </c>
      <c r="E60" s="157" t="s">
        <v>10</v>
      </c>
      <c r="F60" s="157" t="s">
        <v>21</v>
      </c>
      <c r="G60" s="157" t="s">
        <v>175</v>
      </c>
      <c r="H60" s="157" t="s">
        <v>176</v>
      </c>
      <c r="J60" s="157" t="s">
        <v>358</v>
      </c>
      <c r="K60" s="157" t="s">
        <v>584</v>
      </c>
      <c r="L60" s="159">
        <v>4.2000000000000003E-2</v>
      </c>
      <c r="M60" s="161">
        <v>0.2368657856085197</v>
      </c>
      <c r="N60" s="159">
        <v>4</v>
      </c>
      <c r="P60" s="157" t="s">
        <v>172</v>
      </c>
      <c r="Q60" s="157" t="s">
        <v>683</v>
      </c>
      <c r="R60" s="157" t="s">
        <v>684</v>
      </c>
      <c r="S60" s="157" t="s">
        <v>10</v>
      </c>
      <c r="T60" s="157" t="s">
        <v>21</v>
      </c>
      <c r="U60" s="157" t="s">
        <v>175</v>
      </c>
      <c r="V60" s="157" t="s">
        <v>176</v>
      </c>
      <c r="X60" s="157" t="s">
        <v>683</v>
      </c>
      <c r="Y60" s="157" t="s">
        <v>901</v>
      </c>
      <c r="Z60" s="159">
        <v>7.0605000000000002</v>
      </c>
      <c r="AA60" s="161">
        <v>0.30173140186325226</v>
      </c>
      <c r="AB60" s="159">
        <v>1</v>
      </c>
    </row>
    <row r="61" spans="2:28">
      <c r="B61" s="156" t="s">
        <v>172</v>
      </c>
      <c r="C61" s="156" t="s">
        <v>360</v>
      </c>
      <c r="D61" s="156" t="s">
        <v>361</v>
      </c>
      <c r="E61" s="156" t="s">
        <v>10</v>
      </c>
      <c r="F61" s="156" t="s">
        <v>21</v>
      </c>
      <c r="G61" s="156" t="s">
        <v>175</v>
      </c>
      <c r="H61" s="156" t="s">
        <v>176</v>
      </c>
      <c r="J61" s="156" t="s">
        <v>360</v>
      </c>
      <c r="K61" s="156" t="s">
        <v>584</v>
      </c>
      <c r="L61" s="158">
        <v>5.2499999999999998E-2</v>
      </c>
      <c r="M61" s="160">
        <v>0.23515681883324999</v>
      </c>
      <c r="N61" s="158">
        <v>1</v>
      </c>
      <c r="P61" s="156" t="s">
        <v>172</v>
      </c>
      <c r="Q61" s="156" t="s">
        <v>685</v>
      </c>
      <c r="R61" s="156" t="s">
        <v>686</v>
      </c>
      <c r="S61" s="156" t="s">
        <v>10</v>
      </c>
      <c r="T61" s="156" t="s">
        <v>21</v>
      </c>
      <c r="U61" s="156" t="s">
        <v>175</v>
      </c>
      <c r="V61" s="156" t="s">
        <v>176</v>
      </c>
      <c r="X61" s="156" t="s">
        <v>685</v>
      </c>
      <c r="Y61" s="156" t="s">
        <v>901</v>
      </c>
      <c r="Z61" s="158">
        <v>6.0030000000000001</v>
      </c>
      <c r="AA61" s="160">
        <v>0.30121436979988297</v>
      </c>
      <c r="AB61" s="158">
        <v>5</v>
      </c>
    </row>
    <row r="62" spans="2:28">
      <c r="B62" s="157" t="s">
        <v>172</v>
      </c>
      <c r="C62" s="157" t="s">
        <v>362</v>
      </c>
      <c r="D62" s="157" t="s">
        <v>363</v>
      </c>
      <c r="E62" s="157" t="s">
        <v>10</v>
      </c>
      <c r="F62" s="157" t="s">
        <v>21</v>
      </c>
      <c r="G62" s="157" t="s">
        <v>175</v>
      </c>
      <c r="H62" s="157" t="s">
        <v>176</v>
      </c>
      <c r="J62" s="157" t="s">
        <v>362</v>
      </c>
      <c r="K62" s="157" t="s">
        <v>584</v>
      </c>
      <c r="L62" s="159">
        <v>6.0000000000000001E-3</v>
      </c>
      <c r="M62" s="161">
        <v>0.233280080825612</v>
      </c>
      <c r="N62" s="159">
        <v>1</v>
      </c>
      <c r="P62" s="157" t="s">
        <v>172</v>
      </c>
      <c r="Q62" s="157" t="s">
        <v>687</v>
      </c>
      <c r="R62" s="157" t="s">
        <v>688</v>
      </c>
      <c r="S62" s="157" t="s">
        <v>10</v>
      </c>
      <c r="T62" s="157" t="s">
        <v>21</v>
      </c>
      <c r="U62" s="157" t="s">
        <v>175</v>
      </c>
      <c r="V62" s="157" t="s">
        <v>176</v>
      </c>
      <c r="X62" s="157" t="s">
        <v>687</v>
      </c>
      <c r="Y62" s="157" t="s">
        <v>901</v>
      </c>
      <c r="Z62" s="159">
        <v>9.5812500000000007</v>
      </c>
      <c r="AA62" s="161">
        <v>0.30107353747943177</v>
      </c>
      <c r="AB62" s="159">
        <v>4</v>
      </c>
    </row>
    <row r="63" spans="2:28">
      <c r="B63" s="156" t="s">
        <v>172</v>
      </c>
      <c r="C63" s="156" t="s">
        <v>364</v>
      </c>
      <c r="D63" s="156" t="s">
        <v>365</v>
      </c>
      <c r="E63" s="156" t="s">
        <v>10</v>
      </c>
      <c r="F63" s="156" t="s">
        <v>21</v>
      </c>
      <c r="G63" s="156" t="s">
        <v>175</v>
      </c>
      <c r="H63" s="156" t="s">
        <v>176</v>
      </c>
      <c r="J63" s="156" t="s">
        <v>364</v>
      </c>
      <c r="K63" s="156" t="s">
        <v>584</v>
      </c>
      <c r="L63" s="158">
        <v>1.887</v>
      </c>
      <c r="M63" s="160">
        <v>0.23270509674197329</v>
      </c>
      <c r="N63" s="158">
        <v>4</v>
      </c>
      <c r="P63" s="156" t="s">
        <v>172</v>
      </c>
      <c r="Q63" s="156" t="s">
        <v>689</v>
      </c>
      <c r="R63" s="156" t="s">
        <v>690</v>
      </c>
      <c r="S63" s="156" t="s">
        <v>10</v>
      </c>
      <c r="T63" s="156" t="s">
        <v>21</v>
      </c>
      <c r="U63" s="156" t="s">
        <v>175</v>
      </c>
      <c r="V63" s="156" t="s">
        <v>176</v>
      </c>
      <c r="X63" s="156" t="s">
        <v>689</v>
      </c>
      <c r="Y63" s="156" t="s">
        <v>901</v>
      </c>
      <c r="Z63" s="158">
        <v>10.74075</v>
      </c>
      <c r="AA63" s="160">
        <v>0.30012444156911183</v>
      </c>
      <c r="AB63" s="158">
        <v>2</v>
      </c>
    </row>
    <row r="64" spans="2:28">
      <c r="B64" s="157" t="s">
        <v>172</v>
      </c>
      <c r="C64" s="157" t="s">
        <v>366</v>
      </c>
      <c r="D64" s="157" t="s">
        <v>367</v>
      </c>
      <c r="E64" s="157" t="s">
        <v>10</v>
      </c>
      <c r="F64" s="157" t="s">
        <v>21</v>
      </c>
      <c r="G64" s="157" t="s">
        <v>175</v>
      </c>
      <c r="H64" s="157" t="s">
        <v>176</v>
      </c>
      <c r="J64" s="157" t="s">
        <v>366</v>
      </c>
      <c r="K64" s="157" t="s">
        <v>584</v>
      </c>
      <c r="L64" s="159">
        <v>3.3750000000000002E-2</v>
      </c>
      <c r="M64" s="161">
        <v>0.23242384071463909</v>
      </c>
      <c r="N64" s="159">
        <v>2</v>
      </c>
      <c r="P64" s="157" t="s">
        <v>172</v>
      </c>
      <c r="Q64" s="157" t="s">
        <v>691</v>
      </c>
      <c r="R64" s="157" t="s">
        <v>692</v>
      </c>
      <c r="S64" s="157" t="s">
        <v>10</v>
      </c>
      <c r="T64" s="157" t="s">
        <v>21</v>
      </c>
      <c r="U64" s="157" t="s">
        <v>175</v>
      </c>
      <c r="V64" s="157" t="s">
        <v>176</v>
      </c>
      <c r="X64" s="157" t="s">
        <v>691</v>
      </c>
      <c r="Y64" s="157" t="s">
        <v>901</v>
      </c>
      <c r="Z64" s="159">
        <v>12.311249999999999</v>
      </c>
      <c r="AA64" s="161">
        <v>0.2974069151072285</v>
      </c>
      <c r="AB64" s="159">
        <v>3</v>
      </c>
    </row>
    <row r="65" spans="2:28">
      <c r="B65" s="156" t="s">
        <v>172</v>
      </c>
      <c r="C65" s="156" t="s">
        <v>368</v>
      </c>
      <c r="D65" s="156" t="s">
        <v>369</v>
      </c>
      <c r="E65" s="156" t="s">
        <v>10</v>
      </c>
      <c r="F65" s="156" t="s">
        <v>21</v>
      </c>
      <c r="G65" s="156" t="s">
        <v>175</v>
      </c>
      <c r="H65" s="156" t="s">
        <v>176</v>
      </c>
      <c r="J65" s="156" t="s">
        <v>368</v>
      </c>
      <c r="K65" s="156" t="s">
        <v>584</v>
      </c>
      <c r="L65" s="158">
        <v>6.4147499999999997</v>
      </c>
      <c r="M65" s="160">
        <v>0.22897721717519609</v>
      </c>
      <c r="N65" s="158">
        <v>3</v>
      </c>
      <c r="P65" s="156" t="s">
        <v>172</v>
      </c>
      <c r="Q65" s="156" t="s">
        <v>693</v>
      </c>
      <c r="R65" s="156" t="s">
        <v>694</v>
      </c>
      <c r="S65" s="156" t="s">
        <v>10</v>
      </c>
      <c r="T65" s="156" t="s">
        <v>21</v>
      </c>
      <c r="U65" s="156" t="s">
        <v>175</v>
      </c>
      <c r="V65" s="156" t="s">
        <v>176</v>
      </c>
      <c r="X65" s="156" t="s">
        <v>693</v>
      </c>
      <c r="Y65" s="156" t="s">
        <v>901</v>
      </c>
      <c r="Z65" s="158">
        <v>1.3785000000000001</v>
      </c>
      <c r="AA65" s="160">
        <v>0.29325865441993743</v>
      </c>
      <c r="AB65" s="158">
        <v>4</v>
      </c>
    </row>
    <row r="66" spans="2:28">
      <c r="B66" s="157" t="s">
        <v>172</v>
      </c>
      <c r="C66" s="157" t="s">
        <v>370</v>
      </c>
      <c r="D66" s="157" t="s">
        <v>371</v>
      </c>
      <c r="E66" s="157" t="s">
        <v>10</v>
      </c>
      <c r="F66" s="157" t="s">
        <v>21</v>
      </c>
      <c r="G66" s="157" t="s">
        <v>175</v>
      </c>
      <c r="H66" s="157" t="s">
        <v>176</v>
      </c>
      <c r="J66" s="157" t="s">
        <v>370</v>
      </c>
      <c r="K66" s="157" t="s">
        <v>584</v>
      </c>
      <c r="L66" s="159">
        <v>2.9009999999999998</v>
      </c>
      <c r="M66" s="161">
        <v>0.22650393265228619</v>
      </c>
      <c r="N66" s="159">
        <v>5</v>
      </c>
      <c r="P66" s="157" t="s">
        <v>172</v>
      </c>
      <c r="Q66" s="157" t="s">
        <v>695</v>
      </c>
      <c r="R66" s="157" t="s">
        <v>696</v>
      </c>
      <c r="S66" s="157" t="s">
        <v>10</v>
      </c>
      <c r="T66" s="157" t="s">
        <v>21</v>
      </c>
      <c r="U66" s="157" t="s">
        <v>175</v>
      </c>
      <c r="V66" s="157" t="s">
        <v>176</v>
      </c>
      <c r="X66" s="157" t="s">
        <v>695</v>
      </c>
      <c r="Y66" s="157" t="s">
        <v>901</v>
      </c>
      <c r="Z66" s="159">
        <v>2.64</v>
      </c>
      <c r="AA66" s="161">
        <v>0.29174418220772191</v>
      </c>
      <c r="AB66" s="159">
        <v>3</v>
      </c>
    </row>
    <row r="67" spans="2:28">
      <c r="B67" s="156" t="s">
        <v>172</v>
      </c>
      <c r="C67" s="156" t="s">
        <v>372</v>
      </c>
      <c r="D67" s="156" t="s">
        <v>373</v>
      </c>
      <c r="E67" s="156" t="s">
        <v>10</v>
      </c>
      <c r="F67" s="156" t="s">
        <v>21</v>
      </c>
      <c r="G67" s="156" t="s">
        <v>175</v>
      </c>
      <c r="H67" s="156" t="s">
        <v>176</v>
      </c>
      <c r="J67" s="156" t="s">
        <v>372</v>
      </c>
      <c r="K67" s="156" t="s">
        <v>584</v>
      </c>
      <c r="L67" s="158">
        <v>1.167</v>
      </c>
      <c r="M67" s="160">
        <v>0.22456988052190829</v>
      </c>
      <c r="N67" s="158">
        <v>4</v>
      </c>
      <c r="P67" s="156" t="s">
        <v>172</v>
      </c>
      <c r="Q67" s="156" t="s">
        <v>697</v>
      </c>
      <c r="R67" s="156" t="s">
        <v>698</v>
      </c>
      <c r="S67" s="156" t="s">
        <v>10</v>
      </c>
      <c r="T67" s="156" t="s">
        <v>21</v>
      </c>
      <c r="U67" s="156" t="s">
        <v>175</v>
      </c>
      <c r="V67" s="156" t="s">
        <v>176</v>
      </c>
      <c r="X67" s="156" t="s">
        <v>697</v>
      </c>
      <c r="Y67" s="156" t="s">
        <v>901</v>
      </c>
      <c r="Z67" s="158">
        <v>5.48475</v>
      </c>
      <c r="AA67" s="160">
        <v>0.28986133577609074</v>
      </c>
      <c r="AB67" s="158">
        <v>2</v>
      </c>
    </row>
    <row r="68" spans="2:28">
      <c r="B68" s="157" t="s">
        <v>172</v>
      </c>
      <c r="C68" s="157" t="s">
        <v>374</v>
      </c>
      <c r="D68" s="157" t="s">
        <v>375</v>
      </c>
      <c r="E68" s="157" t="s">
        <v>10</v>
      </c>
      <c r="F68" s="157" t="s">
        <v>21</v>
      </c>
      <c r="G68" s="157" t="s">
        <v>175</v>
      </c>
      <c r="H68" s="157" t="s">
        <v>176</v>
      </c>
      <c r="J68" s="157" t="s">
        <v>374</v>
      </c>
      <c r="K68" s="157" t="s">
        <v>584</v>
      </c>
      <c r="L68" s="159">
        <v>5.9414999999999996</v>
      </c>
      <c r="M68" s="161">
        <v>0.22190181256933111</v>
      </c>
      <c r="N68" s="159">
        <v>1</v>
      </c>
      <c r="P68" s="157" t="s">
        <v>172</v>
      </c>
      <c r="Q68" s="157" t="s">
        <v>699</v>
      </c>
      <c r="R68" s="157" t="s">
        <v>700</v>
      </c>
      <c r="S68" s="157" t="s">
        <v>10</v>
      </c>
      <c r="T68" s="157" t="s">
        <v>21</v>
      </c>
      <c r="U68" s="157" t="s">
        <v>175</v>
      </c>
      <c r="V68" s="157" t="s">
        <v>176</v>
      </c>
      <c r="X68" s="157" t="s">
        <v>699</v>
      </c>
      <c r="Y68" s="157" t="s">
        <v>901</v>
      </c>
      <c r="Z68" s="159">
        <v>5.8289999999999997</v>
      </c>
      <c r="AA68" s="161">
        <v>0.28635020894976365</v>
      </c>
      <c r="AB68" s="159">
        <v>1</v>
      </c>
    </row>
    <row r="69" spans="2:28">
      <c r="B69" s="156" t="s">
        <v>172</v>
      </c>
      <c r="C69" s="156" t="s">
        <v>376</v>
      </c>
      <c r="D69" s="156" t="s">
        <v>377</v>
      </c>
      <c r="E69" s="156" t="s">
        <v>10</v>
      </c>
      <c r="F69" s="156" t="s">
        <v>21</v>
      </c>
      <c r="G69" s="156" t="s">
        <v>175</v>
      </c>
      <c r="H69" s="156" t="s">
        <v>176</v>
      </c>
      <c r="J69" s="156" t="s">
        <v>376</v>
      </c>
      <c r="K69" s="156" t="s">
        <v>584</v>
      </c>
      <c r="L69" s="158">
        <v>5.97675</v>
      </c>
      <c r="M69" s="160">
        <v>0.22038854459185503</v>
      </c>
      <c r="N69" s="158">
        <v>2</v>
      </c>
      <c r="P69" s="156" t="s">
        <v>172</v>
      </c>
      <c r="Q69" s="156" t="s">
        <v>701</v>
      </c>
      <c r="R69" s="156" t="s">
        <v>702</v>
      </c>
      <c r="S69" s="156" t="s">
        <v>10</v>
      </c>
      <c r="T69" s="156" t="s">
        <v>21</v>
      </c>
      <c r="U69" s="156" t="s">
        <v>175</v>
      </c>
      <c r="V69" s="156" t="s">
        <v>176</v>
      </c>
      <c r="X69" s="156" t="s">
        <v>701</v>
      </c>
      <c r="Y69" s="156" t="s">
        <v>901</v>
      </c>
      <c r="Z69" s="158">
        <v>5.0250000000000003E-2</v>
      </c>
      <c r="AA69" s="160">
        <v>0.28596457064511599</v>
      </c>
      <c r="AB69" s="158">
        <v>5</v>
      </c>
    </row>
    <row r="70" spans="2:28">
      <c r="B70" s="157" t="s">
        <v>172</v>
      </c>
      <c r="C70" s="157" t="s">
        <v>378</v>
      </c>
      <c r="D70" s="157" t="s">
        <v>379</v>
      </c>
      <c r="E70" s="157" t="s">
        <v>10</v>
      </c>
      <c r="F70" s="157" t="s">
        <v>21</v>
      </c>
      <c r="G70" s="157" t="s">
        <v>175</v>
      </c>
      <c r="H70" s="157" t="s">
        <v>176</v>
      </c>
      <c r="J70" s="157" t="s">
        <v>378</v>
      </c>
      <c r="K70" s="157" t="s">
        <v>584</v>
      </c>
      <c r="L70" s="159">
        <v>6.5902500000000002</v>
      </c>
      <c r="M70" s="161">
        <v>0.21505997584581599</v>
      </c>
      <c r="N70" s="159">
        <v>3</v>
      </c>
      <c r="P70" s="157" t="s">
        <v>172</v>
      </c>
      <c r="Q70" s="157" t="s">
        <v>703</v>
      </c>
      <c r="R70" s="157" t="s">
        <v>704</v>
      </c>
      <c r="S70" s="157" t="s">
        <v>10</v>
      </c>
      <c r="T70" s="157" t="s">
        <v>21</v>
      </c>
      <c r="U70" s="157" t="s">
        <v>175</v>
      </c>
      <c r="V70" s="157" t="s">
        <v>176</v>
      </c>
      <c r="X70" s="157" t="s">
        <v>703</v>
      </c>
      <c r="Y70" s="157" t="s">
        <v>901</v>
      </c>
      <c r="Z70" s="159">
        <v>5.8559999999999999</v>
      </c>
      <c r="AA70" s="161">
        <v>0.28430796734708741</v>
      </c>
      <c r="AB70" s="159">
        <v>3</v>
      </c>
    </row>
    <row r="71" spans="2:28">
      <c r="B71" s="156" t="s">
        <v>172</v>
      </c>
      <c r="C71" s="156" t="s">
        <v>380</v>
      </c>
      <c r="D71" s="156" t="s">
        <v>381</v>
      </c>
      <c r="E71" s="156" t="s">
        <v>10</v>
      </c>
      <c r="F71" s="156" t="s">
        <v>21</v>
      </c>
      <c r="G71" s="156" t="s">
        <v>175</v>
      </c>
      <c r="H71" s="156" t="s">
        <v>176</v>
      </c>
      <c r="J71" s="156" t="s">
        <v>380</v>
      </c>
      <c r="K71" s="156" t="s">
        <v>584</v>
      </c>
      <c r="L71" s="158">
        <v>2.8500000000000001E-2</v>
      </c>
      <c r="M71" s="160">
        <v>0.21084455951938361</v>
      </c>
      <c r="N71" s="158">
        <v>2</v>
      </c>
      <c r="P71" s="156" t="s">
        <v>172</v>
      </c>
      <c r="Q71" s="156" t="s">
        <v>705</v>
      </c>
      <c r="R71" s="156" t="s">
        <v>706</v>
      </c>
      <c r="S71" s="156" t="s">
        <v>10</v>
      </c>
      <c r="T71" s="156" t="s">
        <v>21</v>
      </c>
      <c r="U71" s="156" t="s">
        <v>175</v>
      </c>
      <c r="V71" s="156" t="s">
        <v>176</v>
      </c>
      <c r="X71" s="156" t="s">
        <v>705</v>
      </c>
      <c r="Y71" s="156" t="s">
        <v>901</v>
      </c>
      <c r="Z71" s="158">
        <v>6.1372499999999999</v>
      </c>
      <c r="AA71" s="160">
        <v>0.28203545843522299</v>
      </c>
      <c r="AB71" s="158">
        <v>2</v>
      </c>
    </row>
    <row r="72" spans="2:28">
      <c r="B72" s="157" t="s">
        <v>172</v>
      </c>
      <c r="C72" s="157" t="s">
        <v>382</v>
      </c>
      <c r="D72" s="157" t="s">
        <v>383</v>
      </c>
      <c r="E72" s="157" t="s">
        <v>10</v>
      </c>
      <c r="F72" s="157" t="s">
        <v>21</v>
      </c>
      <c r="G72" s="157" t="s">
        <v>175</v>
      </c>
      <c r="H72" s="157" t="s">
        <v>176</v>
      </c>
      <c r="J72" s="157" t="s">
        <v>382</v>
      </c>
      <c r="K72" s="157" t="s">
        <v>584</v>
      </c>
      <c r="L72" s="159">
        <v>0.58499999999999996</v>
      </c>
      <c r="M72" s="161">
        <v>0.21073180172654041</v>
      </c>
      <c r="N72" s="159">
        <v>3</v>
      </c>
      <c r="P72" s="157" t="s">
        <v>172</v>
      </c>
      <c r="Q72" s="157" t="s">
        <v>707</v>
      </c>
      <c r="R72" s="157" t="s">
        <v>708</v>
      </c>
      <c r="S72" s="157" t="s">
        <v>10</v>
      </c>
      <c r="T72" s="157" t="s">
        <v>21</v>
      </c>
      <c r="U72" s="157" t="s">
        <v>175</v>
      </c>
      <c r="V72" s="157" t="s">
        <v>176</v>
      </c>
      <c r="X72" s="157" t="s">
        <v>707</v>
      </c>
      <c r="Y72" s="157" t="s">
        <v>901</v>
      </c>
      <c r="Z72" s="159">
        <v>2.8769999999999998</v>
      </c>
      <c r="AA72" s="161">
        <v>0.28178699743578361</v>
      </c>
      <c r="AB72" s="159">
        <v>1</v>
      </c>
    </row>
    <row r="73" spans="2:28">
      <c r="B73" s="156" t="s">
        <v>172</v>
      </c>
      <c r="C73" s="156" t="s">
        <v>384</v>
      </c>
      <c r="D73" s="156" t="s">
        <v>385</v>
      </c>
      <c r="E73" s="156" t="s">
        <v>10</v>
      </c>
      <c r="F73" s="156" t="s">
        <v>21</v>
      </c>
      <c r="G73" s="156" t="s">
        <v>175</v>
      </c>
      <c r="H73" s="156" t="s">
        <v>176</v>
      </c>
      <c r="J73" s="156" t="s">
        <v>384</v>
      </c>
      <c r="K73" s="156" t="s">
        <v>584</v>
      </c>
      <c r="L73" s="158">
        <v>6.1192500000000001</v>
      </c>
      <c r="M73" s="160">
        <v>0.20776207433836619</v>
      </c>
      <c r="N73" s="158">
        <v>1</v>
      </c>
      <c r="P73" s="156" t="s">
        <v>172</v>
      </c>
      <c r="Q73" s="156" t="s">
        <v>709</v>
      </c>
      <c r="R73" s="156" t="s">
        <v>710</v>
      </c>
      <c r="S73" s="156" t="s">
        <v>10</v>
      </c>
      <c r="T73" s="156" t="s">
        <v>21</v>
      </c>
      <c r="U73" s="156" t="s">
        <v>175</v>
      </c>
      <c r="V73" s="156" t="s">
        <v>176</v>
      </c>
      <c r="X73" s="156" t="s">
        <v>709</v>
      </c>
      <c r="Y73" s="156" t="s">
        <v>901</v>
      </c>
      <c r="Z73" s="158">
        <v>6.6449999999999996</v>
      </c>
      <c r="AA73" s="160">
        <v>0.28165751876936579</v>
      </c>
      <c r="AB73" s="158">
        <v>4</v>
      </c>
    </row>
    <row r="74" spans="2:28">
      <c r="B74" s="157" t="s">
        <v>172</v>
      </c>
      <c r="C74" s="157" t="s">
        <v>386</v>
      </c>
      <c r="D74" s="157" t="s">
        <v>387</v>
      </c>
      <c r="E74" s="157" t="s">
        <v>10</v>
      </c>
      <c r="F74" s="157" t="s">
        <v>21</v>
      </c>
      <c r="G74" s="157" t="s">
        <v>175</v>
      </c>
      <c r="H74" s="157" t="s">
        <v>176</v>
      </c>
      <c r="J74" s="157" t="s">
        <v>386</v>
      </c>
      <c r="K74" s="157" t="s">
        <v>584</v>
      </c>
      <c r="L74" s="159">
        <v>6.0202499999999999</v>
      </c>
      <c r="M74" s="161">
        <v>0.20227719267113961</v>
      </c>
      <c r="N74" s="159">
        <v>4</v>
      </c>
      <c r="P74" s="157" t="s">
        <v>172</v>
      </c>
      <c r="Q74" s="157" t="s">
        <v>711</v>
      </c>
      <c r="R74" s="157" t="s">
        <v>712</v>
      </c>
      <c r="S74" s="157" t="s">
        <v>10</v>
      </c>
      <c r="T74" s="157" t="s">
        <v>21</v>
      </c>
      <c r="U74" s="157" t="s">
        <v>175</v>
      </c>
      <c r="V74" s="157" t="s">
        <v>176</v>
      </c>
      <c r="X74" s="157" t="s">
        <v>711</v>
      </c>
      <c r="Y74" s="157" t="s">
        <v>901</v>
      </c>
      <c r="Z74" s="159">
        <v>5.2140000000000004</v>
      </c>
      <c r="AA74" s="161">
        <v>0.27436544881789021</v>
      </c>
      <c r="AB74" s="159">
        <v>4</v>
      </c>
    </row>
    <row r="75" spans="2:28">
      <c r="B75" s="156" t="s">
        <v>172</v>
      </c>
      <c r="C75" s="156" t="s">
        <v>388</v>
      </c>
      <c r="D75" s="156" t="s">
        <v>389</v>
      </c>
      <c r="E75" s="156" t="s">
        <v>10</v>
      </c>
      <c r="F75" s="156" t="s">
        <v>21</v>
      </c>
      <c r="G75" s="156" t="s">
        <v>175</v>
      </c>
      <c r="H75" s="156" t="s">
        <v>176</v>
      </c>
      <c r="J75" s="156" t="s">
        <v>388</v>
      </c>
      <c r="K75" s="156" t="s">
        <v>584</v>
      </c>
      <c r="L75" s="158">
        <v>7.4249999999999997E-2</v>
      </c>
      <c r="M75" s="160">
        <v>0.20150178745189951</v>
      </c>
      <c r="N75" s="158">
        <v>2</v>
      </c>
      <c r="P75" s="156" t="s">
        <v>172</v>
      </c>
      <c r="Q75" s="156" t="s">
        <v>713</v>
      </c>
      <c r="R75" s="156" t="s">
        <v>714</v>
      </c>
      <c r="S75" s="156" t="s">
        <v>10</v>
      </c>
      <c r="T75" s="156" t="s">
        <v>21</v>
      </c>
      <c r="U75" s="156" t="s">
        <v>175</v>
      </c>
      <c r="V75" s="156" t="s">
        <v>176</v>
      </c>
      <c r="X75" s="156" t="s">
        <v>713</v>
      </c>
      <c r="Y75" s="156" t="s">
        <v>901</v>
      </c>
      <c r="Z75" s="158">
        <v>6.9509999999999996</v>
      </c>
      <c r="AA75" s="160">
        <v>0.26980258974237475</v>
      </c>
      <c r="AB75" s="158">
        <v>1</v>
      </c>
    </row>
    <row r="76" spans="2:28">
      <c r="B76" s="157" t="s">
        <v>172</v>
      </c>
      <c r="C76" s="157" t="s">
        <v>390</v>
      </c>
      <c r="D76" s="157" t="s">
        <v>391</v>
      </c>
      <c r="E76" s="157" t="s">
        <v>10</v>
      </c>
      <c r="F76" s="157" t="s">
        <v>21</v>
      </c>
      <c r="G76" s="157" t="s">
        <v>175</v>
      </c>
      <c r="H76" s="157" t="s">
        <v>176</v>
      </c>
      <c r="J76" s="157" t="s">
        <v>390</v>
      </c>
      <c r="K76" s="157" t="s">
        <v>584</v>
      </c>
      <c r="L76" s="159">
        <v>7.1092500000000003</v>
      </c>
      <c r="M76" s="161">
        <v>0.20029710131550729</v>
      </c>
      <c r="N76" s="159">
        <v>1</v>
      </c>
      <c r="P76" s="157" t="s">
        <v>172</v>
      </c>
      <c r="Q76" s="157" t="s">
        <v>715</v>
      </c>
      <c r="R76" s="157" t="s">
        <v>716</v>
      </c>
      <c r="S76" s="157" t="s">
        <v>10</v>
      </c>
      <c r="T76" s="157" t="s">
        <v>21</v>
      </c>
      <c r="U76" s="157" t="s">
        <v>175</v>
      </c>
      <c r="V76" s="157" t="s">
        <v>176</v>
      </c>
      <c r="X76" s="157" t="s">
        <v>715</v>
      </c>
      <c r="Y76" s="157" t="s">
        <v>901</v>
      </c>
      <c r="Z76" s="159">
        <v>2.1360000000000001</v>
      </c>
      <c r="AA76" s="161">
        <v>0.26665979317822802</v>
      </c>
      <c r="AB76" s="159">
        <v>3</v>
      </c>
    </row>
    <row r="77" spans="2:28">
      <c r="B77" s="156" t="s">
        <v>172</v>
      </c>
      <c r="C77" s="156" t="s">
        <v>392</v>
      </c>
      <c r="D77" s="156" t="s">
        <v>393</v>
      </c>
      <c r="E77" s="156" t="s">
        <v>10</v>
      </c>
      <c r="F77" s="156" t="s">
        <v>21</v>
      </c>
      <c r="G77" s="156" t="s">
        <v>175</v>
      </c>
      <c r="H77" s="156" t="s">
        <v>176</v>
      </c>
      <c r="J77" s="156" t="s">
        <v>392</v>
      </c>
      <c r="K77" s="156" t="s">
        <v>584</v>
      </c>
      <c r="L77" s="158">
        <v>5.9504999999999999</v>
      </c>
      <c r="M77" s="160">
        <v>0.19755558992682701</v>
      </c>
      <c r="N77" s="158">
        <v>3</v>
      </c>
      <c r="P77" s="156" t="s">
        <v>172</v>
      </c>
      <c r="Q77" s="156" t="s">
        <v>717</v>
      </c>
      <c r="R77" s="156" t="s">
        <v>718</v>
      </c>
      <c r="S77" s="156" t="s">
        <v>10</v>
      </c>
      <c r="T77" s="156" t="s">
        <v>21</v>
      </c>
      <c r="U77" s="156" t="s">
        <v>175</v>
      </c>
      <c r="V77" s="156" t="s">
        <v>176</v>
      </c>
      <c r="X77" s="156" t="s">
        <v>717</v>
      </c>
      <c r="Y77" s="156" t="s">
        <v>901</v>
      </c>
      <c r="Z77" s="158">
        <v>1.6500000000000001E-2</v>
      </c>
      <c r="AA77" s="160">
        <v>0.2654329954144507</v>
      </c>
      <c r="AB77" s="158">
        <v>2</v>
      </c>
    </row>
    <row r="78" spans="2:28">
      <c r="B78" s="157" t="s">
        <v>172</v>
      </c>
      <c r="C78" s="157" t="s">
        <v>394</v>
      </c>
      <c r="D78" s="157" t="s">
        <v>395</v>
      </c>
      <c r="E78" s="157" t="s">
        <v>10</v>
      </c>
      <c r="F78" s="157" t="s">
        <v>21</v>
      </c>
      <c r="G78" s="157" t="s">
        <v>175</v>
      </c>
      <c r="H78" s="157" t="s">
        <v>176</v>
      </c>
      <c r="J78" s="157" t="s">
        <v>394</v>
      </c>
      <c r="K78" s="157" t="s">
        <v>584</v>
      </c>
      <c r="L78" s="159">
        <v>8.6249999999999993E-2</v>
      </c>
      <c r="M78" s="161">
        <v>0.19512569482670519</v>
      </c>
      <c r="N78" s="159">
        <v>5</v>
      </c>
      <c r="P78" s="157" t="s">
        <v>172</v>
      </c>
      <c r="Q78" s="157" t="s">
        <v>719</v>
      </c>
      <c r="R78" s="157" t="s">
        <v>720</v>
      </c>
      <c r="S78" s="157" t="s">
        <v>10</v>
      </c>
      <c r="T78" s="157" t="s">
        <v>21</v>
      </c>
      <c r="U78" s="157" t="s">
        <v>175</v>
      </c>
      <c r="V78" s="157" t="s">
        <v>176</v>
      </c>
      <c r="X78" s="157" t="s">
        <v>719</v>
      </c>
      <c r="Y78" s="157" t="s">
        <v>901</v>
      </c>
      <c r="Z78" s="159">
        <v>5.2500000000000003E-3</v>
      </c>
      <c r="AA78" s="161">
        <v>0.26533165722958701</v>
      </c>
      <c r="AB78" s="159">
        <v>5</v>
      </c>
    </row>
    <row r="79" spans="2:28">
      <c r="B79" s="156" t="s">
        <v>172</v>
      </c>
      <c r="C79" s="156" t="s">
        <v>396</v>
      </c>
      <c r="D79" s="156" t="s">
        <v>397</v>
      </c>
      <c r="E79" s="156" t="s">
        <v>10</v>
      </c>
      <c r="F79" s="156" t="s">
        <v>21</v>
      </c>
      <c r="G79" s="156" t="s">
        <v>175</v>
      </c>
      <c r="H79" s="156" t="s">
        <v>176</v>
      </c>
      <c r="J79" s="156" t="s">
        <v>396</v>
      </c>
      <c r="K79" s="156" t="s">
        <v>584</v>
      </c>
      <c r="L79" s="158">
        <v>1.5E-3</v>
      </c>
      <c r="M79" s="160">
        <v>0.19479495766884899</v>
      </c>
      <c r="N79" s="158">
        <v>5</v>
      </c>
      <c r="P79" s="156" t="s">
        <v>172</v>
      </c>
      <c r="Q79" s="156" t="s">
        <v>721</v>
      </c>
      <c r="R79" s="156" t="s">
        <v>722</v>
      </c>
      <c r="S79" s="156" t="s">
        <v>10</v>
      </c>
      <c r="T79" s="156" t="s">
        <v>21</v>
      </c>
      <c r="U79" s="156" t="s">
        <v>175</v>
      </c>
      <c r="V79" s="156" t="s">
        <v>176</v>
      </c>
      <c r="X79" s="156" t="s">
        <v>721</v>
      </c>
      <c r="Y79" s="156" t="s">
        <v>901</v>
      </c>
      <c r="Z79" s="158">
        <v>6.9817499999999999</v>
      </c>
      <c r="AA79" s="160">
        <v>0.26232540414982142</v>
      </c>
      <c r="AB79" s="158">
        <v>5</v>
      </c>
    </row>
    <row r="80" spans="2:28">
      <c r="B80" s="157" t="s">
        <v>172</v>
      </c>
      <c r="C80" s="157" t="s">
        <v>398</v>
      </c>
      <c r="D80" s="157" t="s">
        <v>399</v>
      </c>
      <c r="E80" s="157" t="s">
        <v>10</v>
      </c>
      <c r="F80" s="157" t="s">
        <v>21</v>
      </c>
      <c r="G80" s="157" t="s">
        <v>175</v>
      </c>
      <c r="H80" s="157" t="s">
        <v>176</v>
      </c>
      <c r="J80" s="157" t="s">
        <v>398</v>
      </c>
      <c r="K80" s="157" t="s">
        <v>584</v>
      </c>
      <c r="L80" s="159">
        <v>4.4999999999999997E-3</v>
      </c>
      <c r="M80" s="161">
        <v>0.19386690387367769</v>
      </c>
      <c r="N80" s="159">
        <v>3</v>
      </c>
      <c r="P80" s="157" t="s">
        <v>172</v>
      </c>
      <c r="Q80" s="157" t="s">
        <v>723</v>
      </c>
      <c r="R80" s="157" t="s">
        <v>724</v>
      </c>
      <c r="S80" s="157" t="s">
        <v>10</v>
      </c>
      <c r="T80" s="157" t="s">
        <v>21</v>
      </c>
      <c r="U80" s="157" t="s">
        <v>175</v>
      </c>
      <c r="V80" s="157" t="s">
        <v>176</v>
      </c>
      <c r="X80" s="157" t="s">
        <v>723</v>
      </c>
      <c r="Y80" s="157" t="s">
        <v>901</v>
      </c>
      <c r="Z80" s="159">
        <v>3.1342500000000002</v>
      </c>
      <c r="AA80" s="161">
        <v>0.26168568505313899</v>
      </c>
      <c r="AB80" s="159">
        <v>1</v>
      </c>
    </row>
    <row r="81" spans="2:28">
      <c r="B81" s="156" t="s">
        <v>172</v>
      </c>
      <c r="C81" s="156" t="s">
        <v>400</v>
      </c>
      <c r="D81" s="156" t="s">
        <v>401</v>
      </c>
      <c r="E81" s="156" t="s">
        <v>10</v>
      </c>
      <c r="F81" s="156" t="s">
        <v>21</v>
      </c>
      <c r="G81" s="156" t="s">
        <v>175</v>
      </c>
      <c r="H81" s="156" t="s">
        <v>176</v>
      </c>
      <c r="J81" s="156" t="s">
        <v>400</v>
      </c>
      <c r="K81" s="156" t="s">
        <v>584</v>
      </c>
      <c r="L81" s="158">
        <v>6.7649999999999997</v>
      </c>
      <c r="M81" s="160">
        <v>0.18836497213165421</v>
      </c>
      <c r="N81" s="158">
        <v>2</v>
      </c>
      <c r="P81" s="156" t="s">
        <v>172</v>
      </c>
      <c r="Q81" s="156" t="s">
        <v>725</v>
      </c>
      <c r="R81" s="156" t="s">
        <v>726</v>
      </c>
      <c r="S81" s="156" t="s">
        <v>10</v>
      </c>
      <c r="T81" s="156" t="s">
        <v>21</v>
      </c>
      <c r="U81" s="156" t="s">
        <v>175</v>
      </c>
      <c r="V81" s="156" t="s">
        <v>176</v>
      </c>
      <c r="X81" s="156" t="s">
        <v>725</v>
      </c>
      <c r="Y81" s="156" t="s">
        <v>901</v>
      </c>
      <c r="Z81" s="158">
        <v>1.1527499999999999</v>
      </c>
      <c r="AA81" s="160">
        <v>0.26006727192344919</v>
      </c>
      <c r="AB81" s="158">
        <v>4</v>
      </c>
    </row>
    <row r="82" spans="2:28">
      <c r="B82" s="157" t="s">
        <v>172</v>
      </c>
      <c r="C82" s="157" t="s">
        <v>402</v>
      </c>
      <c r="D82" s="157" t="s">
        <v>403</v>
      </c>
      <c r="E82" s="157" t="s">
        <v>10</v>
      </c>
      <c r="F82" s="157" t="s">
        <v>21</v>
      </c>
      <c r="G82" s="157" t="s">
        <v>175</v>
      </c>
      <c r="H82" s="157" t="s">
        <v>176</v>
      </c>
      <c r="J82" s="157" t="s">
        <v>402</v>
      </c>
      <c r="K82" s="157" t="s">
        <v>584</v>
      </c>
      <c r="L82" s="159">
        <v>0.15975</v>
      </c>
      <c r="M82" s="161">
        <v>0.1880186415568634</v>
      </c>
      <c r="N82" s="159">
        <v>4</v>
      </c>
      <c r="P82" s="157" t="s">
        <v>172</v>
      </c>
      <c r="Q82" s="157" t="s">
        <v>727</v>
      </c>
      <c r="R82" s="157" t="s">
        <v>728</v>
      </c>
      <c r="S82" s="157" t="s">
        <v>10</v>
      </c>
      <c r="T82" s="157" t="s">
        <v>21</v>
      </c>
      <c r="U82" s="157" t="s">
        <v>175</v>
      </c>
      <c r="V82" s="157" t="s">
        <v>176</v>
      </c>
      <c r="X82" s="157" t="s">
        <v>727</v>
      </c>
      <c r="Y82" s="157" t="s">
        <v>901</v>
      </c>
      <c r="Z82" s="159">
        <v>2.6632500000000001</v>
      </c>
      <c r="AA82" s="161">
        <v>0.25630639602718908</v>
      </c>
      <c r="AB82" s="159">
        <v>2</v>
      </c>
    </row>
    <row r="83" spans="2:28">
      <c r="B83" s="156" t="s">
        <v>172</v>
      </c>
      <c r="C83" s="156" t="s">
        <v>404</v>
      </c>
      <c r="D83" s="156" t="s">
        <v>405</v>
      </c>
      <c r="E83" s="156" t="s">
        <v>10</v>
      </c>
      <c r="F83" s="156" t="s">
        <v>21</v>
      </c>
      <c r="G83" s="156" t="s">
        <v>175</v>
      </c>
      <c r="H83" s="156" t="s">
        <v>176</v>
      </c>
      <c r="J83" s="156" t="s">
        <v>404</v>
      </c>
      <c r="K83" s="156" t="s">
        <v>584</v>
      </c>
      <c r="L83" s="158">
        <v>6.6847500000000002</v>
      </c>
      <c r="M83" s="160">
        <v>0.1858727247789706</v>
      </c>
      <c r="N83" s="158">
        <v>1</v>
      </c>
      <c r="P83" s="156" t="s">
        <v>172</v>
      </c>
      <c r="Q83" s="156" t="s">
        <v>729</v>
      </c>
      <c r="R83" s="156" t="s">
        <v>730</v>
      </c>
      <c r="S83" s="156" t="s">
        <v>10</v>
      </c>
      <c r="T83" s="156" t="s">
        <v>21</v>
      </c>
      <c r="U83" s="156" t="s">
        <v>175</v>
      </c>
      <c r="V83" s="156" t="s">
        <v>176</v>
      </c>
      <c r="X83" s="156" t="s">
        <v>729</v>
      </c>
      <c r="Y83" s="156" t="s">
        <v>901</v>
      </c>
      <c r="Z83" s="158">
        <v>0.44700000000000001</v>
      </c>
      <c r="AA83" s="160">
        <v>0.25558660444896092</v>
      </c>
      <c r="AB83" s="158">
        <v>3</v>
      </c>
    </row>
    <row r="84" spans="2:28">
      <c r="B84" s="157" t="s">
        <v>172</v>
      </c>
      <c r="C84" s="157" t="s">
        <v>406</v>
      </c>
      <c r="D84" s="157" t="s">
        <v>407</v>
      </c>
      <c r="E84" s="157" t="s">
        <v>10</v>
      </c>
      <c r="F84" s="157" t="s">
        <v>21</v>
      </c>
      <c r="G84" s="157" t="s">
        <v>175</v>
      </c>
      <c r="H84" s="157" t="s">
        <v>176</v>
      </c>
      <c r="J84" s="157" t="s">
        <v>406</v>
      </c>
      <c r="K84" s="157" t="s">
        <v>584</v>
      </c>
      <c r="L84" s="159">
        <v>12.202500000000001</v>
      </c>
      <c r="M84" s="161">
        <v>0.18164233534161989</v>
      </c>
      <c r="N84" s="159">
        <v>1</v>
      </c>
      <c r="P84" s="157" t="s">
        <v>172</v>
      </c>
      <c r="Q84" s="157" t="s">
        <v>731</v>
      </c>
      <c r="R84" s="157" t="s">
        <v>732</v>
      </c>
      <c r="S84" s="157" t="s">
        <v>10</v>
      </c>
      <c r="T84" s="157" t="s">
        <v>21</v>
      </c>
      <c r="U84" s="157" t="s">
        <v>175</v>
      </c>
      <c r="V84" s="157" t="s">
        <v>176</v>
      </c>
      <c r="X84" s="157" t="s">
        <v>731</v>
      </c>
      <c r="Y84" s="157" t="s">
        <v>901</v>
      </c>
      <c r="Z84" s="159">
        <v>3.8422499999999999</v>
      </c>
      <c r="AA84" s="161">
        <v>0.25352616339518041</v>
      </c>
      <c r="AB84" s="159">
        <v>2</v>
      </c>
    </row>
    <row r="85" spans="2:28">
      <c r="B85" s="156" t="s">
        <v>172</v>
      </c>
      <c r="C85" s="156" t="s">
        <v>408</v>
      </c>
      <c r="D85" s="156" t="s">
        <v>409</v>
      </c>
      <c r="E85" s="156" t="s">
        <v>10</v>
      </c>
      <c r="F85" s="156" t="s">
        <v>21</v>
      </c>
      <c r="G85" s="156" t="s">
        <v>175</v>
      </c>
      <c r="H85" s="156" t="s">
        <v>176</v>
      </c>
      <c r="J85" s="156" t="s">
        <v>408</v>
      </c>
      <c r="K85" s="156" t="s">
        <v>584</v>
      </c>
      <c r="L85" s="158">
        <v>0.76875000000000004</v>
      </c>
      <c r="M85" s="160">
        <v>0.18052930100312339</v>
      </c>
      <c r="N85" s="158">
        <v>5</v>
      </c>
      <c r="P85" s="156" t="s">
        <v>172</v>
      </c>
      <c r="Q85" s="156" t="s">
        <v>733</v>
      </c>
      <c r="R85" s="156" t="s">
        <v>734</v>
      </c>
      <c r="S85" s="156" t="s">
        <v>10</v>
      </c>
      <c r="T85" s="156" t="s">
        <v>21</v>
      </c>
      <c r="U85" s="156" t="s">
        <v>175</v>
      </c>
      <c r="V85" s="156" t="s">
        <v>176</v>
      </c>
      <c r="X85" s="156" t="s">
        <v>733</v>
      </c>
      <c r="Y85" s="156" t="s">
        <v>901</v>
      </c>
      <c r="Z85" s="158">
        <v>6.1875</v>
      </c>
      <c r="AA85" s="160">
        <v>0.25285574056018317</v>
      </c>
      <c r="AB85" s="158">
        <v>5</v>
      </c>
    </row>
    <row r="86" spans="2:28">
      <c r="B86" s="157" t="s">
        <v>172</v>
      </c>
      <c r="C86" s="157" t="s">
        <v>410</v>
      </c>
      <c r="D86" s="157" t="s">
        <v>411</v>
      </c>
      <c r="E86" s="157" t="s">
        <v>10</v>
      </c>
      <c r="F86" s="157" t="s">
        <v>21</v>
      </c>
      <c r="G86" s="157" t="s">
        <v>175</v>
      </c>
      <c r="H86" s="157" t="s">
        <v>176</v>
      </c>
      <c r="J86" s="157" t="s">
        <v>410</v>
      </c>
      <c r="K86" s="157" t="s">
        <v>584</v>
      </c>
      <c r="L86" s="159">
        <v>3.6952500000000001</v>
      </c>
      <c r="M86" s="161">
        <v>0.17973914228587137</v>
      </c>
      <c r="N86" s="159">
        <v>3</v>
      </c>
      <c r="P86" s="157" t="s">
        <v>172</v>
      </c>
      <c r="Q86" s="157" t="s">
        <v>735</v>
      </c>
      <c r="R86" s="157" t="s">
        <v>736</v>
      </c>
      <c r="S86" s="157" t="s">
        <v>10</v>
      </c>
      <c r="T86" s="157" t="s">
        <v>21</v>
      </c>
      <c r="U86" s="157" t="s">
        <v>175</v>
      </c>
      <c r="V86" s="157" t="s">
        <v>176</v>
      </c>
      <c r="X86" s="157" t="s">
        <v>735</v>
      </c>
      <c r="Y86" s="157" t="s">
        <v>901</v>
      </c>
      <c r="Z86" s="159">
        <v>6.3202499999999997</v>
      </c>
      <c r="AA86" s="161">
        <v>0.250221712383983</v>
      </c>
      <c r="AB86" s="159">
        <v>3</v>
      </c>
    </row>
    <row r="87" spans="2:28">
      <c r="B87" s="156" t="s">
        <v>172</v>
      </c>
      <c r="C87" s="156" t="s">
        <v>412</v>
      </c>
      <c r="D87" s="156" t="s">
        <v>413</v>
      </c>
      <c r="E87" s="156" t="s">
        <v>10</v>
      </c>
      <c r="F87" s="156" t="s">
        <v>21</v>
      </c>
      <c r="G87" s="156" t="s">
        <v>175</v>
      </c>
      <c r="H87" s="156" t="s">
        <v>176</v>
      </c>
      <c r="J87" s="156" t="s">
        <v>412</v>
      </c>
      <c r="K87" s="156" t="s">
        <v>584</v>
      </c>
      <c r="L87" s="158">
        <v>4.1737500000000001</v>
      </c>
      <c r="M87" s="160">
        <v>0.17965686819250137</v>
      </c>
      <c r="N87" s="158">
        <v>2</v>
      </c>
      <c r="P87" s="156" t="s">
        <v>172</v>
      </c>
      <c r="Q87" s="156" t="s">
        <v>737</v>
      </c>
      <c r="R87" s="156" t="s">
        <v>738</v>
      </c>
      <c r="S87" s="156" t="s">
        <v>10</v>
      </c>
      <c r="T87" s="156" t="s">
        <v>21</v>
      </c>
      <c r="U87" s="156" t="s">
        <v>175</v>
      </c>
      <c r="V87" s="156" t="s">
        <v>176</v>
      </c>
      <c r="X87" s="156" t="s">
        <v>737</v>
      </c>
      <c r="Y87" s="156" t="s">
        <v>901</v>
      </c>
      <c r="Z87" s="158">
        <v>8.5327500000000001</v>
      </c>
      <c r="AA87" s="160">
        <v>0.24879633993544095</v>
      </c>
      <c r="AB87" s="158">
        <v>4</v>
      </c>
    </row>
    <row r="88" spans="2:28">
      <c r="B88" s="157" t="s">
        <v>172</v>
      </c>
      <c r="C88" s="157" t="s">
        <v>414</v>
      </c>
      <c r="D88" s="157" t="s">
        <v>415</v>
      </c>
      <c r="E88" s="157" t="s">
        <v>10</v>
      </c>
      <c r="F88" s="157" t="s">
        <v>21</v>
      </c>
      <c r="G88" s="157" t="s">
        <v>175</v>
      </c>
      <c r="H88" s="157" t="s">
        <v>176</v>
      </c>
      <c r="J88" s="157" t="s">
        <v>414</v>
      </c>
      <c r="K88" s="157" t="s">
        <v>584</v>
      </c>
      <c r="L88" s="159">
        <v>0.21825</v>
      </c>
      <c r="M88" s="161">
        <v>0.17936162988891349</v>
      </c>
      <c r="N88" s="159">
        <v>4</v>
      </c>
      <c r="P88" s="157" t="s">
        <v>172</v>
      </c>
      <c r="Q88" s="157" t="s">
        <v>739</v>
      </c>
      <c r="R88" s="157" t="s">
        <v>740</v>
      </c>
      <c r="S88" s="157" t="s">
        <v>10</v>
      </c>
      <c r="T88" s="157" t="s">
        <v>21</v>
      </c>
      <c r="U88" s="157" t="s">
        <v>175</v>
      </c>
      <c r="V88" s="157" t="s">
        <v>176</v>
      </c>
      <c r="X88" s="157" t="s">
        <v>739</v>
      </c>
      <c r="Y88" s="157" t="s">
        <v>901</v>
      </c>
      <c r="Z88" s="159">
        <v>5.5432499999999996</v>
      </c>
      <c r="AA88" s="161">
        <v>0.24834011165160638</v>
      </c>
      <c r="AB88" s="159">
        <v>1</v>
      </c>
    </row>
    <row r="89" spans="2:28">
      <c r="B89" s="156" t="s">
        <v>172</v>
      </c>
      <c r="C89" s="156" t="s">
        <v>416</v>
      </c>
      <c r="D89" s="156" t="s">
        <v>417</v>
      </c>
      <c r="E89" s="156" t="s">
        <v>10</v>
      </c>
      <c r="F89" s="156" t="s">
        <v>21</v>
      </c>
      <c r="G89" s="156" t="s">
        <v>175</v>
      </c>
      <c r="H89" s="156" t="s">
        <v>176</v>
      </c>
      <c r="J89" s="156" t="s">
        <v>416</v>
      </c>
      <c r="K89" s="156" t="s">
        <v>584</v>
      </c>
      <c r="L89" s="158">
        <v>2.0242499999999999</v>
      </c>
      <c r="M89" s="160">
        <v>0.17156852758879351</v>
      </c>
      <c r="N89" s="158">
        <v>4</v>
      </c>
      <c r="P89" s="156" t="s">
        <v>172</v>
      </c>
      <c r="Q89" s="156" t="s">
        <v>741</v>
      </c>
      <c r="R89" s="156" t="s">
        <v>742</v>
      </c>
      <c r="S89" s="156" t="s">
        <v>10</v>
      </c>
      <c r="T89" s="156" t="s">
        <v>21</v>
      </c>
      <c r="U89" s="156" t="s">
        <v>175</v>
      </c>
      <c r="V89" s="156" t="s">
        <v>176</v>
      </c>
      <c r="X89" s="156" t="s">
        <v>741</v>
      </c>
      <c r="Y89" s="156" t="s">
        <v>901</v>
      </c>
      <c r="Z89" s="158">
        <v>11.565</v>
      </c>
      <c r="AA89" s="160">
        <v>0.24172591889013392</v>
      </c>
      <c r="AB89" s="158">
        <v>1</v>
      </c>
    </row>
    <row r="90" spans="2:28">
      <c r="B90" s="157" t="s">
        <v>172</v>
      </c>
      <c r="C90" s="157" t="s">
        <v>418</v>
      </c>
      <c r="D90" s="157" t="s">
        <v>419</v>
      </c>
      <c r="E90" s="157" t="s">
        <v>10</v>
      </c>
      <c r="F90" s="157" t="s">
        <v>21</v>
      </c>
      <c r="G90" s="157" t="s">
        <v>175</v>
      </c>
      <c r="H90" s="157" t="s">
        <v>176</v>
      </c>
      <c r="J90" s="157" t="s">
        <v>418</v>
      </c>
      <c r="K90" s="157" t="s">
        <v>584</v>
      </c>
      <c r="L90" s="159">
        <v>1.4137500000000001</v>
      </c>
      <c r="M90" s="161">
        <v>0.17112791178698181</v>
      </c>
      <c r="N90" s="159">
        <v>3</v>
      </c>
      <c r="P90" s="157" t="s">
        <v>172</v>
      </c>
      <c r="Q90" s="157" t="s">
        <v>743</v>
      </c>
      <c r="R90" s="157" t="s">
        <v>744</v>
      </c>
      <c r="S90" s="157" t="s">
        <v>10</v>
      </c>
      <c r="T90" s="157" t="s">
        <v>21</v>
      </c>
      <c r="U90" s="157" t="s">
        <v>175</v>
      </c>
      <c r="V90" s="157" t="s">
        <v>176</v>
      </c>
      <c r="X90" s="157" t="s">
        <v>743</v>
      </c>
      <c r="Y90" s="157" t="s">
        <v>901</v>
      </c>
      <c r="Z90" s="159">
        <v>0.59025000000000005</v>
      </c>
      <c r="AA90" s="161">
        <v>0.24016740153967381</v>
      </c>
      <c r="AB90" s="159">
        <v>3</v>
      </c>
    </row>
    <row r="91" spans="2:28">
      <c r="B91" s="156" t="s">
        <v>172</v>
      </c>
      <c r="C91" s="156" t="s">
        <v>420</v>
      </c>
      <c r="D91" s="156" t="s">
        <v>421</v>
      </c>
      <c r="E91" s="156" t="s">
        <v>10</v>
      </c>
      <c r="F91" s="156" t="s">
        <v>21</v>
      </c>
      <c r="G91" s="156" t="s">
        <v>175</v>
      </c>
      <c r="H91" s="156" t="s">
        <v>176</v>
      </c>
      <c r="J91" s="156" t="s">
        <v>420</v>
      </c>
      <c r="K91" s="156" t="s">
        <v>584</v>
      </c>
      <c r="L91" s="158">
        <v>1.3267500000000001</v>
      </c>
      <c r="M91" s="160">
        <v>0.1707481652643219</v>
      </c>
      <c r="N91" s="158">
        <v>2</v>
      </c>
      <c r="P91" s="156" t="s">
        <v>172</v>
      </c>
      <c r="Q91" s="156" t="s">
        <v>745</v>
      </c>
      <c r="R91" s="156" t="s">
        <v>746</v>
      </c>
      <c r="S91" s="156" t="s">
        <v>10</v>
      </c>
      <c r="T91" s="156" t="s">
        <v>21</v>
      </c>
      <c r="U91" s="156" t="s">
        <v>175</v>
      </c>
      <c r="V91" s="156" t="s">
        <v>176</v>
      </c>
      <c r="X91" s="156" t="s">
        <v>745</v>
      </c>
      <c r="Y91" s="156" t="s">
        <v>901</v>
      </c>
      <c r="Z91" s="158">
        <v>1.95E-2</v>
      </c>
      <c r="AA91" s="160">
        <v>0.23999847335784119</v>
      </c>
      <c r="AB91" s="158">
        <v>5</v>
      </c>
    </row>
    <row r="92" spans="2:28">
      <c r="B92" s="157" t="s">
        <v>172</v>
      </c>
      <c r="C92" s="157" t="s">
        <v>422</v>
      </c>
      <c r="D92" s="157" t="s">
        <v>423</v>
      </c>
      <c r="E92" s="157" t="s">
        <v>10</v>
      </c>
      <c r="F92" s="157" t="s">
        <v>21</v>
      </c>
      <c r="G92" s="157" t="s">
        <v>175</v>
      </c>
      <c r="H92" s="157" t="s">
        <v>176</v>
      </c>
      <c r="J92" s="157" t="s">
        <v>422</v>
      </c>
      <c r="K92" s="157" t="s">
        <v>584</v>
      </c>
      <c r="L92" s="159">
        <v>5.5454999999999997</v>
      </c>
      <c r="M92" s="161">
        <v>0.16840053364748531</v>
      </c>
      <c r="N92" s="159">
        <v>1</v>
      </c>
      <c r="P92" s="157" t="s">
        <v>172</v>
      </c>
      <c r="Q92" s="157" t="s">
        <v>747</v>
      </c>
      <c r="R92" s="157" t="s">
        <v>748</v>
      </c>
      <c r="S92" s="157" t="s">
        <v>10</v>
      </c>
      <c r="T92" s="157" t="s">
        <v>21</v>
      </c>
      <c r="U92" s="157" t="s">
        <v>175</v>
      </c>
      <c r="V92" s="157" t="s">
        <v>176</v>
      </c>
      <c r="X92" s="157" t="s">
        <v>747</v>
      </c>
      <c r="Y92" s="157" t="s">
        <v>901</v>
      </c>
      <c r="Z92" s="159">
        <v>0.36075000000000002</v>
      </c>
      <c r="AA92" s="161">
        <v>0.23708909850875259</v>
      </c>
      <c r="AB92" s="159">
        <v>4</v>
      </c>
    </row>
    <row r="93" spans="2:28">
      <c r="B93" s="156" t="s">
        <v>172</v>
      </c>
      <c r="C93" s="156" t="s">
        <v>424</v>
      </c>
      <c r="D93" s="156" t="s">
        <v>425</v>
      </c>
      <c r="E93" s="156" t="s">
        <v>10</v>
      </c>
      <c r="F93" s="156" t="s">
        <v>21</v>
      </c>
      <c r="G93" s="156" t="s">
        <v>175</v>
      </c>
      <c r="H93" s="156" t="s">
        <v>176</v>
      </c>
      <c r="J93" s="156" t="s">
        <v>424</v>
      </c>
      <c r="K93" s="156" t="s">
        <v>584</v>
      </c>
      <c r="L93" s="158">
        <v>0.23699999999999999</v>
      </c>
      <c r="M93" s="160">
        <v>0.16729628469584529</v>
      </c>
      <c r="N93" s="158">
        <v>5</v>
      </c>
      <c r="P93" s="156" t="s">
        <v>172</v>
      </c>
      <c r="Q93" s="156" t="s">
        <v>749</v>
      </c>
      <c r="R93" s="156" t="s">
        <v>750</v>
      </c>
      <c r="S93" s="156" t="s">
        <v>10</v>
      </c>
      <c r="T93" s="156" t="s">
        <v>21</v>
      </c>
      <c r="U93" s="156" t="s">
        <v>175</v>
      </c>
      <c r="V93" s="156" t="s">
        <v>176</v>
      </c>
      <c r="X93" s="156" t="s">
        <v>749</v>
      </c>
      <c r="Y93" s="156" t="s">
        <v>901</v>
      </c>
      <c r="Z93" s="158">
        <v>8.2687500000000007</v>
      </c>
      <c r="AA93" s="160">
        <v>0.23650023615355512</v>
      </c>
      <c r="AB93" s="158">
        <v>2</v>
      </c>
    </row>
    <row r="94" spans="2:28">
      <c r="B94" s="157" t="s">
        <v>172</v>
      </c>
      <c r="C94" s="157" t="s">
        <v>426</v>
      </c>
      <c r="D94" s="157" t="s">
        <v>427</v>
      </c>
      <c r="E94" s="157" t="s">
        <v>10</v>
      </c>
      <c r="F94" s="157" t="s">
        <v>21</v>
      </c>
      <c r="G94" s="157" t="s">
        <v>175</v>
      </c>
      <c r="H94" s="157" t="s">
        <v>176</v>
      </c>
      <c r="J94" s="157" t="s">
        <v>426</v>
      </c>
      <c r="K94" s="157" t="s">
        <v>584</v>
      </c>
      <c r="L94" s="159">
        <v>1.6319999999999999</v>
      </c>
      <c r="M94" s="161">
        <v>0.16310453907708422</v>
      </c>
      <c r="N94" s="159">
        <v>2</v>
      </c>
      <c r="P94" s="157" t="s">
        <v>172</v>
      </c>
      <c r="Q94" s="157" t="s">
        <v>751</v>
      </c>
      <c r="R94" s="157" t="s">
        <v>752</v>
      </c>
      <c r="S94" s="157" t="s">
        <v>10</v>
      </c>
      <c r="T94" s="157" t="s">
        <v>21</v>
      </c>
      <c r="U94" s="157" t="s">
        <v>175</v>
      </c>
      <c r="V94" s="157" t="s">
        <v>176</v>
      </c>
      <c r="X94" s="157" t="s">
        <v>751</v>
      </c>
      <c r="Y94" s="157" t="s">
        <v>901</v>
      </c>
      <c r="Z94" s="159">
        <v>0.25274999999999997</v>
      </c>
      <c r="AA94" s="161">
        <v>0.2323863937607176</v>
      </c>
      <c r="AB94" s="159">
        <v>3</v>
      </c>
    </row>
    <row r="95" spans="2:28">
      <c r="B95" s="156" t="s">
        <v>172</v>
      </c>
      <c r="C95" s="156" t="s">
        <v>428</v>
      </c>
      <c r="D95" s="156" t="s">
        <v>429</v>
      </c>
      <c r="E95" s="156" t="s">
        <v>10</v>
      </c>
      <c r="F95" s="156" t="s">
        <v>21</v>
      </c>
      <c r="G95" s="156" t="s">
        <v>175</v>
      </c>
      <c r="H95" s="156" t="s">
        <v>176</v>
      </c>
      <c r="J95" s="156" t="s">
        <v>428</v>
      </c>
      <c r="K95" s="156" t="s">
        <v>584</v>
      </c>
      <c r="L95" s="158">
        <v>0.85650000000000004</v>
      </c>
      <c r="M95" s="160">
        <v>0.16265390415380501</v>
      </c>
      <c r="N95" s="158">
        <v>1</v>
      </c>
      <c r="P95" s="156" t="s">
        <v>172</v>
      </c>
      <c r="Q95" s="156" t="s">
        <v>753</v>
      </c>
      <c r="R95" s="156" t="s">
        <v>754</v>
      </c>
      <c r="S95" s="156" t="s">
        <v>10</v>
      </c>
      <c r="T95" s="156" t="s">
        <v>21</v>
      </c>
      <c r="U95" s="156" t="s">
        <v>175</v>
      </c>
      <c r="V95" s="156" t="s">
        <v>176</v>
      </c>
      <c r="X95" s="156" t="s">
        <v>753</v>
      </c>
      <c r="Y95" s="156" t="s">
        <v>901</v>
      </c>
      <c r="Z95" s="158">
        <v>5.3999999999999999E-2</v>
      </c>
      <c r="AA95" s="160">
        <v>0.23059280254309289</v>
      </c>
      <c r="AB95" s="158">
        <v>4</v>
      </c>
    </row>
    <row r="96" spans="2:28">
      <c r="B96" s="157" t="s">
        <v>172</v>
      </c>
      <c r="C96" s="157" t="s">
        <v>430</v>
      </c>
      <c r="D96" s="157" t="s">
        <v>431</v>
      </c>
      <c r="E96" s="157" t="s">
        <v>10</v>
      </c>
      <c r="F96" s="157" t="s">
        <v>21</v>
      </c>
      <c r="G96" s="157" t="s">
        <v>175</v>
      </c>
      <c r="H96" s="157" t="s">
        <v>176</v>
      </c>
      <c r="J96" s="157" t="s">
        <v>430</v>
      </c>
      <c r="K96" s="157" t="s">
        <v>584</v>
      </c>
      <c r="L96" s="159">
        <v>6.4732500000000002</v>
      </c>
      <c r="M96" s="161">
        <v>0.16145266292092489</v>
      </c>
      <c r="N96" s="159">
        <v>3</v>
      </c>
      <c r="P96" s="157" t="s">
        <v>172</v>
      </c>
      <c r="Q96" s="157" t="s">
        <v>755</v>
      </c>
      <c r="R96" s="157" t="s">
        <v>756</v>
      </c>
      <c r="S96" s="157" t="s">
        <v>10</v>
      </c>
      <c r="T96" s="157" t="s">
        <v>21</v>
      </c>
      <c r="U96" s="157" t="s">
        <v>175</v>
      </c>
      <c r="V96" s="157" t="s">
        <v>176</v>
      </c>
      <c r="X96" s="157" t="s">
        <v>755</v>
      </c>
      <c r="Y96" s="157" t="s">
        <v>901</v>
      </c>
      <c r="Z96" s="159">
        <v>11.738250000000001</v>
      </c>
      <c r="AA96" s="161">
        <v>0.22915639548335581</v>
      </c>
      <c r="AB96" s="159">
        <v>2</v>
      </c>
    </row>
    <row r="97" spans="2:28">
      <c r="B97" s="156" t="s">
        <v>172</v>
      </c>
      <c r="C97" s="156" t="s">
        <v>432</v>
      </c>
      <c r="D97" s="156" t="s">
        <v>433</v>
      </c>
      <c r="E97" s="156" t="s">
        <v>10</v>
      </c>
      <c r="F97" s="156" t="s">
        <v>21</v>
      </c>
      <c r="G97" s="156" t="s">
        <v>175</v>
      </c>
      <c r="H97" s="156" t="s">
        <v>176</v>
      </c>
      <c r="J97" s="156" t="s">
        <v>432</v>
      </c>
      <c r="K97" s="156" t="s">
        <v>584</v>
      </c>
      <c r="L97" s="158">
        <v>12.477</v>
      </c>
      <c r="M97" s="160">
        <v>0.14979795540257765</v>
      </c>
      <c r="N97" s="158">
        <v>1</v>
      </c>
      <c r="P97" s="156" t="s">
        <v>172</v>
      </c>
      <c r="Q97" s="156" t="s">
        <v>757</v>
      </c>
      <c r="R97" s="156" t="s">
        <v>758</v>
      </c>
      <c r="S97" s="156" t="s">
        <v>10</v>
      </c>
      <c r="T97" s="156" t="s">
        <v>21</v>
      </c>
      <c r="U97" s="156" t="s">
        <v>175</v>
      </c>
      <c r="V97" s="156" t="s">
        <v>176</v>
      </c>
      <c r="X97" s="156" t="s">
        <v>757</v>
      </c>
      <c r="Y97" s="156" t="s">
        <v>901</v>
      </c>
      <c r="Z97" s="158">
        <v>0.30375000000000002</v>
      </c>
      <c r="AA97" s="160">
        <v>0.2276436892687998</v>
      </c>
      <c r="AB97" s="158">
        <v>5</v>
      </c>
    </row>
    <row r="98" spans="2:28">
      <c r="B98" s="157" t="s">
        <v>172</v>
      </c>
      <c r="C98" s="157" t="s">
        <v>434</v>
      </c>
      <c r="D98" s="157" t="s">
        <v>435</v>
      </c>
      <c r="E98" s="157" t="s">
        <v>10</v>
      </c>
      <c r="F98" s="157" t="s">
        <v>21</v>
      </c>
      <c r="G98" s="157" t="s">
        <v>175</v>
      </c>
      <c r="H98" s="157" t="s">
        <v>176</v>
      </c>
      <c r="J98" s="157" t="s">
        <v>434</v>
      </c>
      <c r="K98" s="157" t="s">
        <v>584</v>
      </c>
      <c r="L98" s="159">
        <v>0.89700000000000002</v>
      </c>
      <c r="M98" s="161">
        <v>0.1483377584072445</v>
      </c>
      <c r="N98" s="159">
        <v>4</v>
      </c>
      <c r="P98" s="157" t="s">
        <v>172</v>
      </c>
      <c r="Q98" s="157" t="s">
        <v>759</v>
      </c>
      <c r="R98" s="157" t="s">
        <v>760</v>
      </c>
      <c r="S98" s="157" t="s">
        <v>10</v>
      </c>
      <c r="T98" s="157" t="s">
        <v>21</v>
      </c>
      <c r="U98" s="157" t="s">
        <v>175</v>
      </c>
      <c r="V98" s="157" t="s">
        <v>176</v>
      </c>
      <c r="X98" s="157" t="s">
        <v>759</v>
      </c>
      <c r="Y98" s="157" t="s">
        <v>901</v>
      </c>
      <c r="Z98" s="159">
        <v>2.0459999999999998</v>
      </c>
      <c r="AA98" s="161">
        <v>0.22706350757040505</v>
      </c>
      <c r="AB98" s="159">
        <v>1</v>
      </c>
    </row>
    <row r="99" spans="2:28">
      <c r="B99" s="156" t="s">
        <v>172</v>
      </c>
      <c r="C99" s="156" t="s">
        <v>436</v>
      </c>
      <c r="D99" s="156" t="s">
        <v>437</v>
      </c>
      <c r="E99" s="156" t="s">
        <v>10</v>
      </c>
      <c r="F99" s="156" t="s">
        <v>21</v>
      </c>
      <c r="G99" s="156" t="s">
        <v>175</v>
      </c>
      <c r="H99" s="156" t="s">
        <v>176</v>
      </c>
      <c r="J99" s="156" t="s">
        <v>436</v>
      </c>
      <c r="K99" s="156" t="s">
        <v>584</v>
      </c>
      <c r="L99" s="158">
        <v>1.1054999999999999</v>
      </c>
      <c r="M99" s="160">
        <v>0.1481089943126136</v>
      </c>
      <c r="N99" s="158">
        <v>5</v>
      </c>
      <c r="P99" s="156" t="s">
        <v>172</v>
      </c>
      <c r="Q99" s="156" t="s">
        <v>761</v>
      </c>
      <c r="R99" s="156" t="s">
        <v>762</v>
      </c>
      <c r="S99" s="156" t="s">
        <v>10</v>
      </c>
      <c r="T99" s="156" t="s">
        <v>21</v>
      </c>
      <c r="U99" s="156" t="s">
        <v>175</v>
      </c>
      <c r="V99" s="156" t="s">
        <v>176</v>
      </c>
      <c r="X99" s="156" t="s">
        <v>761</v>
      </c>
      <c r="Y99" s="156" t="s">
        <v>901</v>
      </c>
      <c r="Z99" s="158">
        <v>0.495</v>
      </c>
      <c r="AA99" s="160">
        <v>0.22351249382316599</v>
      </c>
      <c r="AB99" s="158">
        <v>4</v>
      </c>
    </row>
    <row r="100" spans="2:28">
      <c r="B100" s="157" t="s">
        <v>172</v>
      </c>
      <c r="C100" s="157" t="s">
        <v>438</v>
      </c>
      <c r="D100" s="157" t="s">
        <v>439</v>
      </c>
      <c r="E100" s="157" t="s">
        <v>10</v>
      </c>
      <c r="F100" s="157" t="s">
        <v>21</v>
      </c>
      <c r="G100" s="157" t="s">
        <v>175</v>
      </c>
      <c r="H100" s="157" t="s">
        <v>176</v>
      </c>
      <c r="J100" s="157" t="s">
        <v>438</v>
      </c>
      <c r="K100" s="157" t="s">
        <v>584</v>
      </c>
      <c r="L100" s="159">
        <v>9.0645000000000007</v>
      </c>
      <c r="M100" s="161">
        <v>0.14765380043472431</v>
      </c>
      <c r="N100" s="159">
        <v>2</v>
      </c>
      <c r="P100" s="157" t="s">
        <v>172</v>
      </c>
      <c r="Q100" s="157" t="s">
        <v>763</v>
      </c>
      <c r="R100" s="157" t="s">
        <v>764</v>
      </c>
      <c r="S100" s="157" t="s">
        <v>10</v>
      </c>
      <c r="T100" s="157" t="s">
        <v>21</v>
      </c>
      <c r="U100" s="157" t="s">
        <v>175</v>
      </c>
      <c r="V100" s="157" t="s">
        <v>176</v>
      </c>
      <c r="X100" s="157" t="s">
        <v>763</v>
      </c>
      <c r="Y100" s="157" t="s">
        <v>901</v>
      </c>
      <c r="Z100" s="159">
        <v>6.8639999999999999</v>
      </c>
      <c r="AA100" s="161">
        <v>0.22319523971559641</v>
      </c>
      <c r="AB100" s="159">
        <v>1</v>
      </c>
    </row>
    <row r="101" spans="2:28">
      <c r="B101" s="156" t="s">
        <v>172</v>
      </c>
      <c r="C101" s="156" t="s">
        <v>440</v>
      </c>
      <c r="D101" s="156" t="s">
        <v>441</v>
      </c>
      <c r="E101" s="156" t="s">
        <v>10</v>
      </c>
      <c r="F101" s="156" t="s">
        <v>21</v>
      </c>
      <c r="G101" s="156" t="s">
        <v>175</v>
      </c>
      <c r="H101" s="156" t="s">
        <v>176</v>
      </c>
      <c r="J101" s="156" t="s">
        <v>440</v>
      </c>
      <c r="K101" s="156" t="s">
        <v>584</v>
      </c>
      <c r="L101" s="158">
        <v>9.5767500000000005</v>
      </c>
      <c r="M101" s="160">
        <v>0.14759864326207917</v>
      </c>
      <c r="N101" s="158">
        <v>3</v>
      </c>
      <c r="P101" s="156" t="s">
        <v>172</v>
      </c>
      <c r="Q101" s="156" t="s">
        <v>765</v>
      </c>
      <c r="R101" s="156" t="s">
        <v>766</v>
      </c>
      <c r="S101" s="156" t="s">
        <v>10</v>
      </c>
      <c r="T101" s="156" t="s">
        <v>21</v>
      </c>
      <c r="U101" s="156" t="s">
        <v>175</v>
      </c>
      <c r="V101" s="156" t="s">
        <v>176</v>
      </c>
      <c r="X101" s="156" t="s">
        <v>765</v>
      </c>
      <c r="Y101" s="156" t="s">
        <v>901</v>
      </c>
      <c r="Z101" s="158">
        <v>0.14774999999999999</v>
      </c>
      <c r="AA101" s="160">
        <v>0.2198864022118602</v>
      </c>
      <c r="AB101" s="158">
        <v>5</v>
      </c>
    </row>
    <row r="102" spans="2:28">
      <c r="B102" s="157" t="s">
        <v>172</v>
      </c>
      <c r="C102" s="157" t="s">
        <v>442</v>
      </c>
      <c r="D102" s="157" t="s">
        <v>443</v>
      </c>
      <c r="E102" s="157" t="s">
        <v>10</v>
      </c>
      <c r="F102" s="157" t="s">
        <v>21</v>
      </c>
      <c r="G102" s="157" t="s">
        <v>175</v>
      </c>
      <c r="H102" s="157" t="s">
        <v>176</v>
      </c>
      <c r="J102" s="157" t="s">
        <v>442</v>
      </c>
      <c r="K102" s="157" t="s">
        <v>584</v>
      </c>
      <c r="L102" s="159">
        <v>1.62825</v>
      </c>
      <c r="M102" s="161">
        <v>0.1388276639697307</v>
      </c>
      <c r="N102" s="159">
        <v>5</v>
      </c>
      <c r="P102" s="157" t="s">
        <v>172</v>
      </c>
      <c r="Q102" s="157" t="s">
        <v>767</v>
      </c>
      <c r="R102" s="157" t="s">
        <v>768</v>
      </c>
      <c r="S102" s="157" t="s">
        <v>10</v>
      </c>
      <c r="T102" s="157" t="s">
        <v>21</v>
      </c>
      <c r="U102" s="157" t="s">
        <v>175</v>
      </c>
      <c r="V102" s="157" t="s">
        <v>176</v>
      </c>
      <c r="X102" s="157" t="s">
        <v>767</v>
      </c>
      <c r="Y102" s="157" t="s">
        <v>901</v>
      </c>
      <c r="Z102" s="159">
        <v>5.9805000000000001</v>
      </c>
      <c r="AA102" s="161">
        <v>0.21861075237691394</v>
      </c>
      <c r="AB102" s="159">
        <v>2</v>
      </c>
    </row>
    <row r="103" spans="2:28">
      <c r="B103" s="156" t="s">
        <v>172</v>
      </c>
      <c r="C103" s="156" t="s">
        <v>444</v>
      </c>
      <c r="D103" s="156" t="s">
        <v>445</v>
      </c>
      <c r="E103" s="156" t="s">
        <v>10</v>
      </c>
      <c r="F103" s="156" t="s">
        <v>21</v>
      </c>
      <c r="G103" s="156" t="s">
        <v>175</v>
      </c>
      <c r="H103" s="156" t="s">
        <v>176</v>
      </c>
      <c r="J103" s="156" t="s">
        <v>444</v>
      </c>
      <c r="K103" s="156" t="s">
        <v>584</v>
      </c>
      <c r="L103" s="158">
        <v>2.9430000000000001</v>
      </c>
      <c r="M103" s="160">
        <v>0.1373586940506055</v>
      </c>
      <c r="N103" s="158">
        <v>3</v>
      </c>
      <c r="P103" s="156" t="s">
        <v>172</v>
      </c>
      <c r="Q103" s="156" t="s">
        <v>769</v>
      </c>
      <c r="R103" s="156" t="s">
        <v>770</v>
      </c>
      <c r="S103" s="156" t="s">
        <v>10</v>
      </c>
      <c r="T103" s="156" t="s">
        <v>21</v>
      </c>
      <c r="U103" s="156" t="s">
        <v>175</v>
      </c>
      <c r="V103" s="156" t="s">
        <v>176</v>
      </c>
      <c r="X103" s="156" t="s">
        <v>769</v>
      </c>
      <c r="Y103" s="156" t="s">
        <v>901</v>
      </c>
      <c r="Z103" s="158">
        <v>6.9817499999999999</v>
      </c>
      <c r="AA103" s="160">
        <v>0.21690622539486459</v>
      </c>
      <c r="AB103" s="158">
        <v>3</v>
      </c>
    </row>
    <row r="104" spans="2:28">
      <c r="B104" s="157" t="s">
        <v>172</v>
      </c>
      <c r="C104" s="157" t="s">
        <v>446</v>
      </c>
      <c r="D104" s="157" t="s">
        <v>447</v>
      </c>
      <c r="E104" s="157" t="s">
        <v>10</v>
      </c>
      <c r="F104" s="157" t="s">
        <v>21</v>
      </c>
      <c r="G104" s="157" t="s">
        <v>175</v>
      </c>
      <c r="H104" s="157" t="s">
        <v>176</v>
      </c>
      <c r="J104" s="157" t="s">
        <v>446</v>
      </c>
      <c r="K104" s="157" t="s">
        <v>584</v>
      </c>
      <c r="L104" s="159">
        <v>4.0019999999999998</v>
      </c>
      <c r="M104" s="161">
        <v>0.1369293048576159</v>
      </c>
      <c r="N104" s="159">
        <v>2</v>
      </c>
      <c r="P104" s="157" t="s">
        <v>172</v>
      </c>
      <c r="Q104" s="157" t="s">
        <v>771</v>
      </c>
      <c r="R104" s="157" t="s">
        <v>772</v>
      </c>
      <c r="S104" s="157" t="s">
        <v>10</v>
      </c>
      <c r="T104" s="157" t="s">
        <v>21</v>
      </c>
      <c r="U104" s="157" t="s">
        <v>175</v>
      </c>
      <c r="V104" s="157" t="s">
        <v>176</v>
      </c>
      <c r="X104" s="157" t="s">
        <v>771</v>
      </c>
      <c r="Y104" s="157" t="s">
        <v>901</v>
      </c>
      <c r="Z104" s="159">
        <v>2.1749999999999999E-2</v>
      </c>
      <c r="AA104" s="161">
        <v>0.21499265282573959</v>
      </c>
      <c r="AB104" s="159">
        <v>5</v>
      </c>
    </row>
    <row r="105" spans="2:28">
      <c r="B105" s="156" t="s">
        <v>172</v>
      </c>
      <c r="C105" s="156" t="s">
        <v>448</v>
      </c>
      <c r="D105" s="156" t="s">
        <v>449</v>
      </c>
      <c r="E105" s="156" t="s">
        <v>10</v>
      </c>
      <c r="F105" s="156" t="s">
        <v>21</v>
      </c>
      <c r="G105" s="156" t="s">
        <v>175</v>
      </c>
      <c r="H105" s="156" t="s">
        <v>176</v>
      </c>
      <c r="J105" s="156" t="s">
        <v>448</v>
      </c>
      <c r="K105" s="156" t="s">
        <v>584</v>
      </c>
      <c r="L105" s="158">
        <v>6.4139999999999997</v>
      </c>
      <c r="M105" s="160">
        <v>0.13677930696561971</v>
      </c>
      <c r="N105" s="158">
        <v>1</v>
      </c>
      <c r="P105" s="156" t="s">
        <v>172</v>
      </c>
      <c r="Q105" s="156" t="s">
        <v>773</v>
      </c>
      <c r="R105" s="156" t="s">
        <v>774</v>
      </c>
      <c r="S105" s="156" t="s">
        <v>10</v>
      </c>
      <c r="T105" s="156" t="s">
        <v>21</v>
      </c>
      <c r="U105" s="156" t="s">
        <v>175</v>
      </c>
      <c r="V105" s="156" t="s">
        <v>176</v>
      </c>
      <c r="X105" s="156" t="s">
        <v>773</v>
      </c>
      <c r="Y105" s="156" t="s">
        <v>901</v>
      </c>
      <c r="Z105" s="158">
        <v>1.0665</v>
      </c>
      <c r="AA105" s="160">
        <v>0.21104688940656249</v>
      </c>
      <c r="AB105" s="158">
        <v>3</v>
      </c>
    </row>
    <row r="106" spans="2:28">
      <c r="B106" s="157" t="s">
        <v>172</v>
      </c>
      <c r="C106" s="157" t="s">
        <v>450</v>
      </c>
      <c r="D106" s="157" t="s">
        <v>451</v>
      </c>
      <c r="E106" s="157" t="s">
        <v>10</v>
      </c>
      <c r="F106" s="157" t="s">
        <v>21</v>
      </c>
      <c r="G106" s="157" t="s">
        <v>175</v>
      </c>
      <c r="H106" s="157" t="s">
        <v>176</v>
      </c>
      <c r="J106" s="157" t="s">
        <v>450</v>
      </c>
      <c r="K106" s="157" t="s">
        <v>584</v>
      </c>
      <c r="L106" s="159">
        <v>4.92225</v>
      </c>
      <c r="M106" s="161">
        <v>0.1358421231195141</v>
      </c>
      <c r="N106" s="159">
        <v>4</v>
      </c>
      <c r="P106" s="157" t="s">
        <v>172</v>
      </c>
      <c r="Q106" s="157" t="s">
        <v>775</v>
      </c>
      <c r="R106" s="157" t="s">
        <v>776</v>
      </c>
      <c r="S106" s="157" t="s">
        <v>10</v>
      </c>
      <c r="T106" s="157" t="s">
        <v>21</v>
      </c>
      <c r="U106" s="157" t="s">
        <v>175</v>
      </c>
      <c r="V106" s="157" t="s">
        <v>176</v>
      </c>
      <c r="X106" s="157" t="s">
        <v>775</v>
      </c>
      <c r="Y106" s="157" t="s">
        <v>901</v>
      </c>
      <c r="Z106" s="159">
        <v>5.2004999999999999</v>
      </c>
      <c r="AA106" s="161">
        <v>0.21092074671232031</v>
      </c>
      <c r="AB106" s="159">
        <v>4</v>
      </c>
    </row>
    <row r="107" spans="2:28">
      <c r="B107" s="156" t="s">
        <v>172</v>
      </c>
      <c r="C107" s="156" t="s">
        <v>452</v>
      </c>
      <c r="D107" s="156" t="s">
        <v>453</v>
      </c>
      <c r="E107" s="156" t="s">
        <v>10</v>
      </c>
      <c r="F107" s="156" t="s">
        <v>21</v>
      </c>
      <c r="G107" s="156" t="s">
        <v>175</v>
      </c>
      <c r="H107" s="156" t="s">
        <v>176</v>
      </c>
      <c r="J107" s="156" t="s">
        <v>452</v>
      </c>
      <c r="K107" s="156" t="s">
        <v>584</v>
      </c>
      <c r="L107" s="158">
        <v>1.9432499999999999</v>
      </c>
      <c r="M107" s="160">
        <v>0.13429891044462339</v>
      </c>
      <c r="N107" s="158">
        <v>4</v>
      </c>
      <c r="P107" s="156" t="s">
        <v>172</v>
      </c>
      <c r="Q107" s="156" t="s">
        <v>777</v>
      </c>
      <c r="R107" s="156" t="s">
        <v>778</v>
      </c>
      <c r="S107" s="156" t="s">
        <v>10</v>
      </c>
      <c r="T107" s="156" t="s">
        <v>21</v>
      </c>
      <c r="U107" s="156" t="s">
        <v>175</v>
      </c>
      <c r="V107" s="156" t="s">
        <v>176</v>
      </c>
      <c r="X107" s="156" t="s">
        <v>777</v>
      </c>
      <c r="Y107" s="156" t="s">
        <v>901</v>
      </c>
      <c r="Z107" s="158">
        <v>2.2425000000000002</v>
      </c>
      <c r="AA107" s="160">
        <v>0.20845835538145099</v>
      </c>
      <c r="AB107" s="158">
        <v>1</v>
      </c>
    </row>
    <row r="108" spans="2:28">
      <c r="B108" s="157" t="s">
        <v>172</v>
      </c>
      <c r="C108" s="157" t="s">
        <v>454</v>
      </c>
      <c r="D108" s="157" t="s">
        <v>455</v>
      </c>
      <c r="E108" s="157" t="s">
        <v>10</v>
      </c>
      <c r="F108" s="157" t="s">
        <v>21</v>
      </c>
      <c r="G108" s="157" t="s">
        <v>175</v>
      </c>
      <c r="H108" s="157" t="s">
        <v>176</v>
      </c>
      <c r="J108" s="157" t="s">
        <v>454</v>
      </c>
      <c r="K108" s="157" t="s">
        <v>584</v>
      </c>
      <c r="L108" s="159">
        <v>9.0645000000000007</v>
      </c>
      <c r="M108" s="161">
        <v>0.13328878771949759</v>
      </c>
      <c r="N108" s="159">
        <v>3</v>
      </c>
      <c r="P108" s="157" t="s">
        <v>172</v>
      </c>
      <c r="Q108" s="157" t="s">
        <v>779</v>
      </c>
      <c r="R108" s="157" t="s">
        <v>780</v>
      </c>
      <c r="S108" s="157" t="s">
        <v>10</v>
      </c>
      <c r="T108" s="157" t="s">
        <v>21</v>
      </c>
      <c r="U108" s="157" t="s">
        <v>175</v>
      </c>
      <c r="V108" s="157" t="s">
        <v>176</v>
      </c>
      <c r="X108" s="157" t="s">
        <v>779</v>
      </c>
      <c r="Y108" s="157" t="s">
        <v>901</v>
      </c>
      <c r="Z108" s="159">
        <v>11.63025</v>
      </c>
      <c r="AA108" s="161">
        <v>0.20675260587095276</v>
      </c>
      <c r="AB108" s="159">
        <v>2</v>
      </c>
    </row>
    <row r="109" spans="2:28">
      <c r="B109" s="156" t="s">
        <v>172</v>
      </c>
      <c r="C109" s="156" t="s">
        <v>456</v>
      </c>
      <c r="D109" s="156" t="s">
        <v>457</v>
      </c>
      <c r="E109" s="156" t="s">
        <v>10</v>
      </c>
      <c r="F109" s="156" t="s">
        <v>21</v>
      </c>
      <c r="G109" s="156" t="s">
        <v>175</v>
      </c>
      <c r="H109" s="156" t="s">
        <v>176</v>
      </c>
      <c r="J109" s="156" t="s">
        <v>456</v>
      </c>
      <c r="K109" s="156" t="s">
        <v>584</v>
      </c>
      <c r="L109" s="158">
        <v>13.613250000000001</v>
      </c>
      <c r="M109" s="160">
        <v>0.13109456266369926</v>
      </c>
      <c r="N109" s="158">
        <v>1</v>
      </c>
      <c r="P109" s="156" t="s">
        <v>172</v>
      </c>
      <c r="Q109" s="156" t="s">
        <v>781</v>
      </c>
      <c r="R109" s="156" t="s">
        <v>782</v>
      </c>
      <c r="S109" s="156" t="s">
        <v>10</v>
      </c>
      <c r="T109" s="156" t="s">
        <v>21</v>
      </c>
      <c r="U109" s="156" t="s">
        <v>175</v>
      </c>
      <c r="V109" s="156" t="s">
        <v>176</v>
      </c>
      <c r="X109" s="156" t="s">
        <v>781</v>
      </c>
      <c r="Y109" s="156" t="s">
        <v>901</v>
      </c>
      <c r="Z109" s="158">
        <v>4.8315000000000001</v>
      </c>
      <c r="AA109" s="160">
        <v>0.20483012930808789</v>
      </c>
      <c r="AB109" s="158">
        <v>4</v>
      </c>
    </row>
    <row r="110" spans="2:28">
      <c r="B110" s="157" t="s">
        <v>172</v>
      </c>
      <c r="C110" s="157" t="s">
        <v>458</v>
      </c>
      <c r="D110" s="157" t="s">
        <v>459</v>
      </c>
      <c r="E110" s="157" t="s">
        <v>10</v>
      </c>
      <c r="F110" s="157" t="s">
        <v>21</v>
      </c>
      <c r="G110" s="157" t="s">
        <v>175</v>
      </c>
      <c r="H110" s="157" t="s">
        <v>176</v>
      </c>
      <c r="J110" s="157" t="s">
        <v>458</v>
      </c>
      <c r="K110" s="157" t="s">
        <v>584</v>
      </c>
      <c r="L110" s="159">
        <v>0.22725000000000001</v>
      </c>
      <c r="M110" s="161">
        <v>0.1297176650484218</v>
      </c>
      <c r="N110" s="159">
        <v>5</v>
      </c>
      <c r="P110" s="157" t="s">
        <v>172</v>
      </c>
      <c r="Q110" s="157" t="s">
        <v>783</v>
      </c>
      <c r="R110" s="157" t="s">
        <v>784</v>
      </c>
      <c r="S110" s="157" t="s">
        <v>10</v>
      </c>
      <c r="T110" s="157" t="s">
        <v>21</v>
      </c>
      <c r="U110" s="157" t="s">
        <v>175</v>
      </c>
      <c r="V110" s="157" t="s">
        <v>176</v>
      </c>
      <c r="X110" s="157" t="s">
        <v>783</v>
      </c>
      <c r="Y110" s="157" t="s">
        <v>901</v>
      </c>
      <c r="Z110" s="159">
        <v>2.1502500000000002</v>
      </c>
      <c r="AA110" s="161">
        <v>0.2016820467907105</v>
      </c>
      <c r="AB110" s="159">
        <v>1</v>
      </c>
    </row>
    <row r="111" spans="2:28">
      <c r="B111" s="156" t="s">
        <v>172</v>
      </c>
      <c r="C111" s="156" t="s">
        <v>460</v>
      </c>
      <c r="D111" s="156" t="s">
        <v>461</v>
      </c>
      <c r="E111" s="156" t="s">
        <v>10</v>
      </c>
      <c r="F111" s="156" t="s">
        <v>21</v>
      </c>
      <c r="G111" s="156" t="s">
        <v>175</v>
      </c>
      <c r="H111" s="156" t="s">
        <v>176</v>
      </c>
      <c r="J111" s="156" t="s">
        <v>460</v>
      </c>
      <c r="K111" s="156" t="s">
        <v>584</v>
      </c>
      <c r="L111" s="158">
        <v>8.3797499999999996</v>
      </c>
      <c r="M111" s="160">
        <v>0.12726485316565189</v>
      </c>
      <c r="N111" s="158">
        <v>2</v>
      </c>
      <c r="P111" s="156" t="s">
        <v>172</v>
      </c>
      <c r="Q111" s="156" t="s">
        <v>785</v>
      </c>
      <c r="R111" s="156" t="s">
        <v>786</v>
      </c>
      <c r="S111" s="156" t="s">
        <v>10</v>
      </c>
      <c r="T111" s="156" t="s">
        <v>21</v>
      </c>
      <c r="U111" s="156" t="s">
        <v>175</v>
      </c>
      <c r="V111" s="156" t="s">
        <v>176</v>
      </c>
      <c r="X111" s="156" t="s">
        <v>785</v>
      </c>
      <c r="Y111" s="156" t="s">
        <v>901</v>
      </c>
      <c r="Z111" s="158">
        <v>10.54575</v>
      </c>
      <c r="AA111" s="160">
        <v>0.19969843433752071</v>
      </c>
      <c r="AB111" s="158">
        <v>3</v>
      </c>
    </row>
    <row r="112" spans="2:28">
      <c r="B112" s="157" t="s">
        <v>172</v>
      </c>
      <c r="C112" s="157" t="s">
        <v>462</v>
      </c>
      <c r="D112" s="157" t="s">
        <v>463</v>
      </c>
      <c r="E112" s="157" t="s">
        <v>10</v>
      </c>
      <c r="F112" s="157" t="s">
        <v>21</v>
      </c>
      <c r="G112" s="157" t="s">
        <v>175</v>
      </c>
      <c r="H112" s="157" t="s">
        <v>176</v>
      </c>
      <c r="J112" s="157" t="s">
        <v>462</v>
      </c>
      <c r="K112" s="157" t="s">
        <v>584</v>
      </c>
      <c r="L112" s="159">
        <v>0.94874999999999998</v>
      </c>
      <c r="M112" s="161">
        <v>0.1221038146186311</v>
      </c>
      <c r="N112" s="159">
        <v>5</v>
      </c>
      <c r="P112" s="157" t="s">
        <v>172</v>
      </c>
      <c r="Q112" s="157" t="s">
        <v>787</v>
      </c>
      <c r="R112" s="157" t="s">
        <v>788</v>
      </c>
      <c r="S112" s="157" t="s">
        <v>10</v>
      </c>
      <c r="T112" s="157" t="s">
        <v>21</v>
      </c>
      <c r="U112" s="157" t="s">
        <v>175</v>
      </c>
      <c r="V112" s="157" t="s">
        <v>176</v>
      </c>
      <c r="X112" s="157" t="s">
        <v>787</v>
      </c>
      <c r="Y112" s="157" t="s">
        <v>901</v>
      </c>
      <c r="Z112" s="159">
        <v>11.1195</v>
      </c>
      <c r="AA112" s="161">
        <v>0.19898280538978685</v>
      </c>
      <c r="AB112" s="159">
        <v>2</v>
      </c>
    </row>
    <row r="113" spans="2:28">
      <c r="B113" s="156" t="s">
        <v>172</v>
      </c>
      <c r="C113" s="156" t="s">
        <v>464</v>
      </c>
      <c r="D113" s="156" t="s">
        <v>465</v>
      </c>
      <c r="E113" s="156" t="s">
        <v>10</v>
      </c>
      <c r="F113" s="156" t="s">
        <v>21</v>
      </c>
      <c r="G113" s="156" t="s">
        <v>175</v>
      </c>
      <c r="H113" s="156" t="s">
        <v>176</v>
      </c>
      <c r="J113" s="156" t="s">
        <v>464</v>
      </c>
      <c r="K113" s="156" t="s">
        <v>584</v>
      </c>
      <c r="L113" s="158">
        <v>4.7872500000000002</v>
      </c>
      <c r="M113" s="160">
        <v>0.11888824906536419</v>
      </c>
      <c r="N113" s="158">
        <v>3</v>
      </c>
      <c r="P113" s="156" t="s">
        <v>172</v>
      </c>
      <c r="Q113" s="156" t="s">
        <v>789</v>
      </c>
      <c r="R113" s="156" t="s">
        <v>790</v>
      </c>
      <c r="S113" s="156" t="s">
        <v>10</v>
      </c>
      <c r="T113" s="156" t="s">
        <v>21</v>
      </c>
      <c r="U113" s="156" t="s">
        <v>175</v>
      </c>
      <c r="V113" s="156" t="s">
        <v>176</v>
      </c>
      <c r="X113" s="156" t="s">
        <v>789</v>
      </c>
      <c r="Y113" s="156" t="s">
        <v>901</v>
      </c>
      <c r="Z113" s="158">
        <v>5.6250000000000001E-2</v>
      </c>
      <c r="AA113" s="160">
        <v>0.19866860220097679</v>
      </c>
      <c r="AB113" s="158">
        <v>5</v>
      </c>
    </row>
    <row r="114" spans="2:28">
      <c r="B114" s="157" t="s">
        <v>172</v>
      </c>
      <c r="C114" s="157" t="s">
        <v>466</v>
      </c>
      <c r="D114" s="157" t="s">
        <v>467</v>
      </c>
      <c r="E114" s="157" t="s">
        <v>10</v>
      </c>
      <c r="F114" s="157" t="s">
        <v>21</v>
      </c>
      <c r="G114" s="157" t="s">
        <v>175</v>
      </c>
      <c r="H114" s="157" t="s">
        <v>176</v>
      </c>
      <c r="J114" s="157" t="s">
        <v>466</v>
      </c>
      <c r="K114" s="157" t="s">
        <v>584</v>
      </c>
      <c r="L114" s="159">
        <v>1.5967499999999999</v>
      </c>
      <c r="M114" s="161">
        <v>0.11744051682290901</v>
      </c>
      <c r="N114" s="159">
        <v>4</v>
      </c>
      <c r="P114" s="157" t="s">
        <v>172</v>
      </c>
      <c r="Q114" s="157" t="s">
        <v>791</v>
      </c>
      <c r="R114" s="157" t="s">
        <v>792</v>
      </c>
      <c r="S114" s="157" t="s">
        <v>10</v>
      </c>
      <c r="T114" s="157" t="s">
        <v>21</v>
      </c>
      <c r="U114" s="157" t="s">
        <v>175</v>
      </c>
      <c r="V114" s="157" t="s">
        <v>176</v>
      </c>
      <c r="X114" s="157" t="s">
        <v>791</v>
      </c>
      <c r="Y114" s="157" t="s">
        <v>901</v>
      </c>
      <c r="Z114" s="159">
        <v>3.7499999999999999E-2</v>
      </c>
      <c r="AA114" s="161">
        <v>0.1925661476467799</v>
      </c>
      <c r="AB114" s="159">
        <v>5</v>
      </c>
    </row>
    <row r="115" spans="2:28">
      <c r="B115" s="156" t="s">
        <v>172</v>
      </c>
      <c r="C115" s="156" t="s">
        <v>468</v>
      </c>
      <c r="D115" s="156" t="s">
        <v>469</v>
      </c>
      <c r="E115" s="156" t="s">
        <v>10</v>
      </c>
      <c r="F115" s="156" t="s">
        <v>21</v>
      </c>
      <c r="G115" s="156" t="s">
        <v>175</v>
      </c>
      <c r="H115" s="156" t="s">
        <v>176</v>
      </c>
      <c r="J115" s="156" t="s">
        <v>468</v>
      </c>
      <c r="K115" s="156" t="s">
        <v>584</v>
      </c>
      <c r="L115" s="158">
        <v>2.5095000000000001</v>
      </c>
      <c r="M115" s="160">
        <v>0.1157619846053935</v>
      </c>
      <c r="N115" s="158">
        <v>2</v>
      </c>
      <c r="P115" s="156" t="s">
        <v>172</v>
      </c>
      <c r="Q115" s="156" t="s">
        <v>793</v>
      </c>
      <c r="R115" s="156" t="s">
        <v>794</v>
      </c>
      <c r="S115" s="156" t="s">
        <v>10</v>
      </c>
      <c r="T115" s="156" t="s">
        <v>21</v>
      </c>
      <c r="U115" s="156" t="s">
        <v>175</v>
      </c>
      <c r="V115" s="156" t="s">
        <v>176</v>
      </c>
      <c r="X115" s="156" t="s">
        <v>793</v>
      </c>
      <c r="Y115" s="156" t="s">
        <v>901</v>
      </c>
      <c r="Z115" s="158">
        <v>8.8942499999999995</v>
      </c>
      <c r="AA115" s="160">
        <v>0.19200998782948966</v>
      </c>
      <c r="AB115" s="158">
        <v>1</v>
      </c>
    </row>
    <row r="116" spans="2:28">
      <c r="B116" s="157" t="s">
        <v>172</v>
      </c>
      <c r="C116" s="157" t="s">
        <v>470</v>
      </c>
      <c r="D116" s="157" t="s">
        <v>471</v>
      </c>
      <c r="E116" s="157" t="s">
        <v>10</v>
      </c>
      <c r="F116" s="157" t="s">
        <v>21</v>
      </c>
      <c r="G116" s="157" t="s">
        <v>175</v>
      </c>
      <c r="H116" s="157" t="s">
        <v>176</v>
      </c>
      <c r="J116" s="157" t="s">
        <v>470</v>
      </c>
      <c r="K116" s="157" t="s">
        <v>584</v>
      </c>
      <c r="L116" s="159">
        <v>6.2782499999999999</v>
      </c>
      <c r="M116" s="161">
        <v>0.1154365852089957</v>
      </c>
      <c r="N116" s="159">
        <v>1</v>
      </c>
      <c r="P116" s="157" t="s">
        <v>172</v>
      </c>
      <c r="Q116" s="157" t="s">
        <v>795</v>
      </c>
      <c r="R116" s="157" t="s">
        <v>796</v>
      </c>
      <c r="S116" s="157" t="s">
        <v>10</v>
      </c>
      <c r="T116" s="157" t="s">
        <v>21</v>
      </c>
      <c r="U116" s="157" t="s">
        <v>175</v>
      </c>
      <c r="V116" s="157" t="s">
        <v>176</v>
      </c>
      <c r="X116" s="157" t="s">
        <v>795</v>
      </c>
      <c r="Y116" s="157" t="s">
        <v>901</v>
      </c>
      <c r="Z116" s="159">
        <v>2.6047500000000001</v>
      </c>
      <c r="AA116" s="161">
        <v>0.1914604911895893</v>
      </c>
      <c r="AB116" s="159">
        <v>4</v>
      </c>
    </row>
    <row r="117" spans="2:28">
      <c r="B117" s="156" t="s">
        <v>172</v>
      </c>
      <c r="C117" s="156" t="s">
        <v>472</v>
      </c>
      <c r="D117" s="156" t="s">
        <v>473</v>
      </c>
      <c r="E117" s="156" t="s">
        <v>10</v>
      </c>
      <c r="F117" s="156" t="s">
        <v>21</v>
      </c>
      <c r="G117" s="156" t="s">
        <v>175</v>
      </c>
      <c r="H117" s="156" t="s">
        <v>176</v>
      </c>
      <c r="J117" s="156" t="s">
        <v>472</v>
      </c>
      <c r="K117" s="156" t="s">
        <v>584</v>
      </c>
      <c r="L117" s="158">
        <v>1.923</v>
      </c>
      <c r="M117" s="160">
        <v>0.1142889284021725</v>
      </c>
      <c r="N117" s="158">
        <v>5</v>
      </c>
      <c r="P117" s="156" t="s">
        <v>172</v>
      </c>
      <c r="Q117" s="156" t="s">
        <v>797</v>
      </c>
      <c r="R117" s="156" t="s">
        <v>798</v>
      </c>
      <c r="S117" s="156" t="s">
        <v>10</v>
      </c>
      <c r="T117" s="156" t="s">
        <v>21</v>
      </c>
      <c r="U117" s="156" t="s">
        <v>175</v>
      </c>
      <c r="V117" s="156" t="s">
        <v>176</v>
      </c>
      <c r="X117" s="156" t="s">
        <v>797</v>
      </c>
      <c r="Y117" s="156" t="s">
        <v>901</v>
      </c>
      <c r="Z117" s="158">
        <v>1.3965000000000001</v>
      </c>
      <c r="AA117" s="160">
        <v>0.18971913462475809</v>
      </c>
      <c r="AB117" s="158">
        <v>2</v>
      </c>
    </row>
    <row r="118" spans="2:28">
      <c r="B118" s="157" t="s">
        <v>172</v>
      </c>
      <c r="C118" s="157" t="s">
        <v>474</v>
      </c>
      <c r="D118" s="157" t="s">
        <v>475</v>
      </c>
      <c r="E118" s="157" t="s">
        <v>10</v>
      </c>
      <c r="F118" s="157" t="s">
        <v>21</v>
      </c>
      <c r="G118" s="157" t="s">
        <v>175</v>
      </c>
      <c r="H118" s="157" t="s">
        <v>176</v>
      </c>
      <c r="J118" s="157" t="s">
        <v>474</v>
      </c>
      <c r="K118" s="157" t="s">
        <v>584</v>
      </c>
      <c r="L118" s="159">
        <v>4.3935000000000004</v>
      </c>
      <c r="M118" s="161">
        <v>0.11373377876656798</v>
      </c>
      <c r="N118" s="159">
        <v>2</v>
      </c>
      <c r="P118" s="157" t="s">
        <v>172</v>
      </c>
      <c r="Q118" s="157" t="s">
        <v>799</v>
      </c>
      <c r="R118" s="157" t="s">
        <v>800</v>
      </c>
      <c r="S118" s="157" t="s">
        <v>10</v>
      </c>
      <c r="T118" s="157" t="s">
        <v>21</v>
      </c>
      <c r="U118" s="157" t="s">
        <v>175</v>
      </c>
      <c r="V118" s="157" t="s">
        <v>176</v>
      </c>
      <c r="X118" s="157" t="s">
        <v>799</v>
      </c>
      <c r="Y118" s="157" t="s">
        <v>901</v>
      </c>
      <c r="Z118" s="159">
        <v>6.9015000000000004</v>
      </c>
      <c r="AA118" s="161">
        <v>0.18781256711427821</v>
      </c>
      <c r="AB118" s="159">
        <v>3</v>
      </c>
    </row>
    <row r="119" spans="2:28">
      <c r="B119" s="156" t="s">
        <v>172</v>
      </c>
      <c r="C119" s="156" t="s">
        <v>476</v>
      </c>
      <c r="D119" s="156" t="s">
        <v>477</v>
      </c>
      <c r="E119" s="156" t="s">
        <v>10</v>
      </c>
      <c r="F119" s="156" t="s">
        <v>21</v>
      </c>
      <c r="G119" s="156" t="s">
        <v>175</v>
      </c>
      <c r="H119" s="156" t="s">
        <v>176</v>
      </c>
      <c r="J119" s="156" t="s">
        <v>476</v>
      </c>
      <c r="K119" s="156" t="s">
        <v>584</v>
      </c>
      <c r="L119" s="158">
        <v>0.67725000000000002</v>
      </c>
      <c r="M119" s="160">
        <v>0.11004924153285869</v>
      </c>
      <c r="N119" s="158">
        <v>3</v>
      </c>
      <c r="P119" s="156" t="s">
        <v>172</v>
      </c>
      <c r="Q119" s="156" t="s">
        <v>801</v>
      </c>
      <c r="R119" s="156" t="s">
        <v>802</v>
      </c>
      <c r="S119" s="156" t="s">
        <v>10</v>
      </c>
      <c r="T119" s="156" t="s">
        <v>21</v>
      </c>
      <c r="U119" s="156" t="s">
        <v>175</v>
      </c>
      <c r="V119" s="156" t="s">
        <v>176</v>
      </c>
      <c r="X119" s="156" t="s">
        <v>801</v>
      </c>
      <c r="Y119" s="156" t="s">
        <v>901</v>
      </c>
      <c r="Z119" s="158">
        <v>0.114</v>
      </c>
      <c r="AA119" s="160">
        <v>0.1830836975734681</v>
      </c>
      <c r="AB119" s="158">
        <v>5</v>
      </c>
    </row>
    <row r="120" spans="2:28">
      <c r="B120" s="157" t="s">
        <v>172</v>
      </c>
      <c r="C120" s="157" t="s">
        <v>478</v>
      </c>
      <c r="D120" s="157" t="s">
        <v>479</v>
      </c>
      <c r="E120" s="157" t="s">
        <v>10</v>
      </c>
      <c r="F120" s="157" t="s">
        <v>21</v>
      </c>
      <c r="G120" s="157" t="s">
        <v>175</v>
      </c>
      <c r="H120" s="157" t="s">
        <v>176</v>
      </c>
      <c r="J120" s="157" t="s">
        <v>478</v>
      </c>
      <c r="K120" s="157" t="s">
        <v>584</v>
      </c>
      <c r="L120" s="159">
        <v>10.3155</v>
      </c>
      <c r="M120" s="161">
        <v>0.10845221786531084</v>
      </c>
      <c r="N120" s="159">
        <v>1</v>
      </c>
      <c r="P120" s="157" t="s">
        <v>172</v>
      </c>
      <c r="Q120" s="157" t="s">
        <v>803</v>
      </c>
      <c r="R120" s="157" t="s">
        <v>804</v>
      </c>
      <c r="S120" s="157" t="s">
        <v>10</v>
      </c>
      <c r="T120" s="157" t="s">
        <v>21</v>
      </c>
      <c r="U120" s="157" t="s">
        <v>175</v>
      </c>
      <c r="V120" s="157" t="s">
        <v>176</v>
      </c>
      <c r="X120" s="157" t="s">
        <v>803</v>
      </c>
      <c r="Y120" s="157" t="s">
        <v>901</v>
      </c>
      <c r="Z120" s="159">
        <v>6.5594999999999999</v>
      </c>
      <c r="AA120" s="161">
        <v>0.18123903047567633</v>
      </c>
      <c r="AB120" s="159">
        <v>3</v>
      </c>
    </row>
    <row r="121" spans="2:28">
      <c r="B121" s="156" t="s">
        <v>172</v>
      </c>
      <c r="C121" s="156" t="s">
        <v>480</v>
      </c>
      <c r="D121" s="156" t="s">
        <v>481</v>
      </c>
      <c r="E121" s="156" t="s">
        <v>10</v>
      </c>
      <c r="F121" s="156" t="s">
        <v>21</v>
      </c>
      <c r="G121" s="156" t="s">
        <v>175</v>
      </c>
      <c r="H121" s="156" t="s">
        <v>176</v>
      </c>
      <c r="J121" s="156" t="s">
        <v>480</v>
      </c>
      <c r="K121" s="156" t="s">
        <v>584</v>
      </c>
      <c r="L121" s="158">
        <v>6.5887500000000001</v>
      </c>
      <c r="M121" s="160">
        <v>0.10661248328980021</v>
      </c>
      <c r="N121" s="158">
        <v>4</v>
      </c>
      <c r="P121" s="156" t="s">
        <v>172</v>
      </c>
      <c r="Q121" s="156" t="s">
        <v>805</v>
      </c>
      <c r="R121" s="156" t="s">
        <v>806</v>
      </c>
      <c r="S121" s="156" t="s">
        <v>10</v>
      </c>
      <c r="T121" s="156" t="s">
        <v>21</v>
      </c>
      <c r="U121" s="156" t="s">
        <v>175</v>
      </c>
      <c r="V121" s="156" t="s">
        <v>176</v>
      </c>
      <c r="X121" s="156" t="s">
        <v>805</v>
      </c>
      <c r="Y121" s="156" t="s">
        <v>901</v>
      </c>
      <c r="Z121" s="158">
        <v>2.6475</v>
      </c>
      <c r="AA121" s="160">
        <v>0.17680092665005701</v>
      </c>
      <c r="AB121" s="158">
        <v>1</v>
      </c>
    </row>
    <row r="122" spans="2:28">
      <c r="B122" s="157" t="s">
        <v>172</v>
      </c>
      <c r="C122" s="157" t="s">
        <v>482</v>
      </c>
      <c r="D122" s="157" t="s">
        <v>483</v>
      </c>
      <c r="E122" s="157" t="s">
        <v>10</v>
      </c>
      <c r="F122" s="157" t="s">
        <v>21</v>
      </c>
      <c r="G122" s="157" t="s">
        <v>175</v>
      </c>
      <c r="H122" s="157" t="s">
        <v>176</v>
      </c>
      <c r="J122" s="157" t="s">
        <v>482</v>
      </c>
      <c r="K122" s="157" t="s">
        <v>584</v>
      </c>
      <c r="L122" s="159">
        <v>8.9482499999999998</v>
      </c>
      <c r="M122" s="161">
        <v>0.10409504340297286</v>
      </c>
      <c r="N122" s="159">
        <v>3</v>
      </c>
      <c r="P122" s="157" t="s">
        <v>172</v>
      </c>
      <c r="Q122" s="157" t="s">
        <v>807</v>
      </c>
      <c r="R122" s="157" t="s">
        <v>808</v>
      </c>
      <c r="S122" s="157" t="s">
        <v>10</v>
      </c>
      <c r="T122" s="157" t="s">
        <v>21</v>
      </c>
      <c r="U122" s="157" t="s">
        <v>175</v>
      </c>
      <c r="V122" s="157" t="s">
        <v>176</v>
      </c>
      <c r="X122" s="157" t="s">
        <v>807</v>
      </c>
      <c r="Y122" s="157" t="s">
        <v>901</v>
      </c>
      <c r="Z122" s="159">
        <v>1.56</v>
      </c>
      <c r="AA122" s="161">
        <v>0.17656566385658704</v>
      </c>
      <c r="AB122" s="159">
        <v>4</v>
      </c>
    </row>
    <row r="123" spans="2:28">
      <c r="B123" s="156" t="s">
        <v>172</v>
      </c>
      <c r="C123" s="156" t="s">
        <v>484</v>
      </c>
      <c r="D123" s="156" t="s">
        <v>485</v>
      </c>
      <c r="E123" s="156" t="s">
        <v>10</v>
      </c>
      <c r="F123" s="156" t="s">
        <v>21</v>
      </c>
      <c r="G123" s="156" t="s">
        <v>175</v>
      </c>
      <c r="H123" s="156" t="s">
        <v>176</v>
      </c>
      <c r="J123" s="156" t="s">
        <v>484</v>
      </c>
      <c r="K123" s="156" t="s">
        <v>584</v>
      </c>
      <c r="L123" s="158">
        <v>9.0697500000000009</v>
      </c>
      <c r="M123" s="160">
        <v>0.10146494240686889</v>
      </c>
      <c r="N123" s="158">
        <v>2</v>
      </c>
      <c r="P123" s="156" t="s">
        <v>172</v>
      </c>
      <c r="Q123" s="156" t="s">
        <v>809</v>
      </c>
      <c r="R123" s="156" t="s">
        <v>810</v>
      </c>
      <c r="S123" s="156" t="s">
        <v>10</v>
      </c>
      <c r="T123" s="156" t="s">
        <v>21</v>
      </c>
      <c r="U123" s="156" t="s">
        <v>175</v>
      </c>
      <c r="V123" s="156" t="s">
        <v>176</v>
      </c>
      <c r="X123" s="156" t="s">
        <v>809</v>
      </c>
      <c r="Y123" s="156" t="s">
        <v>901</v>
      </c>
      <c r="Z123" s="158">
        <v>2.5597500000000002</v>
      </c>
      <c r="AA123" s="160">
        <v>0.17551548626883201</v>
      </c>
      <c r="AB123" s="158">
        <v>2</v>
      </c>
    </row>
    <row r="124" spans="2:28">
      <c r="B124" s="157" t="s">
        <v>172</v>
      </c>
      <c r="C124" s="157" t="s">
        <v>486</v>
      </c>
      <c r="D124" s="157" t="s">
        <v>487</v>
      </c>
      <c r="E124" s="157" t="s">
        <v>10</v>
      </c>
      <c r="F124" s="157" t="s">
        <v>21</v>
      </c>
      <c r="G124" s="157" t="s">
        <v>175</v>
      </c>
      <c r="H124" s="157" t="s">
        <v>176</v>
      </c>
      <c r="J124" s="157" t="s">
        <v>486</v>
      </c>
      <c r="K124" s="157" t="s">
        <v>584</v>
      </c>
      <c r="L124" s="159">
        <v>0.216</v>
      </c>
      <c r="M124" s="161">
        <v>0.1012109506689871</v>
      </c>
      <c r="N124" s="159">
        <v>4</v>
      </c>
      <c r="P124" s="157" t="s">
        <v>172</v>
      </c>
      <c r="Q124" s="157" t="s">
        <v>811</v>
      </c>
      <c r="R124" s="157" t="s">
        <v>812</v>
      </c>
      <c r="S124" s="157" t="s">
        <v>10</v>
      </c>
      <c r="T124" s="157" t="s">
        <v>21</v>
      </c>
      <c r="U124" s="157" t="s">
        <v>175</v>
      </c>
      <c r="V124" s="157" t="s">
        <v>176</v>
      </c>
      <c r="X124" s="157" t="s">
        <v>811</v>
      </c>
      <c r="Y124" s="157" t="s">
        <v>901</v>
      </c>
      <c r="Z124" s="159">
        <v>5.9669999999999996</v>
      </c>
      <c r="AA124" s="161">
        <v>0.17454130500791651</v>
      </c>
      <c r="AB124" s="159">
        <v>3</v>
      </c>
    </row>
    <row r="125" spans="2:28">
      <c r="B125" s="156" t="s">
        <v>172</v>
      </c>
      <c r="C125" s="156" t="s">
        <v>488</v>
      </c>
      <c r="D125" s="156" t="s">
        <v>489</v>
      </c>
      <c r="E125" s="156" t="s">
        <v>10</v>
      </c>
      <c r="F125" s="156" t="s">
        <v>21</v>
      </c>
      <c r="G125" s="156" t="s">
        <v>175</v>
      </c>
      <c r="H125" s="156" t="s">
        <v>176</v>
      </c>
      <c r="J125" s="156" t="s">
        <v>488</v>
      </c>
      <c r="K125" s="156" t="s">
        <v>584</v>
      </c>
      <c r="L125" s="158">
        <v>5.7982500000000003</v>
      </c>
      <c r="M125" s="160">
        <v>0.1005047046498843</v>
      </c>
      <c r="N125" s="158">
        <v>5</v>
      </c>
      <c r="P125" s="156" t="s">
        <v>172</v>
      </c>
      <c r="Q125" s="156" t="s">
        <v>813</v>
      </c>
      <c r="R125" s="156" t="s">
        <v>814</v>
      </c>
      <c r="S125" s="156" t="s">
        <v>10</v>
      </c>
      <c r="T125" s="156" t="s">
        <v>21</v>
      </c>
      <c r="U125" s="156" t="s">
        <v>175</v>
      </c>
      <c r="V125" s="156" t="s">
        <v>176</v>
      </c>
      <c r="X125" s="156" t="s">
        <v>813</v>
      </c>
      <c r="Y125" s="156" t="s">
        <v>901</v>
      </c>
      <c r="Z125" s="158">
        <v>0.80400000000000005</v>
      </c>
      <c r="AA125" s="160">
        <v>0.17390235208910379</v>
      </c>
      <c r="AB125" s="158">
        <v>1</v>
      </c>
    </row>
    <row r="126" spans="2:28">
      <c r="B126" s="157" t="s">
        <v>172</v>
      </c>
      <c r="C126" s="157" t="s">
        <v>490</v>
      </c>
      <c r="D126" s="157" t="s">
        <v>491</v>
      </c>
      <c r="E126" s="157" t="s">
        <v>10</v>
      </c>
      <c r="F126" s="157" t="s">
        <v>21</v>
      </c>
      <c r="G126" s="157" t="s">
        <v>175</v>
      </c>
      <c r="H126" s="157" t="s">
        <v>176</v>
      </c>
      <c r="J126" s="157" t="s">
        <v>490</v>
      </c>
      <c r="K126" s="157" t="s">
        <v>584</v>
      </c>
      <c r="L126" s="159">
        <v>11.61975</v>
      </c>
      <c r="M126" s="161">
        <v>9.9291631702421279E-2</v>
      </c>
      <c r="N126" s="159">
        <v>1</v>
      </c>
      <c r="P126" s="157" t="s">
        <v>172</v>
      </c>
      <c r="Q126" s="157" t="s">
        <v>815</v>
      </c>
      <c r="R126" s="157" t="s">
        <v>816</v>
      </c>
      <c r="S126" s="157" t="s">
        <v>10</v>
      </c>
      <c r="T126" s="157" t="s">
        <v>21</v>
      </c>
      <c r="U126" s="157" t="s">
        <v>175</v>
      </c>
      <c r="V126" s="157" t="s">
        <v>176</v>
      </c>
      <c r="X126" s="157" t="s">
        <v>815</v>
      </c>
      <c r="Y126" s="157" t="s">
        <v>901</v>
      </c>
      <c r="Z126" s="159">
        <v>6.8834999999999997</v>
      </c>
      <c r="AA126" s="161">
        <v>0.1691423612534298</v>
      </c>
      <c r="AB126" s="159">
        <v>2</v>
      </c>
    </row>
    <row r="127" spans="2:28">
      <c r="B127" s="156" t="s">
        <v>172</v>
      </c>
      <c r="C127" s="156" t="s">
        <v>492</v>
      </c>
      <c r="D127" s="156" t="s">
        <v>493</v>
      </c>
      <c r="E127" s="156" t="s">
        <v>10</v>
      </c>
      <c r="F127" s="156" t="s">
        <v>21</v>
      </c>
      <c r="G127" s="156" t="s">
        <v>175</v>
      </c>
      <c r="H127" s="156" t="s">
        <v>176</v>
      </c>
      <c r="J127" s="156" t="s">
        <v>492</v>
      </c>
      <c r="K127" s="156" t="s">
        <v>584</v>
      </c>
      <c r="L127" s="158">
        <v>5.391</v>
      </c>
      <c r="M127" s="160">
        <v>9.3598005757766597E-2</v>
      </c>
      <c r="N127" s="158">
        <v>4</v>
      </c>
      <c r="P127" s="156" t="s">
        <v>172</v>
      </c>
      <c r="Q127" s="156" t="s">
        <v>817</v>
      </c>
      <c r="R127" s="156" t="s">
        <v>818</v>
      </c>
      <c r="S127" s="156" t="s">
        <v>10</v>
      </c>
      <c r="T127" s="156" t="s">
        <v>21</v>
      </c>
      <c r="U127" s="156" t="s">
        <v>175</v>
      </c>
      <c r="V127" s="156" t="s">
        <v>176</v>
      </c>
      <c r="X127" s="156" t="s">
        <v>817</v>
      </c>
      <c r="Y127" s="156" t="s">
        <v>901</v>
      </c>
      <c r="Z127" s="158">
        <v>8.9954999999999998</v>
      </c>
      <c r="AA127" s="160">
        <v>0.1618497871104034</v>
      </c>
      <c r="AB127" s="158">
        <v>3</v>
      </c>
    </row>
    <row r="128" spans="2:28">
      <c r="B128" s="157" t="s">
        <v>172</v>
      </c>
      <c r="C128" s="157" t="s">
        <v>494</v>
      </c>
      <c r="D128" s="157" t="s">
        <v>495</v>
      </c>
      <c r="E128" s="157" t="s">
        <v>10</v>
      </c>
      <c r="F128" s="157" t="s">
        <v>21</v>
      </c>
      <c r="G128" s="157" t="s">
        <v>175</v>
      </c>
      <c r="H128" s="157" t="s">
        <v>176</v>
      </c>
      <c r="J128" s="157" t="s">
        <v>494</v>
      </c>
      <c r="K128" s="157" t="s">
        <v>584</v>
      </c>
      <c r="L128" s="159">
        <v>10.12275</v>
      </c>
      <c r="M128" s="161">
        <v>9.2127168071690788E-2</v>
      </c>
      <c r="N128" s="159">
        <v>1</v>
      </c>
      <c r="P128" s="157" t="s">
        <v>172</v>
      </c>
      <c r="Q128" s="157" t="s">
        <v>819</v>
      </c>
      <c r="R128" s="157" t="s">
        <v>820</v>
      </c>
      <c r="S128" s="157" t="s">
        <v>10</v>
      </c>
      <c r="T128" s="157" t="s">
        <v>21</v>
      </c>
      <c r="U128" s="157" t="s">
        <v>175</v>
      </c>
      <c r="V128" s="157" t="s">
        <v>176</v>
      </c>
      <c r="X128" s="157" t="s">
        <v>819</v>
      </c>
      <c r="Y128" s="157" t="s">
        <v>901</v>
      </c>
      <c r="Z128" s="159">
        <v>5.7344999999999997</v>
      </c>
      <c r="AA128" s="161">
        <v>0.15972144472308047</v>
      </c>
      <c r="AB128" s="159">
        <v>4</v>
      </c>
    </row>
    <row r="129" spans="2:28">
      <c r="B129" s="156" t="s">
        <v>172</v>
      </c>
      <c r="C129" s="156" t="s">
        <v>496</v>
      </c>
      <c r="D129" s="156" t="s">
        <v>497</v>
      </c>
      <c r="E129" s="156" t="s">
        <v>10</v>
      </c>
      <c r="F129" s="156" t="s">
        <v>21</v>
      </c>
      <c r="G129" s="156" t="s">
        <v>175</v>
      </c>
      <c r="H129" s="156" t="s">
        <v>176</v>
      </c>
      <c r="J129" s="156" t="s">
        <v>496</v>
      </c>
      <c r="K129" s="156" t="s">
        <v>584</v>
      </c>
      <c r="L129" s="158">
        <v>4.0919999999999996</v>
      </c>
      <c r="M129" s="160">
        <v>9.0765043088598202E-2</v>
      </c>
      <c r="N129" s="158">
        <v>5</v>
      </c>
      <c r="P129" s="156" t="s">
        <v>172</v>
      </c>
      <c r="Q129" s="156" t="s">
        <v>821</v>
      </c>
      <c r="R129" s="156" t="s">
        <v>822</v>
      </c>
      <c r="S129" s="156" t="s">
        <v>10</v>
      </c>
      <c r="T129" s="156" t="s">
        <v>21</v>
      </c>
      <c r="U129" s="156" t="s">
        <v>175</v>
      </c>
      <c r="V129" s="156" t="s">
        <v>176</v>
      </c>
      <c r="X129" s="156" t="s">
        <v>821</v>
      </c>
      <c r="Y129" s="156" t="s">
        <v>901</v>
      </c>
      <c r="Z129" s="158">
        <v>0.59699999999999998</v>
      </c>
      <c r="AA129" s="160">
        <v>0.15812474085945549</v>
      </c>
      <c r="AB129" s="158">
        <v>5</v>
      </c>
    </row>
    <row r="130" spans="2:28">
      <c r="B130" s="157" t="s">
        <v>172</v>
      </c>
      <c r="C130" s="157" t="s">
        <v>498</v>
      </c>
      <c r="D130" s="157" t="s">
        <v>499</v>
      </c>
      <c r="E130" s="157" t="s">
        <v>10</v>
      </c>
      <c r="F130" s="157" t="s">
        <v>21</v>
      </c>
      <c r="G130" s="157" t="s">
        <v>175</v>
      </c>
      <c r="H130" s="157" t="s">
        <v>176</v>
      </c>
      <c r="J130" s="157" t="s">
        <v>498</v>
      </c>
      <c r="K130" s="157" t="s">
        <v>584</v>
      </c>
      <c r="L130" s="159">
        <v>6.9210000000000003</v>
      </c>
      <c r="M130" s="161">
        <v>8.8293208459257533E-2</v>
      </c>
      <c r="N130" s="159">
        <v>2</v>
      </c>
      <c r="P130" s="157" t="s">
        <v>172</v>
      </c>
      <c r="Q130" s="157" t="s">
        <v>823</v>
      </c>
      <c r="R130" s="157" t="s">
        <v>824</v>
      </c>
      <c r="S130" s="157" t="s">
        <v>10</v>
      </c>
      <c r="T130" s="157" t="s">
        <v>21</v>
      </c>
      <c r="U130" s="157" t="s">
        <v>175</v>
      </c>
      <c r="V130" s="157" t="s">
        <v>176</v>
      </c>
      <c r="X130" s="157" t="s">
        <v>823</v>
      </c>
      <c r="Y130" s="157" t="s">
        <v>901</v>
      </c>
      <c r="Z130" s="159">
        <v>5.3467500000000001</v>
      </c>
      <c r="AA130" s="161">
        <v>0.15779132974417787</v>
      </c>
      <c r="AB130" s="159">
        <v>1</v>
      </c>
    </row>
    <row r="131" spans="2:28">
      <c r="B131" s="156" t="s">
        <v>172</v>
      </c>
      <c r="C131" s="156" t="s">
        <v>500</v>
      </c>
      <c r="D131" s="156" t="s">
        <v>501</v>
      </c>
      <c r="E131" s="156" t="s">
        <v>10</v>
      </c>
      <c r="F131" s="156" t="s">
        <v>21</v>
      </c>
      <c r="G131" s="156" t="s">
        <v>175</v>
      </c>
      <c r="H131" s="156" t="s">
        <v>176</v>
      </c>
      <c r="J131" s="156" t="s">
        <v>500</v>
      </c>
      <c r="K131" s="156" t="s">
        <v>584</v>
      </c>
      <c r="L131" s="158">
        <v>5.7157499999999999</v>
      </c>
      <c r="M131" s="160">
        <v>8.6830679054232002E-2</v>
      </c>
      <c r="N131" s="158">
        <v>3</v>
      </c>
      <c r="P131" s="156" t="s">
        <v>172</v>
      </c>
      <c r="Q131" s="156" t="s">
        <v>825</v>
      </c>
      <c r="R131" s="156" t="s">
        <v>826</v>
      </c>
      <c r="S131" s="156" t="s">
        <v>10</v>
      </c>
      <c r="T131" s="156" t="s">
        <v>21</v>
      </c>
      <c r="U131" s="156" t="s">
        <v>175</v>
      </c>
      <c r="V131" s="156" t="s">
        <v>176</v>
      </c>
      <c r="X131" s="156" t="s">
        <v>825</v>
      </c>
      <c r="Y131" s="156" t="s">
        <v>901</v>
      </c>
      <c r="Z131" s="158">
        <v>3.12</v>
      </c>
      <c r="AA131" s="160">
        <v>0.15675760096404062</v>
      </c>
      <c r="AB131" s="158">
        <v>2</v>
      </c>
    </row>
    <row r="132" spans="2:28">
      <c r="B132" s="157" t="s">
        <v>172</v>
      </c>
      <c r="C132" s="157" t="s">
        <v>502</v>
      </c>
      <c r="D132" s="157" t="s">
        <v>503</v>
      </c>
      <c r="E132" s="157" t="s">
        <v>10</v>
      </c>
      <c r="F132" s="157" t="s">
        <v>21</v>
      </c>
      <c r="G132" s="157" t="s">
        <v>175</v>
      </c>
      <c r="H132" s="157" t="s">
        <v>176</v>
      </c>
      <c r="J132" s="157" t="s">
        <v>502</v>
      </c>
      <c r="K132" s="157" t="s">
        <v>584</v>
      </c>
      <c r="L132" s="159">
        <v>3.6172499999999999</v>
      </c>
      <c r="M132" s="161">
        <v>8.3870192766706E-2</v>
      </c>
      <c r="N132" s="159">
        <v>1</v>
      </c>
      <c r="P132" s="157" t="s">
        <v>172</v>
      </c>
      <c r="Q132" s="157" t="s">
        <v>827</v>
      </c>
      <c r="R132" s="157" t="s">
        <v>828</v>
      </c>
      <c r="S132" s="157" t="s">
        <v>10</v>
      </c>
      <c r="T132" s="157" t="s">
        <v>21</v>
      </c>
      <c r="U132" s="157" t="s">
        <v>175</v>
      </c>
      <c r="V132" s="157" t="s">
        <v>176</v>
      </c>
      <c r="X132" s="157" t="s">
        <v>827</v>
      </c>
      <c r="Y132" s="157" t="s">
        <v>901</v>
      </c>
      <c r="Z132" s="159">
        <v>1.0807500000000001</v>
      </c>
      <c r="AA132" s="161">
        <v>0.14744699446147011</v>
      </c>
      <c r="AB132" s="159">
        <v>2</v>
      </c>
    </row>
    <row r="133" spans="2:28">
      <c r="B133" s="156" t="s">
        <v>172</v>
      </c>
      <c r="C133" s="156" t="s">
        <v>504</v>
      </c>
      <c r="D133" s="156" t="s">
        <v>505</v>
      </c>
      <c r="E133" s="156" t="s">
        <v>10</v>
      </c>
      <c r="F133" s="156" t="s">
        <v>21</v>
      </c>
      <c r="G133" s="156" t="s">
        <v>175</v>
      </c>
      <c r="H133" s="156" t="s">
        <v>176</v>
      </c>
      <c r="J133" s="156" t="s">
        <v>504</v>
      </c>
      <c r="K133" s="156" t="s">
        <v>584</v>
      </c>
      <c r="L133" s="158">
        <v>4.0912499999999996</v>
      </c>
      <c r="M133" s="160">
        <v>8.38582803661303E-2</v>
      </c>
      <c r="N133" s="158">
        <v>4</v>
      </c>
      <c r="P133" s="156" t="s">
        <v>172</v>
      </c>
      <c r="Q133" s="156" t="s">
        <v>829</v>
      </c>
      <c r="R133" s="156" t="s">
        <v>830</v>
      </c>
      <c r="S133" s="156" t="s">
        <v>10</v>
      </c>
      <c r="T133" s="156" t="s">
        <v>21</v>
      </c>
      <c r="U133" s="156" t="s">
        <v>175</v>
      </c>
      <c r="V133" s="156" t="s">
        <v>176</v>
      </c>
      <c r="X133" s="156" t="s">
        <v>829</v>
      </c>
      <c r="Y133" s="156" t="s">
        <v>901</v>
      </c>
      <c r="Z133" s="158">
        <v>0.11924999999999999</v>
      </c>
      <c r="AA133" s="160">
        <v>0.14709941307879293</v>
      </c>
      <c r="AB133" s="158">
        <v>1</v>
      </c>
    </row>
    <row r="134" spans="2:28">
      <c r="B134" s="157" t="s">
        <v>172</v>
      </c>
      <c r="C134" s="157" t="s">
        <v>506</v>
      </c>
      <c r="D134" s="157" t="s">
        <v>507</v>
      </c>
      <c r="E134" s="157" t="s">
        <v>10</v>
      </c>
      <c r="F134" s="157" t="s">
        <v>21</v>
      </c>
      <c r="G134" s="157" t="s">
        <v>175</v>
      </c>
      <c r="H134" s="157" t="s">
        <v>176</v>
      </c>
      <c r="J134" s="157" t="s">
        <v>506</v>
      </c>
      <c r="K134" s="157" t="s">
        <v>584</v>
      </c>
      <c r="L134" s="159">
        <v>4.33575</v>
      </c>
      <c r="M134" s="161">
        <v>8.1654776658993899E-2</v>
      </c>
      <c r="N134" s="159">
        <v>3</v>
      </c>
      <c r="P134" s="157" t="s">
        <v>172</v>
      </c>
      <c r="Q134" s="157" t="s">
        <v>831</v>
      </c>
      <c r="R134" s="157" t="s">
        <v>832</v>
      </c>
      <c r="S134" s="157" t="s">
        <v>10</v>
      </c>
      <c r="T134" s="157" t="s">
        <v>21</v>
      </c>
      <c r="U134" s="157" t="s">
        <v>175</v>
      </c>
      <c r="V134" s="157" t="s">
        <v>176</v>
      </c>
      <c r="X134" s="157" t="s">
        <v>831</v>
      </c>
      <c r="Y134" s="157" t="s">
        <v>901</v>
      </c>
      <c r="Z134" s="159">
        <v>5.1779999999999999</v>
      </c>
      <c r="AA134" s="161">
        <v>0.1442503365605074</v>
      </c>
      <c r="AB134" s="159">
        <v>2</v>
      </c>
    </row>
    <row r="135" spans="2:28">
      <c r="B135" s="156" t="s">
        <v>172</v>
      </c>
      <c r="C135" s="156" t="s">
        <v>508</v>
      </c>
      <c r="D135" s="156" t="s">
        <v>509</v>
      </c>
      <c r="E135" s="156" t="s">
        <v>10</v>
      </c>
      <c r="F135" s="156" t="s">
        <v>21</v>
      </c>
      <c r="G135" s="156" t="s">
        <v>175</v>
      </c>
      <c r="H135" s="156" t="s">
        <v>176</v>
      </c>
      <c r="J135" s="156" t="s">
        <v>508</v>
      </c>
      <c r="K135" s="156" t="s">
        <v>584</v>
      </c>
      <c r="L135" s="158">
        <v>4.8097500000000002</v>
      </c>
      <c r="M135" s="160">
        <v>7.9332317095599597E-2</v>
      </c>
      <c r="N135" s="158">
        <v>2</v>
      </c>
      <c r="P135" s="156" t="s">
        <v>172</v>
      </c>
      <c r="Q135" s="156" t="s">
        <v>833</v>
      </c>
      <c r="R135" s="156" t="s">
        <v>834</v>
      </c>
      <c r="S135" s="156" t="s">
        <v>10</v>
      </c>
      <c r="T135" s="156" t="s">
        <v>21</v>
      </c>
      <c r="U135" s="156" t="s">
        <v>175</v>
      </c>
      <c r="V135" s="156" t="s">
        <v>176</v>
      </c>
      <c r="X135" s="156" t="s">
        <v>833</v>
      </c>
      <c r="Y135" s="156" t="s">
        <v>901</v>
      </c>
      <c r="Z135" s="158">
        <v>1.6395</v>
      </c>
      <c r="AA135" s="160">
        <v>0.13866381113500351</v>
      </c>
      <c r="AB135" s="158">
        <v>1</v>
      </c>
    </row>
    <row r="136" spans="2:28">
      <c r="B136" s="157" t="s">
        <v>172</v>
      </c>
      <c r="C136" s="157" t="s">
        <v>510</v>
      </c>
      <c r="D136" s="157" t="s">
        <v>511</v>
      </c>
      <c r="E136" s="157" t="s">
        <v>10</v>
      </c>
      <c r="F136" s="157" t="s">
        <v>21</v>
      </c>
      <c r="G136" s="157" t="s">
        <v>175</v>
      </c>
      <c r="H136" s="157" t="s">
        <v>176</v>
      </c>
      <c r="J136" s="157" t="s">
        <v>510</v>
      </c>
      <c r="K136" s="157" t="s">
        <v>584</v>
      </c>
      <c r="L136" s="159">
        <v>2.66025</v>
      </c>
      <c r="M136" s="161">
        <v>7.63622635171749E-2</v>
      </c>
      <c r="N136" s="159">
        <v>5</v>
      </c>
      <c r="P136" s="157" t="s">
        <v>172</v>
      </c>
      <c r="Q136" s="157" t="s">
        <v>835</v>
      </c>
      <c r="R136" s="157" t="s">
        <v>836</v>
      </c>
      <c r="S136" s="157" t="s">
        <v>10</v>
      </c>
      <c r="T136" s="157" t="s">
        <v>21</v>
      </c>
      <c r="U136" s="157" t="s">
        <v>175</v>
      </c>
      <c r="V136" s="157" t="s">
        <v>176</v>
      </c>
      <c r="X136" s="157" t="s">
        <v>835</v>
      </c>
      <c r="Y136" s="157" t="s">
        <v>901</v>
      </c>
      <c r="Z136" s="159">
        <v>2.0587499999999999</v>
      </c>
      <c r="AA136" s="161">
        <v>0.13655323072016451</v>
      </c>
      <c r="AB136" s="159">
        <v>3</v>
      </c>
    </row>
    <row r="137" spans="2:28">
      <c r="B137" s="156" t="s">
        <v>172</v>
      </c>
      <c r="C137" s="156" t="s">
        <v>512</v>
      </c>
      <c r="D137" s="156" t="s">
        <v>513</v>
      </c>
      <c r="E137" s="156" t="s">
        <v>10</v>
      </c>
      <c r="F137" s="156" t="s">
        <v>21</v>
      </c>
      <c r="G137" s="156" t="s">
        <v>175</v>
      </c>
      <c r="H137" s="156" t="s">
        <v>176</v>
      </c>
      <c r="J137" s="156" t="s">
        <v>512</v>
      </c>
      <c r="K137" s="156" t="s">
        <v>584</v>
      </c>
      <c r="L137" s="158">
        <v>1.6065</v>
      </c>
      <c r="M137" s="160">
        <v>7.4182232711615698E-2</v>
      </c>
      <c r="N137" s="158">
        <v>3</v>
      </c>
      <c r="P137" s="156" t="s">
        <v>172</v>
      </c>
      <c r="Q137" s="156" t="s">
        <v>837</v>
      </c>
      <c r="R137" s="156" t="s">
        <v>838</v>
      </c>
      <c r="S137" s="156" t="s">
        <v>10</v>
      </c>
      <c r="T137" s="156" t="s">
        <v>21</v>
      </c>
      <c r="U137" s="156" t="s">
        <v>175</v>
      </c>
      <c r="V137" s="156" t="s">
        <v>176</v>
      </c>
      <c r="X137" s="156" t="s">
        <v>837</v>
      </c>
      <c r="Y137" s="156" t="s">
        <v>901</v>
      </c>
      <c r="Z137" s="158">
        <v>3.8610000000000002</v>
      </c>
      <c r="AA137" s="160">
        <v>0.13376635128295633</v>
      </c>
      <c r="AB137" s="158">
        <v>3</v>
      </c>
    </row>
    <row r="138" spans="2:28">
      <c r="B138" s="157" t="s">
        <v>172</v>
      </c>
      <c r="C138" s="157" t="s">
        <v>514</v>
      </c>
      <c r="D138" s="157" t="s">
        <v>515</v>
      </c>
      <c r="E138" s="157" t="s">
        <v>10</v>
      </c>
      <c r="F138" s="157" t="s">
        <v>21</v>
      </c>
      <c r="G138" s="157" t="s">
        <v>175</v>
      </c>
      <c r="H138" s="157" t="s">
        <v>176</v>
      </c>
      <c r="J138" s="157" t="s">
        <v>514</v>
      </c>
      <c r="K138" s="157" t="s">
        <v>584</v>
      </c>
      <c r="L138" s="159">
        <v>5.6407499999999997</v>
      </c>
      <c r="M138" s="161">
        <v>7.34048503261793E-2</v>
      </c>
      <c r="N138" s="159">
        <v>2</v>
      </c>
      <c r="P138" s="157" t="s">
        <v>172</v>
      </c>
      <c r="Q138" s="157" t="s">
        <v>839</v>
      </c>
      <c r="R138" s="157" t="s">
        <v>840</v>
      </c>
      <c r="S138" s="157" t="s">
        <v>10</v>
      </c>
      <c r="T138" s="157" t="s">
        <v>21</v>
      </c>
      <c r="U138" s="157" t="s">
        <v>175</v>
      </c>
      <c r="V138" s="157" t="s">
        <v>176</v>
      </c>
      <c r="X138" s="157" t="s">
        <v>839</v>
      </c>
      <c r="Y138" s="157" t="s">
        <v>901</v>
      </c>
      <c r="Z138" s="159">
        <v>0.93300000000000005</v>
      </c>
      <c r="AA138" s="161">
        <v>0.13215911005794034</v>
      </c>
      <c r="AB138" s="159">
        <v>1</v>
      </c>
    </row>
    <row r="139" spans="2:28">
      <c r="B139" s="156" t="s">
        <v>172</v>
      </c>
      <c r="C139" s="156" t="s">
        <v>516</v>
      </c>
      <c r="D139" s="156" t="s">
        <v>517</v>
      </c>
      <c r="E139" s="156" t="s">
        <v>10</v>
      </c>
      <c r="F139" s="156" t="s">
        <v>21</v>
      </c>
      <c r="G139" s="156" t="s">
        <v>175</v>
      </c>
      <c r="H139" s="156" t="s">
        <v>176</v>
      </c>
      <c r="J139" s="156" t="s">
        <v>516</v>
      </c>
      <c r="K139" s="156" t="s">
        <v>584</v>
      </c>
      <c r="L139" s="158">
        <v>7.33575</v>
      </c>
      <c r="M139" s="160">
        <v>6.9321635734592449E-2</v>
      </c>
      <c r="N139" s="158">
        <v>1</v>
      </c>
      <c r="P139" s="156" t="s">
        <v>172</v>
      </c>
      <c r="Q139" s="156" t="s">
        <v>841</v>
      </c>
      <c r="R139" s="156" t="s">
        <v>842</v>
      </c>
      <c r="S139" s="156" t="s">
        <v>10</v>
      </c>
      <c r="T139" s="156" t="s">
        <v>21</v>
      </c>
      <c r="U139" s="156" t="s">
        <v>175</v>
      </c>
      <c r="V139" s="156" t="s">
        <v>176</v>
      </c>
      <c r="X139" s="156" t="s">
        <v>841</v>
      </c>
      <c r="Y139" s="156" t="s">
        <v>901</v>
      </c>
      <c r="Z139" s="158">
        <v>2.6572499999999999</v>
      </c>
      <c r="AA139" s="160">
        <v>0.1314164180885056</v>
      </c>
      <c r="AB139" s="158">
        <v>2</v>
      </c>
    </row>
    <row r="140" spans="2:28">
      <c r="B140" s="157" t="s">
        <v>172</v>
      </c>
      <c r="C140" s="157" t="s">
        <v>518</v>
      </c>
      <c r="D140" s="157" t="s">
        <v>519</v>
      </c>
      <c r="E140" s="157" t="s">
        <v>10</v>
      </c>
      <c r="F140" s="157" t="s">
        <v>21</v>
      </c>
      <c r="G140" s="157" t="s">
        <v>175</v>
      </c>
      <c r="H140" s="157" t="s">
        <v>176</v>
      </c>
      <c r="J140" s="157" t="s">
        <v>518</v>
      </c>
      <c r="K140" s="157" t="s">
        <v>584</v>
      </c>
      <c r="L140" s="159">
        <v>4.7370000000000001</v>
      </c>
      <c r="M140" s="161">
        <v>6.7313947345043507E-2</v>
      </c>
      <c r="N140" s="159">
        <v>4</v>
      </c>
      <c r="P140" s="157" t="s">
        <v>172</v>
      </c>
      <c r="Q140" s="157" t="s">
        <v>843</v>
      </c>
      <c r="R140" s="157" t="s">
        <v>844</v>
      </c>
      <c r="S140" s="157" t="s">
        <v>10</v>
      </c>
      <c r="T140" s="157" t="s">
        <v>21</v>
      </c>
      <c r="U140" s="157" t="s">
        <v>175</v>
      </c>
      <c r="V140" s="157" t="s">
        <v>176</v>
      </c>
      <c r="X140" s="157" t="s">
        <v>843</v>
      </c>
      <c r="Y140" s="157" t="s">
        <v>901</v>
      </c>
      <c r="Z140" s="159">
        <v>1.0754999999999999</v>
      </c>
      <c r="AA140" s="161">
        <v>0.13115869877743161</v>
      </c>
      <c r="AB140" s="159">
        <v>5</v>
      </c>
    </row>
    <row r="141" spans="2:28">
      <c r="B141" s="156" t="s">
        <v>172</v>
      </c>
      <c r="C141" s="156" t="s">
        <v>520</v>
      </c>
      <c r="D141" s="156" t="s">
        <v>521</v>
      </c>
      <c r="E141" s="156" t="s">
        <v>10</v>
      </c>
      <c r="F141" s="156" t="s">
        <v>21</v>
      </c>
      <c r="G141" s="156" t="s">
        <v>175</v>
      </c>
      <c r="H141" s="156" t="s">
        <v>176</v>
      </c>
      <c r="J141" s="156" t="s">
        <v>520</v>
      </c>
      <c r="K141" s="156" t="s">
        <v>584</v>
      </c>
      <c r="L141" s="158">
        <v>0.28799999999999998</v>
      </c>
      <c r="M141" s="160">
        <v>6.6612364559393206E-2</v>
      </c>
      <c r="N141" s="158">
        <v>5</v>
      </c>
      <c r="P141" s="156" t="s">
        <v>172</v>
      </c>
      <c r="Q141" s="156" t="s">
        <v>845</v>
      </c>
      <c r="R141" s="156" t="s">
        <v>846</v>
      </c>
      <c r="S141" s="156" t="s">
        <v>10</v>
      </c>
      <c r="T141" s="156" t="s">
        <v>21</v>
      </c>
      <c r="U141" s="156" t="s">
        <v>175</v>
      </c>
      <c r="V141" s="156" t="s">
        <v>176</v>
      </c>
      <c r="X141" s="156" t="s">
        <v>845</v>
      </c>
      <c r="Y141" s="156" t="s">
        <v>901</v>
      </c>
      <c r="Z141" s="158">
        <v>1.3792500000000001</v>
      </c>
      <c r="AA141" s="160">
        <v>0.12720575850341179</v>
      </c>
      <c r="AB141" s="158">
        <v>4</v>
      </c>
    </row>
    <row r="142" spans="2:28">
      <c r="B142" s="157" t="s">
        <v>172</v>
      </c>
      <c r="C142" s="157" t="s">
        <v>522</v>
      </c>
      <c r="D142" s="157" t="s">
        <v>523</v>
      </c>
      <c r="E142" s="157" t="s">
        <v>10</v>
      </c>
      <c r="F142" s="157" t="s">
        <v>21</v>
      </c>
      <c r="G142" s="157" t="s">
        <v>175</v>
      </c>
      <c r="H142" s="157" t="s">
        <v>176</v>
      </c>
      <c r="J142" s="157" t="s">
        <v>522</v>
      </c>
      <c r="K142" s="157" t="s">
        <v>584</v>
      </c>
      <c r="L142" s="159">
        <v>9.5235000000000003</v>
      </c>
      <c r="M142" s="161">
        <v>6.1717303583771109E-2</v>
      </c>
      <c r="N142" s="159">
        <v>1</v>
      </c>
      <c r="P142" s="157" t="s">
        <v>172</v>
      </c>
      <c r="Q142" s="157" t="s">
        <v>847</v>
      </c>
      <c r="R142" s="157" t="s">
        <v>848</v>
      </c>
      <c r="S142" s="157" t="s">
        <v>10</v>
      </c>
      <c r="T142" s="157" t="s">
        <v>21</v>
      </c>
      <c r="U142" s="157" t="s">
        <v>175</v>
      </c>
      <c r="V142" s="157" t="s">
        <v>176</v>
      </c>
      <c r="X142" s="157" t="s">
        <v>847</v>
      </c>
      <c r="Y142" s="157" t="s">
        <v>901</v>
      </c>
      <c r="Z142" s="159">
        <v>0.87749999999999995</v>
      </c>
      <c r="AA142" s="161">
        <v>0.1184346678103966</v>
      </c>
      <c r="AB142" s="159">
        <v>2</v>
      </c>
    </row>
    <row r="143" spans="2:28">
      <c r="B143" s="156" t="s">
        <v>172</v>
      </c>
      <c r="C143" s="156" t="s">
        <v>524</v>
      </c>
      <c r="D143" s="156" t="s">
        <v>525</v>
      </c>
      <c r="E143" s="156" t="s">
        <v>10</v>
      </c>
      <c r="F143" s="156" t="s">
        <v>21</v>
      </c>
      <c r="G143" s="156" t="s">
        <v>175</v>
      </c>
      <c r="H143" s="156" t="s">
        <v>176</v>
      </c>
      <c r="J143" s="156" t="s">
        <v>524</v>
      </c>
      <c r="K143" s="156" t="s">
        <v>584</v>
      </c>
      <c r="L143" s="158">
        <v>6.1425000000000001</v>
      </c>
      <c r="M143" s="160">
        <v>6.1219054938276715E-2</v>
      </c>
      <c r="N143" s="158">
        <v>3</v>
      </c>
      <c r="P143" s="156" t="s">
        <v>172</v>
      </c>
      <c r="Q143" s="156" t="s">
        <v>849</v>
      </c>
      <c r="R143" s="156" t="s">
        <v>850</v>
      </c>
      <c r="S143" s="156" t="s">
        <v>10</v>
      </c>
      <c r="T143" s="156" t="s">
        <v>21</v>
      </c>
      <c r="U143" s="156" t="s">
        <v>175</v>
      </c>
      <c r="V143" s="156" t="s">
        <v>176</v>
      </c>
      <c r="X143" s="156" t="s">
        <v>849</v>
      </c>
      <c r="Y143" s="156" t="s">
        <v>901</v>
      </c>
      <c r="Z143" s="158">
        <v>1.1632499999999999</v>
      </c>
      <c r="AA143" s="160">
        <v>0.1150718598160121</v>
      </c>
      <c r="AB143" s="158">
        <v>1</v>
      </c>
    </row>
    <row r="144" spans="2:28">
      <c r="B144" s="157" t="s">
        <v>172</v>
      </c>
      <c r="C144" s="157" t="s">
        <v>526</v>
      </c>
      <c r="D144" s="157" t="s">
        <v>527</v>
      </c>
      <c r="E144" s="157" t="s">
        <v>10</v>
      </c>
      <c r="F144" s="157" t="s">
        <v>21</v>
      </c>
      <c r="G144" s="157" t="s">
        <v>175</v>
      </c>
      <c r="H144" s="157" t="s">
        <v>176</v>
      </c>
      <c r="J144" s="157" t="s">
        <v>526</v>
      </c>
      <c r="K144" s="157" t="s">
        <v>584</v>
      </c>
      <c r="L144" s="159">
        <v>5.8087499999999999</v>
      </c>
      <c r="M144" s="161">
        <v>5.9565903916656358E-2</v>
      </c>
      <c r="N144" s="159">
        <v>2</v>
      </c>
      <c r="P144" s="157" t="s">
        <v>172</v>
      </c>
      <c r="Q144" s="157" t="s">
        <v>851</v>
      </c>
      <c r="R144" s="157" t="s">
        <v>852</v>
      </c>
      <c r="S144" s="157" t="s">
        <v>10</v>
      </c>
      <c r="T144" s="157" t="s">
        <v>21</v>
      </c>
      <c r="U144" s="157" t="s">
        <v>175</v>
      </c>
      <c r="V144" s="157" t="s">
        <v>176</v>
      </c>
      <c r="X144" s="157" t="s">
        <v>851</v>
      </c>
      <c r="Y144" s="157" t="s">
        <v>901</v>
      </c>
      <c r="Z144" s="159">
        <v>0.48825000000000002</v>
      </c>
      <c r="AA144" s="161">
        <v>0.1149734317748403</v>
      </c>
      <c r="AB144" s="159">
        <v>3</v>
      </c>
    </row>
    <row r="145" spans="2:28">
      <c r="B145" s="156" t="s">
        <v>172</v>
      </c>
      <c r="C145" s="156" t="s">
        <v>528</v>
      </c>
      <c r="D145" s="156" t="s">
        <v>529</v>
      </c>
      <c r="E145" s="156" t="s">
        <v>10</v>
      </c>
      <c r="F145" s="156" t="s">
        <v>21</v>
      </c>
      <c r="G145" s="156" t="s">
        <v>175</v>
      </c>
      <c r="H145" s="156" t="s">
        <v>176</v>
      </c>
      <c r="J145" s="156" t="s">
        <v>528</v>
      </c>
      <c r="K145" s="156" t="s">
        <v>584</v>
      </c>
      <c r="L145" s="158">
        <v>1.7947500000000001</v>
      </c>
      <c r="M145" s="160">
        <v>5.8878952663010305E-2</v>
      </c>
      <c r="N145" s="158">
        <v>5</v>
      </c>
      <c r="P145" s="156" t="s">
        <v>172</v>
      </c>
      <c r="Q145" s="156" t="s">
        <v>853</v>
      </c>
      <c r="R145" s="156" t="s">
        <v>854</v>
      </c>
      <c r="S145" s="156" t="s">
        <v>10</v>
      </c>
      <c r="T145" s="156" t="s">
        <v>21</v>
      </c>
      <c r="U145" s="156" t="s">
        <v>175</v>
      </c>
      <c r="V145" s="156" t="s">
        <v>176</v>
      </c>
      <c r="X145" s="156" t="s">
        <v>853</v>
      </c>
      <c r="Y145" s="156" t="s">
        <v>901</v>
      </c>
      <c r="Z145" s="158">
        <v>2.5957499999999998</v>
      </c>
      <c r="AA145" s="160">
        <v>0.11370235951532991</v>
      </c>
      <c r="AB145" s="158">
        <v>4</v>
      </c>
    </row>
    <row r="146" spans="2:28">
      <c r="B146" s="157" t="s">
        <v>172</v>
      </c>
      <c r="C146" s="157" t="s">
        <v>530</v>
      </c>
      <c r="D146" s="157" t="s">
        <v>531</v>
      </c>
      <c r="E146" s="157" t="s">
        <v>10</v>
      </c>
      <c r="F146" s="157" t="s">
        <v>21</v>
      </c>
      <c r="G146" s="157" t="s">
        <v>175</v>
      </c>
      <c r="H146" s="157" t="s">
        <v>176</v>
      </c>
      <c r="J146" s="157" t="s">
        <v>530</v>
      </c>
      <c r="K146" s="157" t="s">
        <v>584</v>
      </c>
      <c r="L146" s="159">
        <v>4.61775</v>
      </c>
      <c r="M146" s="161">
        <v>5.883411311369853E-2</v>
      </c>
      <c r="N146" s="159">
        <v>4</v>
      </c>
      <c r="P146" s="157" t="s">
        <v>172</v>
      </c>
      <c r="Q146" s="157" t="s">
        <v>855</v>
      </c>
      <c r="R146" s="157" t="s">
        <v>856</v>
      </c>
      <c r="S146" s="157" t="s">
        <v>10</v>
      </c>
      <c r="T146" s="157" t="s">
        <v>21</v>
      </c>
      <c r="U146" s="157" t="s">
        <v>175</v>
      </c>
      <c r="V146" s="157" t="s">
        <v>176</v>
      </c>
      <c r="X146" s="157" t="s">
        <v>855</v>
      </c>
      <c r="Y146" s="157" t="s">
        <v>901</v>
      </c>
      <c r="Z146" s="159">
        <v>0.61499999999999999</v>
      </c>
      <c r="AA146" s="161">
        <v>0.10983571680641281</v>
      </c>
      <c r="AB146" s="159">
        <v>5</v>
      </c>
    </row>
    <row r="147" spans="2:28">
      <c r="B147" s="156" t="s">
        <v>172</v>
      </c>
      <c r="C147" s="156" t="s">
        <v>532</v>
      </c>
      <c r="D147" s="156" t="s">
        <v>533</v>
      </c>
      <c r="E147" s="156" t="s">
        <v>10</v>
      </c>
      <c r="F147" s="156" t="s">
        <v>21</v>
      </c>
      <c r="G147" s="156" t="s">
        <v>175</v>
      </c>
      <c r="H147" s="156" t="s">
        <v>176</v>
      </c>
      <c r="J147" s="156" t="s">
        <v>532</v>
      </c>
      <c r="K147" s="156" t="s">
        <v>584</v>
      </c>
      <c r="L147" s="158">
        <v>5.1749999999999997E-2</v>
      </c>
      <c r="M147" s="160">
        <v>5.3001424000699703E-2</v>
      </c>
      <c r="N147" s="158">
        <v>5</v>
      </c>
      <c r="P147" s="156" t="s">
        <v>172</v>
      </c>
      <c r="Q147" s="156" t="s">
        <v>857</v>
      </c>
      <c r="R147" s="156" t="s">
        <v>858</v>
      </c>
      <c r="S147" s="156" t="s">
        <v>10</v>
      </c>
      <c r="T147" s="156" t="s">
        <v>21</v>
      </c>
      <c r="U147" s="156" t="s">
        <v>175</v>
      </c>
      <c r="V147" s="156" t="s">
        <v>176</v>
      </c>
      <c r="X147" s="156" t="s">
        <v>857</v>
      </c>
      <c r="Y147" s="156" t="s">
        <v>901</v>
      </c>
      <c r="Z147" s="158">
        <v>0.56625000000000003</v>
      </c>
      <c r="AA147" s="160">
        <v>0.10969503928634081</v>
      </c>
      <c r="AB147" s="158">
        <v>1</v>
      </c>
    </row>
    <row r="148" spans="2:28">
      <c r="B148" s="157" t="s">
        <v>172</v>
      </c>
      <c r="C148" s="157" t="s">
        <v>534</v>
      </c>
      <c r="D148" s="157" t="s">
        <v>535</v>
      </c>
      <c r="E148" s="157" t="s">
        <v>10</v>
      </c>
      <c r="F148" s="157" t="s">
        <v>21</v>
      </c>
      <c r="G148" s="157" t="s">
        <v>175</v>
      </c>
      <c r="H148" s="157" t="s">
        <v>176</v>
      </c>
      <c r="J148" s="157" t="s">
        <v>534</v>
      </c>
      <c r="K148" s="157" t="s">
        <v>584</v>
      </c>
      <c r="L148" s="159">
        <v>3.25875</v>
      </c>
      <c r="M148" s="161">
        <v>5.2333780022966202E-2</v>
      </c>
      <c r="N148" s="159">
        <v>4</v>
      </c>
      <c r="P148" s="157" t="s">
        <v>172</v>
      </c>
      <c r="Q148" s="157" t="s">
        <v>859</v>
      </c>
      <c r="R148" s="157" t="s">
        <v>860</v>
      </c>
      <c r="S148" s="157" t="s">
        <v>10</v>
      </c>
      <c r="T148" s="157" t="s">
        <v>21</v>
      </c>
      <c r="U148" s="157" t="s">
        <v>175</v>
      </c>
      <c r="V148" s="157" t="s">
        <v>176</v>
      </c>
      <c r="X148" s="157" t="s">
        <v>859</v>
      </c>
      <c r="Y148" s="157" t="s">
        <v>901</v>
      </c>
      <c r="Z148" s="159">
        <v>1.73925</v>
      </c>
      <c r="AA148" s="161">
        <v>0.1064263641482113</v>
      </c>
      <c r="AB148" s="159">
        <v>2</v>
      </c>
    </row>
    <row r="149" spans="2:28">
      <c r="B149" s="156" t="s">
        <v>172</v>
      </c>
      <c r="C149" s="156" t="s">
        <v>536</v>
      </c>
      <c r="D149" s="156" t="s">
        <v>537</v>
      </c>
      <c r="E149" s="156" t="s">
        <v>10</v>
      </c>
      <c r="F149" s="156" t="s">
        <v>21</v>
      </c>
      <c r="G149" s="156" t="s">
        <v>175</v>
      </c>
      <c r="H149" s="156" t="s">
        <v>176</v>
      </c>
      <c r="J149" s="156" t="s">
        <v>536</v>
      </c>
      <c r="K149" s="156" t="s">
        <v>584</v>
      </c>
      <c r="L149" s="158">
        <v>3.6352500000000001</v>
      </c>
      <c r="M149" s="160">
        <v>5.2134968003258002E-2</v>
      </c>
      <c r="N149" s="158">
        <v>2</v>
      </c>
      <c r="P149" s="156" t="s">
        <v>172</v>
      </c>
      <c r="Q149" s="156" t="s">
        <v>861</v>
      </c>
      <c r="R149" s="156" t="s">
        <v>862</v>
      </c>
      <c r="S149" s="156" t="s">
        <v>10</v>
      </c>
      <c r="T149" s="156" t="s">
        <v>21</v>
      </c>
      <c r="U149" s="156" t="s">
        <v>175</v>
      </c>
      <c r="V149" s="156" t="s">
        <v>176</v>
      </c>
      <c r="X149" s="156" t="s">
        <v>861</v>
      </c>
      <c r="Y149" s="156" t="s">
        <v>901</v>
      </c>
      <c r="Z149" s="158">
        <v>2.9047499999999999</v>
      </c>
      <c r="AA149" s="160">
        <v>0.1036127361357759</v>
      </c>
      <c r="AB149" s="158">
        <v>3</v>
      </c>
    </row>
    <row r="150" spans="2:28">
      <c r="B150" s="157" t="s">
        <v>172</v>
      </c>
      <c r="C150" s="157" t="s">
        <v>538</v>
      </c>
      <c r="D150" s="157" t="s">
        <v>539</v>
      </c>
      <c r="E150" s="157" t="s">
        <v>10</v>
      </c>
      <c r="F150" s="157" t="s">
        <v>21</v>
      </c>
      <c r="G150" s="157" t="s">
        <v>175</v>
      </c>
      <c r="H150" s="157" t="s">
        <v>176</v>
      </c>
      <c r="J150" s="157" t="s">
        <v>538</v>
      </c>
      <c r="K150" s="157" t="s">
        <v>584</v>
      </c>
      <c r="L150" s="159">
        <v>4.2030000000000003</v>
      </c>
      <c r="M150" s="161">
        <v>4.9695325030203887E-2</v>
      </c>
      <c r="N150" s="159">
        <v>1</v>
      </c>
      <c r="P150" s="157" t="s">
        <v>172</v>
      </c>
      <c r="Q150" s="157" t="s">
        <v>863</v>
      </c>
      <c r="R150" s="157" t="s">
        <v>864</v>
      </c>
      <c r="S150" s="157" t="s">
        <v>10</v>
      </c>
      <c r="T150" s="157" t="s">
        <v>21</v>
      </c>
      <c r="U150" s="157" t="s">
        <v>175</v>
      </c>
      <c r="V150" s="157" t="s">
        <v>176</v>
      </c>
      <c r="X150" s="157" t="s">
        <v>863</v>
      </c>
      <c r="Y150" s="157" t="s">
        <v>901</v>
      </c>
      <c r="Z150" s="159">
        <v>1.7250000000000001E-2</v>
      </c>
      <c r="AA150" s="161">
        <v>0.1030603539774885</v>
      </c>
      <c r="AB150" s="159">
        <v>2</v>
      </c>
    </row>
    <row r="151" spans="2:28">
      <c r="B151" s="156" t="s">
        <v>172</v>
      </c>
      <c r="C151" s="156" t="s">
        <v>540</v>
      </c>
      <c r="D151" s="156" t="s">
        <v>541</v>
      </c>
      <c r="E151" s="156" t="s">
        <v>10</v>
      </c>
      <c r="F151" s="156" t="s">
        <v>21</v>
      </c>
      <c r="G151" s="156" t="s">
        <v>175</v>
      </c>
      <c r="H151" s="156" t="s">
        <v>176</v>
      </c>
      <c r="J151" s="156" t="s">
        <v>540</v>
      </c>
      <c r="K151" s="156" t="s">
        <v>584</v>
      </c>
      <c r="L151" s="158">
        <v>4.7714999999999996</v>
      </c>
      <c r="M151" s="160">
        <v>4.6634224712408301E-2</v>
      </c>
      <c r="N151" s="158">
        <v>3</v>
      </c>
      <c r="P151" s="156" t="s">
        <v>172</v>
      </c>
      <c r="Q151" s="156" t="s">
        <v>865</v>
      </c>
      <c r="R151" s="156" t="s">
        <v>866</v>
      </c>
      <c r="S151" s="156" t="s">
        <v>10</v>
      </c>
      <c r="T151" s="156" t="s">
        <v>21</v>
      </c>
      <c r="U151" s="156" t="s">
        <v>175</v>
      </c>
      <c r="V151" s="156" t="s">
        <v>176</v>
      </c>
      <c r="X151" s="156" t="s">
        <v>865</v>
      </c>
      <c r="Y151" s="156" t="s">
        <v>901</v>
      </c>
      <c r="Z151" s="158">
        <v>3.7499999999999999E-3</v>
      </c>
      <c r="AA151" s="160">
        <v>0.1007407585854016</v>
      </c>
      <c r="AB151" s="158">
        <v>5</v>
      </c>
    </row>
    <row r="152" spans="2:28">
      <c r="B152" s="157" t="s">
        <v>172</v>
      </c>
      <c r="C152" s="157" t="s">
        <v>542</v>
      </c>
      <c r="D152" s="157" t="s">
        <v>543</v>
      </c>
      <c r="E152" s="157" t="s">
        <v>10</v>
      </c>
      <c r="F152" s="157" t="s">
        <v>21</v>
      </c>
      <c r="G152" s="157" t="s">
        <v>175</v>
      </c>
      <c r="H152" s="157" t="s">
        <v>176</v>
      </c>
      <c r="J152" s="157" t="s">
        <v>542</v>
      </c>
      <c r="K152" s="157" t="s">
        <v>584</v>
      </c>
      <c r="L152" s="159">
        <v>3.1080000000000001</v>
      </c>
      <c r="M152" s="161">
        <v>3.93402912690103E-2</v>
      </c>
      <c r="N152" s="159">
        <v>4</v>
      </c>
      <c r="P152" s="157" t="s">
        <v>172</v>
      </c>
      <c r="Q152" s="157" t="s">
        <v>867</v>
      </c>
      <c r="R152" s="157" t="s">
        <v>868</v>
      </c>
      <c r="S152" s="157" t="s">
        <v>10</v>
      </c>
      <c r="T152" s="157" t="s">
        <v>21</v>
      </c>
      <c r="U152" s="157" t="s">
        <v>175</v>
      </c>
      <c r="V152" s="157" t="s">
        <v>176</v>
      </c>
      <c r="X152" s="157" t="s">
        <v>867</v>
      </c>
      <c r="Y152" s="157" t="s">
        <v>901</v>
      </c>
      <c r="Z152" s="159">
        <v>2.94</v>
      </c>
      <c r="AA152" s="161">
        <v>9.943386633928479E-2</v>
      </c>
      <c r="AB152" s="159">
        <v>1</v>
      </c>
    </row>
    <row r="153" spans="2:28">
      <c r="B153" s="156" t="s">
        <v>172</v>
      </c>
      <c r="C153" s="156" t="s">
        <v>544</v>
      </c>
      <c r="D153" s="156" t="s">
        <v>545</v>
      </c>
      <c r="E153" s="156" t="s">
        <v>10</v>
      </c>
      <c r="F153" s="156" t="s">
        <v>21</v>
      </c>
      <c r="G153" s="156" t="s">
        <v>175</v>
      </c>
      <c r="H153" s="156" t="s">
        <v>176</v>
      </c>
      <c r="J153" s="156" t="s">
        <v>544</v>
      </c>
      <c r="K153" s="156" t="s">
        <v>584</v>
      </c>
      <c r="L153" s="158">
        <v>2.0430000000000001</v>
      </c>
      <c r="M153" s="160">
        <v>3.8943799084775403E-2</v>
      </c>
      <c r="N153" s="158">
        <v>5</v>
      </c>
      <c r="P153" s="156" t="s">
        <v>172</v>
      </c>
      <c r="Q153" s="156" t="s">
        <v>869</v>
      </c>
      <c r="R153" s="156" t="s">
        <v>870</v>
      </c>
      <c r="S153" s="156" t="s">
        <v>10</v>
      </c>
      <c r="T153" s="156" t="s">
        <v>21</v>
      </c>
      <c r="U153" s="156" t="s">
        <v>175</v>
      </c>
      <c r="V153" s="156" t="s">
        <v>176</v>
      </c>
      <c r="X153" s="156" t="s">
        <v>869</v>
      </c>
      <c r="Y153" s="156" t="s">
        <v>901</v>
      </c>
      <c r="Z153" s="158">
        <v>0.41475000000000001</v>
      </c>
      <c r="AA153" s="160">
        <v>9.7352979011603016E-2</v>
      </c>
      <c r="AB153" s="158">
        <v>4</v>
      </c>
    </row>
    <row r="154" spans="2:28">
      <c r="B154" s="157" t="s">
        <v>172</v>
      </c>
      <c r="C154" s="157" t="s">
        <v>546</v>
      </c>
      <c r="D154" s="157" t="s">
        <v>547</v>
      </c>
      <c r="E154" s="157" t="s">
        <v>10</v>
      </c>
      <c r="F154" s="157" t="s">
        <v>21</v>
      </c>
      <c r="G154" s="157" t="s">
        <v>175</v>
      </c>
      <c r="H154" s="157" t="s">
        <v>176</v>
      </c>
      <c r="J154" s="157" t="s">
        <v>546</v>
      </c>
      <c r="K154" s="157" t="s">
        <v>584</v>
      </c>
      <c r="L154" s="159">
        <v>2.6295000000000002</v>
      </c>
      <c r="M154" s="161">
        <v>3.8785354040914599E-2</v>
      </c>
      <c r="N154" s="159">
        <v>2</v>
      </c>
      <c r="P154" s="157" t="s">
        <v>172</v>
      </c>
      <c r="Q154" s="157" t="s">
        <v>871</v>
      </c>
      <c r="R154" s="157" t="s">
        <v>872</v>
      </c>
      <c r="S154" s="157" t="s">
        <v>10</v>
      </c>
      <c r="T154" s="157" t="s">
        <v>21</v>
      </c>
      <c r="U154" s="157" t="s">
        <v>175</v>
      </c>
      <c r="V154" s="157" t="s">
        <v>176</v>
      </c>
      <c r="X154" s="157" t="s">
        <v>871</v>
      </c>
      <c r="Y154" s="157" t="s">
        <v>901</v>
      </c>
      <c r="Z154" s="159">
        <v>2.6175000000000002</v>
      </c>
      <c r="AA154" s="161">
        <v>9.2959136421188304E-2</v>
      </c>
      <c r="AB154" s="159">
        <v>3</v>
      </c>
    </row>
    <row r="155" spans="2:28">
      <c r="B155" s="156" t="s">
        <v>172</v>
      </c>
      <c r="C155" s="156" t="s">
        <v>548</v>
      </c>
      <c r="D155" s="156" t="s">
        <v>549</v>
      </c>
      <c r="E155" s="156" t="s">
        <v>10</v>
      </c>
      <c r="F155" s="156" t="s">
        <v>21</v>
      </c>
      <c r="G155" s="156" t="s">
        <v>175</v>
      </c>
      <c r="H155" s="156" t="s">
        <v>176</v>
      </c>
      <c r="J155" s="156" t="s">
        <v>548</v>
      </c>
      <c r="K155" s="156" t="s">
        <v>584</v>
      </c>
      <c r="L155" s="158">
        <v>2.4209999999999998</v>
      </c>
      <c r="M155" s="160">
        <v>3.8685185241693121E-2</v>
      </c>
      <c r="N155" s="158">
        <v>3</v>
      </c>
      <c r="P155" s="156" t="s">
        <v>172</v>
      </c>
      <c r="Q155" s="156" t="s">
        <v>873</v>
      </c>
      <c r="R155" s="156" t="s">
        <v>874</v>
      </c>
      <c r="S155" s="156" t="s">
        <v>10</v>
      </c>
      <c r="T155" s="156" t="s">
        <v>21</v>
      </c>
      <c r="U155" s="156" t="s">
        <v>175</v>
      </c>
      <c r="V155" s="156" t="s">
        <v>176</v>
      </c>
      <c r="X155" s="156" t="s">
        <v>873</v>
      </c>
      <c r="Y155" s="156" t="s">
        <v>901</v>
      </c>
      <c r="Z155" s="158">
        <v>0.17399999999999999</v>
      </c>
      <c r="AA155" s="160">
        <v>9.1793072916154295E-2</v>
      </c>
      <c r="AB155" s="158">
        <v>4</v>
      </c>
    </row>
    <row r="156" spans="2:28">
      <c r="B156" s="157" t="s">
        <v>172</v>
      </c>
      <c r="C156" s="157" t="s">
        <v>550</v>
      </c>
      <c r="D156" s="157" t="s">
        <v>551</v>
      </c>
      <c r="E156" s="157" t="s">
        <v>10</v>
      </c>
      <c r="F156" s="157" t="s">
        <v>21</v>
      </c>
      <c r="G156" s="157" t="s">
        <v>175</v>
      </c>
      <c r="H156" s="157" t="s">
        <v>176</v>
      </c>
      <c r="J156" s="157" t="s">
        <v>550</v>
      </c>
      <c r="K156" s="157" t="s">
        <v>584</v>
      </c>
      <c r="L156" s="159">
        <v>8.0024999999999995</v>
      </c>
      <c r="M156" s="161">
        <v>3.5568986022478544E-2</v>
      </c>
      <c r="N156" s="159">
        <v>1</v>
      </c>
      <c r="P156" s="157" t="s">
        <v>172</v>
      </c>
      <c r="Q156" s="157" t="s">
        <v>875</v>
      </c>
      <c r="R156" s="157" t="s">
        <v>876</v>
      </c>
      <c r="S156" s="157" t="s">
        <v>10</v>
      </c>
      <c r="T156" s="157" t="s">
        <v>21</v>
      </c>
      <c r="U156" s="157" t="s">
        <v>175</v>
      </c>
      <c r="V156" s="157" t="s">
        <v>176</v>
      </c>
      <c r="X156" s="157" t="s">
        <v>875</v>
      </c>
      <c r="Y156" s="157" t="s">
        <v>901</v>
      </c>
      <c r="Z156" s="159">
        <v>3.0000000000000001E-3</v>
      </c>
      <c r="AA156" s="161">
        <v>8.9610499970348201E-2</v>
      </c>
      <c r="AB156" s="159">
        <v>2</v>
      </c>
    </row>
    <row r="157" spans="2:28">
      <c r="B157" s="156" t="s">
        <v>172</v>
      </c>
      <c r="C157" s="156" t="s">
        <v>552</v>
      </c>
      <c r="D157" s="156" t="s">
        <v>553</v>
      </c>
      <c r="E157" s="156" t="s">
        <v>10</v>
      </c>
      <c r="F157" s="156" t="s">
        <v>21</v>
      </c>
      <c r="G157" s="156" t="s">
        <v>175</v>
      </c>
      <c r="H157" s="156" t="s">
        <v>176</v>
      </c>
      <c r="J157" s="156" t="s">
        <v>552</v>
      </c>
      <c r="K157" s="156" t="s">
        <v>584</v>
      </c>
      <c r="L157" s="158">
        <v>1.1114999999999999</v>
      </c>
      <c r="M157" s="160">
        <v>3.3199382895806102E-2</v>
      </c>
      <c r="N157" s="158">
        <v>2</v>
      </c>
      <c r="P157" s="156" t="s">
        <v>172</v>
      </c>
      <c r="Q157" s="156" t="s">
        <v>877</v>
      </c>
      <c r="R157" s="156" t="s">
        <v>878</v>
      </c>
      <c r="S157" s="156" t="s">
        <v>10</v>
      </c>
      <c r="T157" s="156" t="s">
        <v>21</v>
      </c>
      <c r="U157" s="156" t="s">
        <v>175</v>
      </c>
      <c r="V157" s="156" t="s">
        <v>176</v>
      </c>
      <c r="X157" s="156" t="s">
        <v>877</v>
      </c>
      <c r="Y157" s="156" t="s">
        <v>901</v>
      </c>
      <c r="Z157" s="158">
        <v>2.0422500000000001</v>
      </c>
      <c r="AA157" s="160">
        <v>8.6790691675343104E-2</v>
      </c>
      <c r="AB157" s="158">
        <v>1</v>
      </c>
    </row>
    <row r="158" spans="2:28">
      <c r="B158" s="157" t="s">
        <v>172</v>
      </c>
      <c r="C158" s="157" t="s">
        <v>554</v>
      </c>
      <c r="D158" s="157" t="s">
        <v>555</v>
      </c>
      <c r="E158" s="157" t="s">
        <v>10</v>
      </c>
      <c r="F158" s="157" t="s">
        <v>21</v>
      </c>
      <c r="G158" s="157" t="s">
        <v>175</v>
      </c>
      <c r="H158" s="157" t="s">
        <v>176</v>
      </c>
      <c r="J158" s="157" t="s">
        <v>554</v>
      </c>
      <c r="K158" s="157" t="s">
        <v>584</v>
      </c>
      <c r="L158" s="159">
        <v>0.03</v>
      </c>
      <c r="M158" s="161">
        <v>3.2224631294846498E-2</v>
      </c>
      <c r="N158" s="159">
        <v>5</v>
      </c>
      <c r="P158" s="157" t="s">
        <v>172</v>
      </c>
      <c r="Q158" s="157" t="s">
        <v>879</v>
      </c>
      <c r="R158" s="157" t="s">
        <v>880</v>
      </c>
      <c r="S158" s="157" t="s">
        <v>10</v>
      </c>
      <c r="T158" s="157" t="s">
        <v>21</v>
      </c>
      <c r="U158" s="157" t="s">
        <v>175</v>
      </c>
      <c r="V158" s="157" t="s">
        <v>176</v>
      </c>
      <c r="X158" s="157" t="s">
        <v>879</v>
      </c>
      <c r="Y158" s="157" t="s">
        <v>901</v>
      </c>
      <c r="Z158" s="159">
        <v>0.876</v>
      </c>
      <c r="AA158" s="161">
        <v>8.4041045417909188E-2</v>
      </c>
      <c r="AB158" s="159">
        <v>1</v>
      </c>
    </row>
    <row r="159" spans="2:28">
      <c r="B159" s="156" t="s">
        <v>172</v>
      </c>
      <c r="C159" s="156" t="s">
        <v>556</v>
      </c>
      <c r="D159" s="156" t="s">
        <v>557</v>
      </c>
      <c r="E159" s="156" t="s">
        <v>10</v>
      </c>
      <c r="F159" s="156" t="s">
        <v>21</v>
      </c>
      <c r="G159" s="156" t="s">
        <v>175</v>
      </c>
      <c r="H159" s="156" t="s">
        <v>176</v>
      </c>
      <c r="J159" s="156" t="s">
        <v>556</v>
      </c>
      <c r="K159" s="156" t="s">
        <v>584</v>
      </c>
      <c r="L159" s="158">
        <v>8.2500000000000004E-3</v>
      </c>
      <c r="M159" s="160">
        <v>3.0717555954937002E-2</v>
      </c>
      <c r="N159" s="158">
        <v>4</v>
      </c>
      <c r="P159" s="156" t="s">
        <v>172</v>
      </c>
      <c r="Q159" s="156" t="s">
        <v>881</v>
      </c>
      <c r="R159" s="156" t="s">
        <v>882</v>
      </c>
      <c r="S159" s="156" t="s">
        <v>10</v>
      </c>
      <c r="T159" s="156" t="s">
        <v>21</v>
      </c>
      <c r="U159" s="156" t="s">
        <v>175</v>
      </c>
      <c r="V159" s="156" t="s">
        <v>176</v>
      </c>
      <c r="X159" s="156" t="s">
        <v>881</v>
      </c>
      <c r="Y159" s="156" t="s">
        <v>901</v>
      </c>
      <c r="Z159" s="158">
        <v>1.2382500000000001</v>
      </c>
      <c r="AA159" s="160">
        <v>7.0258984629366195E-2</v>
      </c>
      <c r="AB159" s="158">
        <v>1</v>
      </c>
    </row>
    <row r="160" spans="2:28">
      <c r="B160" s="157" t="s">
        <v>172</v>
      </c>
      <c r="C160" s="157" t="s">
        <v>558</v>
      </c>
      <c r="D160" s="157" t="s">
        <v>559</v>
      </c>
      <c r="E160" s="157" t="s">
        <v>10</v>
      </c>
      <c r="F160" s="157" t="s">
        <v>21</v>
      </c>
      <c r="G160" s="157" t="s">
        <v>175</v>
      </c>
      <c r="H160" s="157" t="s">
        <v>176</v>
      </c>
      <c r="J160" s="157" t="s">
        <v>558</v>
      </c>
      <c r="K160" s="157" t="s">
        <v>584</v>
      </c>
      <c r="L160" s="159">
        <v>0.38100000000000001</v>
      </c>
      <c r="M160" s="161">
        <v>3.06701846957361E-2</v>
      </c>
      <c r="N160" s="159">
        <v>3</v>
      </c>
      <c r="P160" s="157" t="s">
        <v>172</v>
      </c>
      <c r="Q160" s="157" t="s">
        <v>883</v>
      </c>
      <c r="R160" s="157" t="s">
        <v>884</v>
      </c>
      <c r="S160" s="157" t="s">
        <v>10</v>
      </c>
      <c r="T160" s="157" t="s">
        <v>21</v>
      </c>
      <c r="U160" s="157" t="s">
        <v>175</v>
      </c>
      <c r="V160" s="157" t="s">
        <v>176</v>
      </c>
      <c r="X160" s="157" t="s">
        <v>883</v>
      </c>
      <c r="Y160" s="157" t="s">
        <v>901</v>
      </c>
      <c r="Z160" s="159">
        <v>0.13725000000000001</v>
      </c>
      <c r="AA160" s="161">
        <v>6.9127130042895502E-2</v>
      </c>
      <c r="AB160" s="159">
        <v>2</v>
      </c>
    </row>
    <row r="161" spans="2:28">
      <c r="B161" s="156" t="s">
        <v>172</v>
      </c>
      <c r="C161" s="156" t="s">
        <v>560</v>
      </c>
      <c r="D161" s="156" t="s">
        <v>561</v>
      </c>
      <c r="E161" s="156" t="s">
        <v>10</v>
      </c>
      <c r="F161" s="156" t="s">
        <v>21</v>
      </c>
      <c r="G161" s="156" t="s">
        <v>175</v>
      </c>
      <c r="H161" s="156" t="s">
        <v>176</v>
      </c>
      <c r="J161" s="156" t="s">
        <v>560</v>
      </c>
      <c r="K161" s="156" t="s">
        <v>584</v>
      </c>
      <c r="L161" s="158">
        <v>2.6662499999999998</v>
      </c>
      <c r="M161" s="160">
        <v>2.8502918118779096E-2</v>
      </c>
      <c r="N161" s="158">
        <v>1</v>
      </c>
      <c r="P161" s="156" t="s">
        <v>172</v>
      </c>
      <c r="Q161" s="156" t="s">
        <v>885</v>
      </c>
      <c r="R161" s="156" t="s">
        <v>886</v>
      </c>
      <c r="S161" s="156" t="s">
        <v>10</v>
      </c>
      <c r="T161" s="156" t="s">
        <v>21</v>
      </c>
      <c r="U161" s="156" t="s">
        <v>175</v>
      </c>
      <c r="V161" s="156" t="s">
        <v>176</v>
      </c>
      <c r="X161" s="156" t="s">
        <v>885</v>
      </c>
      <c r="Y161" s="156" t="s">
        <v>901</v>
      </c>
      <c r="Z161" s="158">
        <v>1.35E-2</v>
      </c>
      <c r="AA161" s="160">
        <v>6.8319285709158406E-2</v>
      </c>
      <c r="AB161" s="158">
        <v>3</v>
      </c>
    </row>
    <row r="162" spans="2:28">
      <c r="B162" s="157" t="s">
        <v>172</v>
      </c>
      <c r="C162" s="157" t="s">
        <v>562</v>
      </c>
      <c r="D162" s="157" t="s">
        <v>563</v>
      </c>
      <c r="E162" s="157" t="s">
        <v>10</v>
      </c>
      <c r="F162" s="157" t="s">
        <v>21</v>
      </c>
      <c r="G162" s="157" t="s">
        <v>175</v>
      </c>
      <c r="H162" s="157" t="s">
        <v>176</v>
      </c>
      <c r="J162" s="157" t="s">
        <v>562</v>
      </c>
      <c r="K162" s="157" t="s">
        <v>584</v>
      </c>
      <c r="L162" s="159">
        <v>0.45674999999999999</v>
      </c>
      <c r="M162" s="161">
        <v>1.9767851191375904E-2</v>
      </c>
      <c r="N162" s="159">
        <v>5</v>
      </c>
      <c r="P162" s="157" t="s">
        <v>172</v>
      </c>
      <c r="Q162" s="157" t="s">
        <v>887</v>
      </c>
      <c r="R162" s="157" t="s">
        <v>888</v>
      </c>
      <c r="S162" s="157" t="s">
        <v>10</v>
      </c>
      <c r="T162" s="157" t="s">
        <v>21</v>
      </c>
      <c r="U162" s="157" t="s">
        <v>175</v>
      </c>
      <c r="V162" s="157" t="s">
        <v>176</v>
      </c>
      <c r="X162" s="157" t="s">
        <v>887</v>
      </c>
      <c r="Y162" s="157" t="s">
        <v>901</v>
      </c>
      <c r="Z162" s="159">
        <v>1.3147500000000001</v>
      </c>
      <c r="AA162" s="161">
        <v>6.6338962663715806E-2</v>
      </c>
      <c r="AB162" s="159">
        <v>4</v>
      </c>
    </row>
    <row r="163" spans="2:28">
      <c r="B163" s="156" t="s">
        <v>172</v>
      </c>
      <c r="C163" s="156" t="s">
        <v>564</v>
      </c>
      <c r="D163" s="156" t="s">
        <v>565</v>
      </c>
      <c r="E163" s="156" t="s">
        <v>10</v>
      </c>
      <c r="F163" s="156" t="s">
        <v>21</v>
      </c>
      <c r="G163" s="156" t="s">
        <v>175</v>
      </c>
      <c r="H163" s="156" t="s">
        <v>176</v>
      </c>
      <c r="J163" s="156" t="s">
        <v>564</v>
      </c>
      <c r="K163" s="156" t="s">
        <v>584</v>
      </c>
      <c r="L163" s="158">
        <v>1.6132500000000001</v>
      </c>
      <c r="M163" s="160">
        <v>1.8201209353002203E-2</v>
      </c>
      <c r="N163" s="158">
        <v>1</v>
      </c>
      <c r="P163" s="156" t="s">
        <v>172</v>
      </c>
      <c r="Q163" s="156" t="s">
        <v>889</v>
      </c>
      <c r="R163" s="156" t="s">
        <v>890</v>
      </c>
      <c r="S163" s="156" t="s">
        <v>10</v>
      </c>
      <c r="T163" s="156" t="s">
        <v>21</v>
      </c>
      <c r="U163" s="156" t="s">
        <v>175</v>
      </c>
      <c r="V163" s="156" t="s">
        <v>176</v>
      </c>
      <c r="X163" s="156" t="s">
        <v>889</v>
      </c>
      <c r="Y163" s="156" t="s">
        <v>901</v>
      </c>
      <c r="Z163" s="158">
        <v>1.38</v>
      </c>
      <c r="AA163" s="160">
        <v>5.8950754638768497E-2</v>
      </c>
      <c r="AB163" s="158">
        <v>1</v>
      </c>
    </row>
    <row r="164" spans="2:28">
      <c r="B164" s="157" t="s">
        <v>172</v>
      </c>
      <c r="C164" s="157" t="s">
        <v>566</v>
      </c>
      <c r="D164" s="157" t="s">
        <v>567</v>
      </c>
      <c r="E164" s="157" t="s">
        <v>10</v>
      </c>
      <c r="F164" s="157" t="s">
        <v>21</v>
      </c>
      <c r="G164" s="157" t="s">
        <v>175</v>
      </c>
      <c r="H164" s="157" t="s">
        <v>176</v>
      </c>
      <c r="J164" s="157" t="s">
        <v>566</v>
      </c>
      <c r="K164" s="157" t="s">
        <v>584</v>
      </c>
      <c r="L164" s="159">
        <v>1.06575</v>
      </c>
      <c r="M164" s="161">
        <v>1.6339005369365684E-2</v>
      </c>
      <c r="N164" s="159">
        <v>4</v>
      </c>
      <c r="P164" s="157" t="s">
        <v>172</v>
      </c>
      <c r="Q164" s="157" t="s">
        <v>891</v>
      </c>
      <c r="R164" s="157" t="s">
        <v>892</v>
      </c>
      <c r="S164" s="157" t="s">
        <v>10</v>
      </c>
      <c r="T164" s="157" t="s">
        <v>21</v>
      </c>
      <c r="U164" s="157" t="s">
        <v>175</v>
      </c>
      <c r="V164" s="157" t="s">
        <v>176</v>
      </c>
      <c r="X164" s="157" t="s">
        <v>891</v>
      </c>
      <c r="Y164" s="157" t="s">
        <v>901</v>
      </c>
      <c r="Z164" s="159">
        <v>1.2749999999999999E-2</v>
      </c>
      <c r="AA164" s="161">
        <v>5.0851484538726399E-2</v>
      </c>
      <c r="AB164" s="159">
        <v>2</v>
      </c>
    </row>
    <row r="165" spans="2:28">
      <c r="B165" s="156" t="s">
        <v>172</v>
      </c>
      <c r="C165" s="156" t="s">
        <v>568</v>
      </c>
      <c r="D165" s="156" t="s">
        <v>569</v>
      </c>
      <c r="E165" s="156" t="s">
        <v>10</v>
      </c>
      <c r="F165" s="156" t="s">
        <v>21</v>
      </c>
      <c r="G165" s="156" t="s">
        <v>175</v>
      </c>
      <c r="H165" s="156" t="s">
        <v>176</v>
      </c>
      <c r="J165" s="156" t="s">
        <v>568</v>
      </c>
      <c r="K165" s="156" t="s">
        <v>584</v>
      </c>
      <c r="L165" s="158">
        <v>3.4852500000000002</v>
      </c>
      <c r="M165" s="160">
        <v>1.612594483557547E-2</v>
      </c>
      <c r="N165" s="158">
        <v>2</v>
      </c>
      <c r="P165" s="156" t="s">
        <v>172</v>
      </c>
      <c r="Q165" s="156" t="s">
        <v>893</v>
      </c>
      <c r="R165" s="156" t="s">
        <v>894</v>
      </c>
      <c r="S165" s="156" t="s">
        <v>10</v>
      </c>
      <c r="T165" s="156" t="s">
        <v>21</v>
      </c>
      <c r="U165" s="156" t="s">
        <v>175</v>
      </c>
      <c r="V165" s="156" t="s">
        <v>176</v>
      </c>
      <c r="X165" s="156" t="s">
        <v>893</v>
      </c>
      <c r="Y165" s="156" t="s">
        <v>901</v>
      </c>
      <c r="Z165" s="158">
        <v>3.9750000000000001E-2</v>
      </c>
      <c r="AA165" s="160">
        <v>4.7385471892864697E-2</v>
      </c>
      <c r="AB165" s="158">
        <v>3</v>
      </c>
    </row>
    <row r="166" spans="2:28">
      <c r="B166" s="157" t="s">
        <v>172</v>
      </c>
      <c r="C166" s="157" t="s">
        <v>570</v>
      </c>
      <c r="D166" s="157" t="s">
        <v>571</v>
      </c>
      <c r="E166" s="157" t="s">
        <v>10</v>
      </c>
      <c r="F166" s="157" t="s">
        <v>21</v>
      </c>
      <c r="G166" s="157" t="s">
        <v>175</v>
      </c>
      <c r="H166" s="157" t="s">
        <v>176</v>
      </c>
      <c r="J166" s="157" t="s">
        <v>570</v>
      </c>
      <c r="K166" s="157" t="s">
        <v>584</v>
      </c>
      <c r="L166" s="159">
        <v>1.3342499999999999</v>
      </c>
      <c r="M166" s="161">
        <v>1.5843888133402723E-2</v>
      </c>
      <c r="N166" s="159">
        <v>3</v>
      </c>
      <c r="P166" s="157" t="s">
        <v>172</v>
      </c>
      <c r="Q166" s="157" t="s">
        <v>895</v>
      </c>
      <c r="R166" s="157" t="s">
        <v>896</v>
      </c>
      <c r="S166" s="157" t="s">
        <v>10</v>
      </c>
      <c r="T166" s="157" t="s">
        <v>21</v>
      </c>
      <c r="U166" s="157" t="s">
        <v>175</v>
      </c>
      <c r="V166" s="157" t="s">
        <v>176</v>
      </c>
      <c r="X166" s="157" t="s">
        <v>895</v>
      </c>
      <c r="Y166" s="157" t="s">
        <v>901</v>
      </c>
      <c r="Z166" s="159">
        <v>0.11774999999999999</v>
      </c>
      <c r="AA166" s="161">
        <v>4.6957802011992802E-2</v>
      </c>
      <c r="AB166" s="159">
        <v>1</v>
      </c>
    </row>
    <row r="167" spans="2:28">
      <c r="B167" s="156" t="s">
        <v>172</v>
      </c>
      <c r="C167" s="156" t="s">
        <v>572</v>
      </c>
      <c r="D167" s="156" t="s">
        <v>573</v>
      </c>
      <c r="E167" s="156" t="s">
        <v>10</v>
      </c>
      <c r="F167" s="156" t="s">
        <v>21</v>
      </c>
      <c r="G167" s="156" t="s">
        <v>175</v>
      </c>
      <c r="H167" s="156" t="s">
        <v>176</v>
      </c>
      <c r="J167" s="156" t="s">
        <v>572</v>
      </c>
      <c r="K167" s="156" t="s">
        <v>584</v>
      </c>
      <c r="L167" s="158">
        <v>0.42075000000000001</v>
      </c>
      <c r="M167" s="160">
        <v>1.3559472498509854E-2</v>
      </c>
      <c r="N167" s="158">
        <v>5</v>
      </c>
      <c r="P167" s="156" t="s">
        <v>172</v>
      </c>
      <c r="Q167" s="156" t="s">
        <v>897</v>
      </c>
      <c r="R167" s="156" t="s">
        <v>898</v>
      </c>
      <c r="S167" s="156" t="s">
        <v>10</v>
      </c>
      <c r="T167" s="156" t="s">
        <v>21</v>
      </c>
      <c r="U167" s="156" t="s">
        <v>175</v>
      </c>
      <c r="V167" s="156" t="s">
        <v>176</v>
      </c>
      <c r="X167" s="156" t="s">
        <v>897</v>
      </c>
      <c r="Y167" s="156" t="s">
        <v>901</v>
      </c>
      <c r="Z167" s="158">
        <v>3.9E-2</v>
      </c>
      <c r="AA167" s="160">
        <v>4.22916488811515E-2</v>
      </c>
      <c r="AB167" s="158">
        <v>1</v>
      </c>
    </row>
    <row r="168" spans="2:28">
      <c r="B168" s="157" t="s">
        <v>172</v>
      </c>
      <c r="C168" s="157" t="s">
        <v>574</v>
      </c>
      <c r="D168" s="157" t="s">
        <v>575</v>
      </c>
      <c r="E168" s="157" t="s">
        <v>10</v>
      </c>
      <c r="F168" s="157" t="s">
        <v>21</v>
      </c>
      <c r="G168" s="157" t="s">
        <v>175</v>
      </c>
      <c r="H168" s="157" t="s">
        <v>176</v>
      </c>
      <c r="J168" s="157" t="s">
        <v>574</v>
      </c>
      <c r="K168" s="157" t="s">
        <v>584</v>
      </c>
      <c r="L168" s="159">
        <v>2.70825</v>
      </c>
      <c r="M168" s="161">
        <v>1.230098310755103E-2</v>
      </c>
      <c r="N168" s="159">
        <v>3</v>
      </c>
      <c r="P168" s="157" t="s">
        <v>172</v>
      </c>
      <c r="Q168" s="157" t="s">
        <v>899</v>
      </c>
      <c r="R168" s="157" t="s">
        <v>900</v>
      </c>
      <c r="S168" s="157" t="s">
        <v>10</v>
      </c>
      <c r="T168" s="157" t="s">
        <v>21</v>
      </c>
      <c r="U168" s="157" t="s">
        <v>175</v>
      </c>
      <c r="V168" s="157" t="s">
        <v>176</v>
      </c>
      <c r="X168" s="157" t="s">
        <v>899</v>
      </c>
      <c r="Y168" s="157" t="s">
        <v>901</v>
      </c>
      <c r="Z168" s="159">
        <v>8.2500000000000004E-3</v>
      </c>
      <c r="AA168" s="161">
        <v>1.86665887172409E-2</v>
      </c>
      <c r="AB168" s="159">
        <v>1</v>
      </c>
    </row>
    <row r="169" spans="2:28">
      <c r="B169" s="156" t="s">
        <v>172</v>
      </c>
      <c r="C169" s="156" t="s">
        <v>576</v>
      </c>
      <c r="D169" s="156" t="s">
        <v>577</v>
      </c>
      <c r="E169" s="156" t="s">
        <v>10</v>
      </c>
      <c r="F169" s="156" t="s">
        <v>21</v>
      </c>
      <c r="G169" s="156" t="s">
        <v>175</v>
      </c>
      <c r="H169" s="156" t="s">
        <v>176</v>
      </c>
      <c r="J169" s="156" t="s">
        <v>576</v>
      </c>
      <c r="K169" s="156" t="s">
        <v>584</v>
      </c>
      <c r="L169" s="158">
        <v>1.82175</v>
      </c>
      <c r="M169" s="160">
        <v>1.0426703906624377E-2</v>
      </c>
      <c r="N169" s="158">
        <v>2</v>
      </c>
    </row>
    <row r="170" spans="2:28">
      <c r="B170" s="157" t="s">
        <v>172</v>
      </c>
      <c r="C170" s="157" t="s">
        <v>578</v>
      </c>
      <c r="D170" s="157" t="s">
        <v>579</v>
      </c>
      <c r="E170" s="157" t="s">
        <v>10</v>
      </c>
      <c r="F170" s="157" t="s">
        <v>21</v>
      </c>
      <c r="G170" s="157" t="s">
        <v>175</v>
      </c>
      <c r="H170" s="157" t="s">
        <v>176</v>
      </c>
      <c r="J170" s="157" t="s">
        <v>578</v>
      </c>
      <c r="K170" s="157" t="s">
        <v>584</v>
      </c>
      <c r="L170" s="159">
        <v>1.4339999999999999</v>
      </c>
      <c r="M170" s="161">
        <v>1.015119844657885E-2</v>
      </c>
      <c r="N170" s="159">
        <v>4</v>
      </c>
    </row>
    <row r="171" spans="2:28">
      <c r="B171" s="156" t="s">
        <v>172</v>
      </c>
      <c r="C171" s="156" t="s">
        <v>580</v>
      </c>
      <c r="D171" s="156" t="s">
        <v>581</v>
      </c>
      <c r="E171" s="156" t="s">
        <v>10</v>
      </c>
      <c r="F171" s="156" t="s">
        <v>21</v>
      </c>
      <c r="G171" s="156" t="s">
        <v>175</v>
      </c>
      <c r="H171" s="156" t="s">
        <v>176</v>
      </c>
      <c r="J171" s="156" t="s">
        <v>580</v>
      </c>
      <c r="K171" s="156" t="s">
        <v>584</v>
      </c>
      <c r="L171" s="158">
        <v>2.742</v>
      </c>
      <c r="M171" s="160">
        <v>9.6665309533984015E-3</v>
      </c>
      <c r="N171" s="158">
        <v>1</v>
      </c>
    </row>
    <row r="172" spans="2:28">
      <c r="B172" s="157" t="s">
        <v>172</v>
      </c>
      <c r="C172" s="157" t="s">
        <v>582</v>
      </c>
      <c r="D172" s="157" t="s">
        <v>583</v>
      </c>
      <c r="E172" s="157" t="s">
        <v>10</v>
      </c>
      <c r="F172" s="157" t="s">
        <v>21</v>
      </c>
      <c r="G172" s="157" t="s">
        <v>175</v>
      </c>
      <c r="H172" s="157" t="s">
        <v>176</v>
      </c>
      <c r="J172" s="157" t="s">
        <v>582</v>
      </c>
      <c r="K172" s="157" t="s">
        <v>584</v>
      </c>
      <c r="L172" s="159">
        <v>0.36975000000000002</v>
      </c>
      <c r="M172" s="161">
        <v>4.4185322790107999E-3</v>
      </c>
      <c r="N172" s="159">
        <v>1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ADC47A-2535-4E66-8B7B-1BCB754E5D95}">
  <dimension ref="A1:P73"/>
  <sheetViews>
    <sheetView tabSelected="1" workbookViewId="0"/>
  </sheetViews>
  <sheetFormatPr defaultRowHeight="14.25"/>
  <cols>
    <col min="2" max="2" width="27.19921875" bestFit="1" customWidth="1"/>
    <col min="3" max="8" width="10.59765625" customWidth="1"/>
    <col min="10" max="10" width="10.59765625" customWidth="1"/>
    <col min="11" max="11" width="27.19921875" bestFit="1" customWidth="1"/>
    <col min="12" max="12" width="10.59765625" customWidth="1"/>
    <col min="13" max="13" width="12" bestFit="1" customWidth="1"/>
    <col min="14" max="14" width="11.265625" bestFit="1" customWidth="1"/>
    <col min="15" max="15" width="12.46484375" bestFit="1" customWidth="1"/>
    <col min="16" max="16" width="10.59765625" customWidth="1"/>
  </cols>
  <sheetData>
    <row r="1" spans="1:16" ht="22.05" customHeight="1">
      <c r="A1" s="153" t="s">
        <v>163</v>
      </c>
      <c r="B1" s="153"/>
      <c r="C1" s="153"/>
      <c r="D1" s="153"/>
      <c r="E1" s="153"/>
      <c r="F1" s="153"/>
      <c r="G1" s="153"/>
      <c r="H1" s="153"/>
    </row>
    <row r="9" spans="1:16" ht="14.65" thickBot="1">
      <c r="B9" s="154" t="s">
        <v>164</v>
      </c>
      <c r="J9" s="154" t="s">
        <v>152</v>
      </c>
    </row>
    <row r="10" spans="1:16" ht="15.75" thickBot="1">
      <c r="B10" s="155" t="s">
        <v>153</v>
      </c>
      <c r="C10" s="155" t="s">
        <v>902</v>
      </c>
      <c r="D10" s="155" t="s">
        <v>255</v>
      </c>
      <c r="E10" s="155">
        <v>2023</v>
      </c>
      <c r="F10" s="155">
        <v>2030</v>
      </c>
      <c r="G10" s="155">
        <v>2050</v>
      </c>
      <c r="H10" s="155" t="s">
        <v>56</v>
      </c>
      <c r="J10" s="155" t="s">
        <v>168</v>
      </c>
      <c r="K10" s="155" t="s">
        <v>153</v>
      </c>
      <c r="L10" s="155" t="s">
        <v>154</v>
      </c>
      <c r="M10" s="155" t="s">
        <v>169</v>
      </c>
      <c r="N10" s="155" t="s">
        <v>170</v>
      </c>
      <c r="O10" s="155" t="s">
        <v>155</v>
      </c>
      <c r="P10" s="155" t="s">
        <v>171</v>
      </c>
    </row>
    <row r="11" spans="1:16">
      <c r="B11" s="156" t="s">
        <v>903</v>
      </c>
      <c r="C11" s="156" t="s">
        <v>33</v>
      </c>
      <c r="D11" s="156" t="s">
        <v>19</v>
      </c>
      <c r="E11" s="162">
        <v>0.30000000000000004</v>
      </c>
      <c r="F11" s="162">
        <v>0.30000000000000004</v>
      </c>
      <c r="G11" s="162">
        <v>0.30000000000000004</v>
      </c>
      <c r="H11" s="156" t="s">
        <v>148</v>
      </c>
      <c r="J11" s="156" t="s">
        <v>172</v>
      </c>
      <c r="K11" s="156" t="s">
        <v>903</v>
      </c>
      <c r="L11" s="156"/>
      <c r="M11" s="156" t="s">
        <v>10</v>
      </c>
      <c r="N11" s="156" t="s">
        <v>21</v>
      </c>
      <c r="O11" s="156" t="s">
        <v>925</v>
      </c>
      <c r="P11" s="156" t="s">
        <v>926</v>
      </c>
    </row>
    <row r="12" spans="1:16">
      <c r="B12" s="157" t="s">
        <v>903</v>
      </c>
      <c r="C12" s="157" t="s">
        <v>33</v>
      </c>
      <c r="D12" s="157" t="s">
        <v>19</v>
      </c>
      <c r="E12" s="163">
        <v>0.60000000000000009</v>
      </c>
      <c r="F12" s="163">
        <v>0.60000000000000009</v>
      </c>
      <c r="G12" s="163">
        <v>0.60000000000000009</v>
      </c>
      <c r="H12" s="157" t="s">
        <v>904</v>
      </c>
      <c r="J12" s="157" t="s">
        <v>172</v>
      </c>
      <c r="K12" s="157" t="s">
        <v>908</v>
      </c>
      <c r="L12" s="157"/>
      <c r="M12" s="157" t="s">
        <v>10</v>
      </c>
      <c r="N12" s="157" t="s">
        <v>21</v>
      </c>
      <c r="O12" s="157" t="s">
        <v>925</v>
      </c>
      <c r="P12" s="157" t="s">
        <v>926</v>
      </c>
    </row>
    <row r="13" spans="1:16">
      <c r="B13" s="156" t="s">
        <v>903</v>
      </c>
      <c r="C13" s="156" t="s">
        <v>33</v>
      </c>
      <c r="D13" s="156" t="s">
        <v>19</v>
      </c>
      <c r="E13" s="162">
        <v>5750</v>
      </c>
      <c r="F13" s="162">
        <v>5700</v>
      </c>
      <c r="G13" s="162">
        <v>5100</v>
      </c>
      <c r="H13" s="156" t="s">
        <v>905</v>
      </c>
      <c r="J13" s="156" t="s">
        <v>172</v>
      </c>
      <c r="K13" s="156" t="s">
        <v>909</v>
      </c>
      <c r="L13" s="156"/>
      <c r="M13" s="156" t="s">
        <v>10</v>
      </c>
      <c r="N13" s="156" t="s">
        <v>21</v>
      </c>
      <c r="O13" s="156" t="s">
        <v>925</v>
      </c>
      <c r="P13" s="156" t="s">
        <v>926</v>
      </c>
    </row>
    <row r="14" spans="1:16">
      <c r="B14" s="157" t="s">
        <v>903</v>
      </c>
      <c r="C14" s="157" t="s">
        <v>33</v>
      </c>
      <c r="D14" s="157" t="s">
        <v>19</v>
      </c>
      <c r="E14" s="163">
        <v>200</v>
      </c>
      <c r="F14" s="163">
        <v>200</v>
      </c>
      <c r="G14" s="163">
        <v>175</v>
      </c>
      <c r="H14" s="157" t="s">
        <v>906</v>
      </c>
      <c r="J14" s="157" t="s">
        <v>172</v>
      </c>
      <c r="K14" s="157" t="s">
        <v>910</v>
      </c>
      <c r="L14" s="157"/>
      <c r="M14" s="157" t="s">
        <v>10</v>
      </c>
      <c r="N14" s="157" t="s">
        <v>21</v>
      </c>
      <c r="O14" s="157" t="s">
        <v>925</v>
      </c>
      <c r="P14" s="157" t="s">
        <v>926</v>
      </c>
    </row>
    <row r="15" spans="1:16">
      <c r="B15" s="156" t="s">
        <v>903</v>
      </c>
      <c r="C15" s="156" t="s">
        <v>33</v>
      </c>
      <c r="D15" s="156" t="s">
        <v>19</v>
      </c>
      <c r="E15" s="162">
        <v>3</v>
      </c>
      <c r="F15" s="162">
        <v>3</v>
      </c>
      <c r="G15" s="162">
        <v>3</v>
      </c>
      <c r="H15" s="156" t="s">
        <v>907</v>
      </c>
      <c r="J15" s="156" t="s">
        <v>172</v>
      </c>
      <c r="K15" s="156" t="s">
        <v>911</v>
      </c>
      <c r="L15" s="156"/>
      <c r="M15" s="156" t="s">
        <v>10</v>
      </c>
      <c r="N15" s="156" t="s">
        <v>21</v>
      </c>
      <c r="O15" s="156" t="s">
        <v>925</v>
      </c>
      <c r="P15" s="156" t="s">
        <v>926</v>
      </c>
    </row>
    <row r="16" spans="1:16">
      <c r="B16" s="157" t="s">
        <v>908</v>
      </c>
      <c r="C16" s="157" t="s">
        <v>33</v>
      </c>
      <c r="D16" s="157" t="s">
        <v>19</v>
      </c>
      <c r="E16" s="163">
        <v>0.35000000000000003</v>
      </c>
      <c r="F16" s="163">
        <v>0.35000000000000003</v>
      </c>
      <c r="G16" s="163">
        <v>0.35000000000000003</v>
      </c>
      <c r="H16" s="157" t="s">
        <v>148</v>
      </c>
      <c r="J16" s="157" t="s">
        <v>172</v>
      </c>
      <c r="K16" s="157" t="s">
        <v>912</v>
      </c>
      <c r="L16" s="157"/>
      <c r="M16" s="157" t="s">
        <v>10</v>
      </c>
      <c r="N16" s="157" t="s">
        <v>21</v>
      </c>
      <c r="O16" s="157" t="s">
        <v>925</v>
      </c>
      <c r="P16" s="157" t="s">
        <v>926</v>
      </c>
    </row>
    <row r="17" spans="2:16">
      <c r="B17" s="156" t="s">
        <v>908</v>
      </c>
      <c r="C17" s="156" t="s">
        <v>33</v>
      </c>
      <c r="D17" s="156" t="s">
        <v>19</v>
      </c>
      <c r="E17" s="162">
        <v>0.60000000000000009</v>
      </c>
      <c r="F17" s="162">
        <v>0.60000000000000009</v>
      </c>
      <c r="G17" s="162">
        <v>0.60000000000000009</v>
      </c>
      <c r="H17" s="156" t="s">
        <v>904</v>
      </c>
      <c r="J17" s="156" t="s">
        <v>172</v>
      </c>
      <c r="K17" s="156" t="s">
        <v>913</v>
      </c>
      <c r="L17" s="156"/>
      <c r="M17" s="156" t="s">
        <v>10</v>
      </c>
      <c r="N17" s="156" t="s">
        <v>21</v>
      </c>
      <c r="O17" s="156" t="s">
        <v>925</v>
      </c>
      <c r="P17" s="156" t="s">
        <v>926</v>
      </c>
    </row>
    <row r="18" spans="2:16">
      <c r="B18" s="157" t="s">
        <v>908</v>
      </c>
      <c r="C18" s="157" t="s">
        <v>33</v>
      </c>
      <c r="D18" s="157" t="s">
        <v>19</v>
      </c>
      <c r="E18" s="163">
        <v>2400</v>
      </c>
      <c r="F18" s="163">
        <v>2350</v>
      </c>
      <c r="G18" s="163">
        <v>2300</v>
      </c>
      <c r="H18" s="157" t="s">
        <v>905</v>
      </c>
      <c r="J18" s="157" t="s">
        <v>172</v>
      </c>
      <c r="K18" s="157" t="s">
        <v>914</v>
      </c>
      <c r="L18" s="157"/>
      <c r="M18" s="157" t="s">
        <v>10</v>
      </c>
      <c r="N18" s="157" t="s">
        <v>21</v>
      </c>
      <c r="O18" s="157" t="s">
        <v>925</v>
      </c>
      <c r="P18" s="157" t="s">
        <v>926</v>
      </c>
    </row>
    <row r="19" spans="2:16">
      <c r="B19" s="156" t="s">
        <v>908</v>
      </c>
      <c r="C19" s="156" t="s">
        <v>33</v>
      </c>
      <c r="D19" s="156" t="s">
        <v>19</v>
      </c>
      <c r="E19" s="162">
        <v>85</v>
      </c>
      <c r="F19" s="162">
        <v>85</v>
      </c>
      <c r="G19" s="162">
        <v>80</v>
      </c>
      <c r="H19" s="156" t="s">
        <v>906</v>
      </c>
      <c r="J19" s="156" t="s">
        <v>172</v>
      </c>
      <c r="K19" s="156" t="s">
        <v>915</v>
      </c>
      <c r="L19" s="156"/>
      <c r="M19" s="156" t="s">
        <v>10</v>
      </c>
      <c r="N19" s="156" t="s">
        <v>21</v>
      </c>
      <c r="O19" s="156" t="s">
        <v>925</v>
      </c>
      <c r="P19" s="156" t="s">
        <v>926</v>
      </c>
    </row>
    <row r="20" spans="2:16">
      <c r="B20" s="157" t="s">
        <v>908</v>
      </c>
      <c r="C20" s="157" t="s">
        <v>33</v>
      </c>
      <c r="D20" s="157" t="s">
        <v>19</v>
      </c>
      <c r="E20" s="163">
        <v>3</v>
      </c>
      <c r="F20" s="163">
        <v>3</v>
      </c>
      <c r="G20" s="163">
        <v>3</v>
      </c>
      <c r="H20" s="157" t="s">
        <v>907</v>
      </c>
      <c r="J20" s="157" t="s">
        <v>172</v>
      </c>
      <c r="K20" s="157" t="s">
        <v>916</v>
      </c>
      <c r="L20" s="157"/>
      <c r="M20" s="157" t="s">
        <v>10</v>
      </c>
      <c r="N20" s="157" t="s">
        <v>21</v>
      </c>
      <c r="O20" s="157" t="s">
        <v>925</v>
      </c>
      <c r="P20" s="157" t="s">
        <v>926</v>
      </c>
    </row>
    <row r="21" spans="2:16">
      <c r="B21" s="156" t="s">
        <v>909</v>
      </c>
      <c r="C21" s="156" t="s">
        <v>35</v>
      </c>
      <c r="D21" s="156" t="s">
        <v>19</v>
      </c>
      <c r="E21" s="162">
        <v>0.59</v>
      </c>
      <c r="F21" s="162">
        <v>0.6</v>
      </c>
      <c r="G21" s="162">
        <v>0.61</v>
      </c>
      <c r="H21" s="156" t="s">
        <v>148</v>
      </c>
      <c r="J21" s="156" t="s">
        <v>172</v>
      </c>
      <c r="K21" s="156" t="s">
        <v>917</v>
      </c>
      <c r="L21" s="156"/>
      <c r="M21" s="156" t="s">
        <v>10</v>
      </c>
      <c r="N21" s="156" t="s">
        <v>21</v>
      </c>
      <c r="O21" s="156" t="s">
        <v>925</v>
      </c>
      <c r="P21" s="156" t="s">
        <v>926</v>
      </c>
    </row>
    <row r="22" spans="2:16">
      <c r="B22" s="157" t="s">
        <v>909</v>
      </c>
      <c r="C22" s="157" t="s">
        <v>35</v>
      </c>
      <c r="D22" s="157" t="s">
        <v>19</v>
      </c>
      <c r="E22" s="163">
        <v>1000</v>
      </c>
      <c r="F22" s="163">
        <v>1000</v>
      </c>
      <c r="G22" s="163">
        <v>1000</v>
      </c>
      <c r="H22" s="157" t="s">
        <v>905</v>
      </c>
      <c r="J22" s="157" t="s">
        <v>172</v>
      </c>
      <c r="K22" s="157" t="s">
        <v>918</v>
      </c>
      <c r="L22" s="157"/>
      <c r="M22" s="157" t="s">
        <v>10</v>
      </c>
      <c r="N22" s="157" t="s">
        <v>21</v>
      </c>
      <c r="O22" s="157" t="s">
        <v>925</v>
      </c>
      <c r="P22" s="157" t="s">
        <v>926</v>
      </c>
    </row>
    <row r="23" spans="2:16">
      <c r="B23" s="156" t="s">
        <v>909</v>
      </c>
      <c r="C23" s="156" t="s">
        <v>35</v>
      </c>
      <c r="D23" s="156" t="s">
        <v>19</v>
      </c>
      <c r="E23" s="162">
        <v>25</v>
      </c>
      <c r="F23" s="162">
        <v>25</v>
      </c>
      <c r="G23" s="162">
        <v>25</v>
      </c>
      <c r="H23" s="156" t="s">
        <v>906</v>
      </c>
      <c r="J23" s="156" t="s">
        <v>172</v>
      </c>
      <c r="K23" s="156" t="s">
        <v>919</v>
      </c>
      <c r="L23" s="156"/>
      <c r="M23" s="156" t="s">
        <v>10</v>
      </c>
      <c r="N23" s="156" t="s">
        <v>21</v>
      </c>
      <c r="O23" s="156" t="s">
        <v>925</v>
      </c>
      <c r="P23" s="156" t="s">
        <v>926</v>
      </c>
    </row>
    <row r="24" spans="2:16">
      <c r="B24" s="157" t="s">
        <v>910</v>
      </c>
      <c r="C24" s="157" t="s">
        <v>35</v>
      </c>
      <c r="D24" s="157" t="s">
        <v>19</v>
      </c>
      <c r="E24" s="163">
        <v>0.51</v>
      </c>
      <c r="F24" s="163">
        <v>0.52</v>
      </c>
      <c r="G24" s="163">
        <v>0.54</v>
      </c>
      <c r="H24" s="157" t="s">
        <v>148</v>
      </c>
      <c r="J24" s="157" t="s">
        <v>172</v>
      </c>
      <c r="K24" s="157" t="s">
        <v>920</v>
      </c>
      <c r="L24" s="157"/>
      <c r="M24" s="157" t="s">
        <v>10</v>
      </c>
      <c r="N24" s="157" t="s">
        <v>21</v>
      </c>
      <c r="O24" s="157" t="s">
        <v>925</v>
      </c>
      <c r="P24" s="157" t="s">
        <v>926</v>
      </c>
    </row>
    <row r="25" spans="2:16">
      <c r="B25" s="156" t="s">
        <v>910</v>
      </c>
      <c r="C25" s="156" t="s">
        <v>35</v>
      </c>
      <c r="D25" s="156" t="s">
        <v>19</v>
      </c>
      <c r="E25" s="162">
        <v>3100</v>
      </c>
      <c r="F25" s="162">
        <v>3100</v>
      </c>
      <c r="G25" s="162">
        <v>2400</v>
      </c>
      <c r="H25" s="156" t="s">
        <v>905</v>
      </c>
      <c r="J25" s="156" t="s">
        <v>172</v>
      </c>
      <c r="K25" s="156" t="s">
        <v>921</v>
      </c>
      <c r="L25" s="156"/>
      <c r="M25" s="156" t="s">
        <v>10</v>
      </c>
      <c r="N25" s="156" t="s">
        <v>21</v>
      </c>
      <c r="O25" s="156" t="s">
        <v>925</v>
      </c>
      <c r="P25" s="156" t="s">
        <v>926</v>
      </c>
    </row>
    <row r="26" spans="2:16">
      <c r="B26" s="157" t="s">
        <v>910</v>
      </c>
      <c r="C26" s="157" t="s">
        <v>35</v>
      </c>
      <c r="D26" s="157" t="s">
        <v>19</v>
      </c>
      <c r="E26" s="163">
        <v>75</v>
      </c>
      <c r="F26" s="163">
        <v>75</v>
      </c>
      <c r="G26" s="163">
        <v>60</v>
      </c>
      <c r="H26" s="157" t="s">
        <v>906</v>
      </c>
      <c r="J26" s="157" t="s">
        <v>172</v>
      </c>
      <c r="K26" s="157" t="s">
        <v>922</v>
      </c>
      <c r="L26" s="157"/>
      <c r="M26" s="157" t="s">
        <v>10</v>
      </c>
      <c r="N26" s="157" t="s">
        <v>21</v>
      </c>
      <c r="O26" s="157" t="s">
        <v>925</v>
      </c>
      <c r="P26" s="157" t="s">
        <v>926</v>
      </c>
    </row>
    <row r="27" spans="2:16">
      <c r="B27" s="156" t="s">
        <v>911</v>
      </c>
      <c r="C27" s="156" t="s">
        <v>34</v>
      </c>
      <c r="D27" s="156" t="s">
        <v>19</v>
      </c>
      <c r="E27" s="162">
        <v>0.37</v>
      </c>
      <c r="F27" s="162">
        <v>0.38</v>
      </c>
      <c r="G27" s="162">
        <v>0.39</v>
      </c>
      <c r="H27" s="156" t="s">
        <v>148</v>
      </c>
      <c r="J27" s="156" t="s">
        <v>172</v>
      </c>
      <c r="K27" s="156" t="s">
        <v>924</v>
      </c>
      <c r="L27" s="156"/>
      <c r="M27" s="156" t="s">
        <v>10</v>
      </c>
      <c r="N27" s="156" t="s">
        <v>21</v>
      </c>
      <c r="O27" s="156" t="s">
        <v>925</v>
      </c>
      <c r="P27" s="156" t="s">
        <v>926</v>
      </c>
    </row>
    <row r="28" spans="2:16">
      <c r="B28" s="157" t="s">
        <v>911</v>
      </c>
      <c r="C28" s="157" t="s">
        <v>34</v>
      </c>
      <c r="D28" s="157" t="s">
        <v>19</v>
      </c>
      <c r="E28" s="163">
        <v>5500</v>
      </c>
      <c r="F28" s="163">
        <v>5500</v>
      </c>
      <c r="G28" s="163">
        <v>4350</v>
      </c>
      <c r="H28" s="157" t="s">
        <v>905</v>
      </c>
    </row>
    <row r="29" spans="2:16">
      <c r="B29" s="156" t="s">
        <v>911</v>
      </c>
      <c r="C29" s="156" t="s">
        <v>34</v>
      </c>
      <c r="D29" s="156" t="s">
        <v>19</v>
      </c>
      <c r="E29" s="162">
        <v>165</v>
      </c>
      <c r="F29" s="162">
        <v>165</v>
      </c>
      <c r="G29" s="162">
        <v>130</v>
      </c>
      <c r="H29" s="156" t="s">
        <v>906</v>
      </c>
    </row>
    <row r="30" spans="2:16">
      <c r="B30" s="157" t="s">
        <v>912</v>
      </c>
      <c r="C30" s="157" t="s">
        <v>35</v>
      </c>
      <c r="D30" s="157" t="s">
        <v>19</v>
      </c>
      <c r="E30" s="163">
        <v>0.4</v>
      </c>
      <c r="F30" s="163">
        <v>0.41000000000000003</v>
      </c>
      <c r="G30" s="163">
        <v>0.42</v>
      </c>
      <c r="H30" s="157" t="s">
        <v>148</v>
      </c>
    </row>
    <row r="31" spans="2:16">
      <c r="B31" s="156" t="s">
        <v>912</v>
      </c>
      <c r="C31" s="156" t="s">
        <v>35</v>
      </c>
      <c r="D31" s="156" t="s">
        <v>19</v>
      </c>
      <c r="E31" s="162">
        <v>500</v>
      </c>
      <c r="F31" s="162">
        <v>500</v>
      </c>
      <c r="G31" s="162">
        <v>500</v>
      </c>
      <c r="H31" s="156" t="s">
        <v>905</v>
      </c>
    </row>
    <row r="32" spans="2:16">
      <c r="B32" s="157" t="s">
        <v>912</v>
      </c>
      <c r="C32" s="157" t="s">
        <v>35</v>
      </c>
      <c r="D32" s="157" t="s">
        <v>19</v>
      </c>
      <c r="E32" s="163">
        <v>20</v>
      </c>
      <c r="F32" s="163">
        <v>20</v>
      </c>
      <c r="G32" s="163">
        <v>20</v>
      </c>
      <c r="H32" s="157" t="s">
        <v>906</v>
      </c>
    </row>
    <row r="33" spans="2:8">
      <c r="B33" s="156" t="s">
        <v>913</v>
      </c>
      <c r="C33" s="156" t="s">
        <v>29</v>
      </c>
      <c r="D33" s="156" t="s">
        <v>19</v>
      </c>
      <c r="E33" s="162">
        <v>1</v>
      </c>
      <c r="F33" s="162">
        <v>1</v>
      </c>
      <c r="G33" s="162">
        <v>1</v>
      </c>
      <c r="H33" s="156" t="s">
        <v>148</v>
      </c>
    </row>
    <row r="34" spans="2:8">
      <c r="B34" s="157" t="s">
        <v>913</v>
      </c>
      <c r="C34" s="157" t="s">
        <v>29</v>
      </c>
      <c r="D34" s="157" t="s">
        <v>19</v>
      </c>
      <c r="E34" s="163">
        <v>0.35000000000000003</v>
      </c>
      <c r="F34" s="163">
        <v>0.35000000000000003</v>
      </c>
      <c r="G34" s="163">
        <v>0.35000000000000003</v>
      </c>
      <c r="H34" s="157" t="s">
        <v>904</v>
      </c>
    </row>
    <row r="35" spans="2:8">
      <c r="B35" s="156" t="s">
        <v>913</v>
      </c>
      <c r="C35" s="156" t="s">
        <v>29</v>
      </c>
      <c r="D35" s="156" t="s">
        <v>19</v>
      </c>
      <c r="E35" s="162">
        <v>2650</v>
      </c>
      <c r="F35" s="162">
        <v>2650</v>
      </c>
      <c r="G35" s="162">
        <v>2650</v>
      </c>
      <c r="H35" s="156" t="s">
        <v>905</v>
      </c>
    </row>
    <row r="36" spans="2:8">
      <c r="B36" s="157" t="s">
        <v>913</v>
      </c>
      <c r="C36" s="157" t="s">
        <v>29</v>
      </c>
      <c r="D36" s="157" t="s">
        <v>19</v>
      </c>
      <c r="E36" s="163">
        <v>65</v>
      </c>
      <c r="F36" s="163">
        <v>65</v>
      </c>
      <c r="G36" s="163">
        <v>65</v>
      </c>
      <c r="H36" s="157" t="s">
        <v>906</v>
      </c>
    </row>
    <row r="37" spans="2:8">
      <c r="B37" s="156" t="s">
        <v>913</v>
      </c>
      <c r="C37" s="156" t="s">
        <v>29</v>
      </c>
      <c r="D37" s="156" t="s">
        <v>19</v>
      </c>
      <c r="E37" s="162">
        <v>4</v>
      </c>
      <c r="F37" s="162">
        <v>4</v>
      </c>
      <c r="G37" s="162">
        <v>4</v>
      </c>
      <c r="H37" s="156" t="s">
        <v>907</v>
      </c>
    </row>
    <row r="38" spans="2:8">
      <c r="B38" s="157" t="s">
        <v>914</v>
      </c>
      <c r="C38" s="157" t="s">
        <v>35</v>
      </c>
      <c r="D38" s="157" t="s">
        <v>19</v>
      </c>
      <c r="E38" s="163">
        <v>0.45</v>
      </c>
      <c r="F38" s="163">
        <v>0.47000000000000003</v>
      </c>
      <c r="G38" s="163">
        <v>0.5</v>
      </c>
      <c r="H38" s="157" t="s">
        <v>148</v>
      </c>
    </row>
    <row r="39" spans="2:8">
      <c r="B39" s="156" t="s">
        <v>914</v>
      </c>
      <c r="C39" s="156" t="s">
        <v>35</v>
      </c>
      <c r="D39" s="156" t="s">
        <v>19</v>
      </c>
      <c r="E39" s="162">
        <v>2500</v>
      </c>
      <c r="F39" s="162">
        <v>2350</v>
      </c>
      <c r="G39" s="162">
        <v>2300</v>
      </c>
      <c r="H39" s="156" t="s">
        <v>905</v>
      </c>
    </row>
    <row r="40" spans="2:8">
      <c r="B40" s="157" t="s">
        <v>914</v>
      </c>
      <c r="C40" s="157" t="s">
        <v>35</v>
      </c>
      <c r="D40" s="157" t="s">
        <v>19</v>
      </c>
      <c r="E40" s="163">
        <v>95</v>
      </c>
      <c r="F40" s="163">
        <v>85</v>
      </c>
      <c r="G40" s="163">
        <v>80</v>
      </c>
      <c r="H40" s="157" t="s">
        <v>906</v>
      </c>
    </row>
    <row r="41" spans="2:8">
      <c r="B41" s="156" t="s">
        <v>915</v>
      </c>
      <c r="C41" s="156" t="s">
        <v>34</v>
      </c>
      <c r="D41" s="156" t="s">
        <v>19</v>
      </c>
      <c r="E41" s="162">
        <v>0.36</v>
      </c>
      <c r="F41" s="162">
        <v>0.38</v>
      </c>
      <c r="G41" s="162">
        <v>0.43</v>
      </c>
      <c r="H41" s="156" t="s">
        <v>148</v>
      </c>
    </row>
    <row r="42" spans="2:8">
      <c r="B42" s="157" t="s">
        <v>915</v>
      </c>
      <c r="C42" s="157" t="s">
        <v>34</v>
      </c>
      <c r="D42" s="157" t="s">
        <v>19</v>
      </c>
      <c r="E42" s="163">
        <v>5850</v>
      </c>
      <c r="F42" s="163">
        <v>5700</v>
      </c>
      <c r="G42" s="163">
        <v>5100</v>
      </c>
      <c r="H42" s="157" t="s">
        <v>905</v>
      </c>
    </row>
    <row r="43" spans="2:8">
      <c r="B43" s="156" t="s">
        <v>915</v>
      </c>
      <c r="C43" s="156" t="s">
        <v>34</v>
      </c>
      <c r="D43" s="156" t="s">
        <v>19</v>
      </c>
      <c r="E43" s="162">
        <v>205</v>
      </c>
      <c r="F43" s="162">
        <v>200</v>
      </c>
      <c r="G43" s="162">
        <v>180</v>
      </c>
      <c r="H43" s="156" t="s">
        <v>906</v>
      </c>
    </row>
    <row r="44" spans="2:8">
      <c r="B44" s="157" t="s">
        <v>916</v>
      </c>
      <c r="C44" s="157" t="s">
        <v>38</v>
      </c>
      <c r="D44" s="157" t="s">
        <v>19</v>
      </c>
      <c r="E44" s="163">
        <v>0.33</v>
      </c>
      <c r="F44" s="163">
        <v>0.33</v>
      </c>
      <c r="G44" s="163">
        <v>0.33</v>
      </c>
      <c r="H44" s="157" t="s">
        <v>148</v>
      </c>
    </row>
    <row r="45" spans="2:8">
      <c r="B45" s="156" t="s">
        <v>916</v>
      </c>
      <c r="C45" s="156" t="s">
        <v>38</v>
      </c>
      <c r="D45" s="156" t="s">
        <v>19</v>
      </c>
      <c r="E45" s="162">
        <v>6600</v>
      </c>
      <c r="F45" s="162">
        <v>5100</v>
      </c>
      <c r="G45" s="162">
        <v>4500</v>
      </c>
      <c r="H45" s="156" t="s">
        <v>905</v>
      </c>
    </row>
    <row r="46" spans="2:8">
      <c r="B46" s="157" t="s">
        <v>916</v>
      </c>
      <c r="C46" s="157" t="s">
        <v>38</v>
      </c>
      <c r="D46" s="157" t="s">
        <v>19</v>
      </c>
      <c r="E46" s="163">
        <v>165</v>
      </c>
      <c r="F46" s="163">
        <v>165</v>
      </c>
      <c r="G46" s="163">
        <v>160</v>
      </c>
      <c r="H46" s="157" t="s">
        <v>906</v>
      </c>
    </row>
    <row r="47" spans="2:8">
      <c r="B47" s="156" t="s">
        <v>917</v>
      </c>
      <c r="C47" s="156" t="s">
        <v>34</v>
      </c>
      <c r="D47" s="156" t="s">
        <v>19</v>
      </c>
      <c r="E47" s="162">
        <v>0.37</v>
      </c>
      <c r="F47" s="162">
        <v>0.38</v>
      </c>
      <c r="G47" s="162">
        <v>0.39</v>
      </c>
      <c r="H47" s="156" t="s">
        <v>148</v>
      </c>
    </row>
    <row r="48" spans="2:8">
      <c r="B48" s="157" t="s">
        <v>917</v>
      </c>
      <c r="C48" s="157" t="s">
        <v>34</v>
      </c>
      <c r="D48" s="157" t="s">
        <v>19</v>
      </c>
      <c r="E48" s="163">
        <v>5700</v>
      </c>
      <c r="F48" s="163">
        <v>5700</v>
      </c>
      <c r="G48" s="163">
        <v>5100</v>
      </c>
      <c r="H48" s="157" t="s">
        <v>905</v>
      </c>
    </row>
    <row r="49" spans="2:8">
      <c r="B49" s="156" t="s">
        <v>917</v>
      </c>
      <c r="C49" s="156" t="s">
        <v>34</v>
      </c>
      <c r="D49" s="156" t="s">
        <v>19</v>
      </c>
      <c r="E49" s="162">
        <v>170</v>
      </c>
      <c r="F49" s="162">
        <v>170</v>
      </c>
      <c r="G49" s="162">
        <v>155</v>
      </c>
      <c r="H49" s="156" t="s">
        <v>906</v>
      </c>
    </row>
    <row r="50" spans="2:8">
      <c r="B50" s="157" t="s">
        <v>918</v>
      </c>
      <c r="C50" s="157" t="s">
        <v>27</v>
      </c>
      <c r="D50" s="157" t="s">
        <v>19</v>
      </c>
      <c r="E50" s="163">
        <v>1</v>
      </c>
      <c r="F50" s="163">
        <v>1</v>
      </c>
      <c r="G50" s="163">
        <v>1</v>
      </c>
      <c r="H50" s="157" t="s">
        <v>148</v>
      </c>
    </row>
    <row r="51" spans="2:8">
      <c r="B51" s="156" t="s">
        <v>918</v>
      </c>
      <c r="C51" s="156" t="s">
        <v>27</v>
      </c>
      <c r="D51" s="156" t="s">
        <v>19</v>
      </c>
      <c r="E51" s="162">
        <v>0.14000000000000001</v>
      </c>
      <c r="F51" s="162">
        <v>0.14000000000000001</v>
      </c>
      <c r="G51" s="162">
        <v>0.14000000000000001</v>
      </c>
      <c r="H51" s="156" t="s">
        <v>904</v>
      </c>
    </row>
    <row r="52" spans="2:8">
      <c r="B52" s="157" t="s">
        <v>918</v>
      </c>
      <c r="C52" s="157" t="s">
        <v>27</v>
      </c>
      <c r="D52" s="157" t="s">
        <v>19</v>
      </c>
      <c r="E52" s="163">
        <v>750</v>
      </c>
      <c r="F52" s="163">
        <v>480</v>
      </c>
      <c r="G52" s="163">
        <v>340</v>
      </c>
      <c r="H52" s="157" t="s">
        <v>905</v>
      </c>
    </row>
    <row r="53" spans="2:8">
      <c r="B53" s="156" t="s">
        <v>918</v>
      </c>
      <c r="C53" s="156" t="s">
        <v>27</v>
      </c>
      <c r="D53" s="156" t="s">
        <v>19</v>
      </c>
      <c r="E53" s="162">
        <v>12</v>
      </c>
      <c r="F53" s="162">
        <v>10</v>
      </c>
      <c r="G53" s="162">
        <v>10</v>
      </c>
      <c r="H53" s="156" t="s">
        <v>906</v>
      </c>
    </row>
    <row r="54" spans="2:8">
      <c r="B54" s="157" t="s">
        <v>918</v>
      </c>
      <c r="C54" s="157" t="s">
        <v>27</v>
      </c>
      <c r="D54" s="157" t="s">
        <v>19</v>
      </c>
      <c r="E54" s="163">
        <v>1.5</v>
      </c>
      <c r="F54" s="163">
        <v>1.5</v>
      </c>
      <c r="G54" s="163">
        <v>1.5</v>
      </c>
      <c r="H54" s="157" t="s">
        <v>907</v>
      </c>
    </row>
    <row r="55" spans="2:8">
      <c r="B55" s="156" t="s">
        <v>919</v>
      </c>
      <c r="C55" s="156" t="s">
        <v>34</v>
      </c>
      <c r="D55" s="156" t="s">
        <v>19</v>
      </c>
      <c r="E55" s="162">
        <v>0.39</v>
      </c>
      <c r="F55" s="162">
        <v>0.39</v>
      </c>
      <c r="G55" s="162">
        <v>0.39</v>
      </c>
      <c r="H55" s="156" t="s">
        <v>148</v>
      </c>
    </row>
    <row r="56" spans="2:8">
      <c r="B56" s="157" t="s">
        <v>919</v>
      </c>
      <c r="C56" s="157" t="s">
        <v>34</v>
      </c>
      <c r="D56" s="157" t="s">
        <v>19</v>
      </c>
      <c r="E56" s="163">
        <v>1700</v>
      </c>
      <c r="F56" s="163">
        <v>1700</v>
      </c>
      <c r="G56" s="163">
        <v>1700</v>
      </c>
      <c r="H56" s="157" t="s">
        <v>905</v>
      </c>
    </row>
    <row r="57" spans="2:8">
      <c r="B57" s="156" t="s">
        <v>919</v>
      </c>
      <c r="C57" s="156" t="s">
        <v>34</v>
      </c>
      <c r="D57" s="156" t="s">
        <v>19</v>
      </c>
      <c r="E57" s="162">
        <v>45</v>
      </c>
      <c r="F57" s="162">
        <v>45</v>
      </c>
      <c r="G57" s="162">
        <v>45</v>
      </c>
      <c r="H57" s="156" t="s">
        <v>906</v>
      </c>
    </row>
    <row r="58" spans="2:8">
      <c r="B58" s="157" t="s">
        <v>920</v>
      </c>
      <c r="C58" s="157" t="s">
        <v>34</v>
      </c>
      <c r="D58" s="157" t="s">
        <v>19</v>
      </c>
      <c r="E58" s="163">
        <v>0.43</v>
      </c>
      <c r="F58" s="163">
        <v>0.43</v>
      </c>
      <c r="G58" s="163">
        <v>0.43</v>
      </c>
      <c r="H58" s="157" t="s">
        <v>148</v>
      </c>
    </row>
    <row r="59" spans="2:8">
      <c r="B59" s="156" t="s">
        <v>920</v>
      </c>
      <c r="C59" s="156" t="s">
        <v>34</v>
      </c>
      <c r="D59" s="156" t="s">
        <v>19</v>
      </c>
      <c r="E59" s="162">
        <v>2000</v>
      </c>
      <c r="F59" s="162">
        <v>2000</v>
      </c>
      <c r="G59" s="162">
        <v>2000</v>
      </c>
      <c r="H59" s="156" t="s">
        <v>905</v>
      </c>
    </row>
    <row r="60" spans="2:8">
      <c r="B60" s="157" t="s">
        <v>920</v>
      </c>
      <c r="C60" s="157" t="s">
        <v>34</v>
      </c>
      <c r="D60" s="157" t="s">
        <v>19</v>
      </c>
      <c r="E60" s="163">
        <v>60</v>
      </c>
      <c r="F60" s="163">
        <v>60</v>
      </c>
      <c r="G60" s="163">
        <v>60</v>
      </c>
      <c r="H60" s="157" t="s">
        <v>906</v>
      </c>
    </row>
    <row r="61" spans="2:8">
      <c r="B61" s="156" t="s">
        <v>921</v>
      </c>
      <c r="C61" s="156" t="s">
        <v>34</v>
      </c>
      <c r="D61" s="156" t="s">
        <v>19</v>
      </c>
      <c r="E61" s="162">
        <v>0.46</v>
      </c>
      <c r="F61" s="162">
        <v>0.46</v>
      </c>
      <c r="G61" s="162">
        <v>0.48</v>
      </c>
      <c r="H61" s="156" t="s">
        <v>148</v>
      </c>
    </row>
    <row r="62" spans="2:8">
      <c r="B62" s="157" t="s">
        <v>921</v>
      </c>
      <c r="C62" s="157" t="s">
        <v>34</v>
      </c>
      <c r="D62" s="157" t="s">
        <v>19</v>
      </c>
      <c r="E62" s="163">
        <v>2200</v>
      </c>
      <c r="F62" s="163">
        <v>2200</v>
      </c>
      <c r="G62" s="163">
        <v>2200</v>
      </c>
      <c r="H62" s="157" t="s">
        <v>905</v>
      </c>
    </row>
    <row r="63" spans="2:8">
      <c r="B63" s="156" t="s">
        <v>921</v>
      </c>
      <c r="C63" s="156" t="s">
        <v>34</v>
      </c>
      <c r="D63" s="156" t="s">
        <v>19</v>
      </c>
      <c r="E63" s="162">
        <v>65</v>
      </c>
      <c r="F63" s="162">
        <v>65</v>
      </c>
      <c r="G63" s="162">
        <v>65</v>
      </c>
      <c r="H63" s="156" t="s">
        <v>906</v>
      </c>
    </row>
    <row r="64" spans="2:8">
      <c r="B64" s="157" t="s">
        <v>922</v>
      </c>
      <c r="C64" s="157" t="s">
        <v>923</v>
      </c>
      <c r="D64" s="157" t="s">
        <v>19</v>
      </c>
      <c r="E64" s="163">
        <v>1</v>
      </c>
      <c r="F64" s="163">
        <v>1</v>
      </c>
      <c r="G64" s="163">
        <v>1</v>
      </c>
      <c r="H64" s="157" t="s">
        <v>148</v>
      </c>
    </row>
    <row r="65" spans="2:8">
      <c r="B65" s="156" t="s">
        <v>922</v>
      </c>
      <c r="C65" s="156" t="s">
        <v>923</v>
      </c>
      <c r="D65" s="156" t="s">
        <v>19</v>
      </c>
      <c r="E65" s="162">
        <v>0.5</v>
      </c>
      <c r="F65" s="162">
        <v>0.55000000000000004</v>
      </c>
      <c r="G65" s="162">
        <v>0.56000000000000005</v>
      </c>
      <c r="H65" s="156" t="s">
        <v>904</v>
      </c>
    </row>
    <row r="66" spans="2:8">
      <c r="B66" s="157" t="s">
        <v>922</v>
      </c>
      <c r="C66" s="157" t="s">
        <v>923</v>
      </c>
      <c r="D66" s="157" t="s">
        <v>19</v>
      </c>
      <c r="E66" s="163">
        <v>3120</v>
      </c>
      <c r="F66" s="163">
        <v>2280</v>
      </c>
      <c r="G66" s="163">
        <v>1660</v>
      </c>
      <c r="H66" s="157" t="s">
        <v>905</v>
      </c>
    </row>
    <row r="67" spans="2:8">
      <c r="B67" s="156" t="s">
        <v>922</v>
      </c>
      <c r="C67" s="156" t="s">
        <v>923</v>
      </c>
      <c r="D67" s="156" t="s">
        <v>19</v>
      </c>
      <c r="E67" s="162">
        <v>60</v>
      </c>
      <c r="F67" s="162">
        <v>50</v>
      </c>
      <c r="G67" s="162">
        <v>40</v>
      </c>
      <c r="H67" s="156" t="s">
        <v>906</v>
      </c>
    </row>
    <row r="68" spans="2:8">
      <c r="B68" s="157" t="s">
        <v>922</v>
      </c>
      <c r="C68" s="157" t="s">
        <v>923</v>
      </c>
      <c r="D68" s="157" t="s">
        <v>19</v>
      </c>
      <c r="E68" s="163">
        <v>3</v>
      </c>
      <c r="F68" s="163">
        <v>3</v>
      </c>
      <c r="G68" s="163">
        <v>3</v>
      </c>
      <c r="H68" s="157" t="s">
        <v>907</v>
      </c>
    </row>
    <row r="69" spans="2:8">
      <c r="B69" s="156" t="s">
        <v>924</v>
      </c>
      <c r="C69" s="156" t="s">
        <v>923</v>
      </c>
      <c r="D69" s="156" t="s">
        <v>19</v>
      </c>
      <c r="E69" s="162">
        <v>1</v>
      </c>
      <c r="F69" s="162">
        <v>1</v>
      </c>
      <c r="G69" s="162">
        <v>1</v>
      </c>
      <c r="H69" s="156" t="s">
        <v>148</v>
      </c>
    </row>
    <row r="70" spans="2:8">
      <c r="B70" s="157" t="s">
        <v>924</v>
      </c>
      <c r="C70" s="157" t="s">
        <v>923</v>
      </c>
      <c r="D70" s="157" t="s">
        <v>19</v>
      </c>
      <c r="E70" s="163">
        <v>0.28999999999999998</v>
      </c>
      <c r="F70" s="163">
        <v>0.3</v>
      </c>
      <c r="G70" s="163">
        <v>0.3</v>
      </c>
      <c r="H70" s="157" t="s">
        <v>904</v>
      </c>
    </row>
    <row r="71" spans="2:8">
      <c r="B71" s="156" t="s">
        <v>924</v>
      </c>
      <c r="C71" s="156" t="s">
        <v>923</v>
      </c>
      <c r="D71" s="156" t="s">
        <v>19</v>
      </c>
      <c r="E71" s="162">
        <v>1630</v>
      </c>
      <c r="F71" s="162">
        <v>1550</v>
      </c>
      <c r="G71" s="162">
        <v>1490</v>
      </c>
      <c r="H71" s="156" t="s">
        <v>905</v>
      </c>
    </row>
    <row r="72" spans="2:8">
      <c r="B72" s="157" t="s">
        <v>924</v>
      </c>
      <c r="C72" s="157" t="s">
        <v>923</v>
      </c>
      <c r="D72" s="157" t="s">
        <v>19</v>
      </c>
      <c r="E72" s="163">
        <v>42</v>
      </c>
      <c r="F72" s="163">
        <v>40</v>
      </c>
      <c r="G72" s="163">
        <v>38</v>
      </c>
      <c r="H72" s="157" t="s">
        <v>906</v>
      </c>
    </row>
    <row r="73" spans="2:8">
      <c r="B73" s="156" t="s">
        <v>924</v>
      </c>
      <c r="C73" s="156" t="s">
        <v>923</v>
      </c>
      <c r="D73" s="156" t="s">
        <v>19</v>
      </c>
      <c r="E73" s="162">
        <v>1.5</v>
      </c>
      <c r="F73" s="162">
        <v>1.5</v>
      </c>
      <c r="G73" s="162">
        <v>1.5</v>
      </c>
      <c r="H73" s="156" t="s">
        <v>907</v>
      </c>
    </row>
  </sheetData>
  <mergeCells count="1">
    <mergeCell ref="A1:H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16BFCCA8-CBC8-4420-8192-FBA74C41319B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misc</vt:lpstr>
      <vt:lpstr>hydro</vt:lpstr>
      <vt:lpstr>ELC_Storage</vt:lpstr>
      <vt:lpstr>EV Battery</vt:lpstr>
      <vt:lpstr>H2 prod</vt:lpstr>
      <vt:lpstr>solar</vt:lpstr>
      <vt:lpstr>wind</vt:lpstr>
      <vt:lpstr>conventional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2019-05-06T14:41:57Z</cp:lastPrinted>
  <dcterms:created xsi:type="dcterms:W3CDTF">2016-08-02T11:07:23Z</dcterms:created>
  <dcterms:modified xsi:type="dcterms:W3CDTF">2025-08-31T19:57:51Z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427268445491790</vt:r8>
  </property>
  <property fmtid="{D5CDD505-2E9C-101B-9397-08002B2CF9AE}" pid="3" name="{A44787D4-0540-4523-9961-78E4036D8C6D}">
    <vt:lpwstr>{302D441D-EDB0-49B8-84B4-625F8847A58E}</vt:lpwstr>
  </property>
</Properties>
</file>