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201DADF8-6FE8-40EF-9B2F-9CB6E278440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<sst xmlns="http://schemas.openxmlformats.org/spreadsheetml/2006/main" count="6984" uniqueCount="84">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</sst>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77.620000000000019</c:v>
                </c:pt>
                <c:pt idx="1">
                  <c:v>79.455608108108109</c:v>
                </c:pt>
                <c:pt idx="2">
                  <c:v>81.815675675675678</c:v>
                </c:pt>
                <c:pt idx="3">
                  <c:v>85.749121621621626</c:v>
                </c:pt>
                <c:pt idx="4">
                  <c:v>87.322499999999991</c:v>
                </c:pt>
                <c:pt idx="5">
                  <c:v>91.168536036036045</c:v>
                </c:pt>
                <c:pt idx="6">
                  <c:v>94.05306306306305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77.62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77.620000000000019</v>
      </c>
      <c r="S12" s="8">
        <f t="shared" ref="S12:X12" si="0">SUM(S16:S19)</f>
        <v>79.455608108108109</v>
      </c>
      <c r="T12" s="8">
        <f t="shared" si="0"/>
        <v>81.815675675675678</v>
      </c>
      <c r="U12" s="8">
        <f t="shared" si="0"/>
        <v>85.749121621621626</v>
      </c>
      <c r="V12" s="8">
        <f t="shared" si="0"/>
        <v>87.322499999999991</v>
      </c>
      <c r="W12" s="8">
        <f t="shared" si="0"/>
        <v>91.168536036036045</v>
      </c>
      <c r="X12" s="8">
        <f t="shared" si="0"/>
        <v>94.05306306306305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2.2000000000000001E-3</v>
      </c>
      <c r="H16" s="10">
        <f>SUMIFS(iamc_data!$J$2:$J$17119,iamc_data!$B$2:$B$17119,Veda!$C$5,iamc_data!$H$2:$H$17119,Veda!$Q16,iamc_data!$I$2:$I$17119,Veda!H$15)</f>
        <v>1.6000000000000001E-3</v>
      </c>
      <c r="I16" s="10">
        <f>SUMIFS(iamc_data!$J$2:$J$17119,iamc_data!$B$2:$B$17119,Veda!$C$5,iamc_data!$H$2:$H$17119,Veda!$Q16,iamc_data!$I$2:$I$17119,Veda!I$15)</f>
        <v>3.3999999999999998E-3</v>
      </c>
      <c r="J16" s="10">
        <f>SUMIFS(iamc_data!$J$2:$J$17119,iamc_data!$B$2:$B$17119,Veda!$C$5,iamc_data!$H$2:$H$17119,Veda!$Q16,iamc_data!$I$2:$I$17119,Veda!J$15)</f>
        <v>3.3999999999999998E-3</v>
      </c>
      <c r="K16" s="10">
        <f>SUMIFS(iamc_data!$J$2:$J$17119,iamc_data!$B$2:$B$17119,Veda!$C$5,iamc_data!$H$2:$H$17119,Veda!$Q16,iamc_data!$I$2:$I$17119,Veda!K$15)</f>
        <v>3.3E-3</v>
      </c>
      <c r="L16" s="10">
        <f>SUMIFS(iamc_data!$J$2:$J$17119,iamc_data!$B$2:$B$17119,Veda!$C$5,iamc_data!$H$2:$H$17119,Veda!$Q16,iamc_data!$I$2:$I$17119,Veda!L$15)</f>
        <v>2.8E-3</v>
      </c>
      <c r="M16" s="10">
        <f>SUMIFS(iamc_data!$J$2:$J$17119,iamc_data!$B$2:$B$17119,Veda!$C$5,iamc_data!$H$2:$H$17119,Veda!$Q16,iamc_data!$I$2:$I$17119,Veda!M$15)</f>
        <v>5.0000000000000001E-3</v>
      </c>
      <c r="Q16" s="12" t="s">
        <v>10</v>
      </c>
      <c r="R16" s="6">
        <f>$Q$10*G16/SUM($G$16:$G$18)</f>
        <v>1.9230180180180185</v>
      </c>
      <c r="S16" s="6">
        <f>R16</f>
        <v>1.9230180180180185</v>
      </c>
      <c r="T16" s="6">
        <f t="shared" ref="T16:X16" si="2">S16</f>
        <v>1.9230180180180185</v>
      </c>
      <c r="U16" s="6">
        <f t="shared" si="2"/>
        <v>1.9230180180180185</v>
      </c>
      <c r="V16" s="6">
        <f t="shared" si="2"/>
        <v>1.9230180180180185</v>
      </c>
      <c r="W16" s="6">
        <f t="shared" si="2"/>
        <v>1.9230180180180185</v>
      </c>
      <c r="X16" s="6">
        <f t="shared" si="2"/>
        <v>1.9230180180180185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6.1600000000000002E-2</v>
      </c>
      <c r="H17" s="10">
        <f>SUMIFS(iamc_data!$J$2:$J$17119,iamc_data!$B$2:$B$17119,Veda!$C$5,iamc_data!$H$2:$H$17119,Veda!$Q17,iamc_data!$I$2:$I$17119,Veda!H$15)</f>
        <v>6.6400000000000001E-2</v>
      </c>
      <c r="I17" s="10">
        <f>SUMIFS(iamc_data!$J$2:$J$17119,iamc_data!$B$2:$B$17119,Veda!$C$5,iamc_data!$H$2:$H$17119,Veda!$Q17,iamc_data!$I$2:$I$17119,Veda!I$15)</f>
        <v>6.7900000000000002E-2</v>
      </c>
      <c r="J17" s="10">
        <f>SUMIFS(iamc_data!$J$2:$J$17119,iamc_data!$B$2:$B$17119,Veda!$C$5,iamc_data!$H$2:$H$17119,Veda!$Q17,iamc_data!$I$2:$I$17119,Veda!J$15)</f>
        <v>7.0599999999999996E-2</v>
      </c>
      <c r="K17" s="10">
        <f>SUMIFS(iamc_data!$J$2:$J$17119,iamc_data!$B$2:$B$17119,Veda!$C$5,iamc_data!$H$2:$H$17119,Veda!$Q17,iamc_data!$I$2:$I$17119,Veda!K$15)</f>
        <v>7.1599999999999997E-2</v>
      </c>
      <c r="L17" s="10">
        <f>SUMIFS(iamc_data!$J$2:$J$17119,iamc_data!$B$2:$B$17119,Veda!$C$5,iamc_data!$H$2:$H$17119,Veda!$Q17,iamc_data!$I$2:$I$17119,Veda!L$15)</f>
        <v>7.5200000000000003E-2</v>
      </c>
      <c r="M17" s="10">
        <f>SUMIFS(iamc_data!$J$2:$J$17119,iamc_data!$B$2:$B$17119,Veda!$C$5,iamc_data!$H$2:$H$17119,Veda!$Q17,iamc_data!$I$2:$I$17119,Veda!M$15)</f>
        <v>7.8899999999999998E-2</v>
      </c>
      <c r="Q17" s="12" t="s">
        <v>12</v>
      </c>
      <c r="R17" s="6">
        <f>$Q$10*G17/SUM($G$16:$G$18)</f>
        <v>53.844504504504513</v>
      </c>
      <c r="S17" s="6">
        <f t="shared" ref="S17:X18" si="3">R17*H17/G17</f>
        <v>58.040180180180187</v>
      </c>
      <c r="T17" s="6">
        <f t="shared" si="3"/>
        <v>59.351328828828834</v>
      </c>
      <c r="U17" s="6">
        <f t="shared" si="3"/>
        <v>61.711396396396395</v>
      </c>
      <c r="V17" s="6">
        <f t="shared" si="3"/>
        <v>62.585495495495493</v>
      </c>
      <c r="W17" s="6">
        <f t="shared" si="3"/>
        <v>65.732252252252252</v>
      </c>
      <c r="X17" s="6">
        <f t="shared" si="3"/>
        <v>68.966418918918905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2.5000000000000001E-2</v>
      </c>
      <c r="H18" s="10">
        <f>SUMIFS(iamc_data!$J$2:$J$17119,iamc_data!$B$2:$B$17119,Veda!$C$5,iamc_data!$H$2:$H$17119,Veda!$Q18,iamc_data!$I$2:$I$17119,Veda!H$15)</f>
        <v>2.29E-2</v>
      </c>
      <c r="I18" s="10">
        <f>SUMIFS(iamc_data!$J$2:$J$17119,iamc_data!$B$2:$B$17119,Veda!$C$5,iamc_data!$H$2:$H$17119,Veda!$Q18,iamc_data!$I$2:$I$17119,Veda!I$15)</f>
        <v>2.23E-2</v>
      </c>
      <c r="J18" s="10">
        <f>SUMIFS(iamc_data!$J$2:$J$17119,iamc_data!$B$2:$B$17119,Veda!$C$5,iamc_data!$H$2:$H$17119,Veda!$Q18,iamc_data!$I$2:$I$17119,Veda!J$15)</f>
        <v>2.41E-2</v>
      </c>
      <c r="K18" s="10">
        <f>SUMIFS(iamc_data!$J$2:$J$17119,iamc_data!$B$2:$B$17119,Veda!$C$5,iamc_data!$H$2:$H$17119,Veda!$Q18,iamc_data!$I$2:$I$17119,Veda!K$15)</f>
        <v>2.5000000000000001E-2</v>
      </c>
      <c r="L18" s="10">
        <f>SUMIFS(iamc_data!$J$2:$J$17119,iamc_data!$B$2:$B$17119,Veda!$C$5,iamc_data!$H$2:$H$17119,Veda!$Q18,iamc_data!$I$2:$I$17119,Veda!L$15)</f>
        <v>2.63E-2</v>
      </c>
      <c r="M18" s="10">
        <f>SUMIFS(iamc_data!$J$2:$J$17119,iamc_data!$B$2:$B$17119,Veda!$C$5,iamc_data!$H$2:$H$17119,Veda!$Q18,iamc_data!$I$2:$I$17119,Veda!M$15)</f>
        <v>2.3699999999999999E-2</v>
      </c>
      <c r="Q18" s="12" t="s">
        <v>13</v>
      </c>
      <c r="R18" s="6">
        <f>$Q$10*G18/SUM($G$16:$G$18)</f>
        <v>21.852477477477482</v>
      </c>
      <c r="S18" s="6">
        <f t="shared" si="3"/>
        <v>20.01686936936937</v>
      </c>
      <c r="T18" s="6">
        <f t="shared" si="3"/>
        <v>19.492409909909913</v>
      </c>
      <c r="U18" s="6">
        <f t="shared" si="3"/>
        <v>21.065788288288292</v>
      </c>
      <c r="V18" s="6">
        <f t="shared" si="3"/>
        <v>21.852477477477482</v>
      </c>
      <c r="W18" s="6">
        <f t="shared" si="3"/>
        <v>22.988806306306312</v>
      </c>
      <c r="X18" s="6">
        <f t="shared" si="3"/>
        <v>20.716148648648652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-0.5244594594594596</v>
      </c>
      <c r="T19" s="6">
        <f t="shared" si="4"/>
        <v>1.0489189189189183</v>
      </c>
      <c r="U19" s="6">
        <f t="shared" si="4"/>
        <v>1.0489189189189183</v>
      </c>
      <c r="V19" s="6">
        <f t="shared" si="4"/>
        <v>0.96150900900900949</v>
      </c>
      <c r="W19" s="6">
        <f t="shared" si="4"/>
        <v>0.52445945945945915</v>
      </c>
      <c r="X19" s="6">
        <f t="shared" si="4"/>
        <v>2.4474774774774777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15.41</v>
      </c>
      <c r="D21" s="12" t="s">
        <v>80</v>
      </c>
      <c r="G21" s="8">
        <f>G34/$G$34*$B21</f>
        <v>15.41</v>
      </c>
      <c r="H21" s="8">
        <f t="shared" ref="H21:M21" si="5">H34/$G$34*$B21</f>
        <v>20.514571549375177</v>
      </c>
      <c r="I21" s="8">
        <f t="shared" si="5"/>
        <v>11.71568307807949</v>
      </c>
      <c r="J21" s="8">
        <f t="shared" si="5"/>
        <v>24.862615334022362</v>
      </c>
      <c r="K21" s="8">
        <f t="shared" si="5"/>
        <v>25.692262050173824</v>
      </c>
      <c r="L21" s="8">
        <f t="shared" si="5"/>
        <v>29.361964671615141</v>
      </c>
      <c r="M21" s="8">
        <f t="shared" si="5"/>
        <v>33.961219111152872</v>
      </c>
      <c r="Q21" t="s">
        <v>65</v>
      </c>
      <c r="T21" s="8">
        <f>I34*1000</f>
        <v>1618.3000000000002</v>
      </c>
      <c r="U21" s="8">
        <f>J34*1000</f>
        <v>3434.3</v>
      </c>
      <c r="V21" s="8">
        <f>K34*1000</f>
        <v>3548.9</v>
      </c>
      <c r="W21" s="8">
        <f>L34*1000</f>
        <v>4055.7999999999997</v>
      </c>
      <c r="X21" s="8">
        <f>M34*1000</f>
        <v>4691.0999999999995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1.5</v>
      </c>
      <c r="S25" s="3">
        <f>AVERAGEIFS(historical_data_long!$D$3:$D$9999,historical_data_long!$B$3:$B$9999,"&gt;2017",historical_data_long!$A$3:$A$9999,$O25)</f>
        <v>2.7833333333333337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13.7</v>
      </c>
      <c r="S26" s="3">
        <f>AVERAGEIFS(historical_data_long!$D$3:$D$9999,historical_data_long!$B$3:$B$9999,"&gt;2017",historical_data_long!$A$3:$A$9999,$O26)</f>
        <v>9.6666666666666661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2.1286</v>
      </c>
      <c r="H34" s="11">
        <f>SUMIFS(iamc_data!$J$2:$J$17119,iamc_data!$B$2:$B$17119,Veda!$C$5,iamc_data!$D$2:$D$17119,Veda!$D21,iamc_data!$I$2:$I$17119,Veda!H$15)</f>
        <v>2.8336999999999999</v>
      </c>
      <c r="I34" s="11">
        <f>SUMIFS(iamc_data!$J$2:$J$17119,iamc_data!$B$2:$B$17119,Veda!$C$5,iamc_data!$D$2:$D$17119,Veda!$D21,iamc_data!$I$2:$I$17119,Veda!I$15)</f>
        <v>1.6183000000000001</v>
      </c>
      <c r="J34" s="11">
        <f>SUMIFS(iamc_data!$J$2:$J$17119,iamc_data!$B$2:$B$17119,Veda!$C$5,iamc_data!$D$2:$D$17119,Veda!$D21,iamc_data!$I$2:$I$17119,Veda!J$15)</f>
        <v>3.4343000000000004</v>
      </c>
      <c r="K34" s="11">
        <f>SUMIFS(iamc_data!$J$2:$J$17119,iamc_data!$B$2:$B$17119,Veda!$C$5,iamc_data!$D$2:$D$17119,Veda!$D21,iamc_data!$I$2:$I$17119,Veda!K$15)</f>
        <v>3.5489000000000002</v>
      </c>
      <c r="L34" s="11">
        <f>SUMIFS(iamc_data!$J$2:$J$17119,iamc_data!$B$2:$B$17119,Veda!$C$5,iamc_data!$D$2:$D$17119,Veda!$D21,iamc_data!$I$2:$I$17119,Veda!L$15)</f>
        <v>4.0557999999999996</v>
      </c>
      <c r="M34" s="11">
        <f>SUMIFS(iamc_data!$J$2:$J$17119,iamc_data!$B$2:$B$17119,Veda!$C$5,iamc_data!$D$2:$D$17119,Veda!$D21,iamc_data!$I$2:$I$17119,Veda!M$15)</f>
        <v>4.6910999999999996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16.940000000000001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1.91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2.63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18.18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0.93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0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0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19.5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1.91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1.65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19.55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0.83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0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0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17.18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1.54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2.12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20.22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1.02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0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0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19.239999999999998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1.76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2.99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17.28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1.01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0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0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18.899999999999999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1.49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3.14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16.82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1.01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0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18.46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1.73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4.3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18.649999999999999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0.75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0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0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0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19.09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2.16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4.21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19.489999999999998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0.47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0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0.02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0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22.37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2.34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2.83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14.64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0.59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0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0.05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0.02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23.18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2.36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2.79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15.77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0.25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0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0.12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0.01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21.1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1.96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3.43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15.26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0.31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0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0.24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0.04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22.61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1.97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5.03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15.25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0.34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0.01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0.68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0.06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27.53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2.08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2.87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16.309999999999999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0.15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0.1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0.86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7.0000000000000007E-2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22.87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2.36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3.18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15.78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0.2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0.78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1.22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0.11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19.39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2.34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4.04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14.17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0.21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1.39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1.37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0.2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21.31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2.14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4.5999999999999996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15.87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0.21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1.26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1.33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0.27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22.53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1.86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5.65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15.38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0.19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1.38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1.45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0.35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19.37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2.0499999999999998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3.88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15.78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0.28999999999999998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1.39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1.42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0.4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20.92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1.93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2.83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15.55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0.31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1.4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1.5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1.57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18.66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2.02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5.15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16.13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0.32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1.34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1.32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1.82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17.2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2.15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2.93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16.559999999999999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0.32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1.42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1.32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1.7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13.51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2.29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2.82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16.63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0.24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1.47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1.48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2.59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17.09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3.05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4.82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16.489999999999998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0.28000000000000003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1.47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1.43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2.2400000000000002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21.79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2.0499999999999998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3.8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16.46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0.35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2.09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1.44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2.1800000000000002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11.56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1.56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3.11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16.16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0.35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0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3.52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1.55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0.05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5.62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1.1100000000000001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1.02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3.53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/>
    </row>
    <row r="225" spans="1:4" x14ac:dyDescent="0.45">
      <c r="A225" s="15" t="s">
        <v>32</v>
      </c>
      <c r="B225" s="15">
        <v>2000</v>
      </c>
      <c r="C225" s="15" t="s">
        <v>76</v>
      </c>
      <c r="D225" s="16"/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0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0.05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5.62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1.1100000000000001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0.84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3.53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/>
    </row>
    <row r="234" spans="1:4" x14ac:dyDescent="0.45">
      <c r="A234" s="17" t="s">
        <v>32</v>
      </c>
      <c r="B234" s="17">
        <v>2001</v>
      </c>
      <c r="C234" s="17" t="s">
        <v>76</v>
      </c>
      <c r="D234" s="18"/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0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0.05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5.62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1.1100000000000001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1.08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2.72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/>
    </row>
    <row r="243" spans="1:4" x14ac:dyDescent="0.45">
      <c r="A243" s="15" t="s">
        <v>32</v>
      </c>
      <c r="B243" s="15">
        <v>2002</v>
      </c>
      <c r="C243" s="15" t="s">
        <v>76</v>
      </c>
      <c r="D243" s="16"/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0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0.01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5.62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1.1100000000000001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1.65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2.72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/>
    </row>
    <row r="252" spans="1:4" x14ac:dyDescent="0.45">
      <c r="A252" s="17" t="s">
        <v>32</v>
      </c>
      <c r="B252" s="17">
        <v>2003</v>
      </c>
      <c r="C252" s="17" t="s">
        <v>76</v>
      </c>
      <c r="D252" s="18"/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0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0.01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5.5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1.1100000000000001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1.98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2.72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/>
    </row>
    <row r="261" spans="1:4" x14ac:dyDescent="0.45">
      <c r="A261" s="15" t="s">
        <v>32</v>
      </c>
      <c r="B261" s="15">
        <v>2004</v>
      </c>
      <c r="C261" s="15" t="s">
        <v>76</v>
      </c>
      <c r="D261" s="16"/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0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0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0.01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5.5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1.1100000000000001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1.98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2.72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/>
    </row>
    <row r="270" spans="1:4" x14ac:dyDescent="0.45">
      <c r="A270" s="17" t="s">
        <v>32</v>
      </c>
      <c r="B270" s="17">
        <v>2005</v>
      </c>
      <c r="C270" s="17" t="s">
        <v>76</v>
      </c>
      <c r="D270" s="18"/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0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0.01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0.01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5.5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1.1100000000000001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1.98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2.72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/>
    </row>
    <row r="279" spans="1:4" x14ac:dyDescent="0.45">
      <c r="A279" s="15" t="s">
        <v>32</v>
      </c>
      <c r="B279" s="15">
        <v>2006</v>
      </c>
      <c r="C279" s="15" t="s">
        <v>76</v>
      </c>
      <c r="D279" s="16"/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0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0.03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0.01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5.5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1.1499999999999999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2.0099999999999998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1.89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/>
    </row>
    <row r="288" spans="1:4" x14ac:dyDescent="0.45">
      <c r="A288" s="17" t="s">
        <v>32</v>
      </c>
      <c r="B288" s="17">
        <v>2007</v>
      </c>
      <c r="C288" s="17" t="s">
        <v>76</v>
      </c>
      <c r="D288" s="18"/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0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0.03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0.01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5.5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1.1499999999999999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2.12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1.89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/>
    </row>
    <row r="297" spans="1:4" x14ac:dyDescent="0.45">
      <c r="A297" s="15" t="s">
        <v>32</v>
      </c>
      <c r="B297" s="15">
        <v>2008</v>
      </c>
      <c r="C297" s="15" t="s">
        <v>76</v>
      </c>
      <c r="D297" s="16"/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0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0.11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0.01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5.63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1.1499999999999999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2.14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1.89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/>
    </row>
    <row r="306" spans="1:4" x14ac:dyDescent="0.45">
      <c r="A306" s="17" t="s">
        <v>32</v>
      </c>
      <c r="B306" s="17">
        <v>2009</v>
      </c>
      <c r="C306" s="17" t="s">
        <v>76</v>
      </c>
      <c r="D306" s="18"/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0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0.33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0.01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5.63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1.1499999999999999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2.1800000000000002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1.89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/>
    </row>
    <row r="315" spans="1:4" x14ac:dyDescent="0.45">
      <c r="A315" s="15" t="s">
        <v>32</v>
      </c>
      <c r="B315" s="15">
        <v>2010</v>
      </c>
      <c r="C315" s="15" t="s">
        <v>76</v>
      </c>
      <c r="D315" s="16"/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0.03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0.49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0.01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6.32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1.2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2.2400000000000002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1.89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/>
    </row>
    <row r="324" spans="1:4" x14ac:dyDescent="0.45">
      <c r="A324" s="17" t="s">
        <v>32</v>
      </c>
      <c r="B324" s="17">
        <v>2011</v>
      </c>
      <c r="C324" s="17" t="s">
        <v>76</v>
      </c>
      <c r="D324" s="18"/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0.15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0.54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0.01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6.32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1.2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2.3199999999999998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1.91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/>
    </row>
    <row r="333" spans="1:4" x14ac:dyDescent="0.45">
      <c r="A333" s="15" t="s">
        <v>32</v>
      </c>
      <c r="B333" s="15">
        <v>2012</v>
      </c>
      <c r="C333" s="15" t="s">
        <v>76</v>
      </c>
      <c r="D333" s="16"/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0.92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0.68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0.03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6.11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1.2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2.34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1.98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/>
    </row>
    <row r="342" spans="1:4" x14ac:dyDescent="0.45">
      <c r="A342" s="17" t="s">
        <v>32</v>
      </c>
      <c r="B342" s="17">
        <v>2013</v>
      </c>
      <c r="C342" s="17" t="s">
        <v>76</v>
      </c>
      <c r="D342" s="18"/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1.04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0.68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0.04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5.9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1.2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2.36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1.98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/>
    </row>
    <row r="351" spans="1:4" x14ac:dyDescent="0.45">
      <c r="A351" s="15" t="s">
        <v>32</v>
      </c>
      <c r="B351" s="15">
        <v>2014</v>
      </c>
      <c r="C351" s="15" t="s">
        <v>76</v>
      </c>
      <c r="D351" s="16"/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1.03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0.7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0.05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5.0599999999999996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1.2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2.36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1.98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/>
    </row>
    <row r="360" spans="1:4" x14ac:dyDescent="0.45">
      <c r="A360" s="17" t="s">
        <v>32</v>
      </c>
      <c r="B360" s="17">
        <v>2015</v>
      </c>
      <c r="C360" s="17" t="s">
        <v>76</v>
      </c>
      <c r="D360" s="18"/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1.03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0.7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0.06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5.0599999999999996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1.2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2.36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1.97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/>
    </row>
    <row r="369" spans="1:4" x14ac:dyDescent="0.45">
      <c r="A369" s="15" t="s">
        <v>32</v>
      </c>
      <c r="B369" s="15">
        <v>2016</v>
      </c>
      <c r="C369" s="15" t="s">
        <v>76</v>
      </c>
      <c r="D369" s="16"/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1.03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0.7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0.05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5.1100000000000003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1.2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2.5099999999999998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1.97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/>
    </row>
    <row r="378" spans="1:4" x14ac:dyDescent="0.45">
      <c r="A378" s="17" t="s">
        <v>32</v>
      </c>
      <c r="B378" s="17">
        <v>2017</v>
      </c>
      <c r="C378" s="17" t="s">
        <v>76</v>
      </c>
      <c r="D378" s="18"/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1.03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0.7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7.0000000000000007E-2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5.1100000000000003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1.2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2.5099999999999998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2.0099999999999998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/>
    </row>
    <row r="387" spans="1:4" x14ac:dyDescent="0.45">
      <c r="A387" s="15" t="s">
        <v>32</v>
      </c>
      <c r="B387" s="15">
        <v>2018</v>
      </c>
      <c r="C387" s="15" t="s">
        <v>76</v>
      </c>
      <c r="D387" s="16"/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1.03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0.7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0.06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5.1100000000000003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1.2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2.5099999999999998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2.0099999999999998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/>
    </row>
    <row r="396" spans="1:4" x14ac:dyDescent="0.45">
      <c r="A396" s="17" t="s">
        <v>32</v>
      </c>
      <c r="B396" s="17">
        <v>2019</v>
      </c>
      <c r="C396" s="17" t="s">
        <v>76</v>
      </c>
      <c r="D396" s="18"/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1.04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0.7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0.05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5.1100000000000003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1.2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2.5099999999999998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2.0099999999999998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/>
    </row>
    <row r="405" spans="1:4" x14ac:dyDescent="0.45">
      <c r="A405" s="15" t="s">
        <v>32</v>
      </c>
      <c r="B405" s="15">
        <v>2020</v>
      </c>
      <c r="C405" s="15" t="s">
        <v>76</v>
      </c>
      <c r="D405" s="16"/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1.1000000000000001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0.7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0.05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5.1100000000000003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1.2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2.5099999999999998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2.0099999999999998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/>
    </row>
    <row r="414" spans="1:4" x14ac:dyDescent="0.45">
      <c r="A414" s="17" t="s">
        <v>32</v>
      </c>
      <c r="B414" s="17">
        <v>2021</v>
      </c>
      <c r="C414" s="17" t="s">
        <v>76</v>
      </c>
      <c r="D414" s="18"/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1.27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0.7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0.05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5.1100000000000003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1.2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2.5299999999999998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2.0099999999999998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/>
    </row>
    <row r="423" spans="1:4" x14ac:dyDescent="0.45">
      <c r="A423" s="15" t="s">
        <v>32</v>
      </c>
      <c r="B423" s="15">
        <v>2022</v>
      </c>
      <c r="C423" s="15" t="s">
        <v>76</v>
      </c>
      <c r="D423" s="16"/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1.74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0.7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0.05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5.1100000000000003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1.2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2.5299999999999998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2.0099999999999998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/>
    </row>
    <row r="432" spans="1:4" x14ac:dyDescent="0.45">
      <c r="A432" s="17" t="s">
        <v>32</v>
      </c>
      <c r="B432" s="17">
        <v>2023</v>
      </c>
      <c r="C432" s="17" t="s">
        <v>76</v>
      </c>
      <c r="D432" s="18"/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2.94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0.7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0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17.059999999999999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0.78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0.06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0.09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0.61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0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19.579999999999998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0.78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0.04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0.09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0.55000000000000004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0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17.260000000000002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0.63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0.05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0.1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0.67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0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19.309999999999999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0.72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7.0000000000000007E-2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0.08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0.66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0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19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0.61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7.0000000000000007E-2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0.08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0.66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0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18.53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0.71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0.1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0.09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0.49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0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19.149999999999999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0.88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0.1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0.09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0.31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0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22.43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0.96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7.0000000000000007E-2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7.0000000000000007E-2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0.39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0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23.24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0.96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7.0000000000000007E-2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0.08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0.16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0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0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21.21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0.8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0.08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7.0000000000000007E-2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0.2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0.01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22.7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0.8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0.12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7.0000000000000007E-2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0.22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0.01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0.01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27.74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0.85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7.0000000000000007E-2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0.08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0.1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0.01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0.02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23.09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0.96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0.08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0.08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0.13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0.04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0.01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0.02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19.59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0.96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0.1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7.0000000000000007E-2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0.14000000000000001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7.0000000000000007E-2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0.02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0.04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21.53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0.87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0.11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0.08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0.14000000000000001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0.06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0.02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0.06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22.85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0.76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0.13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7.0000000000000007E-2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0.13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7.0000000000000007E-2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0.02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0.08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19.649999999999999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0.84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0.09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0.08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0.19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7.0000000000000007E-2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0.02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0.09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21.23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0.79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7.0000000000000007E-2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0.08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0.2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7.0000000000000007E-2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0.02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0.34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18.940000000000001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0.82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0.12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0.08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0.21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0.06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0.02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0.39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17.46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0.88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7.0000000000000007E-2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0.08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0.21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7.0000000000000007E-2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0.02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0.37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13.71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0.93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7.0000000000000007E-2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0.08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0.16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7.0000000000000007E-2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0.02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0.56000000000000005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17.34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1.25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0.11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0.08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0.18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7.0000000000000007E-2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0.02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0.48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22.11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0.84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0.09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0.08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0.23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0.1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0.02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0.47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11.73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0.64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7.0000000000000007E-2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0.08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0.23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0.17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0.02</v>
      </c>
    </row>
    <row r="651" spans="1:4" x14ac:dyDescent="0.45">
      <c r="A651" s="15" t="s">
        <v>60</v>
      </c>
      <c r="B651" s="15">
        <v>2000</v>
      </c>
      <c r="C651" s="15" t="s">
        <v>75</v>
      </c>
      <c r="D651" s="16">
        <v>5.6</v>
      </c>
    </row>
    <row r="652" spans="1:4" x14ac:dyDescent="0.45">
      <c r="A652" s="17" t="s">
        <v>61</v>
      </c>
      <c r="B652" s="17">
        <v>2000</v>
      </c>
      <c r="C652" s="17" t="s">
        <v>75</v>
      </c>
      <c r="D652" s="18">
        <v>1</v>
      </c>
    </row>
    <row r="653" spans="1:4" x14ac:dyDescent="0.45">
      <c r="A653" s="15" t="s">
        <v>60</v>
      </c>
      <c r="B653" s="15">
        <v>2001</v>
      </c>
      <c r="C653" s="15" t="s">
        <v>75</v>
      </c>
      <c r="D653" s="16">
        <v>8</v>
      </c>
    </row>
    <row r="654" spans="1:4" x14ac:dyDescent="0.45">
      <c r="A654" s="17" t="s">
        <v>61</v>
      </c>
      <c r="B654" s="17">
        <v>2001</v>
      </c>
      <c r="C654" s="17" t="s">
        <v>75</v>
      </c>
      <c r="D654" s="18">
        <v>1.1000000000000001</v>
      </c>
    </row>
    <row r="655" spans="1:4" x14ac:dyDescent="0.45">
      <c r="A655" s="15" t="s">
        <v>60</v>
      </c>
      <c r="B655" s="15">
        <v>2002</v>
      </c>
      <c r="C655" s="15" t="s">
        <v>75</v>
      </c>
      <c r="D655" s="16">
        <v>8.3000000000000007</v>
      </c>
    </row>
    <row r="656" spans="1:4" x14ac:dyDescent="0.45">
      <c r="A656" s="17" t="s">
        <v>61</v>
      </c>
      <c r="B656" s="17">
        <v>2002</v>
      </c>
      <c r="C656" s="17" t="s">
        <v>75</v>
      </c>
      <c r="D656" s="18">
        <v>2</v>
      </c>
    </row>
    <row r="657" spans="1:4" x14ac:dyDescent="0.45">
      <c r="A657" s="15" t="s">
        <v>60</v>
      </c>
      <c r="B657" s="15">
        <v>2003</v>
      </c>
      <c r="C657" s="15" t="s">
        <v>75</v>
      </c>
      <c r="D657" s="16">
        <v>6.8</v>
      </c>
    </row>
    <row r="658" spans="1:4" x14ac:dyDescent="0.45">
      <c r="A658" s="17" t="s">
        <v>61</v>
      </c>
      <c r="B658" s="17">
        <v>2003</v>
      </c>
      <c r="C658" s="17" t="s">
        <v>75</v>
      </c>
      <c r="D658" s="18">
        <v>1.3</v>
      </c>
    </row>
    <row r="659" spans="1:4" x14ac:dyDescent="0.45">
      <c r="A659" s="15" t="s">
        <v>60</v>
      </c>
      <c r="B659" s="15">
        <v>2004</v>
      </c>
      <c r="C659" s="15" t="s">
        <v>75</v>
      </c>
      <c r="D659" s="16">
        <v>6.6</v>
      </c>
    </row>
    <row r="660" spans="1:4" x14ac:dyDescent="0.45">
      <c r="A660" s="17" t="s">
        <v>61</v>
      </c>
      <c r="B660" s="17">
        <v>2004</v>
      </c>
      <c r="C660" s="17" t="s">
        <v>75</v>
      </c>
      <c r="D660" s="18">
        <v>0.7</v>
      </c>
    </row>
    <row r="661" spans="1:4" x14ac:dyDescent="0.45">
      <c r="A661" s="15" t="s">
        <v>60</v>
      </c>
      <c r="B661" s="15">
        <v>2005</v>
      </c>
      <c r="C661" s="15" t="s">
        <v>75</v>
      </c>
      <c r="D661" s="16">
        <v>8.4</v>
      </c>
    </row>
    <row r="662" spans="1:4" x14ac:dyDescent="0.45">
      <c r="A662" s="17" t="s">
        <v>61</v>
      </c>
      <c r="B662" s="17">
        <v>2005</v>
      </c>
      <c r="C662" s="17" t="s">
        <v>75</v>
      </c>
      <c r="D662" s="18">
        <v>0.8</v>
      </c>
    </row>
    <row r="663" spans="1:4" x14ac:dyDescent="0.45">
      <c r="A663" s="15" t="s">
        <v>60</v>
      </c>
      <c r="B663" s="15">
        <v>2006</v>
      </c>
      <c r="C663" s="15" t="s">
        <v>75</v>
      </c>
      <c r="D663" s="16">
        <v>8.9</v>
      </c>
    </row>
    <row r="664" spans="1:4" x14ac:dyDescent="0.45">
      <c r="A664" s="17" t="s">
        <v>61</v>
      </c>
      <c r="B664" s="17">
        <v>2006</v>
      </c>
      <c r="C664" s="17" t="s">
        <v>75</v>
      </c>
      <c r="D664" s="18">
        <v>1.1000000000000001</v>
      </c>
    </row>
    <row r="665" spans="1:4" x14ac:dyDescent="0.45">
      <c r="A665" s="15" t="s">
        <v>60</v>
      </c>
      <c r="B665" s="15">
        <v>2007</v>
      </c>
      <c r="C665" s="15" t="s">
        <v>75</v>
      </c>
      <c r="D665" s="16">
        <v>7.5</v>
      </c>
    </row>
    <row r="666" spans="1:4" x14ac:dyDescent="0.45">
      <c r="A666" s="17" t="s">
        <v>61</v>
      </c>
      <c r="B666" s="17">
        <v>2007</v>
      </c>
      <c r="C666" s="17" t="s">
        <v>75</v>
      </c>
      <c r="D666" s="18">
        <v>3.1</v>
      </c>
    </row>
    <row r="667" spans="1:4" x14ac:dyDescent="0.45">
      <c r="A667" s="15" t="s">
        <v>60</v>
      </c>
      <c r="B667" s="15">
        <v>2008</v>
      </c>
      <c r="C667" s="15" t="s">
        <v>75</v>
      </c>
      <c r="D667" s="16">
        <v>8.4</v>
      </c>
    </row>
    <row r="668" spans="1:4" x14ac:dyDescent="0.45">
      <c r="A668" s="17" t="s">
        <v>61</v>
      </c>
      <c r="B668" s="17">
        <v>2008</v>
      </c>
      <c r="C668" s="17" t="s">
        <v>75</v>
      </c>
      <c r="D668" s="18">
        <v>3.1</v>
      </c>
    </row>
    <row r="669" spans="1:4" x14ac:dyDescent="0.45">
      <c r="A669" s="15" t="s">
        <v>60</v>
      </c>
      <c r="B669" s="15">
        <v>2009</v>
      </c>
      <c r="C669" s="15" t="s">
        <v>75</v>
      </c>
      <c r="D669" s="16">
        <v>7.7</v>
      </c>
    </row>
    <row r="670" spans="1:4" x14ac:dyDescent="0.45">
      <c r="A670" s="17" t="s">
        <v>61</v>
      </c>
      <c r="B670" s="17">
        <v>2009</v>
      </c>
      <c r="C670" s="17" t="s">
        <v>75</v>
      </c>
      <c r="D670" s="18">
        <v>2.7</v>
      </c>
    </row>
    <row r="671" spans="1:4" x14ac:dyDescent="0.45">
      <c r="A671" s="15" t="s">
        <v>60</v>
      </c>
      <c r="B671" s="15">
        <v>2010</v>
      </c>
      <c r="C671" s="15" t="s">
        <v>75</v>
      </c>
      <c r="D671" s="16">
        <v>9.6</v>
      </c>
    </row>
    <row r="672" spans="1:4" x14ac:dyDescent="0.45">
      <c r="A672" s="17" t="s">
        <v>61</v>
      </c>
      <c r="B672" s="17">
        <v>2010</v>
      </c>
      <c r="C672" s="17" t="s">
        <v>75</v>
      </c>
      <c r="D672" s="18">
        <v>1.2</v>
      </c>
    </row>
    <row r="673" spans="1:4" x14ac:dyDescent="0.45">
      <c r="A673" s="15" t="s">
        <v>60</v>
      </c>
      <c r="B673" s="15">
        <v>2011</v>
      </c>
      <c r="C673" s="15" t="s">
        <v>75</v>
      </c>
      <c r="D673" s="16">
        <v>12.1</v>
      </c>
    </row>
    <row r="674" spans="1:4" x14ac:dyDescent="0.45">
      <c r="A674" s="17" t="s">
        <v>61</v>
      </c>
      <c r="B674" s="17">
        <v>2011</v>
      </c>
      <c r="C674" s="17" t="s">
        <v>75</v>
      </c>
      <c r="D674" s="18">
        <v>1.4</v>
      </c>
    </row>
    <row r="675" spans="1:4" x14ac:dyDescent="0.45">
      <c r="A675" s="15" t="s">
        <v>60</v>
      </c>
      <c r="B675" s="15">
        <v>2012</v>
      </c>
      <c r="C675" s="15" t="s">
        <v>75</v>
      </c>
      <c r="D675" s="16">
        <v>10.7</v>
      </c>
    </row>
    <row r="676" spans="1:4" x14ac:dyDescent="0.45">
      <c r="A676" s="17" t="s">
        <v>61</v>
      </c>
      <c r="B676" s="17">
        <v>2012</v>
      </c>
      <c r="C676" s="17" t="s">
        <v>75</v>
      </c>
      <c r="D676" s="18">
        <v>2.4</v>
      </c>
    </row>
    <row r="677" spans="1:4" x14ac:dyDescent="0.45">
      <c r="A677" s="15" t="s">
        <v>60</v>
      </c>
      <c r="B677" s="15">
        <v>2013</v>
      </c>
      <c r="C677" s="15" t="s">
        <v>75</v>
      </c>
      <c r="D677" s="16">
        <v>9.5</v>
      </c>
    </row>
    <row r="678" spans="1:4" x14ac:dyDescent="0.45">
      <c r="A678" s="17" t="s">
        <v>61</v>
      </c>
      <c r="B678" s="17">
        <v>2013</v>
      </c>
      <c r="C678" s="17" t="s">
        <v>75</v>
      </c>
      <c r="D678" s="18">
        <v>3.4</v>
      </c>
    </row>
    <row r="679" spans="1:4" x14ac:dyDescent="0.45">
      <c r="A679" s="15" t="s">
        <v>60</v>
      </c>
      <c r="B679" s="15">
        <v>2014</v>
      </c>
      <c r="C679" s="15" t="s">
        <v>75</v>
      </c>
      <c r="D679" s="16">
        <v>13.8</v>
      </c>
    </row>
    <row r="680" spans="1:4" x14ac:dyDescent="0.45">
      <c r="A680" s="17" t="s">
        <v>61</v>
      </c>
      <c r="B680" s="17">
        <v>2014</v>
      </c>
      <c r="C680" s="17" t="s">
        <v>75</v>
      </c>
      <c r="D680" s="18">
        <v>4.3</v>
      </c>
    </row>
    <row r="681" spans="1:4" x14ac:dyDescent="0.45">
      <c r="A681" s="15" t="s">
        <v>60</v>
      </c>
      <c r="B681" s="15">
        <v>2015</v>
      </c>
      <c r="C681" s="15" t="s">
        <v>75</v>
      </c>
      <c r="D681" s="16">
        <v>14.8</v>
      </c>
    </row>
    <row r="682" spans="1:4" x14ac:dyDescent="0.45">
      <c r="A682" s="17" t="s">
        <v>61</v>
      </c>
      <c r="B682" s="17">
        <v>2015</v>
      </c>
      <c r="C682" s="17" t="s">
        <v>75</v>
      </c>
      <c r="D682" s="18">
        <v>4.3</v>
      </c>
    </row>
    <row r="683" spans="1:4" x14ac:dyDescent="0.45">
      <c r="A683" s="15" t="s">
        <v>60</v>
      </c>
      <c r="B683" s="15">
        <v>2016</v>
      </c>
      <c r="C683" s="15" t="s">
        <v>75</v>
      </c>
      <c r="D683" s="16">
        <v>10.9</v>
      </c>
    </row>
    <row r="684" spans="1:4" x14ac:dyDescent="0.45">
      <c r="A684" s="17" t="s">
        <v>61</v>
      </c>
      <c r="B684" s="17">
        <v>2016</v>
      </c>
      <c r="C684" s="17" t="s">
        <v>75</v>
      </c>
      <c r="D684" s="18">
        <v>4.5999999999999996</v>
      </c>
    </row>
    <row r="685" spans="1:4" x14ac:dyDescent="0.45">
      <c r="A685" s="15" t="s">
        <v>60</v>
      </c>
      <c r="B685" s="15">
        <v>2017</v>
      </c>
      <c r="C685" s="15" t="s">
        <v>75</v>
      </c>
      <c r="D685" s="16">
        <v>9.1999999999999993</v>
      </c>
    </row>
    <row r="686" spans="1:4" x14ac:dyDescent="0.45">
      <c r="A686" s="17" t="s">
        <v>61</v>
      </c>
      <c r="B686" s="17">
        <v>2017</v>
      </c>
      <c r="C686" s="17" t="s">
        <v>75</v>
      </c>
      <c r="D686" s="18">
        <v>3.7</v>
      </c>
    </row>
    <row r="687" spans="1:4" x14ac:dyDescent="0.45">
      <c r="A687" s="15" t="s">
        <v>60</v>
      </c>
      <c r="B687" s="15">
        <v>2018</v>
      </c>
      <c r="C687" s="15" t="s">
        <v>75</v>
      </c>
      <c r="D687" s="16">
        <v>10</v>
      </c>
    </row>
    <row r="688" spans="1:4" x14ac:dyDescent="0.45">
      <c r="A688" s="17" t="s">
        <v>61</v>
      </c>
      <c r="B688" s="17">
        <v>2018</v>
      </c>
      <c r="C688" s="17" t="s">
        <v>75</v>
      </c>
      <c r="D688" s="18">
        <v>2.2000000000000002</v>
      </c>
    </row>
    <row r="689" spans="1:4" x14ac:dyDescent="0.45">
      <c r="A689" s="15" t="s">
        <v>60</v>
      </c>
      <c r="B689" s="15">
        <v>2019</v>
      </c>
      <c r="C689" s="15" t="s">
        <v>75</v>
      </c>
      <c r="D689" s="16">
        <v>8.9</v>
      </c>
    </row>
    <row r="690" spans="1:4" x14ac:dyDescent="0.45">
      <c r="A690" s="17" t="s">
        <v>61</v>
      </c>
      <c r="B690" s="17">
        <v>2019</v>
      </c>
      <c r="C690" s="17" t="s">
        <v>75</v>
      </c>
      <c r="D690" s="18">
        <v>3</v>
      </c>
    </row>
    <row r="691" spans="1:4" x14ac:dyDescent="0.45">
      <c r="A691" s="15" t="s">
        <v>60</v>
      </c>
      <c r="B691" s="15">
        <v>2020</v>
      </c>
      <c r="C691" s="15" t="s">
        <v>75</v>
      </c>
      <c r="D691" s="16">
        <v>7.1</v>
      </c>
    </row>
    <row r="692" spans="1:4" x14ac:dyDescent="0.45">
      <c r="A692" s="17" t="s">
        <v>61</v>
      </c>
      <c r="B692" s="17">
        <v>2020</v>
      </c>
      <c r="C692" s="17" t="s">
        <v>75</v>
      </c>
      <c r="D692" s="18">
        <v>3.7</v>
      </c>
    </row>
    <row r="693" spans="1:4" x14ac:dyDescent="0.45">
      <c r="A693" s="15" t="s">
        <v>60</v>
      </c>
      <c r="B693" s="15">
        <v>2021</v>
      </c>
      <c r="C693" s="15" t="s">
        <v>75</v>
      </c>
      <c r="D693" s="16">
        <v>10.6</v>
      </c>
    </row>
    <row r="694" spans="1:4" x14ac:dyDescent="0.45">
      <c r="A694" s="17" t="s">
        <v>61</v>
      </c>
      <c r="B694" s="17">
        <v>2021</v>
      </c>
      <c r="C694" s="17" t="s">
        <v>75</v>
      </c>
      <c r="D694" s="18">
        <v>1.9</v>
      </c>
    </row>
    <row r="695" spans="1:4" x14ac:dyDescent="0.45">
      <c r="A695" s="15" t="s">
        <v>60</v>
      </c>
      <c r="B695" s="15">
        <v>2022</v>
      </c>
      <c r="C695" s="15" t="s">
        <v>75</v>
      </c>
      <c r="D695" s="16">
        <v>13.7</v>
      </c>
    </row>
    <row r="696" spans="1:4" x14ac:dyDescent="0.45">
      <c r="A696" s="17" t="s">
        <v>61</v>
      </c>
      <c r="B696" s="17">
        <v>2022</v>
      </c>
      <c r="C696" s="17" t="s">
        <v>75</v>
      </c>
      <c r="D696" s="18">
        <v>1.5</v>
      </c>
    </row>
    <row r="697" spans="1:4" x14ac:dyDescent="0.45">
      <c r="A697" s="15" t="s">
        <v>60</v>
      </c>
      <c r="B697" s="15">
        <v>2023</v>
      </c>
      <c r="C697" s="15" t="s">
        <v>75</v>
      </c>
      <c r="D697" s="16">
        <v>7.7</v>
      </c>
    </row>
    <row r="698" spans="1:4" x14ac:dyDescent="0.45">
      <c r="A698" s="17" t="s">
        <v>61</v>
      </c>
      <c r="B698" s="17">
        <v>2023</v>
      </c>
      <c r="C698" s="17" t="s">
        <v>75</v>
      </c>
      <c r="D698" s="18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1.4476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0.94000000000000006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0.48879999999999996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0.61050000000000004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0.71499999999999997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1.2429999999999999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1.0890000000000002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1.111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1.254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1.3805000000000001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7.0000000000000001E-3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5.6798999999999999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2.7907000000000002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4.6719999999999997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7.1379999999999999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7.7228000000000003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8.7202999999999999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7.8779000000000003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2.1709000000000001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1.7063999999999999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2.1709999999999998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1.9769000000000001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2.5640000000000001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1.0552999999999999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12.219799999999999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3.7282000000000002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4.2759999999999998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5.2468000000000004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5.9450000000000003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5.7946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4.6173000000000002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10.9808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4.1311999999999998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4.3116000000000003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4.7229000000000001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4.7931999999999997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6.1635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4.4867999999999997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2.5125000000000002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6.8182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2.8332000000000002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-0.748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-3.5867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-6.5263999999999998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-10.631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20.448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21.1127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18.881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16.161000000000001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14.0809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11.099500000000001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6.9767000000000001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2.5000000000000001E-2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2.29E-2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2.23E-2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2.41E-2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2.5000000000000001E-2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2.63E-2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2.3699999999999999E-2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6.1600000000000002E-2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6.6400000000000001E-2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6.7900000000000002E-2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7.0599999999999996E-2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7.1599999999999997E-2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7.5200000000000003E-2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7.8899999999999998E-2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2.2000000000000001E-3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1.6000000000000001E-3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3.3999999999999998E-3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3.3999999999999998E-3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3.3E-3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2.8E-3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5.0000000000000001E-3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1.4946000000000002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2.1901999999999999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0.86480000000000001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2.6038000000000001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2.6414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3.1208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3.7505999999999999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0.627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0.64350000000000007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0.75350000000000006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0.83050000000000002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0.90750000000000008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0.93500000000000005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0.9405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7.0000000000000001E-3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5.6798999999999999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2.1896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4.9040999999999997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2.1084999999999998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3.7646000000000002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2.7120000000000002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7.8779000000000003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2.5169000000000001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6.4005999999999998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2.4849999999999999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1.9182999999999999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1.4338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2.3031000000000001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12.219799999999999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3.5950000000000002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10.553900000000001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4.609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4.4168000000000003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4.7584999999999997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4.2888000000000002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10.9808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4.2763999999999998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10.7896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6.0525000000000002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5.2763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6.6349999999999998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6.2908999999999997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2.2847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9.2543000000000006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3.7439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8.8537999999999997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9.1824999999999992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9.9033999999999995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9.7029999999999994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20.25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24.076499999999999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20.762799999999999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26.9404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28.436499999999999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30.2652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31.0886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0.52229999999999999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1.1805000000000001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2.8071000000000002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3.7585999999999999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2.47E-2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2.23E-2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2.1499999999999998E-2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2.35E-2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2.2200000000000001E-2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2.3300000000000001E-2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2.0299999999999999E-2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6.2E-2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6.6900000000000001E-2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6.8099999999999994E-2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6.5600000000000006E-2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6.6600000000000006E-2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7.4399999999999994E-2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8.3699999999999997E-2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2.2000000000000001E-3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1.6000000000000001E-3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3.3999999999999998E-3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5.7000000000000002E-3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9.5999999999999992E-3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1.6199999999999999E-2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2.3099999999999999E-2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1.4852000000000001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2.1807999999999996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0.85540000000000005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0.15040000000000001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0.62149999999999994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0.6379999999999999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0.73149999999999993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1.1164999999999998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0.73699999999999999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0.79749999999999999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0.78649999999999998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7.0000000000000001E-3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5.6798999999999999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2.1896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4.9040999999999997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7.2225000000000001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7.8586999999999998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11.3034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7.8779000000000003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2.5169000000000001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6.4005999999999998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3.6255999999999999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2.6890999999999998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2.5642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12.219799999999999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3.5950000000000002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10.553900000000001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6.1544999999999996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5.6174999999999997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4.8705999999999996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4.7060000000000004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10.9808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4.2763999999999998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10.7896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4.8766999999999996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5.0852000000000004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5.5401999999999996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5.1143999999999998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2.2073999999999998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9.8293999999999997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4.9961000000000002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1.9787999999999999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-3.5501999999999998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-7.7356999999999996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-11.8002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20.191800000000001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23.96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20.6096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18.476900000000001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13.8283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9.6722000000000001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5.6341000000000001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0.55659999999999998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1.3664000000000001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2.7122999999999999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3.6936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2.4899999999999999E-2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2.3E-2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2.24E-2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2.29E-2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2.1399999999999999E-2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2.1299999999999999E-2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1.9099999999999999E-2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6.1800000000000001E-2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6.6900000000000001E-2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6.8500000000000005E-2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6.7799999999999999E-2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6.6100000000000006E-2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6.8900000000000003E-2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7.2499999999999995E-2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2.3E-3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1.6999999999999999E-3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3.7000000000000002E-3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7.1000000000000004E-3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1.2800000000000001E-2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2.1000000000000001E-2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3.0099999999999998E-2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1.4946000000000002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2.1901999999999999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0.88360000000000005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0.13159999999999999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0.62149999999999994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0.63249999999999995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0.78649999999999998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1.0559999999999998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1.0449999999999999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0.73699999999999999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0.77549999999999997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7.0000000000000001E-3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5.6798999999999999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2.1896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4.9040999999999997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6.1734999999999998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7.2085999999999997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12.010300000000001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7.8779000000000003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2.5169000000000001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6.4005999999999998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2.9220000000000002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2.5276000000000001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2.0146000000000002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12.219799999999999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3.5950000000000002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10.553900000000001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4.9850000000000003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4.9595000000000002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4.9358000000000004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2.8281000000000001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10.9808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4.2763999999999998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10.7896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5.1483999999999996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5.6142000000000003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5.8137999999999996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4.9897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2.6042000000000001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10.1067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4.8846999999999996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1.2699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-4.1257999999999999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-9.3574999999999999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-14.023099999999999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20.561699999999998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24.562100000000001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21.198499999999999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18.8109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14.7278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10.3169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6.3639999999999999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1.5257000000000001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3.3209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5.7148000000000003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7.2561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8.1892999999999994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2.6200000000000001E-2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2.4500000000000001E-2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1.8700000000000001E-2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1.9699999999999999E-2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2.23E-2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2.4400000000000002E-2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2.3900000000000001E-2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6.0499999999999998E-2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6.54E-2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5.9799999999999999E-2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6.4699999999999994E-2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6.4299999999999996E-2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6.3899999999999998E-2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6.3200000000000006E-2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2.2000000000000001E-3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1.6999999999999999E-3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3.0999999999999999E-3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7.0000000000000001E-3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1.41E-2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2.76E-2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3.9699999999999999E-2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1.5227999999999999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0.97759999999999991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0.64350000000000007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0.75350000000000006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0.66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0.42899999999999999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0.80300000000000005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1.0229999999999999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1.1824999999999999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7.0000000000000001E-3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5.6798999999999999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2.7907000000000002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6.9223999999999997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17.773700000000002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7.8779000000000003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2.1709000000000001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4.2545000000000002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2.6074999999999999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4.9931999999999999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4.8968999999999996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4.0999999999999996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12.219799999999999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3.7282000000000002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1.1920999999999999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1.9091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2.6674000000000002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5.6451000000000002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4.0972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10.9808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4.1311999999999998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4.077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4.4991000000000003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4.9038000000000004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8.1531000000000002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3.7004000000000001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2.1587999999999998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6.1486000000000001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-4.0572999999999997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-7.7137000000000002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-11.311199999999999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-14.139900000000001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-15.9833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20.006399999999999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20.309899999999999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12.157299999999999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8.5404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5.1795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2.1280999999999999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-0.25990000000000002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0.48570000000000002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0.69899999999999995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1.6924999999999999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3.0074000000000001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2.5499999999999998E-2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2.3400000000000001E-2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2.3300000000000001E-2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2.2599999999999999E-2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2.2499999999999999E-2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2.2800000000000001E-2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1.9800000000000002E-2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6.0699999999999997E-2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6.59E-2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7.0800000000000002E-2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7.4099999999999999E-2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7.1300000000000002E-2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7.1599999999999997E-2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7.4099999999999999E-2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2.3E-3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1.6999999999999999E-3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2.7000000000000001E-3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4.4999999999999997E-3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8.6999999999999994E-3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1.4999999999999999E-2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2.29E-2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1.4852000000000001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0.96820000000000006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0.68620000000000003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0.62149999999999994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0.73149999999999993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1.21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1.3254999999999999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1.1439999999999999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1.4244999999999999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1.5785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7.0000000000000001E-3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5.6798999999999999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2.7907000000000002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3.6280000000000001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3.7856999999999998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5.6589999999999998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6.1288999999999998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7.8779000000000003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2.1709000000000001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0.51160000000000005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2.5145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1.9249000000000001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3.9699999999999999E-2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12.219799999999999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3.7282000000000002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4.3112000000000004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4.7069999999999999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5.0536000000000003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5.2408000000000001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4.4836999999999998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10.9808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4.1311999999999998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4.6082000000000001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5.1619999999999999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5.0396999999999998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5.9504999999999999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6.2306999999999997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2.6175000000000002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6.7069999999999999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5.7958999999999996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0.79200000000000004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-1.2683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-3.7951999999999999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-7.9204999999999997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20.5228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21.327200000000001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22.408899999999999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18.6462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17.8186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16.0319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12.552199999999999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2.8849999999999998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3.5739999999999998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6.0838000000000001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5.3559999999999999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5.8414000000000001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2.58E-2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2.4400000000000002E-2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2.5399999999999999E-2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2.6100000000000002E-2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2.8799999999999999E-2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3.44E-2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3.9399999999999998E-2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5.9200000000000003E-2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6.4199999999999993E-2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6.3200000000000006E-2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7.3099999999999998E-2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8.8400000000000006E-2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0.10100000000000001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0.1172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2.2000000000000001E-3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1.6000000000000001E-3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3.5000000000000001E-3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6.7999999999999996E-3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1.21E-2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2.1999999999999999E-2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2.7099999999999999E-2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1.4663999999999999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0.96820000000000006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0.59220000000000006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2.8199999999999996E-2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4.7E-2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0.62149999999999994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0.74249999999999994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0.627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0.29149999999999998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0.36849999999999999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0.32450000000000001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0.22550000000000001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7.0000000000000001E-3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5.6798999999999999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2.7907000000000002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38.365099999999998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34.820300000000003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40.377200000000002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41.471299999999999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7.8779000000000003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2.1709000000000001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5.96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5.4842000000000004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7.5194000000000001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8.1403999999999996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8.1904000000000003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12.219799999999999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3.7282000000000002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1.6942999999999999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5.1760999999999999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6.4951999999999996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7.1673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10.9808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4.1311999999999998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6.4311999999999996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6.0521000000000003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9.98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3.1880999999999999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5.0053999999999998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2.7006999999999999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7.2260999999999997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-1.4339999999999999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-6.9203999999999999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-10.959199999999999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-13.2841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-14.808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20.595700000000001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21.433900000000001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14.8629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9.4661000000000008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5.8377999999999997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2.9367000000000001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0.78590000000000004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2025-08-13T06:47:23Z</dcterms:modified>
</cp:coreProperties>
</file>