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8925"/>
  <workbookPr updateLinks="never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bRES_Tmpl\"/>
    </mc:Choice>
  </mc:AlternateContent>
  <bookViews>
    <workbookView xWindow="-98" yWindow="-98" windowWidth="28996" windowHeight="17475" activeTab="0"/>
  </bookViews>
  <sheets>
    <sheet name="weo_pg" sheetId="5" r:id="rId3"/>
    <sheet name="Misc" sheetId="4" r:id="rId4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4" l="1"/>
</calcChain>
</file>

<file path=xl/sharedStrings.xml><?xml version="1.0" encoding="utf-8"?>
<sst xmlns="http://schemas.openxmlformats.org/spreadsheetml/2006/main" count="267" uniqueCount="60">
  <si>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</si>
  <si>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</si>
  <si>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</si>
  <si>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</si>
  <si>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</si>
  <si>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</si>
  <si>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</si>
  <si>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</si>
  <si>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</si>
  <si>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</si>
  <si>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</si>
  <si>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</si>
  <si>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</si>
  <si>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</si>
  <si>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EN[_]SPV*</t>
  </si>
  <si>
    <t>EN[_]W*</t>
  </si>
  <si>
    <t>EN[_]WOF*</t>
  </si>
  <si>
    <t>EN[_]WON*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</si>
  <si>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</si>
  <si>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</si>
  <si>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</si>
  <si>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</si>
  <si>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</si>
  <si>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</si>
  <si>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</si>
  <si>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</si>
  <si>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</si>
  <si>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</si>
  <si>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ELC_Sol*</t>
  </si>
  <si>
    <t>ELC_Win*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</si>
  <si>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</si>
  <si>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</si>
  <si>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</si>
  <si>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</si>
  <si>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</si>
  <si>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</si>
  <si>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</si>
  <si>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</si>
  <si>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</si>
  <si>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USD25</t>
  </si>
  <si>
    <t>-</t>
  </si>
  <si>
    <t>ITA</t>
  </si>
  <si>
    <t>BASE</t>
  </si>
  <si>
    <t>year2</t>
  </si>
  <si>
    <t>sow</t>
  </si>
  <si>
    <t>stage</t>
  </si>
  <si>
    <t>currency</t>
  </si>
  <si>
    <t>2023</t>
  </si>
  <si>
    <t>2030</t>
  </si>
  <si>
    <t>2050</t>
  </si>
  <si>
    <t>commodity_group</t>
  </si>
  <si>
    <t>lim_type</t>
  </si>
  <si>
    <t>region</t>
  </si>
  <si>
    <t>Hydropower - large-scale unit</t>
  </si>
  <si>
    <t>scenario</t>
  </si>
  <si>
    <t>time_slice</t>
  </si>
  <si>
    <t>Solar photovoltaics - Large scale unit</t>
  </si>
  <si>
    <t>Wind offshore</t>
  </si>
  <si>
    <t>Wind onshore</t>
  </si>
  <si>
    <t>~TFM_INS-TS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</si>
</sst>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ustomXml" Target="../customXml/item1.xml" /><Relationship Id="rId7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tabSelected="1" workbookViewId="0" topLeftCell="A1">
      <selection pane="topLeft" activeCell="C3" sqref="C3:C13"/>
    </sheetView>
  </sheetViews>
  <sheetFormatPr defaultRowHeight="14.25"/>
  <cols>
    <col min="1" max="1" width="7.28571428571429" bestFit="1" customWidth="1"/>
    <col min="2" max="2" width="5.71428571428571" bestFit="1" customWidth="1"/>
    <col min="3" max="3" width="8.57142857142857" bestFit="1" customWidth="1"/>
    <col min="4" max="4" width="29.8571428571429" bestFit="1" customWidth="1"/>
    <col min="5" max="5" width="9.57142857142857" bestFit="1" customWidth="1"/>
    <col min="6" max="6" width="7.57142857142857" bestFit="1" customWidth="1"/>
    <col min="7" max="7" width="8.71428571428571" bestFit="1" customWidth="1"/>
    <col min="8" max="8" width="15.1428571428571" bestFit="1" customWidth="1"/>
    <col min="9" max="9" width="7.42857142857143" bestFit="1" customWidth="1"/>
    <col min="10" max="10" width="5" bestFit="1" customWidth="1"/>
    <col min="11" max="11" width="3.85714285714286" bestFit="1" customWidth="1"/>
    <col min="12" max="14" width="4.71428571428571" bestFit="1" customWidth="1"/>
    <col min="15" max="15" width="5.14285714285714" bestFit="1" customWidth="1"/>
  </cols>
  <sheetData>
    <row r="1" spans="1:15" ht="14.25">
      <c r="A1" t="s">
        <v>54</v>
      </c>
      <c r="B1" t="s">
        <v>52</v>
      </c>
      <c r="C1" t="s">
        <v>32</v>
      </c>
      <c r="D1" t="s">
        <v>25</v>
      </c>
      <c r="E1" t="s">
        <v>26</v>
      </c>
      <c r="F1" t="s">
        <v>51</v>
      </c>
      <c r="G1" t="s">
        <v>55</v>
      </c>
      <c r="H1" t="s">
        <v>50</v>
      </c>
      <c r="I1" t="s">
        <v>46</v>
      </c>
      <c r="J1" t="s">
        <v>45</v>
      </c>
      <c r="K1" t="s">
        <v>44</v>
      </c>
      <c r="L1" t="s">
        <v>47</v>
      </c>
      <c r="M1" t="s">
        <v>48</v>
      </c>
      <c r="N1" t="s">
        <v>49</v>
      </c>
      <c r="O1" t="s">
        <v>43</v>
      </c>
    </row>
    <row r="2" spans="1:15" ht="14.25">
      <c r="A2" t="s">
        <v>42</v>
      </c>
      <c r="B2" t="s">
        <v>41</v>
      </c>
      <c r="C2" t="s">
        <v>34</v>
      </c>
      <c r="D2" t="s">
        <v>53</v>
      </c>
      <c r="E2" t="s">
        <v>40</v>
      </c>
      <c r="F2" t="s">
        <v>40</v>
      </c>
      <c r="G2" t="s">
        <v>40</v>
      </c>
      <c r="H2" t="s">
        <v>40</v>
      </c>
      <c r="I2" t="s">
        <v>39</v>
      </c>
      <c r="J2" t="s">
        <v>40</v>
      </c>
      <c r="K2" t="s">
        <v>40</v>
      </c>
      <c r="L2">
        <v>2650</v>
      </c>
      <c r="M2">
        <v>2650</v>
      </c>
      <c r="N2">
        <v>2650</v>
      </c>
      <c r="O2" t="s">
        <v>40</v>
      </c>
    </row>
    <row r="3" spans="1:15" ht="14.25">
      <c r="A3" t="s">
        <v>42</v>
      </c>
      <c r="B3" t="s">
        <v>41</v>
      </c>
      <c r="C3" t="s">
        <v>34</v>
      </c>
      <c r="D3" t="s">
        <v>56</v>
      </c>
      <c r="E3" t="s">
        <v>40</v>
      </c>
      <c r="F3" t="s">
        <v>40</v>
      </c>
      <c r="G3" t="s">
        <v>40</v>
      </c>
      <c r="H3" t="s">
        <v>40</v>
      </c>
      <c r="I3" t="s">
        <v>39</v>
      </c>
      <c r="J3" t="s">
        <v>40</v>
      </c>
      <c r="K3" t="s">
        <v>40</v>
      </c>
      <c r="L3">
        <v>750</v>
      </c>
      <c r="M3">
        <v>480</v>
      </c>
      <c r="N3">
        <v>340</v>
      </c>
      <c r="O3" t="s">
        <v>40</v>
      </c>
    </row>
    <row r="4" spans="1:15" ht="14.25">
      <c r="A4" t="s">
        <v>42</v>
      </c>
      <c r="B4" t="s">
        <v>41</v>
      </c>
      <c r="C4" t="s">
        <v>34</v>
      </c>
      <c r="D4" t="s">
        <v>57</v>
      </c>
      <c r="E4" t="s">
        <v>40</v>
      </c>
      <c r="F4" t="s">
        <v>40</v>
      </c>
      <c r="G4" t="s">
        <v>40</v>
      </c>
      <c r="H4" t="s">
        <v>40</v>
      </c>
      <c r="I4" t="s">
        <v>39</v>
      </c>
      <c r="J4" t="s">
        <v>40</v>
      </c>
      <c r="K4" t="s">
        <v>40</v>
      </c>
      <c r="L4">
        <v>3120</v>
      </c>
      <c r="M4">
        <v>2280</v>
      </c>
      <c r="N4">
        <v>1660</v>
      </c>
      <c r="O4" t="s">
        <v>40</v>
      </c>
    </row>
    <row r="5" spans="1:15" ht="14.25">
      <c r="A5" t="s">
        <v>42</v>
      </c>
      <c r="B5" t="s">
        <v>41</v>
      </c>
      <c r="C5" t="s">
        <v>34</v>
      </c>
      <c r="D5" t="s">
        <v>58</v>
      </c>
      <c r="E5" t="s">
        <v>40</v>
      </c>
      <c r="F5" t="s">
        <v>40</v>
      </c>
      <c r="G5" t="s">
        <v>40</v>
      </c>
      <c r="H5" t="s">
        <v>40</v>
      </c>
      <c r="I5" t="s">
        <v>39</v>
      </c>
      <c r="J5" t="s">
        <v>40</v>
      </c>
      <c r="K5" t="s">
        <v>40</v>
      </c>
      <c r="L5">
        <v>1630</v>
      </c>
      <c r="M5">
        <v>1550</v>
      </c>
      <c r="N5">
        <v>1490</v>
      </c>
      <c r="O5" t="s">
        <v>40</v>
      </c>
    </row>
    <row r="6" spans="1:15" ht="14.25">
      <c r="A6" t="s">
        <v>42</v>
      </c>
      <c r="B6" t="s">
        <v>41</v>
      </c>
      <c r="C6" t="s">
        <v>37</v>
      </c>
      <c r="D6" t="s">
        <v>53</v>
      </c>
      <c r="E6" t="s">
        <v>40</v>
      </c>
      <c r="F6" t="s">
        <v>40</v>
      </c>
      <c r="G6" t="s">
        <v>40</v>
      </c>
      <c r="H6" t="s">
        <v>40</v>
      </c>
      <c r="I6" t="s">
        <v>39</v>
      </c>
      <c r="J6" t="s">
        <v>40</v>
      </c>
      <c r="K6" t="s">
        <v>40</v>
      </c>
      <c r="L6">
        <v>65</v>
      </c>
      <c r="M6">
        <v>65</v>
      </c>
      <c r="N6">
        <v>65</v>
      </c>
      <c r="O6" t="s">
        <v>40</v>
      </c>
    </row>
    <row r="7" spans="1:15" ht="14.25">
      <c r="A7" t="s">
        <v>42</v>
      </c>
      <c r="B7" t="s">
        <v>41</v>
      </c>
      <c r="C7" t="s">
        <v>37</v>
      </c>
      <c r="D7" t="s">
        <v>56</v>
      </c>
      <c r="E7" t="s">
        <v>40</v>
      </c>
      <c r="F7" t="s">
        <v>40</v>
      </c>
      <c r="G7" t="s">
        <v>40</v>
      </c>
      <c r="H7" t="s">
        <v>40</v>
      </c>
      <c r="I7" t="s">
        <v>39</v>
      </c>
      <c r="J7" t="s">
        <v>40</v>
      </c>
      <c r="K7" t="s">
        <v>40</v>
      </c>
      <c r="L7">
        <v>12</v>
      </c>
      <c r="M7">
        <v>10</v>
      </c>
      <c r="N7">
        <v>10</v>
      </c>
      <c r="O7" t="s">
        <v>40</v>
      </c>
    </row>
    <row r="8" spans="1:15" ht="14.25">
      <c r="A8" t="s">
        <v>42</v>
      </c>
      <c r="B8" t="s">
        <v>41</v>
      </c>
      <c r="C8" t="s">
        <v>37</v>
      </c>
      <c r="D8" t="s">
        <v>57</v>
      </c>
      <c r="E8" t="s">
        <v>40</v>
      </c>
      <c r="F8" t="s">
        <v>40</v>
      </c>
      <c r="G8" t="s">
        <v>40</v>
      </c>
      <c r="H8" t="s">
        <v>40</v>
      </c>
      <c r="I8" t="s">
        <v>39</v>
      </c>
      <c r="J8" t="s">
        <v>40</v>
      </c>
      <c r="K8" t="s">
        <v>40</v>
      </c>
      <c r="L8">
        <v>60</v>
      </c>
      <c r="M8">
        <v>50</v>
      </c>
      <c r="N8">
        <v>40</v>
      </c>
      <c r="O8" t="s">
        <v>40</v>
      </c>
    </row>
    <row r="9" spans="1:15" ht="14.25">
      <c r="A9" t="s">
        <v>42</v>
      </c>
      <c r="B9" t="s">
        <v>41</v>
      </c>
      <c r="C9" t="s">
        <v>37</v>
      </c>
      <c r="D9" t="s">
        <v>58</v>
      </c>
      <c r="E9" t="s">
        <v>40</v>
      </c>
      <c r="F9" t="s">
        <v>40</v>
      </c>
      <c r="G9" t="s">
        <v>40</v>
      </c>
      <c r="H9" t="s">
        <v>40</v>
      </c>
      <c r="I9" t="s">
        <v>39</v>
      </c>
      <c r="J9" t="s">
        <v>40</v>
      </c>
      <c r="K9" t="s">
        <v>40</v>
      </c>
      <c r="L9">
        <v>42</v>
      </c>
      <c r="M9">
        <v>40</v>
      </c>
      <c r="N9">
        <v>38</v>
      </c>
      <c r="O9" t="s">
        <v>40</v>
      </c>
    </row>
    <row r="10" spans="1:15" ht="14.25">
      <c r="A10" t="s">
        <v>42</v>
      </c>
      <c r="B10" t="s">
        <v>41</v>
      </c>
      <c r="C10" t="s">
        <v>38</v>
      </c>
      <c r="D10" t="s">
        <v>53</v>
      </c>
      <c r="E10" t="s">
        <v>40</v>
      </c>
      <c r="F10" t="s">
        <v>40</v>
      </c>
      <c r="G10" t="s">
        <v>40</v>
      </c>
      <c r="H10" t="s">
        <v>40</v>
      </c>
      <c r="I10" t="s">
        <v>40</v>
      </c>
      <c r="J10" t="s">
        <v>40</v>
      </c>
      <c r="K10" t="s">
        <v>40</v>
      </c>
      <c r="L10">
        <v>4</v>
      </c>
      <c r="M10">
        <v>4</v>
      </c>
      <c r="N10">
        <v>4</v>
      </c>
      <c r="O10" t="s">
        <v>40</v>
      </c>
    </row>
    <row r="11" spans="1:15" ht="14.25">
      <c r="A11" t="s">
        <v>42</v>
      </c>
      <c r="B11" t="s">
        <v>41</v>
      </c>
      <c r="C11" t="s">
        <v>38</v>
      </c>
      <c r="D11" t="s">
        <v>56</v>
      </c>
      <c r="E11" t="s">
        <v>40</v>
      </c>
      <c r="F11" t="s">
        <v>40</v>
      </c>
      <c r="G11" t="s">
        <v>40</v>
      </c>
      <c r="H11" t="s">
        <v>40</v>
      </c>
      <c r="I11" t="s">
        <v>40</v>
      </c>
      <c r="J11" t="s">
        <v>40</v>
      </c>
      <c r="K11" t="s">
        <v>40</v>
      </c>
      <c r="L11">
        <v>1.5</v>
      </c>
      <c r="M11">
        <v>1.5</v>
      </c>
      <c r="N11">
        <v>1.5</v>
      </c>
      <c r="O11" t="s">
        <v>40</v>
      </c>
    </row>
    <row r="12" spans="1:15" ht="14.25">
      <c r="A12" t="s">
        <v>42</v>
      </c>
      <c r="B12" t="s">
        <v>41</v>
      </c>
      <c r="C12" t="s">
        <v>38</v>
      </c>
      <c r="D12" t="s">
        <v>57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  <c r="J12" t="s">
        <v>40</v>
      </c>
      <c r="K12" t="s">
        <v>40</v>
      </c>
      <c r="L12">
        <v>3</v>
      </c>
      <c r="M12">
        <v>3</v>
      </c>
      <c r="N12">
        <v>3</v>
      </c>
      <c r="O12" t="s">
        <v>40</v>
      </c>
    </row>
    <row r="13" spans="1:15" ht="14.25">
      <c r="A13" t="s">
        <v>42</v>
      </c>
      <c r="B13" t="s">
        <v>41</v>
      </c>
      <c r="C13" t="s">
        <v>38</v>
      </c>
      <c r="D13" t="s">
        <v>58</v>
      </c>
      <c r="E13" t="s">
        <v>40</v>
      </c>
      <c r="F13" t="s">
        <v>40</v>
      </c>
      <c r="G13" t="s">
        <v>40</v>
      </c>
      <c r="H13" t="s">
        <v>40</v>
      </c>
      <c r="I13" t="s">
        <v>40</v>
      </c>
      <c r="J13" t="s">
        <v>40</v>
      </c>
      <c r="K13" t="s">
        <v>40</v>
      </c>
      <c r="L13">
        <v>1.5</v>
      </c>
      <c r="M13">
        <v>1.5</v>
      </c>
      <c r="N13">
        <v>1.5</v>
      </c>
      <c r="O13" t="s">
        <v>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1"/>
  <sheetViews>
    <sheetView workbookViewId="0" topLeftCell="A1">
      <selection pane="topLeft" activeCell="P12" sqref="P12"/>
    </sheetView>
  </sheetViews>
  <sheetFormatPr defaultColWidth="8.86428571428571" defaultRowHeight="14.25"/>
  <cols>
    <col min="3" max="3" width="13.4285714285714" bestFit="1" customWidth="1"/>
    <col min="4" max="4" width="10.7142857142857" bestFit="1" customWidth="1"/>
    <col min="5" max="5" width="11" bestFit="1" customWidth="1"/>
    <col min="6" max="6" width="4.85714285714286" bestFit="1" customWidth="1"/>
    <col min="7" max="7" width="10.4285714285714" bestFit="1" customWidth="1"/>
    <col min="9" max="9" width="5.42857142857143" bestFit="1" customWidth="1"/>
    <col min="10" max="10" width="5.71428571428571" bestFit="1" customWidth="1"/>
    <col min="11" max="11" width="5" bestFit="1" customWidth="1"/>
    <col min="13" max="13" width="6.28571428571429" bestFit="1" customWidth="1"/>
    <col min="14" max="14" width="4.28571428571429" bestFit="1" customWidth="1"/>
  </cols>
  <sheetData>
    <row r="3" spans="12:12" ht="14.25">
      <c r="L3" t="s">
        <v>31</v>
      </c>
    </row>
    <row r="4" spans="3:14" ht="14.25">
      <c r="C4" t="s">
        <v>4</v>
      </c>
      <c r="L4" t="s">
        <v>32</v>
      </c>
      <c r="M4" t="s">
        <v>33</v>
      </c>
      <c r="N4" t="s">
        <v>25</v>
      </c>
    </row>
    <row r="5" spans="3:14" ht="14.2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34</v>
      </c>
      <c r="M5" t="s">
        <v>35</v>
      </c>
      <c r="N5" t="s">
        <v>36</v>
      </c>
    </row>
    <row r="6" spans="4:14" ht="14.25">
      <c r="D6" t="s">
        <v>6</v>
      </c>
      <c r="E6" t="s">
        <v>14</v>
      </c>
      <c r="G6" s="1">
        <v>8.76</v>
      </c>
      <c r="L6" t="s">
        <v>37</v>
      </c>
      <c r="M6" t="s">
        <v>35</v>
      </c>
      <c r="N6" t="s">
        <v>36</v>
      </c>
    </row>
    <row r="7" spans="4:14" ht="14.25">
      <c r="D7" t="s">
        <v>7</v>
      </c>
      <c r="E7" t="s">
        <v>14</v>
      </c>
      <c r="G7">
        <v>25</v>
      </c>
      <c r="L7" t="s">
        <v>38</v>
      </c>
      <c r="M7" t="s">
        <v>35</v>
      </c>
      <c r="N7" t="s">
        <v>36</v>
      </c>
    </row>
    <row r="8" spans="4:7" ht="14.25">
      <c r="D8" t="s">
        <v>8</v>
      </c>
      <c r="E8" t="s">
        <v>14</v>
      </c>
      <c r="G8" s="1">
        <v>1</v>
      </c>
    </row>
    <row r="9" spans="4:7" ht="14.25">
      <c r="D9" t="s">
        <v>9</v>
      </c>
      <c r="E9" t="s">
        <v>18</v>
      </c>
      <c r="G9">
        <v>0.10</v>
      </c>
    </row>
    <row r="10" spans="4:7" ht="14.25">
      <c r="D10" t="s">
        <v>10</v>
      </c>
      <c r="E10" t="s">
        <v>14</v>
      </c>
      <c r="G10">
        <v>20</v>
      </c>
    </row>
    <row r="11" spans="16:16" ht="14.25">
      <c r="P11" t="s">
        <v>59</v>
      </c>
    </row>
    <row r="12" spans="16:20" ht="14.25">
      <c r="P12" t="s">
        <v>32</v>
      </c>
      <c r="Q12" t="s">
        <v>47</v>
      </c>
      <c r="R12" t="s">
        <v>48</v>
      </c>
      <c r="S12" t="s">
        <v>49</v>
      </c>
      <c r="T12" t="s">
        <v>25</v>
      </c>
    </row>
    <row r="13" spans="3:24" ht="14.25">
      <c r="C13" t="s">
        <v>4</v>
      </c>
      <c r="P13" t="s">
        <v>34</v>
      </c>
      <c r="Q13">
        <f>SUMIFS(weo_pg!L$2:L$18,weo_pg!$C$2:$C$18,Misc!$P13,weo_pg!$D$2:$D$18,Misc!$W13)</f>
        <v>2650</v>
      </c>
      <c r="R13">
        <f>SUMIFS(weo_pg!M$2:M$18,weo_pg!$C$2:$C$18,Misc!$P13,weo_pg!$D$2:$D$18,Misc!$W13)</f>
        <v>2650</v>
      </c>
      <c r="S13">
        <f>SUMIFS(weo_pg!N$2:N$18,weo_pg!$C$2:$C$18,Misc!$P13,weo_pg!$D$2:$D$18,Misc!$W13)</f>
        <v>2650</v>
      </c>
      <c r="T13" t="str">
        <f>X13</f>
        <v>EN[_]Hydro*</v>
      </c>
      <c r="W13" t="s">
        <v>53</v>
      </c>
      <c r="X13" t="s">
        <v>23</v>
      </c>
    </row>
    <row r="14" spans="3:24" ht="14.2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t="s">
        <v>34</v>
      </c>
      <c r="Q14">
        <f>SUMIFS(weo_pg!L$2:L$18,weo_pg!$C$2:$C$18,Misc!$P14,weo_pg!$D$2:$D$18,Misc!$W14)</f>
        <v>750</v>
      </c>
      <c r="R14">
        <f>SUMIFS(weo_pg!M$2:M$18,weo_pg!$C$2:$C$18,Misc!$P14,weo_pg!$D$2:$D$18,Misc!$W14)</f>
        <v>480</v>
      </c>
      <c r="S14">
        <f>SUMIFS(weo_pg!N$2:N$18,weo_pg!$C$2:$C$18,Misc!$P14,weo_pg!$D$2:$D$18,Misc!$W14)</f>
        <v>340</v>
      </c>
      <c r="T14" t="str">
        <f t="shared" si="0" ref="T14:T16">X14</f>
        <v>EN[_]SPV*</v>
      </c>
      <c r="W14" t="s">
        <v>56</v>
      </c>
      <c r="X14" t="s">
        <v>14</v>
      </c>
    </row>
    <row r="15" spans="3:24" ht="14.25">
      <c r="C15" t="s">
        <v>11</v>
      </c>
      <c r="D15" t="s">
        <v>12</v>
      </c>
      <c r="E15" t="s">
        <v>15</v>
      </c>
      <c r="F15">
        <v>0</v>
      </c>
      <c r="G15">
        <v>3</v>
      </c>
      <c r="P15" t="s">
        <v>34</v>
      </c>
      <c r="Q15">
        <f>SUMIFS(weo_pg!L$2:L$18,weo_pg!$C$2:$C$18,Misc!$P15,weo_pg!$D$2:$D$18,Misc!$W15)</f>
        <v>3120</v>
      </c>
      <c r="R15">
        <f>SUMIFS(weo_pg!M$2:M$18,weo_pg!$C$2:$C$18,Misc!$P15,weo_pg!$D$2:$D$18,Misc!$W15)</f>
        <v>2280</v>
      </c>
      <c r="S15">
        <f>SUMIFS(weo_pg!N$2:N$18,weo_pg!$C$2:$C$18,Misc!$P15,weo_pg!$D$2:$D$18,Misc!$W15)</f>
        <v>1660</v>
      </c>
      <c r="T15" t="str">
        <f t="shared" si="0"/>
        <v>EN[_]WOF*</v>
      </c>
      <c r="W15" t="s">
        <v>57</v>
      </c>
      <c r="X15" t="s">
        <v>16</v>
      </c>
    </row>
    <row r="16" spans="4:24" ht="14.25">
      <c r="D16" t="s">
        <v>6</v>
      </c>
      <c r="E16" t="s">
        <v>15</v>
      </c>
      <c r="G16" s="1">
        <v>8.76</v>
      </c>
      <c r="P16" t="s">
        <v>34</v>
      </c>
      <c r="Q16">
        <f>SUMIFS(weo_pg!L$2:L$18,weo_pg!$C$2:$C$18,Misc!$P16,weo_pg!$D$2:$D$18,Misc!$W16)</f>
        <v>1630</v>
      </c>
      <c r="R16">
        <f>SUMIFS(weo_pg!M$2:M$18,weo_pg!$C$2:$C$18,Misc!$P16,weo_pg!$D$2:$D$18,Misc!$W16)</f>
        <v>1550</v>
      </c>
      <c r="S16">
        <f>SUMIFS(weo_pg!N$2:N$18,weo_pg!$C$2:$C$18,Misc!$P16,weo_pg!$D$2:$D$18,Misc!$W16)</f>
        <v>1490</v>
      </c>
      <c r="T16" t="str">
        <f t="shared" si="0"/>
        <v>EN[_]WON*</v>
      </c>
      <c r="W16" t="s">
        <v>58</v>
      </c>
      <c r="X16" t="s">
        <v>17</v>
      </c>
    </row>
    <row r="17" spans="4:24" ht="14.25">
      <c r="D17" t="s">
        <v>13</v>
      </c>
      <c r="E17" t="s">
        <v>16</v>
      </c>
      <c r="G17">
        <v>4</v>
      </c>
      <c r="P17" t="s">
        <v>37</v>
      </c>
      <c r="Q17">
        <f>SUMIFS(weo_pg!L$2:L$18,weo_pg!$C$2:$C$18,Misc!$P17,weo_pg!$D$2:$D$18,Misc!$W17)</f>
        <v>65</v>
      </c>
      <c r="R17">
        <f>SUMIFS(weo_pg!M$2:M$18,weo_pg!$C$2:$C$18,Misc!$P17,weo_pg!$D$2:$D$18,Misc!$W17)</f>
        <v>65</v>
      </c>
      <c r="S17">
        <f>SUMIFS(weo_pg!N$2:N$18,weo_pg!$C$2:$C$18,Misc!$P17,weo_pg!$D$2:$D$18,Misc!$W17)</f>
        <v>65</v>
      </c>
      <c r="T17" t="str">
        <f>T13</f>
        <v>EN[_]Hydro*</v>
      </c>
      <c r="W17" t="str">
        <f>W13</f>
        <v>Hydropower - large-scale unit</v>
      </c>
      <c r="X17" t="str">
        <f t="shared" si="1" ref="X17:X24">X13</f>
        <v>EN[_]Hydro*</v>
      </c>
    </row>
    <row r="18" spans="4:24" ht="14.25">
      <c r="D18" t="s">
        <v>13</v>
      </c>
      <c r="E18" t="s">
        <v>17</v>
      </c>
      <c r="G18">
        <v>2</v>
      </c>
      <c r="P18" t="s">
        <v>37</v>
      </c>
      <c r="Q18">
        <f>SUMIFS(weo_pg!L$2:L$18,weo_pg!$C$2:$C$18,Misc!$P18,weo_pg!$D$2:$D$18,Misc!$W18)</f>
        <v>12</v>
      </c>
      <c r="R18">
        <f>SUMIFS(weo_pg!M$2:M$18,weo_pg!$C$2:$C$18,Misc!$P18,weo_pg!$D$2:$D$18,Misc!$W18)</f>
        <v>10</v>
      </c>
      <c r="S18">
        <f>SUMIFS(weo_pg!N$2:N$18,weo_pg!$C$2:$C$18,Misc!$P18,weo_pg!$D$2:$D$18,Misc!$W18)</f>
        <v>10</v>
      </c>
      <c r="T18" t="str">
        <f t="shared" si="2" ref="T18:T24">T14</f>
        <v>EN[_]SPV*</v>
      </c>
      <c r="W18" t="str">
        <f t="shared" si="3" ref="W18">W14</f>
        <v>Solar photovoltaics - Large scale unit</v>
      </c>
      <c r="X18" t="str">
        <f t="shared" si="1"/>
        <v>EN[_]SPV*</v>
      </c>
    </row>
    <row r="19" spans="4:24" ht="14.25">
      <c r="D19" t="s">
        <v>7</v>
      </c>
      <c r="E19" t="s">
        <v>15</v>
      </c>
      <c r="G19">
        <v>30</v>
      </c>
      <c r="P19" t="s">
        <v>37</v>
      </c>
      <c r="Q19">
        <f>SUMIFS(weo_pg!L$2:L$18,weo_pg!$C$2:$C$18,Misc!$P19,weo_pg!$D$2:$D$18,Misc!$W19)</f>
        <v>60</v>
      </c>
      <c r="R19">
        <f>SUMIFS(weo_pg!M$2:M$18,weo_pg!$C$2:$C$18,Misc!$P19,weo_pg!$D$2:$D$18,Misc!$W19)</f>
        <v>50</v>
      </c>
      <c r="S19">
        <f>SUMIFS(weo_pg!N$2:N$18,weo_pg!$C$2:$C$18,Misc!$P19,weo_pg!$D$2:$D$18,Misc!$W19)</f>
        <v>40</v>
      </c>
      <c r="T19" t="str">
        <f t="shared" si="2"/>
        <v>EN[_]WOF*</v>
      </c>
      <c r="W19" t="str">
        <f t="shared" si="4" ref="W19">W15</f>
        <v>Wind offshore</v>
      </c>
      <c r="X19" t="str">
        <f t="shared" si="1"/>
        <v>EN[_]WOF*</v>
      </c>
    </row>
    <row r="20" spans="4:24" ht="14.25">
      <c r="D20" t="s">
        <v>8</v>
      </c>
      <c r="E20" t="s">
        <v>15</v>
      </c>
      <c r="G20">
        <v>1</v>
      </c>
      <c r="P20" t="s">
        <v>37</v>
      </c>
      <c r="Q20">
        <f>SUMIFS(weo_pg!L$2:L$18,weo_pg!$C$2:$C$18,Misc!$P20,weo_pg!$D$2:$D$18,Misc!$W20)</f>
        <v>42</v>
      </c>
      <c r="R20">
        <f>SUMIFS(weo_pg!M$2:M$18,weo_pg!$C$2:$C$18,Misc!$P20,weo_pg!$D$2:$D$18,Misc!$W20)</f>
        <v>40</v>
      </c>
      <c r="S20">
        <f>SUMIFS(weo_pg!N$2:N$18,weo_pg!$C$2:$C$18,Misc!$P20,weo_pg!$D$2:$D$18,Misc!$W20)</f>
        <v>38</v>
      </c>
      <c r="T20" t="str">
        <f t="shared" si="2"/>
        <v>EN[_]WON*</v>
      </c>
      <c r="W20" t="str">
        <f t="shared" si="5" ref="W20">W16</f>
        <v>Wind onshore</v>
      </c>
      <c r="X20" t="str">
        <f t="shared" si="1"/>
        <v>EN[_]WON*</v>
      </c>
    </row>
    <row r="21" spans="4:24" ht="14.25">
      <c r="D21" t="s">
        <v>9</v>
      </c>
      <c r="E21" t="s">
        <v>19</v>
      </c>
      <c r="G21">
        <v>0.25</v>
      </c>
      <c r="P21" t="s">
        <v>38</v>
      </c>
      <c r="Q21">
        <f>SUMIFS(weo_pg!L$2:L$18,weo_pg!$C$2:$C$18,Misc!$P21,weo_pg!$D$2:$D$18,Misc!$W21)</f>
        <v>4</v>
      </c>
      <c r="R21">
        <f>SUMIFS(weo_pg!M$2:M$18,weo_pg!$C$2:$C$18,Misc!$P21,weo_pg!$D$2:$D$18,Misc!$W21)</f>
        <v>4</v>
      </c>
      <c r="S21">
        <f>SUMIFS(weo_pg!N$2:N$18,weo_pg!$C$2:$C$18,Misc!$P21,weo_pg!$D$2:$D$18,Misc!$W21)</f>
        <v>4</v>
      </c>
      <c r="T21" t="str">
        <f t="shared" si="2"/>
        <v>EN[_]Hydro*</v>
      </c>
      <c r="W21" t="str">
        <f t="shared" si="6" ref="W21">W17</f>
        <v>Hydropower - large-scale unit</v>
      </c>
      <c r="X21" t="str">
        <f t="shared" si="1"/>
        <v>EN[_]Hydro*</v>
      </c>
    </row>
    <row r="22" spans="4:24" ht="14.25">
      <c r="D22" t="s">
        <v>10</v>
      </c>
      <c r="E22" t="s">
        <v>15</v>
      </c>
      <c r="G22">
        <v>20</v>
      </c>
      <c r="P22" t="s">
        <v>38</v>
      </c>
      <c r="Q22">
        <f>SUMIFS(weo_pg!L$2:L$18,weo_pg!$C$2:$C$18,Misc!$P22,weo_pg!$D$2:$D$18,Misc!$W22)</f>
        <v>1.5</v>
      </c>
      <c r="R22">
        <f>SUMIFS(weo_pg!M$2:M$18,weo_pg!$C$2:$C$18,Misc!$P22,weo_pg!$D$2:$D$18,Misc!$W22)</f>
        <v>1.5</v>
      </c>
      <c r="S22">
        <f>SUMIFS(weo_pg!N$2:N$18,weo_pg!$C$2:$C$18,Misc!$P22,weo_pg!$D$2:$D$18,Misc!$W22)</f>
        <v>1.5</v>
      </c>
      <c r="T22" t="str">
        <f t="shared" si="2"/>
        <v>EN[_]SPV*</v>
      </c>
      <c r="W22" t="str">
        <f t="shared" si="7" ref="W22">W18</f>
        <v>Solar photovoltaics - Large scale unit</v>
      </c>
      <c r="X22" t="str">
        <f t="shared" si="1"/>
        <v>EN[_]SPV*</v>
      </c>
    </row>
    <row r="23" spans="16:24" ht="14.25">
      <c r="P23" t="s">
        <v>38</v>
      </c>
      <c r="Q23">
        <f>SUMIFS(weo_pg!L$2:L$18,weo_pg!$C$2:$C$18,Misc!$P23,weo_pg!$D$2:$D$18,Misc!$W23)</f>
        <v>3</v>
      </c>
      <c r="R23">
        <f>SUMIFS(weo_pg!M$2:M$18,weo_pg!$C$2:$C$18,Misc!$P23,weo_pg!$D$2:$D$18,Misc!$W23)</f>
        <v>3</v>
      </c>
      <c r="S23">
        <f>SUMIFS(weo_pg!N$2:N$18,weo_pg!$C$2:$C$18,Misc!$P23,weo_pg!$D$2:$D$18,Misc!$W23)</f>
        <v>3</v>
      </c>
      <c r="T23" t="str">
        <f t="shared" si="2"/>
        <v>EN[_]WOF*</v>
      </c>
      <c r="W23" t="str">
        <f t="shared" si="8" ref="W23">W19</f>
        <v>Wind offshore</v>
      </c>
      <c r="X23" t="str">
        <f t="shared" si="1"/>
        <v>EN[_]WOF*</v>
      </c>
    </row>
    <row r="24" spans="16:24" ht="14.25">
      <c r="P24" t="s">
        <v>38</v>
      </c>
      <c r="Q24">
        <f>SUMIFS(weo_pg!L$2:L$18,weo_pg!$C$2:$C$18,Misc!$P24,weo_pg!$D$2:$D$18,Misc!$W24)</f>
        <v>1.5</v>
      </c>
      <c r="R24">
        <f>SUMIFS(weo_pg!M$2:M$18,weo_pg!$C$2:$C$18,Misc!$P24,weo_pg!$D$2:$D$18,Misc!$W24)</f>
        <v>1.5</v>
      </c>
      <c r="S24">
        <f>SUMIFS(weo_pg!N$2:N$18,weo_pg!$C$2:$C$18,Misc!$P24,weo_pg!$D$2:$D$18,Misc!$W24)</f>
        <v>1.5</v>
      </c>
      <c r="T24" t="str">
        <f t="shared" si="2"/>
        <v>EN[_]WON*</v>
      </c>
      <c r="W24" t="str">
        <f t="shared" si="9" ref="W24">W20</f>
        <v>Wind onshore</v>
      </c>
      <c r="X24" t="str">
        <f t="shared" si="1"/>
        <v>EN[_]WON*</v>
      </c>
    </row>
    <row r="27" spans="3:3" ht="14.25">
      <c r="C27" t="s">
        <v>4</v>
      </c>
    </row>
    <row r="28" spans="3:7" ht="14.25">
      <c r="C28" t="s">
        <v>20</v>
      </c>
      <c r="D28" t="s">
        <v>1</v>
      </c>
      <c r="E28" t="s">
        <v>0</v>
      </c>
      <c r="F28" t="s">
        <v>2</v>
      </c>
      <c r="G28" t="s">
        <v>5</v>
      </c>
    </row>
    <row r="29" spans="3:7" ht="14.25">
      <c r="C29" t="s">
        <v>21</v>
      </c>
      <c r="D29" t="s">
        <v>6</v>
      </c>
      <c r="G29" s="1">
        <v>8.76</v>
      </c>
    </row>
    <row r="30" spans="3:7" ht="14.25">
      <c r="C30" t="s">
        <v>21</v>
      </c>
      <c r="D30" t="s">
        <v>8</v>
      </c>
      <c r="G30" s="1">
        <v>1</v>
      </c>
    </row>
    <row r="31" spans="3:7" ht="14.25">
      <c r="C31" t="s">
        <v>21</v>
      </c>
      <c r="D31" t="s">
        <v>22</v>
      </c>
      <c r="G31" s="1">
        <v>0.10</v>
      </c>
    </row>
    <row r="32" spans="4:7" ht="14.25">
      <c r="D32" t="s">
        <v>7</v>
      </c>
      <c r="E32" t="s">
        <v>23</v>
      </c>
      <c r="G32">
        <v>200</v>
      </c>
    </row>
    <row r="33" spans="4:7" ht="14.25">
      <c r="D33" t="s">
        <v>10</v>
      </c>
      <c r="E33" t="s">
        <v>23</v>
      </c>
      <c r="G33">
        <v>30</v>
      </c>
    </row>
    <row r="34" spans="4:7" ht="14.25">
      <c r="D34" t="s">
        <v>9</v>
      </c>
      <c r="E34" t="s">
        <v>23</v>
      </c>
      <c r="G34">
        <v>1</v>
      </c>
    </row>
    <row r="35" spans="3:7" ht="14.25">
      <c r="C35" t="s">
        <v>21</v>
      </c>
      <c r="D35" t="s">
        <v>12</v>
      </c>
      <c r="F35">
        <v>0</v>
      </c>
      <c r="G35">
        <v>3</v>
      </c>
    </row>
    <row r="38" spans="3:3" ht="14.25">
      <c r="C38" t="s">
        <v>24</v>
      </c>
    </row>
    <row r="39" spans="3:5" ht="14.25">
      <c r="C39" t="s">
        <v>25</v>
      </c>
      <c r="D39" t="s">
        <v>26</v>
      </c>
      <c r="E39" t="s">
        <v>27</v>
      </c>
    </row>
    <row r="40" spans="3:5" ht="14.25">
      <c r="C40" t="s">
        <v>18</v>
      </c>
      <c r="D40" t="s">
        <v>28</v>
      </c>
      <c r="E40" t="s">
        <v>30</v>
      </c>
    </row>
    <row r="41" spans="3:5" ht="14.25">
      <c r="C41" t="s">
        <v>19</v>
      </c>
      <c r="D41" t="s">
        <v>29</v>
      </c>
      <c r="E41" t="s">
        <v>30</v>
      </c>
    </row>
  </sheetData>
  <pageMargins left="0.7" right="0.7" top="0.75" bottom="0.75" header="0.3" footer="0.3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weo_pg</vt:lpstr>
      <vt:lpstr>Misc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2025-07-23T11:55:42Z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