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8_{28822AB1-59B5-46F0-835C-9CB04B968184}" xr6:coauthVersionLast="47" xr6:coauthVersionMax="47" xr10:uidLastSave="{00000000-0000-0000-0000-000000000000}"/>
  <bookViews>
    <workbookView xWindow="-98" yWindow="-98" windowWidth="28996" windowHeight="17475" firstSheet="8" activeTab="8" xr2:uid="{00000000-000D-0000-FFFF-FFFF00000000}"/>
  </bookViews>
  <sheets>
    <sheet name="ScenMap" sheetId="56" r:id="rId1"/>
    <sheet name="TS_Defs" sheetId="27" r:id="rId2"/>
    <sheet name="TS_ratios" sheetId="68" r:id="rId3"/>
    <sheet name="Sankey" sheetId="69" r:id="rId4"/>
    <sheet name="PSet_MAP" sheetId="57" r:id="rId5"/>
    <sheet name="CSET_MAP" sheetId="66" r:id="rId6"/>
    <sheet name="CName_MAP" sheetId="58" r:id="rId7"/>
    <sheet name="timeslice map" sheetId="64" r:id="rId8"/>
    <sheet name="geolocation" sheetId="71" r:id="rId9"/>
    <sheet name="process_map_geo" sheetId="70" r:id="rId10"/>
    <sheet name="process map" sheetId="65" r:id="rId11"/>
    <sheet name="commodity map" sheetId="67" r:id="rId12"/>
    <sheet name="ATS" sheetId="63" r:id="rId13"/>
    <sheet name="UnitConv" sheetId="59" r:id="rId14"/>
  </sheets>
  <definedNames>
    <definedName name="_xlnm._FilterDatabase" localSheetId="1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56" l="1"/>
  <c r="Q8" i="56"/>
  <c r="Q9" i="56"/>
  <c r="Q10" i="56"/>
  <c r="J10" i="56" s="1"/>
  <c r="H10" i="56" s="1"/>
  <c r="Q11" i="56"/>
  <c r="J11" i="56" s="1"/>
  <c r="Q12" i="56"/>
  <c r="J12" i="56" s="1"/>
  <c r="H12" i="56" s="1"/>
  <c r="Q13" i="56"/>
  <c r="J13" i="56" s="1"/>
  <c r="Q14" i="56"/>
  <c r="J14" i="56" s="1"/>
  <c r="Q15" i="56"/>
  <c r="J15" i="56" s="1"/>
  <c r="H15" i="56" s="1"/>
  <c r="Q16" i="56"/>
  <c r="J16" i="56" s="1"/>
  <c r="Q17" i="56"/>
  <c r="J17" i="56" s="1"/>
  <c r="Q18" i="56"/>
  <c r="J18" i="56" s="1"/>
  <c r="Q19" i="56"/>
  <c r="J19" i="56" s="1"/>
  <c r="Q20" i="56"/>
  <c r="J20" i="56" s="1"/>
  <c r="Q21" i="56"/>
  <c r="J21" i="56" s="1"/>
  <c r="Q22" i="56"/>
  <c r="J22" i="56" s="1"/>
  <c r="Q23" i="56"/>
  <c r="J23" i="56" s="1"/>
  <c r="Q24" i="56"/>
  <c r="J24" i="56" s="1"/>
  <c r="Q25" i="56"/>
  <c r="J25" i="56" s="1"/>
  <c r="Q26" i="56"/>
  <c r="J26" i="56" s="1"/>
  <c r="H26" i="56" s="1"/>
  <c r="Q27" i="56"/>
  <c r="J27" i="56" s="1"/>
  <c r="Q28" i="56"/>
  <c r="J28" i="56" s="1"/>
  <c r="Q29" i="56"/>
  <c r="Q30" i="56"/>
  <c r="Q31" i="56"/>
  <c r="Q32" i="56"/>
  <c r="Q33" i="56"/>
  <c r="Q34" i="56"/>
  <c r="Q35" i="56"/>
  <c r="J35" i="56" s="1"/>
  <c r="Q36" i="56"/>
  <c r="J36" i="56" s="1"/>
  <c r="Q37" i="56"/>
  <c r="J37" i="56" s="1"/>
  <c r="Q38" i="56"/>
  <c r="J38" i="56" s="1"/>
  <c r="Q39" i="56"/>
  <c r="J39" i="56" s="1"/>
  <c r="Q40" i="56"/>
  <c r="J40" i="56" s="1"/>
  <c r="Q41" i="56"/>
  <c r="J41" i="56" s="1"/>
  <c r="Q42" i="56"/>
  <c r="J42" i="56" s="1"/>
  <c r="Q43" i="56"/>
  <c r="J43" i="56" s="1"/>
  <c r="Q44" i="56"/>
  <c r="J44" i="56" s="1"/>
  <c r="Q45" i="56"/>
  <c r="J45" i="56" s="1"/>
  <c r="Q46" i="56"/>
  <c r="J46" i="56" s="1"/>
  <c r="Q47" i="56"/>
  <c r="J47" i="56" s="1"/>
  <c r="Q48" i="56"/>
  <c r="J48" i="56" s="1"/>
  <c r="Q49" i="56"/>
  <c r="J49" i="56" s="1"/>
  <c r="Q50" i="56"/>
  <c r="J50" i="56" s="1"/>
  <c r="Q51" i="56"/>
  <c r="Q52" i="56"/>
  <c r="Q53" i="56"/>
  <c r="Q54" i="56"/>
  <c r="Q55" i="56"/>
  <c r="Q6" i="56"/>
  <c r="J6" i="56"/>
  <c r="H6" i="56" s="1"/>
  <c r="J7" i="56"/>
  <c r="H7" i="56" s="1"/>
  <c r="J8" i="56"/>
  <c r="H8" i="56" s="1"/>
  <c r="J9" i="56"/>
  <c r="H9" i="56" s="1"/>
  <c r="J29" i="56"/>
  <c r="J30" i="56"/>
  <c r="J31" i="56"/>
  <c r="J32" i="56"/>
  <c r="J33" i="56"/>
  <c r="J34" i="56"/>
  <c r="H34" i="56" s="1"/>
  <c r="J51" i="56"/>
  <c r="J52" i="56"/>
  <c r="J53" i="56"/>
  <c r="J54" i="56"/>
  <c r="J55" i="56"/>
  <c r="O12" i="56"/>
  <c r="O13" i="56"/>
  <c r="O14" i="56"/>
  <c r="O15" i="56"/>
  <c r="O16" i="56"/>
  <c r="O17" i="56"/>
  <c r="O18" i="56"/>
  <c r="O19" i="56"/>
  <c r="O20" i="56"/>
  <c r="O21" i="56"/>
  <c r="O22" i="56"/>
  <c r="O23" i="56"/>
  <c r="O24" i="56"/>
  <c r="O25" i="56"/>
  <c r="O26" i="56"/>
  <c r="O27" i="56"/>
  <c r="O28" i="56"/>
  <c r="O29" i="56"/>
  <c r="O34" i="56" s="1"/>
  <c r="O30" i="56"/>
  <c r="B30" i="56" s="1"/>
  <c r="O31" i="56"/>
  <c r="O36" i="56" s="1"/>
  <c r="O32" i="56"/>
  <c r="O37" i="56" s="1"/>
  <c r="O33" i="56"/>
  <c r="B33" i="56" s="1"/>
  <c r="O11" i="56"/>
  <c r="B7" i="56"/>
  <c r="B8" i="56"/>
  <c r="B9" i="56"/>
  <c r="B10" i="56"/>
  <c r="B11" i="56"/>
  <c r="B12" i="56"/>
  <c r="B13" i="56"/>
  <c r="B14" i="56"/>
  <c r="B15" i="56"/>
  <c r="B16" i="56"/>
  <c r="B17" i="56"/>
  <c r="B19" i="56"/>
  <c r="B20" i="56"/>
  <c r="B21" i="56"/>
  <c r="B22" i="56"/>
  <c r="B23" i="56"/>
  <c r="B24" i="56"/>
  <c r="B26" i="56"/>
  <c r="B27" i="56"/>
  <c r="B28" i="56"/>
  <c r="B29" i="56"/>
  <c r="B6" i="56"/>
  <c r="A48" i="56"/>
  <c r="A53" i="56" s="1"/>
  <c r="A47" i="56"/>
  <c r="A52" i="56" s="1"/>
  <c r="A45" i="56"/>
  <c r="A50" i="56" s="1"/>
  <c r="A55" i="56" s="1"/>
  <c r="A44" i="56"/>
  <c r="A49" i="56" s="1"/>
  <c r="A54" i="56" s="1"/>
  <c r="A43" i="56"/>
  <c r="A42" i="56"/>
  <c r="A41" i="56"/>
  <c r="A46" i="56" s="1"/>
  <c r="A51" i="56" s="1"/>
  <c r="A12" i="56"/>
  <c r="A13" i="56"/>
  <c r="A14" i="56"/>
  <c r="A15" i="56"/>
  <c r="A16" i="56"/>
  <c r="A17" i="56"/>
  <c r="A18" i="56"/>
  <c r="A19" i="56"/>
  <c r="A20" i="56"/>
  <c r="A21" i="56"/>
  <c r="A22" i="56"/>
  <c r="A23" i="56"/>
  <c r="A24" i="56"/>
  <c r="A25" i="56"/>
  <c r="A26" i="56"/>
  <c r="A27" i="56"/>
  <c r="A28" i="56"/>
  <c r="A29" i="56"/>
  <c r="A34" i="56" s="1"/>
  <c r="A39" i="56" s="1"/>
  <c r="A30" i="56"/>
  <c r="A35" i="56" s="1"/>
  <c r="A40" i="56" s="1"/>
  <c r="A31" i="56"/>
  <c r="A36" i="56" s="1"/>
  <c r="A32" i="56"/>
  <c r="A37" i="56" s="1"/>
  <c r="A33" i="56"/>
  <c r="A38" i="56" s="1"/>
  <c r="A11" i="56"/>
  <c r="I12" i="56"/>
  <c r="I13" i="56"/>
  <c r="I14" i="56"/>
  <c r="I19" i="56" s="1"/>
  <c r="I24" i="56" s="1"/>
  <c r="I29" i="56" s="1"/>
  <c r="I34" i="56" s="1"/>
  <c r="I39" i="56" s="1"/>
  <c r="I44" i="56" s="1"/>
  <c r="I49" i="56" s="1"/>
  <c r="I15" i="56"/>
  <c r="I20" i="56" s="1"/>
  <c r="I25" i="56" s="1"/>
  <c r="I30" i="56" s="1"/>
  <c r="I35" i="56" s="1"/>
  <c r="I40" i="56" s="1"/>
  <c r="I45" i="56" s="1"/>
  <c r="I50" i="56" s="1"/>
  <c r="I17" i="56"/>
  <c r="I22" i="56" s="1"/>
  <c r="I27" i="56" s="1"/>
  <c r="I32" i="56" s="1"/>
  <c r="I37" i="56" s="1"/>
  <c r="I42" i="56" s="1"/>
  <c r="I47" i="56" s="1"/>
  <c r="I52" i="56" s="1"/>
  <c r="I18" i="56"/>
  <c r="I23" i="56" s="1"/>
  <c r="I28" i="56" s="1"/>
  <c r="I33" i="56" s="1"/>
  <c r="I38" i="56" s="1"/>
  <c r="I43" i="56" s="1"/>
  <c r="I48" i="56" s="1"/>
  <c r="I11" i="56"/>
  <c r="I16" i="56" s="1"/>
  <c r="I21" i="56" s="1"/>
  <c r="I26" i="56" s="1"/>
  <c r="I31" i="56" s="1"/>
  <c r="I36" i="56" s="1"/>
  <c r="I41" i="56" s="1"/>
  <c r="I46" i="56" s="1"/>
  <c r="H46" i="56" l="1"/>
  <c r="H41" i="56"/>
  <c r="H36" i="56"/>
  <c r="H16" i="56"/>
  <c r="H21" i="56"/>
  <c r="H31" i="56"/>
  <c r="H11" i="56"/>
  <c r="H42" i="56"/>
  <c r="H17" i="56"/>
  <c r="H27" i="56"/>
  <c r="H52" i="56"/>
  <c r="C52" i="56" s="1"/>
  <c r="H22" i="56"/>
  <c r="H32" i="56"/>
  <c r="H37" i="56"/>
  <c r="H47" i="56"/>
  <c r="H18" i="56"/>
  <c r="H43" i="56"/>
  <c r="C43" i="56" s="1"/>
  <c r="H28" i="56"/>
  <c r="H33" i="56"/>
  <c r="H48" i="56"/>
  <c r="H23" i="56"/>
  <c r="H38" i="56"/>
  <c r="H13" i="56"/>
  <c r="H19" i="56"/>
  <c r="H29" i="56"/>
  <c r="H14" i="56"/>
  <c r="H44" i="56"/>
  <c r="C44" i="56" s="1"/>
  <c r="H39" i="56"/>
  <c r="H24" i="56"/>
  <c r="H49" i="56"/>
  <c r="H54" i="56"/>
  <c r="H45" i="56"/>
  <c r="H20" i="56"/>
  <c r="H35" i="56"/>
  <c r="H30" i="56"/>
  <c r="H50" i="56"/>
  <c r="H40" i="56"/>
  <c r="H25" i="56"/>
  <c r="C47" i="56"/>
  <c r="C45" i="56"/>
  <c r="C42" i="56"/>
  <c r="C41" i="56"/>
  <c r="C50" i="56"/>
  <c r="B37" i="56"/>
  <c r="O42" i="56"/>
  <c r="B36" i="56"/>
  <c r="O41" i="56"/>
  <c r="B34" i="56"/>
  <c r="O39" i="56"/>
  <c r="O44" i="56" s="1"/>
  <c r="O38" i="56"/>
  <c r="B31" i="56"/>
  <c r="O35" i="56"/>
  <c r="I53" i="56"/>
  <c r="C48" i="56"/>
  <c r="C49" i="56"/>
  <c r="I54" i="56"/>
  <c r="C46" i="56"/>
  <c r="I51" i="56"/>
  <c r="H51" i="56" s="1"/>
  <c r="I55" i="56"/>
  <c r="H55" i="56" s="1"/>
  <c r="B18" i="56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21" i="65"/>
  <c r="C22" i="65"/>
  <c r="C23" i="65"/>
  <c r="C24" i="65"/>
  <c r="C25" i="65"/>
  <c r="C26" i="65"/>
  <c r="C27" i="65"/>
  <c r="C28" i="65"/>
  <c r="C29" i="65"/>
  <c r="C30" i="65"/>
  <c r="C31" i="65"/>
  <c r="C32" i="65"/>
  <c r="C33" i="65"/>
  <c r="C34" i="65"/>
  <c r="C35" i="65"/>
  <c r="C36" i="65"/>
  <c r="C37" i="65"/>
  <c r="C38" i="65"/>
  <c r="C39" i="65"/>
  <c r="C40" i="65"/>
  <c r="C41" i="65"/>
  <c r="C42" i="65"/>
  <c r="C43" i="65"/>
  <c r="C44" i="65"/>
  <c r="C45" i="65"/>
  <c r="C46" i="65"/>
  <c r="C47" i="65"/>
  <c r="C48" i="65"/>
  <c r="C49" i="65"/>
  <c r="C5" i="65"/>
  <c r="B47" i="57"/>
  <c r="B46" i="57"/>
  <c r="B45" i="57"/>
  <c r="B6" i="69"/>
  <c r="B5" i="69"/>
  <c r="B23" i="57"/>
  <c r="B24" i="57"/>
  <c r="B25" i="57"/>
  <c r="B26" i="57"/>
  <c r="B27" i="57"/>
  <c r="B28" i="57"/>
  <c r="B29" i="57"/>
  <c r="B30" i="57"/>
  <c r="B31" i="57"/>
  <c r="B32" i="57"/>
  <c r="B33" i="57"/>
  <c r="B34" i="57"/>
  <c r="B35" i="57"/>
  <c r="B36" i="57"/>
  <c r="B37" i="57"/>
  <c r="B38" i="57"/>
  <c r="B39" i="57"/>
  <c r="B40" i="57"/>
  <c r="B41" i="57"/>
  <c r="B42" i="57"/>
  <c r="B43" i="57"/>
  <c r="B44" i="57"/>
  <c r="B22" i="57"/>
  <c r="H53" i="56" l="1"/>
  <c r="C53" i="56" s="1"/>
  <c r="C54" i="56"/>
  <c r="C55" i="56"/>
  <c r="B35" i="56"/>
  <c r="O40" i="56"/>
  <c r="B42" i="56"/>
  <c r="O47" i="56"/>
  <c r="B38" i="56"/>
  <c r="O43" i="56"/>
  <c r="O49" i="56"/>
  <c r="B44" i="56"/>
  <c r="B41" i="56"/>
  <c r="O46" i="56"/>
  <c r="O51" i="56" s="1"/>
  <c r="B51" i="56" s="1"/>
  <c r="C51" i="56"/>
  <c r="G6" i="69"/>
  <c r="G5" i="69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18" i="66"/>
  <c r="B19" i="66"/>
  <c r="B20" i="66"/>
  <c r="B21" i="66"/>
  <c r="B22" i="66"/>
  <c r="B23" i="66"/>
  <c r="B24" i="66"/>
  <c r="B25" i="66"/>
  <c r="B26" i="66"/>
  <c r="B27" i="66"/>
  <c r="B28" i="66"/>
  <c r="B29" i="66"/>
  <c r="B30" i="66"/>
  <c r="B31" i="66"/>
  <c r="B32" i="66"/>
  <c r="B33" i="66"/>
  <c r="B34" i="66"/>
  <c r="B35" i="66"/>
  <c r="B3" i="66"/>
  <c r="O54" i="56" l="1"/>
  <c r="B54" i="56" s="1"/>
  <c r="B49" i="56"/>
  <c r="O48" i="56"/>
  <c r="B43" i="56"/>
  <c r="B47" i="56"/>
  <c r="O52" i="56"/>
  <c r="B52" i="56" s="1"/>
  <c r="B40" i="56"/>
  <c r="O45" i="56"/>
  <c r="B25" i="56"/>
  <c r="B21" i="57"/>
  <c r="B4" i="57"/>
  <c r="B5" i="57"/>
  <c r="B6" i="57"/>
  <c r="B7" i="57"/>
  <c r="B8" i="57"/>
  <c r="B9" i="57"/>
  <c r="B10" i="57"/>
  <c r="B11" i="57"/>
  <c r="B12" i="57"/>
  <c r="B13" i="57"/>
  <c r="B14" i="57"/>
  <c r="B15" i="57"/>
  <c r="B16" i="57"/>
  <c r="B17" i="57"/>
  <c r="B18" i="57"/>
  <c r="B19" i="57"/>
  <c r="B20" i="57"/>
  <c r="B3" i="57"/>
  <c r="O53" i="56" l="1"/>
  <c r="B48" i="56"/>
  <c r="B45" i="56"/>
  <c r="O50" i="56"/>
  <c r="B32" i="56"/>
  <c r="C6" i="64"/>
  <c r="C7" i="64"/>
  <c r="C8" i="64"/>
  <c r="C9" i="64"/>
  <c r="C10" i="64"/>
  <c r="C5" i="64"/>
  <c r="C9" i="56"/>
  <c r="C10" i="56"/>
  <c r="C11" i="56"/>
  <c r="C12" i="56"/>
  <c r="C7" i="56"/>
  <c r="C6" i="56"/>
  <c r="C8" i="56"/>
  <c r="C15" i="56"/>
  <c r="C19" i="56"/>
  <c r="C26" i="56"/>
  <c r="J5" i="56"/>
  <c r="D4" i="59"/>
  <c r="D3" i="59"/>
  <c r="O55" i="56" l="1"/>
  <c r="B55" i="56" s="1"/>
  <c r="B50" i="56"/>
  <c r="B39" i="56"/>
  <c r="C18" i="56"/>
  <c r="C25" i="56"/>
  <c r="C23" i="56"/>
  <c r="C21" i="56"/>
  <c r="C20" i="56"/>
  <c r="C29" i="56"/>
  <c r="C36" i="56"/>
  <c r="C24" i="56"/>
  <c r="C22" i="56"/>
  <c r="C17" i="56"/>
  <c r="C16" i="56"/>
  <c r="C14" i="56"/>
  <c r="C13" i="56"/>
  <c r="I5" i="56"/>
  <c r="B53" i="56" l="1"/>
  <c r="B46" i="56"/>
  <c r="C38" i="56"/>
  <c r="C31" i="56"/>
  <c r="C34" i="56"/>
  <c r="C27" i="56"/>
  <c r="C30" i="56"/>
  <c r="C37" i="56"/>
  <c r="C40" i="56"/>
  <c r="C33" i="56"/>
  <c r="C35" i="56"/>
  <c r="C28" i="56"/>
  <c r="C39" i="56"/>
  <c r="C32" i="5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1DF03DAC-57B5-4781-A2CC-8A497DA39697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<sst xmlns="http://schemas.openxmlformats.org/spreadsheetml/2006/main" count="1176" uniqueCount="452">
  <si>
    <t>Unit</t>
  </si>
  <si>
    <t>Desc</t>
  </si>
  <si>
    <t>Name</t>
  </si>
  <si>
    <t>Solar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</si>
  <si>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</si>
  <si>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</si>
  <si>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</si>
  <si>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</si>
  <si>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</si>
  <si>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</si>
  <si>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</si>
  <si>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</si>
  <si>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</si>
  <si>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</si>
  <si>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</si>
  <si>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</si>
  <si>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</si>
  <si>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</si>
  <si>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</si>
  <si>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</si>
  <si>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</si>
  <si>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</si>
  <si>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</si>
  <si>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</si>
  <si>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</si>
  <si>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</si>
  <si>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NRG</t>
  </si>
  <si>
    <t>~CName_Map</t>
  </si>
  <si>
    <t>CName</t>
  </si>
  <si>
    <t>EQ_COMBALM</t>
  </si>
  <si>
    <t>Cost_INV</t>
  </si>
  <si>
    <t>~UnitConv</t>
  </si>
  <si>
    <t>Model</t>
  </si>
  <si>
    <t>Unit1</t>
  </si>
  <si>
    <t>Unit2</t>
  </si>
  <si>
    <t>MultFact</t>
  </si>
  <si>
    <t>VAR_NCAP</t>
  </si>
  <si>
    <t>C</t>
  </si>
  <si>
    <t>~ATS</t>
  </si>
  <si>
    <t>Region</t>
  </si>
  <si>
    <t>Year</t>
  </si>
  <si>
    <t>Val</t>
  </si>
  <si>
    <t>Power</t>
  </si>
  <si>
    <t>MEuro05</t>
  </si>
  <si>
    <t>group_by</t>
  </si>
  <si>
    <t>p</t>
  </si>
  <si>
    <t>Price_NRG</t>
  </si>
  <si>
    <t>Prices of all NRG - native TS</t>
  </si>
  <si>
    <t>ct</t>
  </si>
  <si>
    <t>User_conFXM</t>
  </si>
  <si>
    <t>UC_shadowprice</t>
  </si>
  <si>
    <t>u</t>
  </si>
  <si>
    <t>shadow prices of all Ucs</t>
  </si>
  <si>
    <t>process</t>
  </si>
  <si>
    <t>dimension</t>
  </si>
  <si>
    <t>name</t>
  </si>
  <si>
    <t>description</t>
  </si>
  <si>
    <t>VAR_COMPRD</t>
  </si>
  <si>
    <t>VAR_NCAPR</t>
  </si>
  <si>
    <t>show_me</t>
  </si>
  <si>
    <t>discard</t>
  </si>
  <si>
    <t>VAR_POUT</t>
  </si>
  <si>
    <t>LCOE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</si>
  <si>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</si>
  <si>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</si>
  <si>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</si>
  <si>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</si>
  <si>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</si>
  <si>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</si>
  <si>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</si>
  <si>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</si>
  <si>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Elec Capacity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</si>
  <si>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</si>
  <si>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</si>
  <si>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</si>
  <si>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</si>
  <si>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</si>
  <si>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</si>
  <si>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</si>
  <si>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</si>
  <si>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Elec New Capacity</t>
  </si>
  <si>
    <t>Twh</t>
  </si>
  <si>
    <t>Elec Production</t>
  </si>
  <si>
    <t>Cost_Investment</t>
  </si>
  <si>
    <t>$/Mwh</t>
  </si>
  <si>
    <t>m$/UCU</t>
  </si>
  <si>
    <t>VS</t>
  </si>
  <si>
    <t>Twh2GW</t>
  </si>
  <si>
    <t>CCGT</t>
  </si>
  <si>
    <t>Int Comb</t>
  </si>
  <si>
    <t>Gas_Oil Steam</t>
  </si>
  <si>
    <t>OCGT (Peaker)</t>
  </si>
  <si>
    <t>Subcritical Coal</t>
  </si>
  <si>
    <t>Supercritical Coal</t>
  </si>
  <si>
    <t>IGCC</t>
  </si>
  <si>
    <t>Wind onshore</t>
  </si>
  <si>
    <t>Wind offshore</t>
  </si>
  <si>
    <t>Hydro pumped stg</t>
  </si>
  <si>
    <t>Util Batt Stg</t>
  </si>
  <si>
    <t>EV Batt</t>
  </si>
  <si>
    <t>-elc_roadtransport</t>
  </si>
  <si>
    <t>ElcAgg_Solar</t>
  </si>
  <si>
    <t>ElcAgg_Wind</t>
  </si>
  <si>
    <t>Wind</t>
  </si>
  <si>
    <t>~TS_Ratios</t>
  </si>
  <si>
    <t>var_num</t>
  </si>
  <si>
    <t>var_den</t>
  </si>
  <si>
    <t>ignore</t>
  </si>
  <si>
    <t>include_null</t>
  </si>
  <si>
    <t>include_dim</t>
  </si>
  <si>
    <t>Capacity_factor</t>
  </si>
  <si>
    <t>Twh/GW</t>
  </si>
  <si>
    <t>y</t>
  </si>
  <si>
    <t>%</t>
  </si>
  <si>
    <t>Trd*</t>
  </si>
  <si>
    <t>Trade</t>
  </si>
  <si>
    <t>ELE,STG,IRE</t>
  </si>
  <si>
    <t>ELE,IRE</t>
  </si>
  <si>
    <t>-ElcAgg*,-*EV*</t>
  </si>
  <si>
    <t>t</t>
  </si>
  <si>
    <t>old_new</t>
  </si>
  <si>
    <t>*</t>
  </si>
  <si>
    <t>new</t>
  </si>
  <si>
    <t>ep*</t>
  </si>
  <si>
    <t>old</t>
  </si>
  <si>
    <t>timeslice</t>
  </si>
  <si>
    <t>CO2</t>
  </si>
  <si>
    <t>CO2Captured</t>
  </si>
  <si>
    <t>kt</t>
  </si>
  <si>
    <t>ktneg</t>
  </si>
  <si>
    <t>CO2_emission</t>
  </si>
  <si>
    <t>CO2_captured</t>
  </si>
  <si>
    <t>mt</t>
  </si>
  <si>
    <t>Coal CCS</t>
  </si>
  <si>
    <t>Gas CCS</t>
  </si>
  <si>
    <t>Coal CCS Retrofit</t>
  </si>
  <si>
    <t>Gas CCS Retrofit</t>
  </si>
  <si>
    <t>coal</t>
  </si>
  <si>
    <t>gas</t>
  </si>
  <si>
    <t>*ccs-rf</t>
  </si>
  <si>
    <t>co2net</t>
  </si>
  <si>
    <t>000$/t</t>
  </si>
  <si>
    <t>Price_CO2</t>
  </si>
  <si>
    <t>$/tCO2</t>
  </si>
  <si>
    <t>ELE,STG,IRE,-Grid</t>
  </si>
  <si>
    <t>s?a*</t>
  </si>
  <si>
    <t>*,-s?a*</t>
  </si>
  <si>
    <t>hourly</t>
  </si>
  <si>
    <t>aggregated</t>
  </si>
  <si>
    <t>ts_type</t>
  </si>
  <si>
    <t>ts_season</t>
  </si>
  <si>
    <t>S1*</t>
  </si>
  <si>
    <t>S2*</t>
  </si>
  <si>
    <t>S3*</t>
  </si>
  <si>
    <t>S4*</t>
  </si>
  <si>
    <t>S5*</t>
  </si>
  <si>
    <t>S6*</t>
  </si>
  <si>
    <t>~Timeslice_Map</t>
  </si>
  <si>
    <t>-ElcAgg*,-*EV*,-g[_]*</t>
  </si>
  <si>
    <t>T_neg_andor</t>
  </si>
  <si>
    <t>downscale_option</t>
  </si>
  <si>
    <t>~TS_Defs: Snk_attr=Grid Flows</t>
  </si>
  <si>
    <t>TWh</t>
  </si>
  <si>
    <t>VAR_FIN</t>
  </si>
  <si>
    <t>Demand</t>
  </si>
  <si>
    <t>Elec-220V</t>
  </si>
  <si>
    <t>Elec-400V</t>
  </si>
  <si>
    <t>Elec-380V</t>
  </si>
  <si>
    <t>Elec-225V</t>
  </si>
  <si>
    <t>Elec-330V</t>
  </si>
  <si>
    <t>Elec-275V</t>
  </si>
  <si>
    <t>Elec-420V</t>
  </si>
  <si>
    <t>Elec-300V</t>
  </si>
  <si>
    <t>Elec-500V</t>
  </si>
  <si>
    <t>Elec-750V</t>
  </si>
  <si>
    <t>Elec-450V</t>
  </si>
  <si>
    <t>Elec-515V</t>
  </si>
  <si>
    <t>Elec-525V</t>
  </si>
  <si>
    <t>Elec-320V</t>
  </si>
  <si>
    <t>Elec-150V</t>
  </si>
  <si>
    <t>Elec-270V</t>
  </si>
  <si>
    <t>Elec-350V</t>
  </si>
  <si>
    <t>Elec-250V</t>
  </si>
  <si>
    <t>Elec-200V</t>
  </si>
  <si>
    <t>Elec-236V</t>
  </si>
  <si>
    <t>Elec-600V</t>
  </si>
  <si>
    <t>bioenergy</t>
  </si>
  <si>
    <t>hydrogen</t>
  </si>
  <si>
    <t>nuclear</t>
  </si>
  <si>
    <t>ELC</t>
  </si>
  <si>
    <t>buildings</t>
  </si>
  <si>
    <t>industry</t>
  </si>
  <si>
    <t>transport</t>
  </si>
  <si>
    <t>EVs</t>
  </si>
  <si>
    <t>&lt;cset&gt;_Src_&lt;pset&gt;</t>
  </si>
  <si>
    <t>&lt;cset&gt;_Snk_&lt;pset&gt;</t>
  </si>
  <si>
    <t>fossil</t>
  </si>
  <si>
    <t>Bio Power</t>
  </si>
  <si>
    <t>Solar Util</t>
  </si>
  <si>
    <t>Geothermal P</t>
  </si>
  <si>
    <t>Hydro RoR</t>
  </si>
  <si>
    <t>Nuclear P</t>
  </si>
  <si>
    <t>Nuclear SMR</t>
  </si>
  <si>
    <t>Hydro Dam</t>
  </si>
  <si>
    <t>Solar elec</t>
  </si>
  <si>
    <t>Wind elec</t>
  </si>
  <si>
    <t>renewable</t>
  </si>
  <si>
    <t>Grid-220V</t>
  </si>
  <si>
    <t>Grid-400V</t>
  </si>
  <si>
    <t>Grid-380V</t>
  </si>
  <si>
    <t>Grid-225V</t>
  </si>
  <si>
    <t>Grid-330V</t>
  </si>
  <si>
    <t>Grid-275V</t>
  </si>
  <si>
    <t>Grid-420V</t>
  </si>
  <si>
    <t>Grid-300V</t>
  </si>
  <si>
    <t>Grid-500V</t>
  </si>
  <si>
    <t>Grid-750V</t>
  </si>
  <si>
    <t>Grid-450V</t>
  </si>
  <si>
    <t>Grid-515V</t>
  </si>
  <si>
    <t>Grid-525V</t>
  </si>
  <si>
    <t>Grid-320V</t>
  </si>
  <si>
    <t>Grid-150V</t>
  </si>
  <si>
    <t>Grid-270V</t>
  </si>
  <si>
    <t>Grid-350V</t>
  </si>
  <si>
    <t>Grid-250V</t>
  </si>
  <si>
    <t>Grid-200V</t>
  </si>
  <si>
    <t>Grid-236V</t>
  </si>
  <si>
    <t>Grid-600V</t>
  </si>
  <si>
    <t>Aggregators</t>
  </si>
  <si>
    <t>DUMMY_IMP</t>
  </si>
  <si>
    <t>Transformers Dn</t>
  </si>
  <si>
    <t>Transformers Up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</si>
  <si>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</si>
  <si>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</si>
  <si>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</si>
  <si>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</si>
  <si>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</si>
  <si>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</si>
  <si>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</si>
  <si>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</si>
  <si>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ts_annual</t>
  </si>
  <si>
    <t>ts_12</t>
  </si>
  <si>
    <t>a2w2d</t>
  </si>
  <si>
    <t>d9d</t>
  </si>
  <si>
    <t>b2w</t>
  </si>
  <si>
    <t>c15d</t>
  </si>
  <si>
    <t>e3d</t>
  </si>
  <si>
    <t>fTS48c</t>
  </si>
  <si>
    <t>gTS24c</t>
  </si>
  <si>
    <t>hTS12c</t>
  </si>
  <si>
    <t>iTS12</t>
  </si>
  <si>
    <t>jAnn</t>
  </si>
  <si>
    <t>Limit warming to 1.5°C (&gt;50%) with no or limited overshoot</t>
  </si>
  <si>
    <t>Limit warming to 1.5°C (&gt;67%) with high overshoot</t>
  </si>
  <si>
    <t>Limit warming to 2°C (&gt;67%) with higher action post-2030</t>
  </si>
  <si>
    <t>Limit warming to 2°C (&gt;50%) with immediate action</t>
  </si>
  <si>
    <t>Likely above 3°C warming with limited mitigation</t>
  </si>
  <si>
    <t>b 2 deg (50%)</t>
  </si>
  <si>
    <t>c 2 deg (67%)</t>
  </si>
  <si>
    <t>d 1.5 deg OS</t>
  </si>
  <si>
    <t>e 1.5 deg no OS</t>
  </si>
  <si>
    <t>a 3 deg</t>
  </si>
  <si>
    <t>ar6_r10</t>
  </si>
  <si>
    <t>ELC,ELC_???-???*,e[_]*</t>
  </si>
  <si>
    <t>*ccs</t>
  </si>
  <si>
    <t>grid_node</t>
  </si>
  <si>
    <t>p_CH1</t>
  </si>
  <si>
    <t>p_CH11</t>
  </si>
  <si>
    <t>p_CH12</t>
  </si>
  <si>
    <t>p_CH13</t>
  </si>
  <si>
    <t>p_CH14</t>
  </si>
  <si>
    <t>p_CH15</t>
  </si>
  <si>
    <t>p_CH16</t>
  </si>
  <si>
    <t>p_CH17</t>
  </si>
  <si>
    <t>p_CH18</t>
  </si>
  <si>
    <t>p_CH19</t>
  </si>
  <si>
    <t>p_CH2</t>
  </si>
  <si>
    <t>p_CH20</t>
  </si>
  <si>
    <t>p_CH21</t>
  </si>
  <si>
    <t>p_CH22</t>
  </si>
  <si>
    <t>p_CH23</t>
  </si>
  <si>
    <t>p_CH24</t>
  </si>
  <si>
    <t>p_CH25</t>
  </si>
  <si>
    <t>p_CH26</t>
  </si>
  <si>
    <t>p_CH27</t>
  </si>
  <si>
    <t>p_CH28</t>
  </si>
  <si>
    <t>p_CH29</t>
  </si>
  <si>
    <t>p_CH3</t>
  </si>
  <si>
    <t>p_CH30</t>
  </si>
  <si>
    <t>p_CH31</t>
  </si>
  <si>
    <t>p_CH32</t>
  </si>
  <si>
    <t>p_CH33</t>
  </si>
  <si>
    <t>p_CH34</t>
  </si>
  <si>
    <t>p_CH35</t>
  </si>
  <si>
    <t>p_CH36</t>
  </si>
  <si>
    <t>p_CH37</t>
  </si>
  <si>
    <t>p_CH38</t>
  </si>
  <si>
    <t>p_CH39</t>
  </si>
  <si>
    <t>p_CH4</t>
  </si>
  <si>
    <t>p_CH40</t>
  </si>
  <si>
    <t>p_CH41</t>
  </si>
  <si>
    <t>p_CH42</t>
  </si>
  <si>
    <t>p_CH43</t>
  </si>
  <si>
    <t>p_CH44</t>
  </si>
  <si>
    <t>p_CH45</t>
  </si>
  <si>
    <t>p_CH46</t>
  </si>
  <si>
    <t>p_CH47</t>
  </si>
  <si>
    <t>p_CH48</t>
  </si>
  <si>
    <t>p_CH49</t>
  </si>
  <si>
    <t>p_CH5</t>
  </si>
  <si>
    <t>p_CH50</t>
  </si>
  <si>
    <t>p_CH51</t>
  </si>
  <si>
    <t>p_CH52</t>
  </si>
  <si>
    <t>p_CH53</t>
  </si>
  <si>
    <t>p_CH56</t>
  </si>
  <si>
    <t>p_CH57</t>
  </si>
  <si>
    <t>p_CH58</t>
  </si>
  <si>
    <t>p_CH59</t>
  </si>
  <si>
    <t>p_CH6</t>
  </si>
  <si>
    <t>p_CH60</t>
  </si>
  <si>
    <t>p_CH7</t>
  </si>
  <si>
    <t>p_CH9</t>
  </si>
  <si>
    <t>p_r5378910</t>
  </si>
  <si>
    <t>p_r7933294</t>
  </si>
  <si>
    <t>p_r9310861</t>
  </si>
  <si>
    <t>p_w100662075</t>
  </si>
  <si>
    <t>p_w108257952</t>
  </si>
  <si>
    <t>p_w1086214433</t>
  </si>
  <si>
    <t>p_w109037817</t>
  </si>
  <si>
    <t>p_w1092884227</t>
  </si>
  <si>
    <t>p_w1105061707</t>
  </si>
  <si>
    <t>p_w111162936</t>
  </si>
  <si>
    <t>p_w11282314</t>
  </si>
  <si>
    <t>p_w1208713169</t>
  </si>
  <si>
    <t>p_w122720993</t>
  </si>
  <si>
    <t>p_w127004407</t>
  </si>
  <si>
    <t>p_w1284913429</t>
  </si>
  <si>
    <t>p_w130198336</t>
  </si>
  <si>
    <t>p_w132373704</t>
  </si>
  <si>
    <t>p_w1327084723</t>
  </si>
  <si>
    <t>p_w140873735</t>
  </si>
  <si>
    <t>p_w146225999</t>
  </si>
  <si>
    <t>p_w147557680</t>
  </si>
  <si>
    <t>p_w147714395</t>
  </si>
  <si>
    <t>p_w148015471</t>
  </si>
  <si>
    <t>p_w159527493</t>
  </si>
  <si>
    <t>p_w161853746</t>
  </si>
  <si>
    <t>p_w165254212</t>
  </si>
  <si>
    <t>p_w165513396</t>
  </si>
  <si>
    <t>p_w177392130</t>
  </si>
  <si>
    <t>p_w190819048</t>
  </si>
  <si>
    <t>p_w192677427</t>
  </si>
  <si>
    <t>p_w194258388</t>
  </si>
  <si>
    <t>p_w207991759</t>
  </si>
  <si>
    <t>p_w207993342</t>
  </si>
  <si>
    <t>p_w208780268</t>
  </si>
  <si>
    <t>p_w209324991</t>
  </si>
  <si>
    <t>p_w210568055</t>
  </si>
  <si>
    <t>p_w211907009</t>
  </si>
  <si>
    <t>p_w212498548</t>
  </si>
  <si>
    <t>p_w212722603</t>
  </si>
  <si>
    <t>p_w228003081</t>
  </si>
  <si>
    <t>p_w22899676</t>
  </si>
  <si>
    <t>p_w232662311</t>
  </si>
  <si>
    <t>p_w234983117</t>
  </si>
  <si>
    <t>p_w236819191</t>
  </si>
  <si>
    <t>p_w238138373</t>
  </si>
  <si>
    <t>p_w239937062</t>
  </si>
  <si>
    <t>p_w240575085</t>
  </si>
  <si>
    <t>p_w240959264</t>
  </si>
  <si>
    <t>p_w242269161</t>
  </si>
  <si>
    <t>p_w260211728</t>
  </si>
  <si>
    <t>p_w26166640</t>
  </si>
  <si>
    <t>p_w26843160</t>
  </si>
  <si>
    <t>p_w27107779</t>
  </si>
  <si>
    <t>p_w27435934</t>
  </si>
  <si>
    <t>p_w281799252</t>
  </si>
  <si>
    <t>p_w281800404</t>
  </si>
  <si>
    <t>p_w281803398</t>
  </si>
  <si>
    <t>p_w281804158</t>
  </si>
  <si>
    <t>p_w281809991</t>
  </si>
  <si>
    <t>p_w281815404</t>
  </si>
  <si>
    <t>p_w281822905</t>
  </si>
  <si>
    <t>p_w30350721</t>
  </si>
  <si>
    <t>p_w31308888</t>
  </si>
  <si>
    <t>p_w33271433</t>
  </si>
  <si>
    <t>p_w35002638</t>
  </si>
  <si>
    <t>p_w35487135</t>
  </si>
  <si>
    <t>p_w356292116</t>
  </si>
  <si>
    <t>p_w35840165</t>
  </si>
  <si>
    <t>p_w36348118</t>
  </si>
  <si>
    <t>p_w364949845</t>
  </si>
  <si>
    <t>p_w365556107</t>
  </si>
  <si>
    <t>p_w391576135</t>
  </si>
  <si>
    <t>p_w391577741</t>
  </si>
  <si>
    <t>p_w397960460</t>
  </si>
  <si>
    <t>p_w402053379</t>
  </si>
  <si>
    <t>p_w402055336</t>
  </si>
  <si>
    <t>p_w431234146</t>
  </si>
  <si>
    <t>p_w44496892</t>
  </si>
  <si>
    <t>p_w455120191</t>
  </si>
  <si>
    <t>p_w50319857</t>
  </si>
  <si>
    <t>p_w50561341</t>
  </si>
  <si>
    <t>p_w52738225</t>
  </si>
  <si>
    <t>p_w55695765</t>
  </si>
  <si>
    <t>p_w55698557</t>
  </si>
  <si>
    <t>p_w71500123</t>
  </si>
  <si>
    <t>p_w758315582</t>
  </si>
  <si>
    <t>p_w758943072</t>
  </si>
  <si>
    <t>p_w802058337</t>
  </si>
  <si>
    <t>p_w83861269</t>
  </si>
  <si>
    <t>p_w87281514</t>
  </si>
  <si>
    <t>p_w88901626</t>
  </si>
  <si>
    <t>p_w89405664</t>
  </si>
  <si>
    <t>p_w89977424</t>
  </si>
  <si>
    <t>p_w92798668</t>
  </si>
  <si>
    <t>p_w92873516</t>
  </si>
  <si>
    <t>p_w936521586</t>
  </si>
  <si>
    <t>p_w969811258</t>
  </si>
  <si>
    <t>p_w969819301</t>
  </si>
  <si>
    <t>p_w97941869</t>
  </si>
  <si>
    <t>p_w98648381</t>
  </si>
  <si>
    <t>rez_CHE_0</t>
  </si>
  <si>
    <t>rez_CHE_1</t>
  </si>
  <si>
    <t>rez_CHE_2</t>
  </si>
  <si>
    <t>rez_CHE_3</t>
  </si>
  <si>
    <t>rez_CHE_4</t>
  </si>
  <si>
    <t>rez_CHE_5</t>
  </si>
  <si>
    <t>rez_CHE_6</t>
  </si>
  <si>
    <t>rez_CHE_7</t>
  </si>
  <si>
    <t>rez_CHE_8</t>
  </si>
  <si>
    <t>rez_CHE_9</t>
  </si>
  <si>
    <t>rez_CHE_10</t>
  </si>
  <si>
    <t>rez_CHE_11</t>
  </si>
  <si>
    <t>rez_CHE_12</t>
  </si>
  <si>
    <t>rez_CHE_13</t>
  </si>
  <si>
    <t>rez_CHE_14</t>
  </si>
  <si>
    <t>rez_CHE_15</t>
  </si>
  <si>
    <t>rez_CHE_17</t>
  </si>
  <si>
    <t>rez_CHE_18</t>
  </si>
  <si>
    <t>rez_CHE_19</t>
  </si>
  <si>
    <t>rez_CHE_20</t>
  </si>
  <si>
    <t>rez_CHE_21</t>
  </si>
  <si>
    <t>rez_CHE_22</t>
  </si>
  <si>
    <t>rez_CHE_23</t>
  </si>
  <si>
    <t>rez_CHE_24</t>
  </si>
  <si>
    <t>rez_CHE_25</t>
  </si>
  <si>
    <t>VERVESTACKS - the open USE platform · Powered by data · Shaped by vision · Guided by intuition · Fueled by passion</t>
  </si>
  <si>
    <t>~geolocation</t>
  </si>
  <si>
    <t>region</t>
  </si>
  <si>
    <t>lat</t>
  </si>
  <si>
    <t>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</si>
</sst>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\o\n\th\ d\,\ yyyy"/>
    <numFmt numFmtId="165" formatCode="#.00"/>
    <numFmt numFmtId="166" formatCode="#."/>
    <numFmt numFmtId="167" formatCode="0.0"/>
  </numFmts>
  <fonts count="2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164" fontId="4" fillId="0" borderId="0">
      <protection locked="0"/>
    </xf>
    <xf numFmtId="165" fontId="4" fillId="0" borderId="0">
      <protection locked="0"/>
    </xf>
    <xf numFmtId="0" fontId="11" fillId="2" borderId="0" applyNumberFormat="0" applyBorder="0" applyAlignment="0" applyProtection="0"/>
    <xf numFmtId="166" fontId="5" fillId="0" borderId="0">
      <protection locked="0"/>
    </xf>
    <xf numFmtId="166" fontId="5" fillId="0" borderId="0">
      <protection locked="0"/>
    </xf>
    <xf numFmtId="0" fontId="2" fillId="0" borderId="0"/>
    <xf numFmtId="0" fontId="3" fillId="0" borderId="0"/>
    <xf numFmtId="0" fontId="10" fillId="0" borderId="0"/>
    <xf numFmtId="0" fontId="2" fillId="0" borderId="0"/>
    <xf numFmtId="0" fontId="8" fillId="0" borderId="0"/>
    <xf numFmtId="0" fontId="6" fillId="0" borderId="0"/>
    <xf numFmtId="0" fontId="2" fillId="0" borderId="0"/>
    <xf numFmtId="0" fontId="9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4" fillId="0" borderId="1" applyNumberFormat="0" applyFill="0" applyAlignment="0" applyProtection="0"/>
    <xf numFmtId="0" fontId="15" fillId="0" borderId="2" applyNumberFormat="0" applyFill="0" applyAlignment="0" applyProtection="0"/>
  </cellStyleXfs>
  <cellXfs count="19">
    <xf numFmtId="0" fontId="0" fillId="0" borderId="0" xfId="0"/>
    <xf numFmtId="0" fontId="12" fillId="3" borderId="0" xfId="0" applyFont="1" applyFill="1"/>
    <xf numFmtId="0" fontId="0" fillId="0" borderId="0" xfId="0" quotePrefix="1"/>
    <xf numFmtId="0" fontId="11" fillId="2" borderId="0" xfId="3"/>
    <xf numFmtId="0" fontId="12" fillId="0" borderId="0" xfId="0" applyFont="1"/>
    <xf numFmtId="0" fontId="14" fillId="0" borderId="1" xfId="18"/>
    <xf numFmtId="0" fontId="15" fillId="0" borderId="2" xfId="19"/>
    <xf numFmtId="0" fontId="0" fillId="3" borderId="0" xfId="0" applyFill="1"/>
    <xf numFmtId="0" fontId="21" fillId="0" borderId="0" xfId="0" applyFont="1"/>
    <xf numFmtId="0" fontId="22" fillId="5" borderId="4" xfId="0" applyFont="1" applyFill="1" applyBorder="1"/>
    <xf numFmtId="0" fontId="19" fillId="6" borderId="3" xfId="0" applyFont="1" applyFill="1" applyBorder="1"/>
    <xf numFmtId="0" fontId="19" fillId="0" borderId="3" xfId="0" applyFont="1" applyBorder="1"/>
    <xf numFmtId="0" fontId="13" fillId="2" borderId="0" xfId="3" applyFont="1" applyAlignment="1">
      <alignment horizontal="left"/>
    </xf>
    <xf numFmtId="0" fontId="20" fillId="4" borderId="3" xfId="0" applyFont="1" applyFill="1" applyBorder="1" applyAlignment="1">
      <alignment horizontal="left" vertical="center"/>
    </xf>
    <xf numFmtId="0" fontId="22" fillId="5" borderId="4" xfId="0" applyFont="1" applyFill="1" applyBorder="1" applyAlignment="1"/>
    <xf numFmtId="0" fontId="19" fillId="6" borderId="3" xfId="0" applyFont="1" applyFill="1" applyBorder="1" applyAlignment="1"/>
    <xf numFmtId="167" fontId="19" fillId="6" borderId="3" xfId="0" applyNumberFormat="1" applyFont="1" applyFill="1" applyBorder="1" applyAlignment="1"/>
    <xf numFmtId="0" fontId="19" fillId="0" borderId="3" xfId="0" applyFont="1" applyBorder="1" applyAlignment="1"/>
    <xf numFmtId="167" fontId="19" fillId="0" borderId="3" xfId="0" applyNumberFormat="1" applyFont="1" applyBorder="1" applyAlignment="1"/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 2" xfId="18" builtinId="17"/>
    <cellStyle name="Heading 3" xfId="19" builtinId="18"/>
    <cellStyle name="Heading1" xfId="4" xr:uid="{00000000-0005-0000-0000-000003000000}"/>
    <cellStyle name="Heading2" xfId="5" xr:uid="{00000000-0005-0000-0000-000004000000}"/>
    <cellStyle name="Normal" xfId="0" builtinId="0"/>
    <cellStyle name="Normal 10" xfId="6" xr:uid="{00000000-0005-0000-0000-000008000000}"/>
    <cellStyle name="Normal 2" xfId="7" xr:uid="{00000000-0005-0000-0000-000009000000}"/>
    <cellStyle name="Normal 2 2" xfId="8" xr:uid="{00000000-0005-0000-0000-00000A000000}"/>
    <cellStyle name="Normal 2 3" xfId="9" xr:uid="{00000000-0005-0000-0000-00000B000000}"/>
    <cellStyle name="Normal 2 4" xfId="10" xr:uid="{00000000-0005-0000-0000-00000C000000}"/>
    <cellStyle name="Normal 3" xfId="11" xr:uid="{00000000-0005-0000-0000-00000D000000}"/>
    <cellStyle name="Normal 3 2" xfId="12" xr:uid="{00000000-0005-0000-0000-00000E000000}"/>
    <cellStyle name="Normal 3 3" xfId="13" xr:uid="{00000000-0005-0000-0000-00000F000000}"/>
    <cellStyle name="Normal 4" xfId="14" xr:uid="{00000000-0005-0000-0000-000010000000}"/>
    <cellStyle name="Normale_Scen_UC_IND-StrucConst" xfId="15" xr:uid="{00000000-0005-0000-0000-000011000000}"/>
    <cellStyle name="Percent 2" xfId="16" xr:uid="{00000000-0005-0000-0000-000012000000}"/>
    <cellStyle name="Standard_Sce_D_Extraction" xfId="17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E31180-0E25-731F-887E-AEFE503AEB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33A9C0-D3B9-5473-D2A3-19DFDEC6A4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U55"/>
  <sheetViews>
    <sheetView zoomScaleNormal="100" workbookViewId="0">
      <selection activeCell="A3" sqref="A3"/>
    </sheetView>
  </sheetViews>
  <sheetFormatPr defaultColWidth="14.73046875" defaultRowHeight="14.25"/>
  <cols>
    <col min="2" max="2" width="19.86328125" bestFit="1" customWidth="1"/>
    <col min="3" max="3" width="19.59765625" bestFit="1" customWidth="1"/>
    <col min="4" max="4" width="10.59765625" bestFit="1" customWidth="1"/>
    <col min="5" max="5" width="5" bestFit="1" customWidth="1"/>
    <col min="8" max="8" width="19.59765625" bestFit="1" customWidth="1"/>
    <col min="9" max="9" width="15.59765625" bestFit="1" customWidth="1"/>
    <col min="10" max="10" width="10.33203125" bestFit="1" customWidth="1"/>
    <col min="15" max="15" width="1.73046875" bestFit="1" customWidth="1"/>
    <col min="17" max="17" width="4.6640625" bestFit="1" customWidth="1"/>
  </cols>
  <sheetData>
    <row r="1" spans="1:21">
      <c r="I1" t="s">
        <v>37</v>
      </c>
    </row>
    <row r="2" spans="1:21">
      <c r="I2" t="s">
        <v>262</v>
      </c>
      <c r="J2" t="s">
        <v>125</v>
      </c>
    </row>
    <row r="4" spans="1:21">
      <c r="B4" t="s">
        <v>63</v>
      </c>
      <c r="H4" t="s">
        <v>64</v>
      </c>
    </row>
    <row r="5" spans="1:21">
      <c r="A5" t="s">
        <v>121</v>
      </c>
      <c r="B5" t="s">
        <v>20</v>
      </c>
      <c r="C5" t="s">
        <v>2</v>
      </c>
      <c r="D5" t="s">
        <v>1</v>
      </c>
      <c r="E5" t="s">
        <v>10</v>
      </c>
      <c r="H5" t="s">
        <v>9</v>
      </c>
      <c r="I5" t="str">
        <f>"sg_"&amp;I2</f>
        <v>sg_ar6_r10</v>
      </c>
      <c r="J5" t="str">
        <f>"sg_"&amp;J2</f>
        <v>sg_timeslice</v>
      </c>
    </row>
    <row r="6" spans="1:21">
      <c r="A6">
        <v>1</v>
      </c>
      <c r="B6" t="str">
        <f t="shared" ref="B6:B37" si="0">"vstacks_"&amp;VLOOKUP(A6,$S$6:$T$18,2,FALSE)&amp;"~"&amp;TEXT(O6,"0000")</f>
        <v>vstacks_s1p1v1_d~0001</v>
      </c>
      <c r="C6" t="str">
        <f>H6</f>
        <v>e 1.5 deg no OS.e3d</v>
      </c>
      <c r="H6" t="str">
        <f>_xlfn.TEXTJOIN(".",TRUE,I6:J6)</f>
        <v>e 1.5 deg no OS.e3d</v>
      </c>
      <c r="I6" t="s">
        <v>260</v>
      </c>
      <c r="J6" t="str">
        <f>Q6</f>
        <v>e3d</v>
      </c>
      <c r="L6" t="s">
        <v>252</v>
      </c>
      <c r="O6">
        <v>1</v>
      </c>
      <c r="Q6" t="str">
        <f>VLOOKUP(A6,$S$6:$U$17,3,FALSE)</f>
        <v>e3d</v>
      </c>
      <c r="S6">
        <v>1</v>
      </c>
      <c r="T6" t="s">
        <v>232</v>
      </c>
      <c r="U6" t="s">
        <v>246</v>
      </c>
    </row>
    <row r="7" spans="1:21">
      <c r="A7">
        <v>1</v>
      </c>
      <c r="B7" t="str">
        <f t="shared" si="0"/>
        <v>vstacks_s1p1v1_d~0002</v>
      </c>
      <c r="C7" t="str">
        <f t="shared" ref="C7:C26" si="1">H7</f>
        <v>d 1.5 deg OS.e3d</v>
      </c>
      <c r="H7" t="str">
        <f t="shared" ref="H7:H55" si="2">_xlfn.TEXTJOIN(".",TRUE,I7:J7)</f>
        <v>d 1.5 deg OS.e3d</v>
      </c>
      <c r="I7" t="s">
        <v>259</v>
      </c>
      <c r="J7" t="str">
        <f t="shared" ref="J7:J55" si="3">Q7</f>
        <v>e3d</v>
      </c>
      <c r="L7" t="s">
        <v>253</v>
      </c>
      <c r="O7">
        <v>2</v>
      </c>
      <c r="Q7" t="str">
        <f t="shared" ref="Q7:Q55" si="4">VLOOKUP(A7,$S$6:$U$17,3,FALSE)</f>
        <v>e3d</v>
      </c>
      <c r="S7">
        <v>2</v>
      </c>
      <c r="T7" t="s">
        <v>233</v>
      </c>
      <c r="U7" t="s">
        <v>243</v>
      </c>
    </row>
    <row r="8" spans="1:21">
      <c r="A8">
        <v>1</v>
      </c>
      <c r="B8" t="str">
        <f t="shared" si="0"/>
        <v>vstacks_s1p1v1_d~0003</v>
      </c>
      <c r="C8" t="str">
        <f t="shared" si="1"/>
        <v>c 2 deg (67%).e3d</v>
      </c>
      <c r="H8" t="str">
        <f t="shared" si="2"/>
        <v>c 2 deg (67%).e3d</v>
      </c>
      <c r="I8" t="s">
        <v>258</v>
      </c>
      <c r="J8" t="str">
        <f t="shared" si="3"/>
        <v>e3d</v>
      </c>
      <c r="L8" t="s">
        <v>254</v>
      </c>
      <c r="O8">
        <v>3</v>
      </c>
      <c r="Q8" t="str">
        <f t="shared" si="4"/>
        <v>e3d</v>
      </c>
      <c r="S8">
        <v>3</v>
      </c>
      <c r="T8" t="s">
        <v>234</v>
      </c>
      <c r="U8" t="s">
        <v>244</v>
      </c>
    </row>
    <row r="9" spans="1:21">
      <c r="A9">
        <v>1</v>
      </c>
      <c r="B9" t="str">
        <f t="shared" si="0"/>
        <v>vstacks_s1p1v1_d~0004</v>
      </c>
      <c r="C9" t="str">
        <f t="shared" si="1"/>
        <v>b 2 deg (50%).e3d</v>
      </c>
      <c r="H9" t="str">
        <f t="shared" si="2"/>
        <v>b 2 deg (50%).e3d</v>
      </c>
      <c r="I9" t="s">
        <v>257</v>
      </c>
      <c r="J9" t="str">
        <f t="shared" si="3"/>
        <v>e3d</v>
      </c>
      <c r="L9" t="s">
        <v>255</v>
      </c>
      <c r="O9">
        <v>4</v>
      </c>
      <c r="Q9" t="str">
        <f t="shared" si="4"/>
        <v>e3d</v>
      </c>
      <c r="S9">
        <v>4</v>
      </c>
      <c r="T9" t="s">
        <v>235</v>
      </c>
      <c r="U9" t="s">
        <v>242</v>
      </c>
    </row>
    <row r="10" spans="1:21">
      <c r="A10">
        <v>1</v>
      </c>
      <c r="B10" t="str">
        <f t="shared" si="0"/>
        <v>vstacks_s1p1v1_d~0005</v>
      </c>
      <c r="C10" t="str">
        <f t="shared" si="1"/>
        <v>a 3 deg.e3d</v>
      </c>
      <c r="H10" t="str">
        <f t="shared" si="2"/>
        <v>a 3 deg.e3d</v>
      </c>
      <c r="I10" t="s">
        <v>261</v>
      </c>
      <c r="J10" t="str">
        <f t="shared" si="3"/>
        <v>e3d</v>
      </c>
      <c r="L10" t="s">
        <v>256</v>
      </c>
      <c r="O10">
        <v>5</v>
      </c>
      <c r="Q10" t="str">
        <f t="shared" si="4"/>
        <v>e3d</v>
      </c>
      <c r="S10">
        <v>5</v>
      </c>
      <c r="T10" t="s">
        <v>236</v>
      </c>
      <c r="U10" t="s">
        <v>249</v>
      </c>
    </row>
    <row r="11" spans="1:21">
      <c r="A11">
        <f>A6+1</f>
        <v>2</v>
      </c>
      <c r="B11" t="str">
        <f t="shared" si="0"/>
        <v>vstacks_s3p3v3_d~0001</v>
      </c>
      <c r="C11" t="str">
        <f t="shared" si="1"/>
        <v>e 1.5 deg no OS.d9d</v>
      </c>
      <c r="H11" t="str">
        <f t="shared" si="2"/>
        <v>e 1.5 deg no OS.d9d</v>
      </c>
      <c r="I11" t="str">
        <f>I6</f>
        <v>e 1.5 deg no OS</v>
      </c>
      <c r="J11" t="str">
        <f t="shared" si="3"/>
        <v>d9d</v>
      </c>
      <c r="O11">
        <f>O6</f>
        <v>1</v>
      </c>
      <c r="Q11" t="str">
        <f t="shared" si="4"/>
        <v>d9d</v>
      </c>
      <c r="S11">
        <v>6</v>
      </c>
      <c r="T11" t="s">
        <v>237</v>
      </c>
      <c r="U11" t="s">
        <v>248</v>
      </c>
    </row>
    <row r="12" spans="1:21">
      <c r="A12">
        <f t="shared" ref="A12:A55" si="5">A7+1</f>
        <v>2</v>
      </c>
      <c r="B12" t="str">
        <f t="shared" si="0"/>
        <v>vstacks_s3p3v3_d~0002</v>
      </c>
      <c r="C12" t="str">
        <f t="shared" si="1"/>
        <v>d 1.5 deg OS.d9d</v>
      </c>
      <c r="H12" t="str">
        <f t="shared" si="2"/>
        <v>d 1.5 deg OS.d9d</v>
      </c>
      <c r="I12" t="str">
        <f t="shared" ref="I12:I55" si="6">I7</f>
        <v>d 1.5 deg OS</v>
      </c>
      <c r="J12" t="str">
        <f t="shared" si="3"/>
        <v>d9d</v>
      </c>
      <c r="O12">
        <f t="shared" ref="O12:O55" si="7">O7</f>
        <v>2</v>
      </c>
      <c r="Q12" t="str">
        <f t="shared" si="4"/>
        <v>d9d</v>
      </c>
      <c r="S12">
        <v>7</v>
      </c>
      <c r="T12" t="s">
        <v>238</v>
      </c>
      <c r="U12" t="s">
        <v>247</v>
      </c>
    </row>
    <row r="13" spans="1:21">
      <c r="A13">
        <f t="shared" si="5"/>
        <v>2</v>
      </c>
      <c r="B13" t="str">
        <f t="shared" si="0"/>
        <v>vstacks_s3p3v3_d~0003</v>
      </c>
      <c r="C13" t="str">
        <f t="shared" si="1"/>
        <v>c 2 deg (67%).d9d</v>
      </c>
      <c r="H13" t="str">
        <f t="shared" si="2"/>
        <v>c 2 deg (67%).d9d</v>
      </c>
      <c r="I13" t="str">
        <f t="shared" si="6"/>
        <v>c 2 deg (67%)</v>
      </c>
      <c r="J13" t="str">
        <f t="shared" si="3"/>
        <v>d9d</v>
      </c>
      <c r="O13">
        <f t="shared" si="7"/>
        <v>3</v>
      </c>
      <c r="Q13" t="str">
        <f t="shared" si="4"/>
        <v>d9d</v>
      </c>
      <c r="S13">
        <v>8</v>
      </c>
      <c r="T13" t="s">
        <v>239</v>
      </c>
      <c r="U13" t="s">
        <v>245</v>
      </c>
    </row>
    <row r="14" spans="1:21">
      <c r="A14">
        <f t="shared" si="5"/>
        <v>2</v>
      </c>
      <c r="B14" t="str">
        <f t="shared" si="0"/>
        <v>vstacks_s3p3v3_d~0004</v>
      </c>
      <c r="C14" t="str">
        <f t="shared" si="1"/>
        <v>b 2 deg (50%).d9d</v>
      </c>
      <c r="H14" t="str">
        <f t="shared" si="2"/>
        <v>b 2 deg (50%).d9d</v>
      </c>
      <c r="I14" t="str">
        <f t="shared" si="6"/>
        <v>b 2 deg (50%)</v>
      </c>
      <c r="J14" t="str">
        <f t="shared" si="3"/>
        <v>d9d</v>
      </c>
      <c r="O14">
        <f t="shared" si="7"/>
        <v>4</v>
      </c>
      <c r="Q14" t="str">
        <f t="shared" si="4"/>
        <v>d9d</v>
      </c>
      <c r="S14">
        <v>9</v>
      </c>
      <c r="T14" t="s">
        <v>241</v>
      </c>
      <c r="U14" t="s">
        <v>250</v>
      </c>
    </row>
    <row r="15" spans="1:21">
      <c r="A15">
        <f t="shared" si="5"/>
        <v>2</v>
      </c>
      <c r="B15" t="str">
        <f t="shared" si="0"/>
        <v>vstacks_s3p3v3_d~0005</v>
      </c>
      <c r="C15" t="str">
        <f t="shared" si="1"/>
        <v>a 3 deg.d9d</v>
      </c>
      <c r="H15" t="str">
        <f t="shared" si="2"/>
        <v>a 3 deg.d9d</v>
      </c>
      <c r="I15" t="str">
        <f t="shared" si="6"/>
        <v>a 3 deg</v>
      </c>
      <c r="J15" t="str">
        <f t="shared" si="3"/>
        <v>d9d</v>
      </c>
      <c r="O15">
        <f t="shared" si="7"/>
        <v>5</v>
      </c>
      <c r="Q15" t="str">
        <f t="shared" si="4"/>
        <v>d9d</v>
      </c>
      <c r="S15">
        <v>10</v>
      </c>
      <c r="T15" t="s">
        <v>240</v>
      </c>
      <c r="U15" t="s">
        <v>251</v>
      </c>
    </row>
    <row r="16" spans="1:21">
      <c r="A16">
        <f t="shared" si="5"/>
        <v>3</v>
      </c>
      <c r="B16" t="str">
        <f t="shared" si="0"/>
        <v>vstacks_s2_w~0001</v>
      </c>
      <c r="C16" t="str">
        <f t="shared" si="1"/>
        <v>e 1.5 deg no OS.b2w</v>
      </c>
      <c r="H16" t="str">
        <f t="shared" si="2"/>
        <v>e 1.5 deg no OS.b2w</v>
      </c>
      <c r="I16" t="str">
        <f t="shared" si="6"/>
        <v>e 1.5 deg no OS</v>
      </c>
      <c r="J16" t="str">
        <f t="shared" si="3"/>
        <v>b2w</v>
      </c>
      <c r="O16">
        <f t="shared" si="7"/>
        <v>1</v>
      </c>
      <c r="Q16" t="str">
        <f t="shared" si="4"/>
        <v>b2w</v>
      </c>
    </row>
    <row r="17" spans="1:17">
      <c r="A17">
        <f t="shared" si="5"/>
        <v>3</v>
      </c>
      <c r="B17" t="str">
        <f t="shared" si="0"/>
        <v>vstacks_s2_w~0002</v>
      </c>
      <c r="C17" t="str">
        <f t="shared" si="1"/>
        <v>d 1.5 deg OS.b2w</v>
      </c>
      <c r="H17" t="str">
        <f t="shared" si="2"/>
        <v>d 1.5 deg OS.b2w</v>
      </c>
      <c r="I17" t="str">
        <f t="shared" si="6"/>
        <v>d 1.5 deg OS</v>
      </c>
      <c r="J17" t="str">
        <f t="shared" si="3"/>
        <v>b2w</v>
      </c>
      <c r="O17">
        <f t="shared" si="7"/>
        <v>2</v>
      </c>
      <c r="Q17" t="str">
        <f t="shared" si="4"/>
        <v>b2w</v>
      </c>
    </row>
    <row r="18" spans="1:17">
      <c r="A18">
        <f t="shared" si="5"/>
        <v>3</v>
      </c>
      <c r="B18" t="str">
        <f t="shared" si="0"/>
        <v>vstacks_s2_w~0003</v>
      </c>
      <c r="C18" t="str">
        <f t="shared" si="1"/>
        <v>c 2 deg (67%).b2w</v>
      </c>
      <c r="H18" t="str">
        <f t="shared" si="2"/>
        <v>c 2 deg (67%).b2w</v>
      </c>
      <c r="I18" t="str">
        <f t="shared" si="6"/>
        <v>c 2 deg (67%)</v>
      </c>
      <c r="J18" t="str">
        <f t="shared" si="3"/>
        <v>b2w</v>
      </c>
      <c r="O18">
        <f t="shared" si="7"/>
        <v>3</v>
      </c>
      <c r="Q18" t="str">
        <f t="shared" si="4"/>
        <v>b2w</v>
      </c>
    </row>
    <row r="19" spans="1:17">
      <c r="A19">
        <f t="shared" si="5"/>
        <v>3</v>
      </c>
      <c r="B19" t="str">
        <f t="shared" si="0"/>
        <v>vstacks_s2_w~0004</v>
      </c>
      <c r="C19" t="str">
        <f t="shared" si="1"/>
        <v>b 2 deg (50%).b2w</v>
      </c>
      <c r="H19" t="str">
        <f t="shared" si="2"/>
        <v>b 2 deg (50%).b2w</v>
      </c>
      <c r="I19" t="str">
        <f t="shared" si="6"/>
        <v>b 2 deg (50%)</v>
      </c>
      <c r="J19" t="str">
        <f t="shared" si="3"/>
        <v>b2w</v>
      </c>
      <c r="O19">
        <f t="shared" si="7"/>
        <v>4</v>
      </c>
      <c r="Q19" t="str">
        <f t="shared" si="4"/>
        <v>b2w</v>
      </c>
    </row>
    <row r="20" spans="1:17">
      <c r="A20">
        <f t="shared" si="5"/>
        <v>3</v>
      </c>
      <c r="B20" t="str">
        <f t="shared" si="0"/>
        <v>vstacks_s2_w~0005</v>
      </c>
      <c r="C20" t="str">
        <f t="shared" si="1"/>
        <v>a 3 deg.b2w</v>
      </c>
      <c r="H20" t="str">
        <f t="shared" si="2"/>
        <v>a 3 deg.b2w</v>
      </c>
      <c r="I20" t="str">
        <f t="shared" si="6"/>
        <v>a 3 deg</v>
      </c>
      <c r="J20" t="str">
        <f t="shared" si="3"/>
        <v>b2w</v>
      </c>
      <c r="O20">
        <f t="shared" si="7"/>
        <v>5</v>
      </c>
      <c r="Q20" t="str">
        <f t="shared" si="4"/>
        <v>b2w</v>
      </c>
    </row>
    <row r="21" spans="1:17">
      <c r="A21">
        <f t="shared" si="5"/>
        <v>4</v>
      </c>
      <c r="B21" t="str">
        <f t="shared" si="0"/>
        <v>vstacks_s2_w_p2_d~0001</v>
      </c>
      <c r="C21" t="str">
        <f t="shared" si="1"/>
        <v>e 1.5 deg no OS.a2w2d</v>
      </c>
      <c r="H21" t="str">
        <f t="shared" si="2"/>
        <v>e 1.5 deg no OS.a2w2d</v>
      </c>
      <c r="I21" t="str">
        <f t="shared" si="6"/>
        <v>e 1.5 deg no OS</v>
      </c>
      <c r="J21" t="str">
        <f t="shared" si="3"/>
        <v>a2w2d</v>
      </c>
      <c r="O21">
        <f t="shared" si="7"/>
        <v>1</v>
      </c>
      <c r="Q21" t="str">
        <f t="shared" si="4"/>
        <v>a2w2d</v>
      </c>
    </row>
    <row r="22" spans="1:17">
      <c r="A22">
        <f t="shared" si="5"/>
        <v>4</v>
      </c>
      <c r="B22" t="str">
        <f t="shared" si="0"/>
        <v>vstacks_s2_w_p2_d~0002</v>
      </c>
      <c r="C22" t="str">
        <f t="shared" si="1"/>
        <v>d 1.5 deg OS.a2w2d</v>
      </c>
      <c r="H22" t="str">
        <f t="shared" si="2"/>
        <v>d 1.5 deg OS.a2w2d</v>
      </c>
      <c r="I22" t="str">
        <f t="shared" si="6"/>
        <v>d 1.5 deg OS</v>
      </c>
      <c r="J22" t="str">
        <f t="shared" si="3"/>
        <v>a2w2d</v>
      </c>
      <c r="O22">
        <f t="shared" si="7"/>
        <v>2</v>
      </c>
      <c r="Q22" t="str">
        <f t="shared" si="4"/>
        <v>a2w2d</v>
      </c>
    </row>
    <row r="23" spans="1:17">
      <c r="A23">
        <f t="shared" si="5"/>
        <v>4</v>
      </c>
      <c r="B23" t="str">
        <f t="shared" si="0"/>
        <v>vstacks_s2_w_p2_d~0003</v>
      </c>
      <c r="C23" t="str">
        <f t="shared" si="1"/>
        <v>c 2 deg (67%).a2w2d</v>
      </c>
      <c r="H23" t="str">
        <f t="shared" si="2"/>
        <v>c 2 deg (67%).a2w2d</v>
      </c>
      <c r="I23" t="str">
        <f t="shared" si="6"/>
        <v>c 2 deg (67%)</v>
      </c>
      <c r="J23" t="str">
        <f t="shared" si="3"/>
        <v>a2w2d</v>
      </c>
      <c r="O23">
        <f t="shared" si="7"/>
        <v>3</v>
      </c>
      <c r="Q23" t="str">
        <f t="shared" si="4"/>
        <v>a2w2d</v>
      </c>
    </row>
    <row r="24" spans="1:17">
      <c r="A24">
        <f t="shared" si="5"/>
        <v>4</v>
      </c>
      <c r="B24" t="str">
        <f t="shared" si="0"/>
        <v>vstacks_s2_w_p2_d~0004</v>
      </c>
      <c r="C24" t="str">
        <f t="shared" si="1"/>
        <v>b 2 deg (50%).a2w2d</v>
      </c>
      <c r="H24" t="str">
        <f t="shared" si="2"/>
        <v>b 2 deg (50%).a2w2d</v>
      </c>
      <c r="I24" t="str">
        <f t="shared" si="6"/>
        <v>b 2 deg (50%)</v>
      </c>
      <c r="J24" t="str">
        <f t="shared" si="3"/>
        <v>a2w2d</v>
      </c>
      <c r="O24">
        <f t="shared" si="7"/>
        <v>4</v>
      </c>
      <c r="Q24" t="str">
        <f t="shared" si="4"/>
        <v>a2w2d</v>
      </c>
    </row>
    <row r="25" spans="1:17">
      <c r="A25">
        <f t="shared" si="5"/>
        <v>4</v>
      </c>
      <c r="B25" t="str">
        <f t="shared" si="0"/>
        <v>vstacks_s2_w_p2_d~0005</v>
      </c>
      <c r="C25" t="str">
        <f t="shared" si="1"/>
        <v>a 3 deg.a2w2d</v>
      </c>
      <c r="H25" t="str">
        <f t="shared" si="2"/>
        <v>a 3 deg.a2w2d</v>
      </c>
      <c r="I25" t="str">
        <f t="shared" si="6"/>
        <v>a 3 deg</v>
      </c>
      <c r="J25" t="str">
        <f t="shared" si="3"/>
        <v>a2w2d</v>
      </c>
      <c r="O25">
        <f t="shared" si="7"/>
        <v>5</v>
      </c>
      <c r="Q25" t="str">
        <f t="shared" si="4"/>
        <v>a2w2d</v>
      </c>
    </row>
    <row r="26" spans="1:17">
      <c r="A26">
        <f t="shared" si="5"/>
        <v>5</v>
      </c>
      <c r="B26" t="str">
        <f t="shared" si="0"/>
        <v>vstacks_ts12_clu~0001</v>
      </c>
      <c r="C26" t="str">
        <f t="shared" si="1"/>
        <v>e 1.5 deg no OS.hTS12c</v>
      </c>
      <c r="H26" t="str">
        <f t="shared" si="2"/>
        <v>e 1.5 deg no OS.hTS12c</v>
      </c>
      <c r="I26" t="str">
        <f t="shared" si="6"/>
        <v>e 1.5 deg no OS</v>
      </c>
      <c r="J26" t="str">
        <f t="shared" si="3"/>
        <v>hTS12c</v>
      </c>
      <c r="O26">
        <f t="shared" si="7"/>
        <v>1</v>
      </c>
      <c r="Q26" t="str">
        <f t="shared" si="4"/>
        <v>hTS12c</v>
      </c>
    </row>
    <row r="27" spans="1:17">
      <c r="A27">
        <f t="shared" si="5"/>
        <v>5</v>
      </c>
      <c r="B27" t="str">
        <f t="shared" si="0"/>
        <v>vstacks_ts12_clu~0002</v>
      </c>
      <c r="C27" t="str">
        <f t="shared" ref="C27:C40" si="8">H27</f>
        <v>d 1.5 deg OS.hTS12c</v>
      </c>
      <c r="H27" t="str">
        <f t="shared" si="2"/>
        <v>d 1.5 deg OS.hTS12c</v>
      </c>
      <c r="I27" t="str">
        <f t="shared" si="6"/>
        <v>d 1.5 deg OS</v>
      </c>
      <c r="J27" t="str">
        <f t="shared" si="3"/>
        <v>hTS12c</v>
      </c>
      <c r="O27">
        <f t="shared" si="7"/>
        <v>2</v>
      </c>
      <c r="Q27" t="str">
        <f t="shared" si="4"/>
        <v>hTS12c</v>
      </c>
    </row>
    <row r="28" spans="1:17">
      <c r="A28">
        <f t="shared" si="5"/>
        <v>5</v>
      </c>
      <c r="B28" t="str">
        <f t="shared" si="0"/>
        <v>vstacks_ts12_clu~0003</v>
      </c>
      <c r="C28" t="str">
        <f t="shared" si="8"/>
        <v>c 2 deg (67%).hTS12c</v>
      </c>
      <c r="H28" t="str">
        <f t="shared" si="2"/>
        <v>c 2 deg (67%).hTS12c</v>
      </c>
      <c r="I28" t="str">
        <f t="shared" si="6"/>
        <v>c 2 deg (67%)</v>
      </c>
      <c r="J28" t="str">
        <f t="shared" si="3"/>
        <v>hTS12c</v>
      </c>
      <c r="O28">
        <f t="shared" si="7"/>
        <v>3</v>
      </c>
      <c r="Q28" t="str">
        <f t="shared" si="4"/>
        <v>hTS12c</v>
      </c>
    </row>
    <row r="29" spans="1:17">
      <c r="A29">
        <f t="shared" si="5"/>
        <v>5</v>
      </c>
      <c r="B29" t="str">
        <f t="shared" si="0"/>
        <v>vstacks_ts12_clu~0004</v>
      </c>
      <c r="C29" t="str">
        <f t="shared" si="8"/>
        <v>b 2 deg (50%).hTS12c</v>
      </c>
      <c r="H29" t="str">
        <f t="shared" si="2"/>
        <v>b 2 deg (50%).hTS12c</v>
      </c>
      <c r="I29" t="str">
        <f t="shared" si="6"/>
        <v>b 2 deg (50%)</v>
      </c>
      <c r="J29" t="str">
        <f t="shared" si="3"/>
        <v>hTS12c</v>
      </c>
      <c r="O29">
        <f t="shared" si="7"/>
        <v>4</v>
      </c>
      <c r="Q29" t="str">
        <f t="shared" si="4"/>
        <v>hTS12c</v>
      </c>
    </row>
    <row r="30" spans="1:17">
      <c r="A30">
        <f t="shared" si="5"/>
        <v>5</v>
      </c>
      <c r="B30" t="str">
        <f t="shared" si="0"/>
        <v>vstacks_ts12_clu~0005</v>
      </c>
      <c r="C30" t="str">
        <f t="shared" si="8"/>
        <v>a 3 deg.hTS12c</v>
      </c>
      <c r="H30" t="str">
        <f t="shared" si="2"/>
        <v>a 3 deg.hTS12c</v>
      </c>
      <c r="I30" t="str">
        <f t="shared" si="6"/>
        <v>a 3 deg</v>
      </c>
      <c r="J30" t="str">
        <f t="shared" si="3"/>
        <v>hTS12c</v>
      </c>
      <c r="O30">
        <f t="shared" si="7"/>
        <v>5</v>
      </c>
      <c r="Q30" t="str">
        <f t="shared" si="4"/>
        <v>hTS12c</v>
      </c>
    </row>
    <row r="31" spans="1:17">
      <c r="A31">
        <f t="shared" si="5"/>
        <v>6</v>
      </c>
      <c r="B31" t="str">
        <f t="shared" si="0"/>
        <v>vstacks_ts24_clu~0001</v>
      </c>
      <c r="C31" t="str">
        <f t="shared" si="8"/>
        <v>e 1.5 deg no OS.gTS24c</v>
      </c>
      <c r="H31" t="str">
        <f t="shared" si="2"/>
        <v>e 1.5 deg no OS.gTS24c</v>
      </c>
      <c r="I31" t="str">
        <f t="shared" si="6"/>
        <v>e 1.5 deg no OS</v>
      </c>
      <c r="J31" t="str">
        <f t="shared" si="3"/>
        <v>gTS24c</v>
      </c>
      <c r="O31">
        <f t="shared" si="7"/>
        <v>1</v>
      </c>
      <c r="Q31" t="str">
        <f t="shared" si="4"/>
        <v>gTS24c</v>
      </c>
    </row>
    <row r="32" spans="1:17">
      <c r="A32">
        <f t="shared" si="5"/>
        <v>6</v>
      </c>
      <c r="B32" t="str">
        <f t="shared" si="0"/>
        <v>vstacks_ts24_clu~0002</v>
      </c>
      <c r="C32" t="str">
        <f t="shared" si="8"/>
        <v>d 1.5 deg OS.gTS24c</v>
      </c>
      <c r="H32" t="str">
        <f t="shared" si="2"/>
        <v>d 1.5 deg OS.gTS24c</v>
      </c>
      <c r="I32" t="str">
        <f t="shared" si="6"/>
        <v>d 1.5 deg OS</v>
      </c>
      <c r="J32" t="str">
        <f t="shared" si="3"/>
        <v>gTS24c</v>
      </c>
      <c r="O32">
        <f t="shared" si="7"/>
        <v>2</v>
      </c>
      <c r="Q32" t="str">
        <f t="shared" si="4"/>
        <v>gTS24c</v>
      </c>
    </row>
    <row r="33" spans="1:17">
      <c r="A33">
        <f t="shared" si="5"/>
        <v>6</v>
      </c>
      <c r="B33" t="str">
        <f t="shared" si="0"/>
        <v>vstacks_ts24_clu~0003</v>
      </c>
      <c r="C33" t="str">
        <f t="shared" si="8"/>
        <v>c 2 deg (67%).gTS24c</v>
      </c>
      <c r="H33" t="str">
        <f t="shared" si="2"/>
        <v>c 2 deg (67%).gTS24c</v>
      </c>
      <c r="I33" t="str">
        <f t="shared" si="6"/>
        <v>c 2 deg (67%)</v>
      </c>
      <c r="J33" t="str">
        <f t="shared" si="3"/>
        <v>gTS24c</v>
      </c>
      <c r="O33">
        <f t="shared" si="7"/>
        <v>3</v>
      </c>
      <c r="Q33" t="str">
        <f t="shared" si="4"/>
        <v>gTS24c</v>
      </c>
    </row>
    <row r="34" spans="1:17">
      <c r="A34">
        <f t="shared" si="5"/>
        <v>6</v>
      </c>
      <c r="B34" t="str">
        <f t="shared" si="0"/>
        <v>vstacks_ts24_clu~0004</v>
      </c>
      <c r="C34" t="str">
        <f t="shared" si="8"/>
        <v>b 2 deg (50%).gTS24c</v>
      </c>
      <c r="H34" t="str">
        <f t="shared" si="2"/>
        <v>b 2 deg (50%).gTS24c</v>
      </c>
      <c r="I34" t="str">
        <f t="shared" si="6"/>
        <v>b 2 deg (50%)</v>
      </c>
      <c r="J34" t="str">
        <f t="shared" si="3"/>
        <v>gTS24c</v>
      </c>
      <c r="O34">
        <f t="shared" si="7"/>
        <v>4</v>
      </c>
      <c r="Q34" t="str">
        <f t="shared" si="4"/>
        <v>gTS24c</v>
      </c>
    </row>
    <row r="35" spans="1:17">
      <c r="A35">
        <f t="shared" si="5"/>
        <v>6</v>
      </c>
      <c r="B35" t="str">
        <f t="shared" si="0"/>
        <v>vstacks_ts24_clu~0005</v>
      </c>
      <c r="C35" t="str">
        <f t="shared" si="8"/>
        <v>a 3 deg.gTS24c</v>
      </c>
      <c r="H35" t="str">
        <f t="shared" si="2"/>
        <v>a 3 deg.gTS24c</v>
      </c>
      <c r="I35" t="str">
        <f t="shared" si="6"/>
        <v>a 3 deg</v>
      </c>
      <c r="J35" t="str">
        <f t="shared" si="3"/>
        <v>gTS24c</v>
      </c>
      <c r="O35">
        <f t="shared" si="7"/>
        <v>5</v>
      </c>
      <c r="Q35" t="str">
        <f t="shared" si="4"/>
        <v>gTS24c</v>
      </c>
    </row>
    <row r="36" spans="1:17">
      <c r="A36">
        <f t="shared" si="5"/>
        <v>7</v>
      </c>
      <c r="B36" t="str">
        <f t="shared" si="0"/>
        <v>vstacks_ts48_clu~0001</v>
      </c>
      <c r="C36" t="str">
        <f t="shared" si="8"/>
        <v>e 1.5 deg no OS.fTS48c</v>
      </c>
      <c r="H36" t="str">
        <f t="shared" si="2"/>
        <v>e 1.5 deg no OS.fTS48c</v>
      </c>
      <c r="I36" t="str">
        <f t="shared" si="6"/>
        <v>e 1.5 deg no OS</v>
      </c>
      <c r="J36" t="str">
        <f t="shared" si="3"/>
        <v>fTS48c</v>
      </c>
      <c r="O36">
        <f t="shared" si="7"/>
        <v>1</v>
      </c>
      <c r="Q36" t="str">
        <f t="shared" si="4"/>
        <v>fTS48c</v>
      </c>
    </row>
    <row r="37" spans="1:17">
      <c r="A37">
        <f t="shared" si="5"/>
        <v>7</v>
      </c>
      <c r="B37" t="str">
        <f t="shared" si="0"/>
        <v>vstacks_ts48_clu~0002</v>
      </c>
      <c r="C37" t="str">
        <f t="shared" si="8"/>
        <v>d 1.5 deg OS.fTS48c</v>
      </c>
      <c r="H37" t="str">
        <f t="shared" si="2"/>
        <v>d 1.5 deg OS.fTS48c</v>
      </c>
      <c r="I37" t="str">
        <f t="shared" si="6"/>
        <v>d 1.5 deg OS</v>
      </c>
      <c r="J37" t="str">
        <f t="shared" si="3"/>
        <v>fTS48c</v>
      </c>
      <c r="O37">
        <f t="shared" si="7"/>
        <v>2</v>
      </c>
      <c r="Q37" t="str">
        <f t="shared" si="4"/>
        <v>fTS48c</v>
      </c>
    </row>
    <row r="38" spans="1:17">
      <c r="A38">
        <f t="shared" si="5"/>
        <v>7</v>
      </c>
      <c r="B38" t="str">
        <f t="shared" ref="B38:B55" si="9">"vstacks_"&amp;VLOOKUP(A38,$S$6:$T$18,2,FALSE)&amp;"~"&amp;TEXT(O38,"0000")</f>
        <v>vstacks_ts48_clu~0003</v>
      </c>
      <c r="C38" t="str">
        <f t="shared" si="8"/>
        <v>c 2 deg (67%).fTS48c</v>
      </c>
      <c r="H38" t="str">
        <f t="shared" si="2"/>
        <v>c 2 deg (67%).fTS48c</v>
      </c>
      <c r="I38" t="str">
        <f t="shared" si="6"/>
        <v>c 2 deg (67%)</v>
      </c>
      <c r="J38" t="str">
        <f t="shared" si="3"/>
        <v>fTS48c</v>
      </c>
      <c r="O38">
        <f t="shared" si="7"/>
        <v>3</v>
      </c>
      <c r="Q38" t="str">
        <f t="shared" si="4"/>
        <v>fTS48c</v>
      </c>
    </row>
    <row r="39" spans="1:17">
      <c r="A39">
        <f t="shared" si="5"/>
        <v>7</v>
      </c>
      <c r="B39" t="str">
        <f t="shared" si="9"/>
        <v>vstacks_ts48_clu~0004</v>
      </c>
      <c r="C39" t="str">
        <f t="shared" si="8"/>
        <v>b 2 deg (50%).fTS48c</v>
      </c>
      <c r="H39" t="str">
        <f t="shared" si="2"/>
        <v>b 2 deg (50%).fTS48c</v>
      </c>
      <c r="I39" t="str">
        <f t="shared" si="6"/>
        <v>b 2 deg (50%)</v>
      </c>
      <c r="J39" t="str">
        <f t="shared" si="3"/>
        <v>fTS48c</v>
      </c>
      <c r="O39">
        <f t="shared" si="7"/>
        <v>4</v>
      </c>
      <c r="Q39" t="str">
        <f t="shared" si="4"/>
        <v>fTS48c</v>
      </c>
    </row>
    <row r="40" spans="1:17">
      <c r="A40">
        <f t="shared" si="5"/>
        <v>7</v>
      </c>
      <c r="B40" t="str">
        <f t="shared" si="9"/>
        <v>vstacks_ts48_clu~0005</v>
      </c>
      <c r="C40" t="str">
        <f t="shared" si="8"/>
        <v>a 3 deg.fTS48c</v>
      </c>
      <c r="H40" t="str">
        <f t="shared" si="2"/>
        <v>a 3 deg.fTS48c</v>
      </c>
      <c r="I40" t="str">
        <f t="shared" si="6"/>
        <v>a 3 deg</v>
      </c>
      <c r="J40" t="str">
        <f t="shared" si="3"/>
        <v>fTS48c</v>
      </c>
      <c r="O40">
        <f t="shared" si="7"/>
        <v>5</v>
      </c>
      <c r="Q40" t="str">
        <f t="shared" si="4"/>
        <v>fTS48c</v>
      </c>
    </row>
    <row r="41" spans="1:17">
      <c r="A41">
        <f t="shared" si="5"/>
        <v>8</v>
      </c>
      <c r="B41" t="str">
        <f t="shared" si="9"/>
        <v>vstacks_s5p5v5_d~0001</v>
      </c>
      <c r="C41" t="str">
        <f t="shared" ref="C41:C55" si="10">H41</f>
        <v>e 1.5 deg no OS.c15d</v>
      </c>
      <c r="H41" t="str">
        <f t="shared" si="2"/>
        <v>e 1.5 deg no OS.c15d</v>
      </c>
      <c r="I41" t="str">
        <f t="shared" si="6"/>
        <v>e 1.5 deg no OS</v>
      </c>
      <c r="J41" t="str">
        <f t="shared" si="3"/>
        <v>c15d</v>
      </c>
      <c r="O41">
        <f t="shared" si="7"/>
        <v>1</v>
      </c>
      <c r="Q41" t="str">
        <f t="shared" si="4"/>
        <v>c15d</v>
      </c>
    </row>
    <row r="42" spans="1:17">
      <c r="A42">
        <f t="shared" si="5"/>
        <v>8</v>
      </c>
      <c r="B42" t="str">
        <f t="shared" si="9"/>
        <v>vstacks_s5p5v5_d~0002</v>
      </c>
      <c r="C42" t="str">
        <f t="shared" si="10"/>
        <v>d 1.5 deg OS.c15d</v>
      </c>
      <c r="H42" t="str">
        <f t="shared" si="2"/>
        <v>d 1.5 deg OS.c15d</v>
      </c>
      <c r="I42" t="str">
        <f t="shared" si="6"/>
        <v>d 1.5 deg OS</v>
      </c>
      <c r="J42" t="str">
        <f t="shared" si="3"/>
        <v>c15d</v>
      </c>
      <c r="O42">
        <f t="shared" si="7"/>
        <v>2</v>
      </c>
      <c r="Q42" t="str">
        <f t="shared" si="4"/>
        <v>c15d</v>
      </c>
    </row>
    <row r="43" spans="1:17">
      <c r="A43">
        <f t="shared" si="5"/>
        <v>8</v>
      </c>
      <c r="B43" t="str">
        <f t="shared" si="9"/>
        <v>vstacks_s5p5v5_d~0003</v>
      </c>
      <c r="C43" t="str">
        <f t="shared" si="10"/>
        <v>c 2 deg (67%).c15d</v>
      </c>
      <c r="H43" t="str">
        <f t="shared" si="2"/>
        <v>c 2 deg (67%).c15d</v>
      </c>
      <c r="I43" t="str">
        <f t="shared" si="6"/>
        <v>c 2 deg (67%)</v>
      </c>
      <c r="J43" t="str">
        <f t="shared" si="3"/>
        <v>c15d</v>
      </c>
      <c r="O43">
        <f t="shared" si="7"/>
        <v>3</v>
      </c>
      <c r="Q43" t="str">
        <f t="shared" si="4"/>
        <v>c15d</v>
      </c>
    </row>
    <row r="44" spans="1:17">
      <c r="A44">
        <f t="shared" si="5"/>
        <v>8</v>
      </c>
      <c r="B44" t="str">
        <f t="shared" si="9"/>
        <v>vstacks_s5p5v5_d~0004</v>
      </c>
      <c r="C44" t="str">
        <f t="shared" si="10"/>
        <v>b 2 deg (50%).c15d</v>
      </c>
      <c r="H44" t="str">
        <f t="shared" si="2"/>
        <v>b 2 deg (50%).c15d</v>
      </c>
      <c r="I44" t="str">
        <f t="shared" si="6"/>
        <v>b 2 deg (50%)</v>
      </c>
      <c r="J44" t="str">
        <f t="shared" si="3"/>
        <v>c15d</v>
      </c>
      <c r="O44">
        <f t="shared" si="7"/>
        <v>4</v>
      </c>
      <c r="Q44" t="str">
        <f t="shared" si="4"/>
        <v>c15d</v>
      </c>
    </row>
    <row r="45" spans="1:17">
      <c r="A45">
        <f t="shared" si="5"/>
        <v>8</v>
      </c>
      <c r="B45" t="str">
        <f t="shared" si="9"/>
        <v>vstacks_s5p5v5_d~0005</v>
      </c>
      <c r="C45" t="str">
        <f t="shared" si="10"/>
        <v>a 3 deg.c15d</v>
      </c>
      <c r="H45" t="str">
        <f t="shared" si="2"/>
        <v>a 3 deg.c15d</v>
      </c>
      <c r="I45" t="str">
        <f t="shared" si="6"/>
        <v>a 3 deg</v>
      </c>
      <c r="J45" t="str">
        <f t="shared" si="3"/>
        <v>c15d</v>
      </c>
      <c r="O45">
        <f t="shared" si="7"/>
        <v>5</v>
      </c>
      <c r="Q45" t="str">
        <f t="shared" si="4"/>
        <v>c15d</v>
      </c>
    </row>
    <row r="46" spans="1:17">
      <c r="A46">
        <f t="shared" si="5"/>
        <v>9</v>
      </c>
      <c r="B46" t="str">
        <f t="shared" si="9"/>
        <v>vstacks_ts_12~0001</v>
      </c>
      <c r="C46" t="str">
        <f t="shared" si="10"/>
        <v>e 1.5 deg no OS.iTS12</v>
      </c>
      <c r="H46" t="str">
        <f t="shared" si="2"/>
        <v>e 1.5 deg no OS.iTS12</v>
      </c>
      <c r="I46" t="str">
        <f t="shared" si="6"/>
        <v>e 1.5 deg no OS</v>
      </c>
      <c r="J46" t="str">
        <f t="shared" si="3"/>
        <v>iTS12</v>
      </c>
      <c r="O46">
        <f t="shared" si="7"/>
        <v>1</v>
      </c>
      <c r="Q46" t="str">
        <f t="shared" si="4"/>
        <v>iTS12</v>
      </c>
    </row>
    <row r="47" spans="1:17">
      <c r="A47">
        <f t="shared" si="5"/>
        <v>9</v>
      </c>
      <c r="B47" t="str">
        <f t="shared" si="9"/>
        <v>vstacks_ts_12~0002</v>
      </c>
      <c r="C47" t="str">
        <f t="shared" si="10"/>
        <v>d 1.5 deg OS.iTS12</v>
      </c>
      <c r="H47" t="str">
        <f t="shared" si="2"/>
        <v>d 1.5 deg OS.iTS12</v>
      </c>
      <c r="I47" t="str">
        <f t="shared" si="6"/>
        <v>d 1.5 deg OS</v>
      </c>
      <c r="J47" t="str">
        <f t="shared" si="3"/>
        <v>iTS12</v>
      </c>
      <c r="O47">
        <f t="shared" si="7"/>
        <v>2</v>
      </c>
      <c r="Q47" t="str">
        <f t="shared" si="4"/>
        <v>iTS12</v>
      </c>
    </row>
    <row r="48" spans="1:17">
      <c r="A48">
        <f t="shared" si="5"/>
        <v>9</v>
      </c>
      <c r="B48" t="str">
        <f t="shared" si="9"/>
        <v>vstacks_ts_12~0003</v>
      </c>
      <c r="C48" t="str">
        <f t="shared" si="10"/>
        <v>c 2 deg (67%).iTS12</v>
      </c>
      <c r="H48" t="str">
        <f t="shared" si="2"/>
        <v>c 2 deg (67%).iTS12</v>
      </c>
      <c r="I48" t="str">
        <f t="shared" si="6"/>
        <v>c 2 deg (67%)</v>
      </c>
      <c r="J48" t="str">
        <f t="shared" si="3"/>
        <v>iTS12</v>
      </c>
      <c r="O48">
        <f t="shared" si="7"/>
        <v>3</v>
      </c>
      <c r="Q48" t="str">
        <f t="shared" si="4"/>
        <v>iTS12</v>
      </c>
    </row>
    <row r="49" spans="1:17">
      <c r="A49">
        <f t="shared" si="5"/>
        <v>9</v>
      </c>
      <c r="B49" t="str">
        <f t="shared" si="9"/>
        <v>vstacks_ts_12~0004</v>
      </c>
      <c r="C49" t="str">
        <f t="shared" si="10"/>
        <v>b 2 deg (50%).iTS12</v>
      </c>
      <c r="H49" t="str">
        <f t="shared" si="2"/>
        <v>b 2 deg (50%).iTS12</v>
      </c>
      <c r="I49" t="str">
        <f t="shared" si="6"/>
        <v>b 2 deg (50%)</v>
      </c>
      <c r="J49" t="str">
        <f t="shared" si="3"/>
        <v>iTS12</v>
      </c>
      <c r="O49">
        <f t="shared" si="7"/>
        <v>4</v>
      </c>
      <c r="Q49" t="str">
        <f t="shared" si="4"/>
        <v>iTS12</v>
      </c>
    </row>
    <row r="50" spans="1:17">
      <c r="A50">
        <f t="shared" si="5"/>
        <v>9</v>
      </c>
      <c r="B50" t="str">
        <f t="shared" si="9"/>
        <v>vstacks_ts_12~0005</v>
      </c>
      <c r="C50" t="str">
        <f t="shared" si="10"/>
        <v>a 3 deg.iTS12</v>
      </c>
      <c r="H50" t="str">
        <f t="shared" si="2"/>
        <v>a 3 deg.iTS12</v>
      </c>
      <c r="I50" t="str">
        <f t="shared" si="6"/>
        <v>a 3 deg</v>
      </c>
      <c r="J50" t="str">
        <f t="shared" si="3"/>
        <v>iTS12</v>
      </c>
      <c r="O50">
        <f t="shared" si="7"/>
        <v>5</v>
      </c>
      <c r="Q50" t="str">
        <f t="shared" si="4"/>
        <v>iTS12</v>
      </c>
    </row>
    <row r="51" spans="1:17">
      <c r="A51">
        <f t="shared" si="5"/>
        <v>10</v>
      </c>
      <c r="B51" t="str">
        <f t="shared" si="9"/>
        <v>vstacks_ts_annual~0001</v>
      </c>
      <c r="C51" t="str">
        <f t="shared" si="10"/>
        <v>e 1.5 deg no OS.jAnn</v>
      </c>
      <c r="H51" t="str">
        <f t="shared" si="2"/>
        <v>e 1.5 deg no OS.jAnn</v>
      </c>
      <c r="I51" t="str">
        <f t="shared" si="6"/>
        <v>e 1.5 deg no OS</v>
      </c>
      <c r="J51" t="str">
        <f t="shared" si="3"/>
        <v>jAnn</v>
      </c>
      <c r="O51">
        <f t="shared" si="7"/>
        <v>1</v>
      </c>
      <c r="Q51" t="str">
        <f t="shared" si="4"/>
        <v>jAnn</v>
      </c>
    </row>
    <row r="52" spans="1:17">
      <c r="A52">
        <f t="shared" si="5"/>
        <v>10</v>
      </c>
      <c r="B52" t="str">
        <f t="shared" si="9"/>
        <v>vstacks_ts_annual~0002</v>
      </c>
      <c r="C52" t="str">
        <f t="shared" si="10"/>
        <v>d 1.5 deg OS.jAnn</v>
      </c>
      <c r="H52" t="str">
        <f t="shared" si="2"/>
        <v>d 1.5 deg OS.jAnn</v>
      </c>
      <c r="I52" t="str">
        <f t="shared" si="6"/>
        <v>d 1.5 deg OS</v>
      </c>
      <c r="J52" t="str">
        <f t="shared" si="3"/>
        <v>jAnn</v>
      </c>
      <c r="O52">
        <f t="shared" si="7"/>
        <v>2</v>
      </c>
      <c r="Q52" t="str">
        <f t="shared" si="4"/>
        <v>jAnn</v>
      </c>
    </row>
    <row r="53" spans="1:17">
      <c r="A53">
        <f t="shared" si="5"/>
        <v>10</v>
      </c>
      <c r="B53" t="str">
        <f t="shared" si="9"/>
        <v>vstacks_ts_annual~0003</v>
      </c>
      <c r="C53" t="str">
        <f t="shared" si="10"/>
        <v>c 2 deg (67%).jAnn</v>
      </c>
      <c r="H53" t="str">
        <f t="shared" si="2"/>
        <v>c 2 deg (67%).jAnn</v>
      </c>
      <c r="I53" t="str">
        <f t="shared" si="6"/>
        <v>c 2 deg (67%)</v>
      </c>
      <c r="J53" t="str">
        <f t="shared" si="3"/>
        <v>jAnn</v>
      </c>
      <c r="O53">
        <f t="shared" si="7"/>
        <v>3</v>
      </c>
      <c r="Q53" t="str">
        <f t="shared" si="4"/>
        <v>jAnn</v>
      </c>
    </row>
    <row r="54" spans="1:17">
      <c r="A54">
        <f t="shared" si="5"/>
        <v>10</v>
      </c>
      <c r="B54" t="str">
        <f t="shared" si="9"/>
        <v>vstacks_ts_annual~0004</v>
      </c>
      <c r="C54" t="str">
        <f t="shared" si="10"/>
        <v>b 2 deg (50%).jAnn</v>
      </c>
      <c r="H54" t="str">
        <f t="shared" si="2"/>
        <v>b 2 deg (50%).jAnn</v>
      </c>
      <c r="I54" t="str">
        <f t="shared" si="6"/>
        <v>b 2 deg (50%)</v>
      </c>
      <c r="J54" t="str">
        <f t="shared" si="3"/>
        <v>jAnn</v>
      </c>
      <c r="O54">
        <f t="shared" si="7"/>
        <v>4</v>
      </c>
      <c r="Q54" t="str">
        <f t="shared" si="4"/>
        <v>jAnn</v>
      </c>
    </row>
    <row r="55" spans="1:17">
      <c r="A55">
        <f t="shared" si="5"/>
        <v>10</v>
      </c>
      <c r="B55" t="str">
        <f t="shared" si="9"/>
        <v>vstacks_ts_annual~0005</v>
      </c>
      <c r="C55" t="str">
        <f t="shared" si="10"/>
        <v>a 3 deg.jAnn</v>
      </c>
      <c r="H55" t="str">
        <f t="shared" si="2"/>
        <v>a 3 deg.jAnn</v>
      </c>
      <c r="I55" t="str">
        <f t="shared" si="6"/>
        <v>a 3 deg</v>
      </c>
      <c r="J55" t="str">
        <f t="shared" si="3"/>
        <v>jAnn</v>
      </c>
      <c r="O55">
        <f t="shared" si="7"/>
        <v>5</v>
      </c>
      <c r="Q55" t="str">
        <f t="shared" si="4"/>
        <v>jAnn</v>
      </c>
    </row>
  </sheetData>
  <sortState xmlns:xlrd2="http://schemas.microsoft.com/office/spreadsheetml/2017/richdata2" ref="D59:D68">
    <sortCondition ref="D59:D68"/>
  </sortState>
  <phoneticPr fontId="18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60606-ABFE-437E-95EF-5DE892138E6E}">
  <dimension ref="A1:H184"/>
  <sheetViews>
    <sheetView workbookViewId="0">
      <selection sqref="A1:H1"/>
    </sheetView>
  </sheetViews>
  <sheetFormatPr defaultRowHeight="14.25"/>
  <cols>
    <col min="2" max="2" width="10.59765625" customWidth="1"/>
    <col min="3" max="4" width="12.1328125" bestFit="1" customWidth="1"/>
  </cols>
  <sheetData>
    <row r="1" spans="1:8" ht="22.05" customHeight="1">
      <c r="A1" s="13" t="s">
        <v>447</v>
      </c>
      <c r="B1" s="13"/>
      <c r="C1" s="13"/>
      <c r="D1" s="13"/>
      <c r="E1" s="13"/>
      <c r="F1" s="13"/>
      <c r="G1" s="13"/>
      <c r="H1" s="13"/>
    </row>
    <row r="2" spans="1:8" ht="14.65" thickBot="1">
      <c r="B2" s="8" t="s">
        <v>65</v>
      </c>
    </row>
    <row r="3" spans="1:8" ht="15.75" thickBot="1">
      <c r="B3" s="9" t="s">
        <v>54</v>
      </c>
      <c r="C3" s="9" t="s">
        <v>56</v>
      </c>
      <c r="D3" s="9" t="s">
        <v>66</v>
      </c>
    </row>
    <row r="4" spans="1:8">
      <c r="B4" s="10" t="s">
        <v>265</v>
      </c>
      <c r="C4" s="10" t="s">
        <v>266</v>
      </c>
      <c r="D4" s="10" t="s">
        <v>266</v>
      </c>
    </row>
    <row r="5" spans="1:8">
      <c r="B5" s="11" t="s">
        <v>265</v>
      </c>
      <c r="C5" s="11" t="s">
        <v>267</v>
      </c>
      <c r="D5" s="11" t="s">
        <v>267</v>
      </c>
    </row>
    <row r="6" spans="1:8">
      <c r="B6" s="10" t="s">
        <v>265</v>
      </c>
      <c r="C6" s="10" t="s">
        <v>268</v>
      </c>
      <c r="D6" s="10" t="s">
        <v>268</v>
      </c>
    </row>
    <row r="7" spans="1:8">
      <c r="B7" s="11" t="s">
        <v>265</v>
      </c>
      <c r="C7" s="11" t="s">
        <v>269</v>
      </c>
      <c r="D7" s="11" t="s">
        <v>269</v>
      </c>
    </row>
    <row r="8" spans="1:8">
      <c r="B8" s="10" t="s">
        <v>265</v>
      </c>
      <c r="C8" s="10" t="s">
        <v>270</v>
      </c>
      <c r="D8" s="10" t="s">
        <v>270</v>
      </c>
    </row>
    <row r="9" spans="1:8">
      <c r="B9" s="11" t="s">
        <v>265</v>
      </c>
      <c r="C9" s="11" t="s">
        <v>271</v>
      </c>
      <c r="D9" s="11" t="s">
        <v>271</v>
      </c>
    </row>
    <row r="10" spans="1:8">
      <c r="B10" s="10" t="s">
        <v>265</v>
      </c>
      <c r="C10" s="10" t="s">
        <v>272</v>
      </c>
      <c r="D10" s="10" t="s">
        <v>272</v>
      </c>
    </row>
    <row r="11" spans="1:8">
      <c r="B11" s="11" t="s">
        <v>265</v>
      </c>
      <c r="C11" s="11" t="s">
        <v>273</v>
      </c>
      <c r="D11" s="11" t="s">
        <v>273</v>
      </c>
    </row>
    <row r="12" spans="1:8">
      <c r="B12" s="10" t="s">
        <v>265</v>
      </c>
      <c r="C12" s="10" t="s">
        <v>274</v>
      </c>
      <c r="D12" s="10" t="s">
        <v>274</v>
      </c>
    </row>
    <row r="13" spans="1:8">
      <c r="B13" s="11" t="s">
        <v>265</v>
      </c>
      <c r="C13" s="11" t="s">
        <v>275</v>
      </c>
      <c r="D13" s="11" t="s">
        <v>275</v>
      </c>
    </row>
    <row r="14" spans="1:8">
      <c r="B14" s="10" t="s">
        <v>265</v>
      </c>
      <c r="C14" s="10" t="s">
        <v>276</v>
      </c>
      <c r="D14" s="10" t="s">
        <v>276</v>
      </c>
    </row>
    <row r="15" spans="1:8">
      <c r="B15" s="11" t="s">
        <v>265</v>
      </c>
      <c r="C15" s="11" t="s">
        <v>277</v>
      </c>
      <c r="D15" s="11" t="s">
        <v>277</v>
      </c>
    </row>
    <row r="16" spans="1:8">
      <c r="B16" s="10" t="s">
        <v>265</v>
      </c>
      <c r="C16" s="10" t="s">
        <v>278</v>
      </c>
      <c r="D16" s="10" t="s">
        <v>278</v>
      </c>
    </row>
    <row r="17" spans="2:4">
      <c r="B17" s="11" t="s">
        <v>265</v>
      </c>
      <c r="C17" s="11" t="s">
        <v>279</v>
      </c>
      <c r="D17" s="11" t="s">
        <v>279</v>
      </c>
    </row>
    <row r="18" spans="2:4">
      <c r="B18" s="10" t="s">
        <v>265</v>
      </c>
      <c r="C18" s="10" t="s">
        <v>280</v>
      </c>
      <c r="D18" s="10" t="s">
        <v>280</v>
      </c>
    </row>
    <row r="19" spans="2:4">
      <c r="B19" s="11" t="s">
        <v>265</v>
      </c>
      <c r="C19" s="11" t="s">
        <v>281</v>
      </c>
      <c r="D19" s="11" t="s">
        <v>281</v>
      </c>
    </row>
    <row r="20" spans="2:4">
      <c r="B20" s="10" t="s">
        <v>265</v>
      </c>
      <c r="C20" s="10" t="s">
        <v>282</v>
      </c>
      <c r="D20" s="10" t="s">
        <v>282</v>
      </c>
    </row>
    <row r="21" spans="2:4">
      <c r="B21" s="11" t="s">
        <v>265</v>
      </c>
      <c r="C21" s="11" t="s">
        <v>283</v>
      </c>
      <c r="D21" s="11" t="s">
        <v>283</v>
      </c>
    </row>
    <row r="22" spans="2:4">
      <c r="B22" s="10" t="s">
        <v>265</v>
      </c>
      <c r="C22" s="10" t="s">
        <v>284</v>
      </c>
      <c r="D22" s="10" t="s">
        <v>284</v>
      </c>
    </row>
    <row r="23" spans="2:4">
      <c r="B23" s="11" t="s">
        <v>265</v>
      </c>
      <c r="C23" s="11" t="s">
        <v>285</v>
      </c>
      <c r="D23" s="11" t="s">
        <v>285</v>
      </c>
    </row>
    <row r="24" spans="2:4">
      <c r="B24" s="10" t="s">
        <v>265</v>
      </c>
      <c r="C24" s="10" t="s">
        <v>286</v>
      </c>
      <c r="D24" s="10" t="s">
        <v>286</v>
      </c>
    </row>
    <row r="25" spans="2:4">
      <c r="B25" s="11" t="s">
        <v>265</v>
      </c>
      <c r="C25" s="11" t="s">
        <v>287</v>
      </c>
      <c r="D25" s="11" t="s">
        <v>287</v>
      </c>
    </row>
    <row r="26" spans="2:4">
      <c r="B26" s="10" t="s">
        <v>265</v>
      </c>
      <c r="C26" s="10" t="s">
        <v>288</v>
      </c>
      <c r="D26" s="10" t="s">
        <v>288</v>
      </c>
    </row>
    <row r="27" spans="2:4">
      <c r="B27" s="11" t="s">
        <v>265</v>
      </c>
      <c r="C27" s="11" t="s">
        <v>289</v>
      </c>
      <c r="D27" s="11" t="s">
        <v>289</v>
      </c>
    </row>
    <row r="28" spans="2:4">
      <c r="B28" s="10" t="s">
        <v>265</v>
      </c>
      <c r="C28" s="10" t="s">
        <v>290</v>
      </c>
      <c r="D28" s="10" t="s">
        <v>290</v>
      </c>
    </row>
    <row r="29" spans="2:4">
      <c r="B29" s="11" t="s">
        <v>265</v>
      </c>
      <c r="C29" s="11" t="s">
        <v>291</v>
      </c>
      <c r="D29" s="11" t="s">
        <v>291</v>
      </c>
    </row>
    <row r="30" spans="2:4">
      <c r="B30" s="10" t="s">
        <v>265</v>
      </c>
      <c r="C30" s="10" t="s">
        <v>292</v>
      </c>
      <c r="D30" s="10" t="s">
        <v>292</v>
      </c>
    </row>
    <row r="31" spans="2:4">
      <c r="B31" s="11" t="s">
        <v>265</v>
      </c>
      <c r="C31" s="11" t="s">
        <v>293</v>
      </c>
      <c r="D31" s="11" t="s">
        <v>293</v>
      </c>
    </row>
    <row r="32" spans="2:4">
      <c r="B32" s="10" t="s">
        <v>265</v>
      </c>
      <c r="C32" s="10" t="s">
        <v>294</v>
      </c>
      <c r="D32" s="10" t="s">
        <v>294</v>
      </c>
    </row>
    <row r="33" spans="2:4">
      <c r="B33" s="11" t="s">
        <v>265</v>
      </c>
      <c r="C33" s="11" t="s">
        <v>295</v>
      </c>
      <c r="D33" s="11" t="s">
        <v>295</v>
      </c>
    </row>
    <row r="34" spans="2:4">
      <c r="B34" s="10" t="s">
        <v>265</v>
      </c>
      <c r="C34" s="10" t="s">
        <v>296</v>
      </c>
      <c r="D34" s="10" t="s">
        <v>296</v>
      </c>
    </row>
    <row r="35" spans="2:4">
      <c r="B35" s="11" t="s">
        <v>265</v>
      </c>
      <c r="C35" s="11" t="s">
        <v>297</v>
      </c>
      <c r="D35" s="11" t="s">
        <v>297</v>
      </c>
    </row>
    <row r="36" spans="2:4">
      <c r="B36" s="10" t="s">
        <v>265</v>
      </c>
      <c r="C36" s="10" t="s">
        <v>298</v>
      </c>
      <c r="D36" s="10" t="s">
        <v>298</v>
      </c>
    </row>
    <row r="37" spans="2:4">
      <c r="B37" s="11" t="s">
        <v>265</v>
      </c>
      <c r="C37" s="11" t="s">
        <v>299</v>
      </c>
      <c r="D37" s="11" t="s">
        <v>299</v>
      </c>
    </row>
    <row r="38" spans="2:4">
      <c r="B38" s="10" t="s">
        <v>265</v>
      </c>
      <c r="C38" s="10" t="s">
        <v>300</v>
      </c>
      <c r="D38" s="10" t="s">
        <v>300</v>
      </c>
    </row>
    <row r="39" spans="2:4">
      <c r="B39" s="11" t="s">
        <v>265</v>
      </c>
      <c r="C39" s="11" t="s">
        <v>301</v>
      </c>
      <c r="D39" s="11" t="s">
        <v>301</v>
      </c>
    </row>
    <row r="40" spans="2:4">
      <c r="B40" s="10" t="s">
        <v>265</v>
      </c>
      <c r="C40" s="10" t="s">
        <v>302</v>
      </c>
      <c r="D40" s="10" t="s">
        <v>302</v>
      </c>
    </row>
    <row r="41" spans="2:4">
      <c r="B41" s="11" t="s">
        <v>265</v>
      </c>
      <c r="C41" s="11" t="s">
        <v>303</v>
      </c>
      <c r="D41" s="11" t="s">
        <v>303</v>
      </c>
    </row>
    <row r="42" spans="2:4">
      <c r="B42" s="10" t="s">
        <v>265</v>
      </c>
      <c r="C42" s="10" t="s">
        <v>304</v>
      </c>
      <c r="D42" s="10" t="s">
        <v>304</v>
      </c>
    </row>
    <row r="43" spans="2:4">
      <c r="B43" s="11" t="s">
        <v>265</v>
      </c>
      <c r="C43" s="11" t="s">
        <v>305</v>
      </c>
      <c r="D43" s="11" t="s">
        <v>305</v>
      </c>
    </row>
    <row r="44" spans="2:4">
      <c r="B44" s="10" t="s">
        <v>265</v>
      </c>
      <c r="C44" s="10" t="s">
        <v>306</v>
      </c>
      <c r="D44" s="10" t="s">
        <v>306</v>
      </c>
    </row>
    <row r="45" spans="2:4">
      <c r="B45" s="11" t="s">
        <v>265</v>
      </c>
      <c r="C45" s="11" t="s">
        <v>307</v>
      </c>
      <c r="D45" s="11" t="s">
        <v>307</v>
      </c>
    </row>
    <row r="46" spans="2:4">
      <c r="B46" s="10" t="s">
        <v>265</v>
      </c>
      <c r="C46" s="10" t="s">
        <v>308</v>
      </c>
      <c r="D46" s="10" t="s">
        <v>308</v>
      </c>
    </row>
    <row r="47" spans="2:4">
      <c r="B47" s="11" t="s">
        <v>265</v>
      </c>
      <c r="C47" s="11" t="s">
        <v>309</v>
      </c>
      <c r="D47" s="11" t="s">
        <v>309</v>
      </c>
    </row>
    <row r="48" spans="2:4">
      <c r="B48" s="10" t="s">
        <v>265</v>
      </c>
      <c r="C48" s="10" t="s">
        <v>310</v>
      </c>
      <c r="D48" s="10" t="s">
        <v>310</v>
      </c>
    </row>
    <row r="49" spans="2:4">
      <c r="B49" s="11" t="s">
        <v>265</v>
      </c>
      <c r="C49" s="11" t="s">
        <v>311</v>
      </c>
      <c r="D49" s="11" t="s">
        <v>311</v>
      </c>
    </row>
    <row r="50" spans="2:4">
      <c r="B50" s="10" t="s">
        <v>265</v>
      </c>
      <c r="C50" s="10" t="s">
        <v>312</v>
      </c>
      <c r="D50" s="10" t="s">
        <v>312</v>
      </c>
    </row>
    <row r="51" spans="2:4">
      <c r="B51" s="11" t="s">
        <v>265</v>
      </c>
      <c r="C51" s="11" t="s">
        <v>313</v>
      </c>
      <c r="D51" s="11" t="s">
        <v>313</v>
      </c>
    </row>
    <row r="52" spans="2:4">
      <c r="B52" s="10" t="s">
        <v>265</v>
      </c>
      <c r="C52" s="10" t="s">
        <v>314</v>
      </c>
      <c r="D52" s="10" t="s">
        <v>314</v>
      </c>
    </row>
    <row r="53" spans="2:4">
      <c r="B53" s="11" t="s">
        <v>265</v>
      </c>
      <c r="C53" s="11" t="s">
        <v>315</v>
      </c>
      <c r="D53" s="11" t="s">
        <v>315</v>
      </c>
    </row>
    <row r="54" spans="2:4">
      <c r="B54" s="10" t="s">
        <v>265</v>
      </c>
      <c r="C54" s="10" t="s">
        <v>316</v>
      </c>
      <c r="D54" s="10" t="s">
        <v>316</v>
      </c>
    </row>
    <row r="55" spans="2:4">
      <c r="B55" s="11" t="s">
        <v>265</v>
      </c>
      <c r="C55" s="11" t="s">
        <v>317</v>
      </c>
      <c r="D55" s="11" t="s">
        <v>317</v>
      </c>
    </row>
    <row r="56" spans="2:4">
      <c r="B56" s="10" t="s">
        <v>265</v>
      </c>
      <c r="C56" s="10" t="s">
        <v>318</v>
      </c>
      <c r="D56" s="10" t="s">
        <v>318</v>
      </c>
    </row>
    <row r="57" spans="2:4">
      <c r="B57" s="11" t="s">
        <v>265</v>
      </c>
      <c r="C57" s="11" t="s">
        <v>319</v>
      </c>
      <c r="D57" s="11" t="s">
        <v>319</v>
      </c>
    </row>
    <row r="58" spans="2:4">
      <c r="B58" s="10" t="s">
        <v>265</v>
      </c>
      <c r="C58" s="10" t="s">
        <v>320</v>
      </c>
      <c r="D58" s="10" t="s">
        <v>320</v>
      </c>
    </row>
    <row r="59" spans="2:4">
      <c r="B59" s="11" t="s">
        <v>265</v>
      </c>
      <c r="C59" s="11" t="s">
        <v>321</v>
      </c>
      <c r="D59" s="11" t="s">
        <v>321</v>
      </c>
    </row>
    <row r="60" spans="2:4">
      <c r="B60" s="10" t="s">
        <v>265</v>
      </c>
      <c r="C60" s="10" t="s">
        <v>322</v>
      </c>
      <c r="D60" s="10" t="s">
        <v>322</v>
      </c>
    </row>
    <row r="61" spans="2:4">
      <c r="B61" s="11" t="s">
        <v>265</v>
      </c>
      <c r="C61" s="11" t="s">
        <v>323</v>
      </c>
      <c r="D61" s="11" t="s">
        <v>323</v>
      </c>
    </row>
    <row r="62" spans="2:4">
      <c r="B62" s="10" t="s">
        <v>265</v>
      </c>
      <c r="C62" s="10" t="s">
        <v>324</v>
      </c>
      <c r="D62" s="10" t="s">
        <v>324</v>
      </c>
    </row>
    <row r="63" spans="2:4">
      <c r="B63" s="11" t="s">
        <v>265</v>
      </c>
      <c r="C63" s="11" t="s">
        <v>325</v>
      </c>
      <c r="D63" s="11" t="s">
        <v>325</v>
      </c>
    </row>
    <row r="64" spans="2:4">
      <c r="B64" s="10" t="s">
        <v>265</v>
      </c>
      <c r="C64" s="10" t="s">
        <v>326</v>
      </c>
      <c r="D64" s="10" t="s">
        <v>326</v>
      </c>
    </row>
    <row r="65" spans="2:4">
      <c r="B65" s="11" t="s">
        <v>265</v>
      </c>
      <c r="C65" s="11" t="s">
        <v>327</v>
      </c>
      <c r="D65" s="11" t="s">
        <v>327</v>
      </c>
    </row>
    <row r="66" spans="2:4">
      <c r="B66" s="10" t="s">
        <v>265</v>
      </c>
      <c r="C66" s="10" t="s">
        <v>328</v>
      </c>
      <c r="D66" s="10" t="s">
        <v>328</v>
      </c>
    </row>
    <row r="67" spans="2:4">
      <c r="B67" s="11" t="s">
        <v>265</v>
      </c>
      <c r="C67" s="11" t="s">
        <v>329</v>
      </c>
      <c r="D67" s="11" t="s">
        <v>329</v>
      </c>
    </row>
    <row r="68" spans="2:4">
      <c r="B68" s="10" t="s">
        <v>265</v>
      </c>
      <c r="C68" s="10" t="s">
        <v>330</v>
      </c>
      <c r="D68" s="10" t="s">
        <v>330</v>
      </c>
    </row>
    <row r="69" spans="2:4">
      <c r="B69" s="11" t="s">
        <v>265</v>
      </c>
      <c r="C69" s="11" t="s">
        <v>331</v>
      </c>
      <c r="D69" s="11" t="s">
        <v>331</v>
      </c>
    </row>
    <row r="70" spans="2:4">
      <c r="B70" s="10" t="s">
        <v>265</v>
      </c>
      <c r="C70" s="10" t="s">
        <v>332</v>
      </c>
      <c r="D70" s="10" t="s">
        <v>332</v>
      </c>
    </row>
    <row r="71" spans="2:4">
      <c r="B71" s="11" t="s">
        <v>265</v>
      </c>
      <c r="C71" s="11" t="s">
        <v>333</v>
      </c>
      <c r="D71" s="11" t="s">
        <v>333</v>
      </c>
    </row>
    <row r="72" spans="2:4">
      <c r="B72" s="10" t="s">
        <v>265</v>
      </c>
      <c r="C72" s="10" t="s">
        <v>334</v>
      </c>
      <c r="D72" s="10" t="s">
        <v>334</v>
      </c>
    </row>
    <row r="73" spans="2:4">
      <c r="B73" s="11" t="s">
        <v>265</v>
      </c>
      <c r="C73" s="11" t="s">
        <v>335</v>
      </c>
      <c r="D73" s="11" t="s">
        <v>335</v>
      </c>
    </row>
    <row r="74" spans="2:4">
      <c r="B74" s="10" t="s">
        <v>265</v>
      </c>
      <c r="C74" s="10" t="s">
        <v>336</v>
      </c>
      <c r="D74" s="10" t="s">
        <v>336</v>
      </c>
    </row>
    <row r="75" spans="2:4">
      <c r="B75" s="11" t="s">
        <v>265</v>
      </c>
      <c r="C75" s="11" t="s">
        <v>337</v>
      </c>
      <c r="D75" s="11" t="s">
        <v>337</v>
      </c>
    </row>
    <row r="76" spans="2:4">
      <c r="B76" s="10" t="s">
        <v>265</v>
      </c>
      <c r="C76" s="10" t="s">
        <v>338</v>
      </c>
      <c r="D76" s="10" t="s">
        <v>338</v>
      </c>
    </row>
    <row r="77" spans="2:4">
      <c r="B77" s="11" t="s">
        <v>265</v>
      </c>
      <c r="C77" s="11" t="s">
        <v>339</v>
      </c>
      <c r="D77" s="11" t="s">
        <v>339</v>
      </c>
    </row>
    <row r="78" spans="2:4">
      <c r="B78" s="10" t="s">
        <v>265</v>
      </c>
      <c r="C78" s="10" t="s">
        <v>340</v>
      </c>
      <c r="D78" s="10" t="s">
        <v>340</v>
      </c>
    </row>
    <row r="79" spans="2:4">
      <c r="B79" s="11" t="s">
        <v>265</v>
      </c>
      <c r="C79" s="11" t="s">
        <v>341</v>
      </c>
      <c r="D79" s="11" t="s">
        <v>341</v>
      </c>
    </row>
    <row r="80" spans="2:4">
      <c r="B80" s="10" t="s">
        <v>265</v>
      </c>
      <c r="C80" s="10" t="s">
        <v>342</v>
      </c>
      <c r="D80" s="10" t="s">
        <v>342</v>
      </c>
    </row>
    <row r="81" spans="2:4">
      <c r="B81" s="11" t="s">
        <v>265</v>
      </c>
      <c r="C81" s="11" t="s">
        <v>343</v>
      </c>
      <c r="D81" s="11" t="s">
        <v>343</v>
      </c>
    </row>
    <row r="82" spans="2:4">
      <c r="B82" s="10" t="s">
        <v>265</v>
      </c>
      <c r="C82" s="10" t="s">
        <v>344</v>
      </c>
      <c r="D82" s="10" t="s">
        <v>344</v>
      </c>
    </row>
    <row r="83" spans="2:4">
      <c r="B83" s="11" t="s">
        <v>265</v>
      </c>
      <c r="C83" s="11" t="s">
        <v>345</v>
      </c>
      <c r="D83" s="11" t="s">
        <v>345</v>
      </c>
    </row>
    <row r="84" spans="2:4">
      <c r="B84" s="10" t="s">
        <v>265</v>
      </c>
      <c r="C84" s="10" t="s">
        <v>346</v>
      </c>
      <c r="D84" s="10" t="s">
        <v>346</v>
      </c>
    </row>
    <row r="85" spans="2:4">
      <c r="B85" s="11" t="s">
        <v>265</v>
      </c>
      <c r="C85" s="11" t="s">
        <v>347</v>
      </c>
      <c r="D85" s="11" t="s">
        <v>347</v>
      </c>
    </row>
    <row r="86" spans="2:4">
      <c r="B86" s="10" t="s">
        <v>265</v>
      </c>
      <c r="C86" s="10" t="s">
        <v>348</v>
      </c>
      <c r="D86" s="10" t="s">
        <v>348</v>
      </c>
    </row>
    <row r="87" spans="2:4">
      <c r="B87" s="11" t="s">
        <v>265</v>
      </c>
      <c r="C87" s="11" t="s">
        <v>349</v>
      </c>
      <c r="D87" s="11" t="s">
        <v>349</v>
      </c>
    </row>
    <row r="88" spans="2:4">
      <c r="B88" s="10" t="s">
        <v>265</v>
      </c>
      <c r="C88" s="10" t="s">
        <v>350</v>
      </c>
      <c r="D88" s="10" t="s">
        <v>350</v>
      </c>
    </row>
    <row r="89" spans="2:4">
      <c r="B89" s="11" t="s">
        <v>265</v>
      </c>
      <c r="C89" s="11" t="s">
        <v>351</v>
      </c>
      <c r="D89" s="11" t="s">
        <v>351</v>
      </c>
    </row>
    <row r="90" spans="2:4">
      <c r="B90" s="10" t="s">
        <v>265</v>
      </c>
      <c r="C90" s="10" t="s">
        <v>352</v>
      </c>
      <c r="D90" s="10" t="s">
        <v>352</v>
      </c>
    </row>
    <row r="91" spans="2:4">
      <c r="B91" s="11" t="s">
        <v>265</v>
      </c>
      <c r="C91" s="11" t="s">
        <v>353</v>
      </c>
      <c r="D91" s="11" t="s">
        <v>353</v>
      </c>
    </row>
    <row r="92" spans="2:4">
      <c r="B92" s="10" t="s">
        <v>265</v>
      </c>
      <c r="C92" s="10" t="s">
        <v>354</v>
      </c>
      <c r="D92" s="10" t="s">
        <v>354</v>
      </c>
    </row>
    <row r="93" spans="2:4">
      <c r="B93" s="11" t="s">
        <v>265</v>
      </c>
      <c r="C93" s="11" t="s">
        <v>355</v>
      </c>
      <c r="D93" s="11" t="s">
        <v>355</v>
      </c>
    </row>
    <row r="94" spans="2:4">
      <c r="B94" s="10" t="s">
        <v>265</v>
      </c>
      <c r="C94" s="10" t="s">
        <v>356</v>
      </c>
      <c r="D94" s="10" t="s">
        <v>356</v>
      </c>
    </row>
    <row r="95" spans="2:4">
      <c r="B95" s="11" t="s">
        <v>265</v>
      </c>
      <c r="C95" s="11" t="s">
        <v>357</v>
      </c>
      <c r="D95" s="11" t="s">
        <v>357</v>
      </c>
    </row>
    <row r="96" spans="2:4">
      <c r="B96" s="10" t="s">
        <v>265</v>
      </c>
      <c r="C96" s="10" t="s">
        <v>358</v>
      </c>
      <c r="D96" s="10" t="s">
        <v>358</v>
      </c>
    </row>
    <row r="97" spans="2:4">
      <c r="B97" s="11" t="s">
        <v>265</v>
      </c>
      <c r="C97" s="11" t="s">
        <v>359</v>
      </c>
      <c r="D97" s="11" t="s">
        <v>359</v>
      </c>
    </row>
    <row r="98" spans="2:4">
      <c r="B98" s="10" t="s">
        <v>265</v>
      </c>
      <c r="C98" s="10" t="s">
        <v>360</v>
      </c>
      <c r="D98" s="10" t="s">
        <v>360</v>
      </c>
    </row>
    <row r="99" spans="2:4">
      <c r="B99" s="11" t="s">
        <v>265</v>
      </c>
      <c r="C99" s="11" t="s">
        <v>361</v>
      </c>
      <c r="D99" s="11" t="s">
        <v>361</v>
      </c>
    </row>
    <row r="100" spans="2:4">
      <c r="B100" s="10" t="s">
        <v>265</v>
      </c>
      <c r="C100" s="10" t="s">
        <v>362</v>
      </c>
      <c r="D100" s="10" t="s">
        <v>362</v>
      </c>
    </row>
    <row r="101" spans="2:4">
      <c r="B101" s="11" t="s">
        <v>265</v>
      </c>
      <c r="C101" s="11" t="s">
        <v>363</v>
      </c>
      <c r="D101" s="11" t="s">
        <v>363</v>
      </c>
    </row>
    <row r="102" spans="2:4">
      <c r="B102" s="10" t="s">
        <v>265</v>
      </c>
      <c r="C102" s="10" t="s">
        <v>364</v>
      </c>
      <c r="D102" s="10" t="s">
        <v>364</v>
      </c>
    </row>
    <row r="103" spans="2:4">
      <c r="B103" s="11" t="s">
        <v>265</v>
      </c>
      <c r="C103" s="11" t="s">
        <v>365</v>
      </c>
      <c r="D103" s="11" t="s">
        <v>365</v>
      </c>
    </row>
    <row r="104" spans="2:4">
      <c r="B104" s="10" t="s">
        <v>265</v>
      </c>
      <c r="C104" s="10" t="s">
        <v>366</v>
      </c>
      <c r="D104" s="10" t="s">
        <v>366</v>
      </c>
    </row>
    <row r="105" spans="2:4">
      <c r="B105" s="11" t="s">
        <v>265</v>
      </c>
      <c r="C105" s="11" t="s">
        <v>367</v>
      </c>
      <c r="D105" s="11" t="s">
        <v>367</v>
      </c>
    </row>
    <row r="106" spans="2:4">
      <c r="B106" s="10" t="s">
        <v>265</v>
      </c>
      <c r="C106" s="10" t="s">
        <v>368</v>
      </c>
      <c r="D106" s="10" t="s">
        <v>368</v>
      </c>
    </row>
    <row r="107" spans="2:4">
      <c r="B107" s="11" t="s">
        <v>265</v>
      </c>
      <c r="C107" s="11" t="s">
        <v>369</v>
      </c>
      <c r="D107" s="11" t="s">
        <v>369</v>
      </c>
    </row>
    <row r="108" spans="2:4">
      <c r="B108" s="10" t="s">
        <v>265</v>
      </c>
      <c r="C108" s="10" t="s">
        <v>370</v>
      </c>
      <c r="D108" s="10" t="s">
        <v>370</v>
      </c>
    </row>
    <row r="109" spans="2:4">
      <c r="B109" s="11" t="s">
        <v>265</v>
      </c>
      <c r="C109" s="11" t="s">
        <v>371</v>
      </c>
      <c r="D109" s="11" t="s">
        <v>371</v>
      </c>
    </row>
    <row r="110" spans="2:4">
      <c r="B110" s="10" t="s">
        <v>265</v>
      </c>
      <c r="C110" s="10" t="s">
        <v>372</v>
      </c>
      <c r="D110" s="10" t="s">
        <v>372</v>
      </c>
    </row>
    <row r="111" spans="2:4">
      <c r="B111" s="11" t="s">
        <v>265</v>
      </c>
      <c r="C111" s="11" t="s">
        <v>373</v>
      </c>
      <c r="D111" s="11" t="s">
        <v>373</v>
      </c>
    </row>
    <row r="112" spans="2:4">
      <c r="B112" s="10" t="s">
        <v>265</v>
      </c>
      <c r="C112" s="10" t="s">
        <v>374</v>
      </c>
      <c r="D112" s="10" t="s">
        <v>374</v>
      </c>
    </row>
    <row r="113" spans="2:4">
      <c r="B113" s="11" t="s">
        <v>265</v>
      </c>
      <c r="C113" s="11" t="s">
        <v>375</v>
      </c>
      <c r="D113" s="11" t="s">
        <v>375</v>
      </c>
    </row>
    <row r="114" spans="2:4">
      <c r="B114" s="10" t="s">
        <v>265</v>
      </c>
      <c r="C114" s="10" t="s">
        <v>376</v>
      </c>
      <c r="D114" s="10" t="s">
        <v>376</v>
      </c>
    </row>
    <row r="115" spans="2:4">
      <c r="B115" s="11" t="s">
        <v>265</v>
      </c>
      <c r="C115" s="11" t="s">
        <v>377</v>
      </c>
      <c r="D115" s="11" t="s">
        <v>377</v>
      </c>
    </row>
    <row r="116" spans="2:4">
      <c r="B116" s="10" t="s">
        <v>265</v>
      </c>
      <c r="C116" s="10" t="s">
        <v>378</v>
      </c>
      <c r="D116" s="10" t="s">
        <v>378</v>
      </c>
    </row>
    <row r="117" spans="2:4">
      <c r="B117" s="11" t="s">
        <v>265</v>
      </c>
      <c r="C117" s="11" t="s">
        <v>379</v>
      </c>
      <c r="D117" s="11" t="s">
        <v>379</v>
      </c>
    </row>
    <row r="118" spans="2:4">
      <c r="B118" s="10" t="s">
        <v>265</v>
      </c>
      <c r="C118" s="10" t="s">
        <v>380</v>
      </c>
      <c r="D118" s="10" t="s">
        <v>380</v>
      </c>
    </row>
    <row r="119" spans="2:4">
      <c r="B119" s="11" t="s">
        <v>265</v>
      </c>
      <c r="C119" s="11" t="s">
        <v>381</v>
      </c>
      <c r="D119" s="11" t="s">
        <v>381</v>
      </c>
    </row>
    <row r="120" spans="2:4">
      <c r="B120" s="10" t="s">
        <v>265</v>
      </c>
      <c r="C120" s="10" t="s">
        <v>382</v>
      </c>
      <c r="D120" s="10" t="s">
        <v>382</v>
      </c>
    </row>
    <row r="121" spans="2:4">
      <c r="B121" s="11" t="s">
        <v>265</v>
      </c>
      <c r="C121" s="11" t="s">
        <v>383</v>
      </c>
      <c r="D121" s="11" t="s">
        <v>383</v>
      </c>
    </row>
    <row r="122" spans="2:4">
      <c r="B122" s="10" t="s">
        <v>265</v>
      </c>
      <c r="C122" s="10" t="s">
        <v>384</v>
      </c>
      <c r="D122" s="10" t="s">
        <v>384</v>
      </c>
    </row>
    <row r="123" spans="2:4">
      <c r="B123" s="11" t="s">
        <v>265</v>
      </c>
      <c r="C123" s="11" t="s">
        <v>385</v>
      </c>
      <c r="D123" s="11" t="s">
        <v>385</v>
      </c>
    </row>
    <row r="124" spans="2:4">
      <c r="B124" s="10" t="s">
        <v>265</v>
      </c>
      <c r="C124" s="10" t="s">
        <v>386</v>
      </c>
      <c r="D124" s="10" t="s">
        <v>386</v>
      </c>
    </row>
    <row r="125" spans="2:4">
      <c r="B125" s="11" t="s">
        <v>265</v>
      </c>
      <c r="C125" s="11" t="s">
        <v>387</v>
      </c>
      <c r="D125" s="11" t="s">
        <v>387</v>
      </c>
    </row>
    <row r="126" spans="2:4">
      <c r="B126" s="10" t="s">
        <v>265</v>
      </c>
      <c r="C126" s="10" t="s">
        <v>388</v>
      </c>
      <c r="D126" s="10" t="s">
        <v>388</v>
      </c>
    </row>
    <row r="127" spans="2:4">
      <c r="B127" s="11" t="s">
        <v>265</v>
      </c>
      <c r="C127" s="11" t="s">
        <v>389</v>
      </c>
      <c r="D127" s="11" t="s">
        <v>389</v>
      </c>
    </row>
    <row r="128" spans="2:4">
      <c r="B128" s="10" t="s">
        <v>265</v>
      </c>
      <c r="C128" s="10" t="s">
        <v>390</v>
      </c>
      <c r="D128" s="10" t="s">
        <v>390</v>
      </c>
    </row>
    <row r="129" spans="2:4">
      <c r="B129" s="11" t="s">
        <v>265</v>
      </c>
      <c r="C129" s="11" t="s">
        <v>391</v>
      </c>
      <c r="D129" s="11" t="s">
        <v>391</v>
      </c>
    </row>
    <row r="130" spans="2:4">
      <c r="B130" s="10" t="s">
        <v>265</v>
      </c>
      <c r="C130" s="10" t="s">
        <v>392</v>
      </c>
      <c r="D130" s="10" t="s">
        <v>392</v>
      </c>
    </row>
    <row r="131" spans="2:4">
      <c r="B131" s="11" t="s">
        <v>265</v>
      </c>
      <c r="C131" s="11" t="s">
        <v>393</v>
      </c>
      <c r="D131" s="11" t="s">
        <v>393</v>
      </c>
    </row>
    <row r="132" spans="2:4">
      <c r="B132" s="10" t="s">
        <v>265</v>
      </c>
      <c r="C132" s="10" t="s">
        <v>394</v>
      </c>
      <c r="D132" s="10" t="s">
        <v>394</v>
      </c>
    </row>
    <row r="133" spans="2:4">
      <c r="B133" s="11" t="s">
        <v>265</v>
      </c>
      <c r="C133" s="11" t="s">
        <v>395</v>
      </c>
      <c r="D133" s="11" t="s">
        <v>395</v>
      </c>
    </row>
    <row r="134" spans="2:4">
      <c r="B134" s="10" t="s">
        <v>265</v>
      </c>
      <c r="C134" s="10" t="s">
        <v>396</v>
      </c>
      <c r="D134" s="10" t="s">
        <v>396</v>
      </c>
    </row>
    <row r="135" spans="2:4">
      <c r="B135" s="11" t="s">
        <v>265</v>
      </c>
      <c r="C135" s="11" t="s">
        <v>397</v>
      </c>
      <c r="D135" s="11" t="s">
        <v>397</v>
      </c>
    </row>
    <row r="136" spans="2:4">
      <c r="B136" s="10" t="s">
        <v>265</v>
      </c>
      <c r="C136" s="10" t="s">
        <v>398</v>
      </c>
      <c r="D136" s="10" t="s">
        <v>398</v>
      </c>
    </row>
    <row r="137" spans="2:4">
      <c r="B137" s="11" t="s">
        <v>265</v>
      </c>
      <c r="C137" s="11" t="s">
        <v>399</v>
      </c>
      <c r="D137" s="11" t="s">
        <v>399</v>
      </c>
    </row>
    <row r="138" spans="2:4">
      <c r="B138" s="10" t="s">
        <v>265</v>
      </c>
      <c r="C138" s="10" t="s">
        <v>400</v>
      </c>
      <c r="D138" s="10" t="s">
        <v>400</v>
      </c>
    </row>
    <row r="139" spans="2:4">
      <c r="B139" s="11" t="s">
        <v>265</v>
      </c>
      <c r="C139" s="11" t="s">
        <v>401</v>
      </c>
      <c r="D139" s="11" t="s">
        <v>401</v>
      </c>
    </row>
    <row r="140" spans="2:4">
      <c r="B140" s="10" t="s">
        <v>265</v>
      </c>
      <c r="C140" s="10" t="s">
        <v>402</v>
      </c>
      <c r="D140" s="10" t="s">
        <v>402</v>
      </c>
    </row>
    <row r="141" spans="2:4">
      <c r="B141" s="11" t="s">
        <v>265</v>
      </c>
      <c r="C141" s="11" t="s">
        <v>403</v>
      </c>
      <c r="D141" s="11" t="s">
        <v>403</v>
      </c>
    </row>
    <row r="142" spans="2:4">
      <c r="B142" s="10" t="s">
        <v>265</v>
      </c>
      <c r="C142" s="10" t="s">
        <v>404</v>
      </c>
      <c r="D142" s="10" t="s">
        <v>404</v>
      </c>
    </row>
    <row r="143" spans="2:4">
      <c r="B143" s="11" t="s">
        <v>265</v>
      </c>
      <c r="C143" s="11" t="s">
        <v>405</v>
      </c>
      <c r="D143" s="11" t="s">
        <v>405</v>
      </c>
    </row>
    <row r="144" spans="2:4">
      <c r="B144" s="10" t="s">
        <v>265</v>
      </c>
      <c r="C144" s="10" t="s">
        <v>406</v>
      </c>
      <c r="D144" s="10" t="s">
        <v>406</v>
      </c>
    </row>
    <row r="145" spans="2:4">
      <c r="B145" s="11" t="s">
        <v>265</v>
      </c>
      <c r="C145" s="11" t="s">
        <v>407</v>
      </c>
      <c r="D145" s="11" t="s">
        <v>407</v>
      </c>
    </row>
    <row r="146" spans="2:4">
      <c r="B146" s="10" t="s">
        <v>265</v>
      </c>
      <c r="C146" s="10" t="s">
        <v>408</v>
      </c>
      <c r="D146" s="10" t="s">
        <v>408</v>
      </c>
    </row>
    <row r="147" spans="2:4">
      <c r="B147" s="11" t="s">
        <v>265</v>
      </c>
      <c r="C147" s="11" t="s">
        <v>409</v>
      </c>
      <c r="D147" s="11" t="s">
        <v>409</v>
      </c>
    </row>
    <row r="148" spans="2:4">
      <c r="B148" s="10" t="s">
        <v>265</v>
      </c>
      <c r="C148" s="10" t="s">
        <v>410</v>
      </c>
      <c r="D148" s="10" t="s">
        <v>410</v>
      </c>
    </row>
    <row r="149" spans="2:4">
      <c r="B149" s="11" t="s">
        <v>265</v>
      </c>
      <c r="C149" s="11" t="s">
        <v>411</v>
      </c>
      <c r="D149" s="11" t="s">
        <v>411</v>
      </c>
    </row>
    <row r="150" spans="2:4">
      <c r="B150" s="10" t="s">
        <v>265</v>
      </c>
      <c r="C150" s="10" t="s">
        <v>412</v>
      </c>
      <c r="D150" s="10" t="s">
        <v>412</v>
      </c>
    </row>
    <row r="151" spans="2:4">
      <c r="B151" s="11" t="s">
        <v>265</v>
      </c>
      <c r="C151" s="11" t="s">
        <v>413</v>
      </c>
      <c r="D151" s="11" t="s">
        <v>413</v>
      </c>
    </row>
    <row r="152" spans="2:4">
      <c r="B152" s="10" t="s">
        <v>265</v>
      </c>
      <c r="C152" s="10" t="s">
        <v>414</v>
      </c>
      <c r="D152" s="10" t="s">
        <v>414</v>
      </c>
    </row>
    <row r="153" spans="2:4">
      <c r="B153" s="11" t="s">
        <v>265</v>
      </c>
      <c r="C153" s="11" t="s">
        <v>415</v>
      </c>
      <c r="D153" s="11" t="s">
        <v>415</v>
      </c>
    </row>
    <row r="154" spans="2:4">
      <c r="B154" s="10" t="s">
        <v>265</v>
      </c>
      <c r="C154" s="10" t="s">
        <v>416</v>
      </c>
      <c r="D154" s="10" t="s">
        <v>416</v>
      </c>
    </row>
    <row r="155" spans="2:4">
      <c r="B155" s="11" t="s">
        <v>265</v>
      </c>
      <c r="C155" s="11" t="s">
        <v>417</v>
      </c>
      <c r="D155" s="11" t="s">
        <v>417</v>
      </c>
    </row>
    <row r="156" spans="2:4">
      <c r="B156" s="10" t="s">
        <v>265</v>
      </c>
      <c r="C156" s="10" t="s">
        <v>418</v>
      </c>
      <c r="D156" s="10" t="s">
        <v>418</v>
      </c>
    </row>
    <row r="157" spans="2:4">
      <c r="B157" s="11" t="s">
        <v>265</v>
      </c>
      <c r="C157" s="11" t="s">
        <v>419</v>
      </c>
      <c r="D157" s="11" t="s">
        <v>419</v>
      </c>
    </row>
    <row r="158" spans="2:4">
      <c r="B158" s="10" t="s">
        <v>265</v>
      </c>
      <c r="C158" s="10" t="s">
        <v>420</v>
      </c>
      <c r="D158" s="10" t="s">
        <v>420</v>
      </c>
    </row>
    <row r="159" spans="2:4">
      <c r="B159" s="11" t="s">
        <v>265</v>
      </c>
      <c r="C159" s="11" t="s">
        <v>421</v>
      </c>
      <c r="D159" s="11" t="s">
        <v>421</v>
      </c>
    </row>
    <row r="160" spans="2:4">
      <c r="B160" s="10" t="s">
        <v>265</v>
      </c>
      <c r="C160" s="10" t="s">
        <v>422</v>
      </c>
      <c r="D160" s="10" t="s">
        <v>422</v>
      </c>
    </row>
    <row r="161" spans="2:4">
      <c r="B161" s="11" t="s">
        <v>265</v>
      </c>
      <c r="C161" s="11" t="s">
        <v>423</v>
      </c>
      <c r="D161" s="11" t="s">
        <v>423</v>
      </c>
    </row>
    <row r="162" spans="2:4">
      <c r="B162" s="10" t="s">
        <v>265</v>
      </c>
      <c r="C162" s="10" t="s">
        <v>424</v>
      </c>
      <c r="D162" s="10" t="s">
        <v>424</v>
      </c>
    </row>
    <row r="163" spans="2:4">
      <c r="B163" s="11" t="s">
        <v>265</v>
      </c>
      <c r="C163" s="11" t="s">
        <v>425</v>
      </c>
      <c r="D163" s="11" t="s">
        <v>425</v>
      </c>
    </row>
    <row r="164" spans="2:4">
      <c r="B164" s="10" t="s">
        <v>265</v>
      </c>
      <c r="C164" s="10" t="s">
        <v>426</v>
      </c>
      <c r="D164" s="10" t="s">
        <v>426</v>
      </c>
    </row>
    <row r="165" spans="2:4">
      <c r="B165" s="11" t="s">
        <v>265</v>
      </c>
      <c r="C165" s="11" t="s">
        <v>427</v>
      </c>
      <c r="D165" s="11" t="s">
        <v>427</v>
      </c>
    </row>
    <row r="166" spans="2:4">
      <c r="B166" s="10" t="s">
        <v>265</v>
      </c>
      <c r="C166" s="10" t="s">
        <v>428</v>
      </c>
      <c r="D166" s="10" t="s">
        <v>428</v>
      </c>
    </row>
    <row r="167" spans="2:4">
      <c r="B167" s="11" t="s">
        <v>265</v>
      </c>
      <c r="C167" s="11" t="s">
        <v>429</v>
      </c>
      <c r="D167" s="11" t="s">
        <v>429</v>
      </c>
    </row>
    <row r="168" spans="2:4">
      <c r="B168" s="10" t="s">
        <v>265</v>
      </c>
      <c r="C168" s="10" t="s">
        <v>430</v>
      </c>
      <c r="D168" s="10" t="s">
        <v>430</v>
      </c>
    </row>
    <row r="169" spans="2:4">
      <c r="B169" s="11" t="s">
        <v>265</v>
      </c>
      <c r="C169" s="11" t="s">
        <v>431</v>
      </c>
      <c r="D169" s="11" t="s">
        <v>431</v>
      </c>
    </row>
    <row r="170" spans="2:4">
      <c r="B170" s="10" t="s">
        <v>265</v>
      </c>
      <c r="C170" s="10" t="s">
        <v>432</v>
      </c>
      <c r="D170" s="10" t="s">
        <v>432</v>
      </c>
    </row>
    <row r="171" spans="2:4">
      <c r="B171" s="11" t="s">
        <v>265</v>
      </c>
      <c r="C171" s="11" t="s">
        <v>433</v>
      </c>
      <c r="D171" s="11" t="s">
        <v>433</v>
      </c>
    </row>
    <row r="172" spans="2:4">
      <c r="B172" s="10" t="s">
        <v>265</v>
      </c>
      <c r="C172" s="10" t="s">
        <v>434</v>
      </c>
      <c r="D172" s="10" t="s">
        <v>434</v>
      </c>
    </row>
    <row r="173" spans="2:4">
      <c r="B173" s="11" t="s">
        <v>265</v>
      </c>
      <c r="C173" s="11" t="s">
        <v>435</v>
      </c>
      <c r="D173" s="11" t="s">
        <v>435</v>
      </c>
    </row>
    <row r="174" spans="2:4">
      <c r="B174" s="10" t="s">
        <v>265</v>
      </c>
      <c r="C174" s="10" t="s">
        <v>436</v>
      </c>
      <c r="D174" s="10" t="s">
        <v>436</v>
      </c>
    </row>
    <row r="175" spans="2:4">
      <c r="B175" s="11" t="s">
        <v>265</v>
      </c>
      <c r="C175" s="11" t="s">
        <v>437</v>
      </c>
      <c r="D175" s="11" t="s">
        <v>437</v>
      </c>
    </row>
    <row r="176" spans="2:4">
      <c r="B176" s="10" t="s">
        <v>265</v>
      </c>
      <c r="C176" s="10" t="s">
        <v>438</v>
      </c>
      <c r="D176" s="10" t="s">
        <v>438</v>
      </c>
    </row>
    <row r="177" spans="2:4">
      <c r="B177" s="11" t="s">
        <v>265</v>
      </c>
      <c r="C177" s="11" t="s">
        <v>439</v>
      </c>
      <c r="D177" s="11" t="s">
        <v>439</v>
      </c>
    </row>
    <row r="178" spans="2:4">
      <c r="B178" s="10" t="s">
        <v>265</v>
      </c>
      <c r="C178" s="10" t="s">
        <v>440</v>
      </c>
      <c r="D178" s="10" t="s">
        <v>440</v>
      </c>
    </row>
    <row r="179" spans="2:4">
      <c r="B179" s="11" t="s">
        <v>265</v>
      </c>
      <c r="C179" s="11" t="s">
        <v>441</v>
      </c>
      <c r="D179" s="11" t="s">
        <v>441</v>
      </c>
    </row>
    <row r="180" spans="2:4">
      <c r="B180" s="10" t="s">
        <v>265</v>
      </c>
      <c r="C180" s="10" t="s">
        <v>442</v>
      </c>
      <c r="D180" s="10" t="s">
        <v>442</v>
      </c>
    </row>
    <row r="181" spans="2:4">
      <c r="B181" s="11" t="s">
        <v>265</v>
      </c>
      <c r="C181" s="11" t="s">
        <v>443</v>
      </c>
      <c r="D181" s="11" t="s">
        <v>443</v>
      </c>
    </row>
    <row r="182" spans="2:4">
      <c r="B182" s="10" t="s">
        <v>265</v>
      </c>
      <c r="C182" s="10" t="s">
        <v>444</v>
      </c>
      <c r="D182" s="10" t="s">
        <v>444</v>
      </c>
    </row>
    <row r="183" spans="2:4">
      <c r="B183" s="11" t="s">
        <v>265</v>
      </c>
      <c r="C183" s="11" t="s">
        <v>445</v>
      </c>
      <c r="D183" s="11" t="s">
        <v>445</v>
      </c>
    </row>
    <row r="184" spans="2:4">
      <c r="B184" s="10" t="s">
        <v>265</v>
      </c>
      <c r="C184" s="10" t="s">
        <v>446</v>
      </c>
      <c r="D184" s="10" t="s">
        <v>446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56"/>
  <sheetViews>
    <sheetView workbookViewId="0">
      <pane ySplit="2" topLeftCell="A39" activePane="bottomLeft" state="frozen"/>
      <selection pane="bottomLeft" activeCell="B39" sqref="B39"/>
    </sheetView>
  </sheetViews>
  <sheetFormatPr defaultRowHeight="14.25"/>
  <cols>
    <col min="1" max="1" width="14.86328125" bestFit="1" customWidth="1"/>
    <col min="2" max="2" width="11.06640625" bestFit="1" customWidth="1"/>
    <col min="3" max="4" width="15.265625" bestFit="1" customWidth="1"/>
    <col min="5" max="5" width="6.46484375" bestFit="1" customWidth="1"/>
    <col min="6" max="6" width="10.53125" bestFit="1" customWidth="1"/>
    <col min="7" max="7" width="7.33203125" bestFit="1" customWidth="1"/>
  </cols>
  <sheetData>
    <row r="1" spans="1:7" ht="17.25" thickBot="1">
      <c r="A1" s="5" t="s">
        <v>65</v>
      </c>
    </row>
    <row r="2" spans="1:7" ht="15" thickTop="1" thickBot="1">
      <c r="A2" s="6" t="s">
        <v>54</v>
      </c>
      <c r="B2" s="6" t="s">
        <v>55</v>
      </c>
      <c r="C2" s="6" t="s">
        <v>56</v>
      </c>
      <c r="D2" s="6" t="s">
        <v>66</v>
      </c>
      <c r="E2" s="6" t="s">
        <v>67</v>
      </c>
      <c r="F2" s="6" t="s">
        <v>68</v>
      </c>
      <c r="G2" s="6" t="s">
        <v>69</v>
      </c>
    </row>
    <row r="3" spans="1:7">
      <c r="A3" t="s">
        <v>120</v>
      </c>
      <c r="B3" t="s">
        <v>121</v>
      </c>
      <c r="C3" t="s">
        <v>122</v>
      </c>
    </row>
    <row r="4" spans="1:7">
      <c r="A4" t="s">
        <v>120</v>
      </c>
      <c r="B4" t="s">
        <v>123</v>
      </c>
      <c r="C4" t="s">
        <v>124</v>
      </c>
    </row>
    <row r="5" spans="1:7">
      <c r="A5" t="s">
        <v>70</v>
      </c>
      <c r="C5" t="str">
        <f>D5</f>
        <v>CCGT</v>
      </c>
      <c r="D5" t="s">
        <v>88</v>
      </c>
    </row>
    <row r="6" spans="1:7">
      <c r="A6" t="s">
        <v>70</v>
      </c>
      <c r="C6" t="str">
        <f t="shared" ref="C6:C49" si="0">D6</f>
        <v>Int Comb</v>
      </c>
      <c r="D6" t="s">
        <v>89</v>
      </c>
    </row>
    <row r="7" spans="1:7">
      <c r="A7" t="s">
        <v>70</v>
      </c>
      <c r="C7" t="str">
        <f t="shared" si="0"/>
        <v>Gas_Oil Steam</v>
      </c>
      <c r="D7" t="s">
        <v>90</v>
      </c>
    </row>
    <row r="8" spans="1:7">
      <c r="A8" t="s">
        <v>70</v>
      </c>
      <c r="C8" t="str">
        <f t="shared" si="0"/>
        <v>OCGT (Peaker)</v>
      </c>
      <c r="D8" t="s">
        <v>91</v>
      </c>
    </row>
    <row r="9" spans="1:7">
      <c r="A9" t="s">
        <v>70</v>
      </c>
      <c r="C9" t="str">
        <f t="shared" si="0"/>
        <v>Subcritical Coal</v>
      </c>
      <c r="D9" t="s">
        <v>92</v>
      </c>
    </row>
    <row r="10" spans="1:7">
      <c r="A10" t="s">
        <v>70</v>
      </c>
      <c r="C10" t="str">
        <f t="shared" si="0"/>
        <v>Supercritical Coal</v>
      </c>
      <c r="D10" t="s">
        <v>93</v>
      </c>
    </row>
    <row r="11" spans="1:7">
      <c r="A11" t="s">
        <v>70</v>
      </c>
      <c r="C11" t="str">
        <f t="shared" si="0"/>
        <v>IGCC</v>
      </c>
      <c r="D11" t="s">
        <v>94</v>
      </c>
    </row>
    <row r="12" spans="1:7">
      <c r="A12" t="s">
        <v>70</v>
      </c>
      <c r="C12" t="str">
        <f t="shared" si="0"/>
        <v>Bio Power</v>
      </c>
      <c r="D12" t="s">
        <v>197</v>
      </c>
    </row>
    <row r="13" spans="1:7">
      <c r="A13" t="s">
        <v>70</v>
      </c>
      <c r="C13" t="str">
        <f t="shared" si="0"/>
        <v>Solar Util</v>
      </c>
      <c r="D13" t="s">
        <v>198</v>
      </c>
    </row>
    <row r="14" spans="1:7">
      <c r="A14" t="s">
        <v>70</v>
      </c>
      <c r="C14" t="str">
        <f t="shared" si="0"/>
        <v>Wind onshore</v>
      </c>
      <c r="D14" t="s">
        <v>95</v>
      </c>
    </row>
    <row r="15" spans="1:7">
      <c r="A15" t="s">
        <v>70</v>
      </c>
      <c r="C15" t="str">
        <f t="shared" si="0"/>
        <v>Wind offshore</v>
      </c>
      <c r="D15" t="s">
        <v>96</v>
      </c>
    </row>
    <row r="16" spans="1:7">
      <c r="A16" t="s">
        <v>70</v>
      </c>
      <c r="C16" t="str">
        <f t="shared" si="0"/>
        <v>Geothermal P</v>
      </c>
      <c r="D16" t="s">
        <v>199</v>
      </c>
    </row>
    <row r="17" spans="1:4">
      <c r="A17" t="s">
        <v>70</v>
      </c>
      <c r="C17" t="str">
        <f t="shared" si="0"/>
        <v>Hydro Dam</v>
      </c>
      <c r="D17" t="s">
        <v>203</v>
      </c>
    </row>
    <row r="18" spans="1:4">
      <c r="A18" t="s">
        <v>70</v>
      </c>
      <c r="C18" t="str">
        <f t="shared" si="0"/>
        <v>Hydro RoR</v>
      </c>
      <c r="D18" t="s">
        <v>200</v>
      </c>
    </row>
    <row r="19" spans="1:4">
      <c r="A19" t="s">
        <v>70</v>
      </c>
      <c r="C19" t="str">
        <f t="shared" si="0"/>
        <v>Nuclear P</v>
      </c>
      <c r="D19" t="s">
        <v>201</v>
      </c>
    </row>
    <row r="20" spans="1:4">
      <c r="A20" t="s">
        <v>70</v>
      </c>
      <c r="C20" t="str">
        <f t="shared" si="0"/>
        <v>Nuclear SMR</v>
      </c>
      <c r="D20" t="s">
        <v>202</v>
      </c>
    </row>
    <row r="21" spans="1:4">
      <c r="A21" t="s">
        <v>70</v>
      </c>
      <c r="C21" t="str">
        <f t="shared" si="0"/>
        <v>Hydro pumped stg</v>
      </c>
      <c r="D21" t="s">
        <v>97</v>
      </c>
    </row>
    <row r="22" spans="1:4">
      <c r="A22" t="s">
        <v>70</v>
      </c>
      <c r="C22" t="str">
        <f t="shared" si="0"/>
        <v>Util Batt Stg</v>
      </c>
      <c r="D22" t="s">
        <v>98</v>
      </c>
    </row>
    <row r="23" spans="1:4">
      <c r="A23" t="s">
        <v>70</v>
      </c>
      <c r="C23" t="str">
        <f t="shared" si="0"/>
        <v>EV Batt</v>
      </c>
      <c r="D23" t="s">
        <v>99</v>
      </c>
    </row>
    <row r="24" spans="1:4">
      <c r="A24" t="s">
        <v>70</v>
      </c>
      <c r="C24" t="str">
        <f t="shared" si="0"/>
        <v>Demand</v>
      </c>
      <c r="D24" t="s">
        <v>164</v>
      </c>
    </row>
    <row r="25" spans="1:4">
      <c r="A25" t="s">
        <v>70</v>
      </c>
      <c r="C25" t="str">
        <f t="shared" si="0"/>
        <v>Transformers Dn</v>
      </c>
      <c r="D25" t="s">
        <v>230</v>
      </c>
    </row>
    <row r="26" spans="1:4">
      <c r="A26" t="s">
        <v>70</v>
      </c>
      <c r="C26" t="str">
        <f t="shared" si="0"/>
        <v>Transformers Up</v>
      </c>
      <c r="D26" t="s">
        <v>231</v>
      </c>
    </row>
    <row r="27" spans="1:4">
      <c r="A27" t="s">
        <v>70</v>
      </c>
      <c r="C27" t="str">
        <f t="shared" si="0"/>
        <v>Grid-220V</v>
      </c>
      <c r="D27" t="s">
        <v>207</v>
      </c>
    </row>
    <row r="28" spans="1:4">
      <c r="A28" t="s">
        <v>70</v>
      </c>
      <c r="C28" t="str">
        <f t="shared" si="0"/>
        <v>Grid-400V</v>
      </c>
      <c r="D28" t="s">
        <v>208</v>
      </c>
    </row>
    <row r="29" spans="1:4">
      <c r="A29" t="s">
        <v>70</v>
      </c>
      <c r="C29" t="str">
        <f t="shared" si="0"/>
        <v>Grid-380V</v>
      </c>
      <c r="D29" t="s">
        <v>209</v>
      </c>
    </row>
    <row r="30" spans="1:4">
      <c r="A30" t="s">
        <v>70</v>
      </c>
      <c r="C30" t="str">
        <f t="shared" si="0"/>
        <v>Grid-225V</v>
      </c>
      <c r="D30" t="s">
        <v>210</v>
      </c>
    </row>
    <row r="31" spans="1:4">
      <c r="A31" t="s">
        <v>70</v>
      </c>
      <c r="C31" t="str">
        <f t="shared" si="0"/>
        <v>Grid-330V</v>
      </c>
      <c r="D31" t="s">
        <v>211</v>
      </c>
    </row>
    <row r="32" spans="1:4">
      <c r="A32" t="s">
        <v>70</v>
      </c>
      <c r="C32" t="str">
        <f t="shared" si="0"/>
        <v>Grid-275V</v>
      </c>
      <c r="D32" t="s">
        <v>212</v>
      </c>
    </row>
    <row r="33" spans="1:4">
      <c r="A33" t="s">
        <v>70</v>
      </c>
      <c r="C33" t="str">
        <f t="shared" si="0"/>
        <v>Grid-420V</v>
      </c>
      <c r="D33" t="s">
        <v>213</v>
      </c>
    </row>
    <row r="34" spans="1:4">
      <c r="A34" t="s">
        <v>70</v>
      </c>
      <c r="C34" t="str">
        <f t="shared" si="0"/>
        <v>Grid-300V</v>
      </c>
      <c r="D34" t="s">
        <v>214</v>
      </c>
    </row>
    <row r="35" spans="1:4">
      <c r="A35" t="s">
        <v>70</v>
      </c>
      <c r="C35" t="str">
        <f t="shared" si="0"/>
        <v>Grid-500V</v>
      </c>
      <c r="D35" t="s">
        <v>215</v>
      </c>
    </row>
    <row r="36" spans="1:4">
      <c r="A36" t="s">
        <v>70</v>
      </c>
      <c r="C36" t="str">
        <f t="shared" si="0"/>
        <v>Grid-750V</v>
      </c>
      <c r="D36" t="s">
        <v>216</v>
      </c>
    </row>
    <row r="37" spans="1:4">
      <c r="A37" t="s">
        <v>70</v>
      </c>
      <c r="C37" t="str">
        <f t="shared" si="0"/>
        <v>Grid-450V</v>
      </c>
      <c r="D37" t="s">
        <v>217</v>
      </c>
    </row>
    <row r="38" spans="1:4">
      <c r="A38" t="s">
        <v>70</v>
      </c>
      <c r="C38" t="str">
        <f t="shared" si="0"/>
        <v>Grid-515V</v>
      </c>
      <c r="D38" t="s">
        <v>218</v>
      </c>
    </row>
    <row r="39" spans="1:4">
      <c r="A39" t="s">
        <v>70</v>
      </c>
      <c r="C39" t="str">
        <f t="shared" si="0"/>
        <v>Grid-525V</v>
      </c>
      <c r="D39" t="s">
        <v>219</v>
      </c>
    </row>
    <row r="40" spans="1:4">
      <c r="A40" t="s">
        <v>70</v>
      </c>
      <c r="C40" t="str">
        <f t="shared" si="0"/>
        <v>Grid-320V</v>
      </c>
      <c r="D40" t="s">
        <v>220</v>
      </c>
    </row>
    <row r="41" spans="1:4">
      <c r="A41" t="s">
        <v>70</v>
      </c>
      <c r="C41" t="str">
        <f t="shared" si="0"/>
        <v>Grid-150V</v>
      </c>
      <c r="D41" t="s">
        <v>221</v>
      </c>
    </row>
    <row r="42" spans="1:4">
      <c r="A42" t="s">
        <v>70</v>
      </c>
      <c r="C42" t="str">
        <f t="shared" si="0"/>
        <v>Grid-270V</v>
      </c>
      <c r="D42" t="s">
        <v>222</v>
      </c>
    </row>
    <row r="43" spans="1:4">
      <c r="A43" t="s">
        <v>70</v>
      </c>
      <c r="C43" t="str">
        <f t="shared" si="0"/>
        <v>Grid-350V</v>
      </c>
      <c r="D43" t="s">
        <v>223</v>
      </c>
    </row>
    <row r="44" spans="1:4">
      <c r="A44" t="s">
        <v>70</v>
      </c>
      <c r="C44" t="str">
        <f t="shared" si="0"/>
        <v>Grid-250V</v>
      </c>
      <c r="D44" t="s">
        <v>224</v>
      </c>
    </row>
    <row r="45" spans="1:4">
      <c r="A45" t="s">
        <v>70</v>
      </c>
      <c r="C45" t="str">
        <f t="shared" si="0"/>
        <v>Grid-200V</v>
      </c>
      <c r="D45" t="s">
        <v>225</v>
      </c>
    </row>
    <row r="46" spans="1:4">
      <c r="A46" t="s">
        <v>70</v>
      </c>
      <c r="C46" t="str">
        <f t="shared" si="0"/>
        <v>Grid-236V</v>
      </c>
      <c r="D46" t="s">
        <v>226</v>
      </c>
    </row>
    <row r="47" spans="1:4">
      <c r="A47" t="s">
        <v>70</v>
      </c>
      <c r="C47" t="str">
        <f t="shared" si="0"/>
        <v>Grid-600V</v>
      </c>
      <c r="D47" t="s">
        <v>227</v>
      </c>
    </row>
    <row r="48" spans="1:4">
      <c r="A48" t="s">
        <v>70</v>
      </c>
      <c r="C48" t="str">
        <f t="shared" si="0"/>
        <v>Aggregators</v>
      </c>
      <c r="D48" t="s">
        <v>228</v>
      </c>
    </row>
    <row r="49" spans="1:5">
      <c r="A49" t="s">
        <v>70</v>
      </c>
      <c r="C49" t="str">
        <f t="shared" si="0"/>
        <v>DUMMY_IMP</v>
      </c>
      <c r="D49" t="s">
        <v>229</v>
      </c>
    </row>
    <row r="50" spans="1:5">
      <c r="A50" t="s">
        <v>70</v>
      </c>
      <c r="B50" t="s">
        <v>264</v>
      </c>
      <c r="C50" t="s">
        <v>133</v>
      </c>
      <c r="E50" t="s">
        <v>137</v>
      </c>
    </row>
    <row r="51" spans="1:5">
      <c r="A51" t="s">
        <v>70</v>
      </c>
      <c r="B51" t="s">
        <v>264</v>
      </c>
      <c r="C51" t="s">
        <v>134</v>
      </c>
      <c r="E51" t="s">
        <v>138</v>
      </c>
    </row>
    <row r="52" spans="1:5">
      <c r="A52" t="s">
        <v>70</v>
      </c>
      <c r="B52" t="s">
        <v>139</v>
      </c>
      <c r="C52" t="s">
        <v>135</v>
      </c>
      <c r="E52" t="s">
        <v>137</v>
      </c>
    </row>
    <row r="53" spans="1:5">
      <c r="A53" t="s">
        <v>70</v>
      </c>
      <c r="B53" t="s">
        <v>139</v>
      </c>
      <c r="C53" t="s">
        <v>136</v>
      </c>
      <c r="E53" t="s">
        <v>138</v>
      </c>
    </row>
    <row r="54" spans="1:5">
      <c r="A54" t="s">
        <v>70</v>
      </c>
      <c r="B54" t="s">
        <v>101</v>
      </c>
      <c r="C54" t="s">
        <v>3</v>
      </c>
    </row>
    <row r="55" spans="1:5">
      <c r="A55" t="s">
        <v>70</v>
      </c>
      <c r="B55" t="s">
        <v>102</v>
      </c>
      <c r="C55" t="s">
        <v>103</v>
      </c>
    </row>
    <row r="56" spans="1:5">
      <c r="A56" t="s">
        <v>70</v>
      </c>
      <c r="B56" t="s">
        <v>114</v>
      </c>
      <c r="C56" t="s">
        <v>115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"/>
  <sheetViews>
    <sheetView workbookViewId="0"/>
  </sheetViews>
  <sheetFormatPr defaultColWidth="9.1328125" defaultRowHeight="14.25"/>
  <cols>
    <col min="1" max="1" width="13.73046875" bestFit="1" customWidth="1"/>
    <col min="2" max="2" width="12.73046875" bestFit="1" customWidth="1"/>
    <col min="3" max="3" width="11" bestFit="1" customWidth="1"/>
    <col min="4" max="4" width="28.86328125" bestFit="1" customWidth="1"/>
    <col min="5" max="5" width="7.59765625" bestFit="1" customWidth="1"/>
    <col min="6" max="6" width="11.73046875" bestFit="1" customWidth="1"/>
    <col min="7" max="7" width="12.1328125" bestFit="1" customWidth="1"/>
    <col min="8" max="8" width="12.265625" bestFit="1" customWidth="1"/>
  </cols>
  <sheetData>
    <row r="1" spans="1:8">
      <c r="A1" t="s">
        <v>74</v>
      </c>
    </row>
    <row r="2" spans="1:8">
      <c r="A2" t="s">
        <v>54</v>
      </c>
      <c r="B2" t="s">
        <v>55</v>
      </c>
      <c r="C2" t="s">
        <v>56</v>
      </c>
      <c r="D2" t="s">
        <v>75</v>
      </c>
      <c r="E2" t="s">
        <v>76</v>
      </c>
      <c r="F2" t="s">
        <v>78</v>
      </c>
      <c r="G2" t="s">
        <v>77</v>
      </c>
      <c r="H2" t="s">
        <v>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38</v>
      </c>
    </row>
    <row r="2" spans="1:7">
      <c r="A2" t="s">
        <v>32</v>
      </c>
      <c r="B2" t="s">
        <v>9</v>
      </c>
      <c r="C2" t="s">
        <v>39</v>
      </c>
      <c r="D2" t="s">
        <v>4</v>
      </c>
      <c r="E2" t="s">
        <v>0</v>
      </c>
      <c r="F2" t="s">
        <v>40</v>
      </c>
      <c r="G2" t="s">
        <v>41</v>
      </c>
    </row>
    <row r="3" spans="1:7">
      <c r="F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7"/>
  <sheetViews>
    <sheetView zoomScaleNormal="100" workbookViewId="0">
      <selection activeCell="D8" sqref="D8"/>
    </sheetView>
  </sheetViews>
  <sheetFormatPr defaultColWidth="9.1328125"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31</v>
      </c>
    </row>
    <row r="2" spans="1:4">
      <c r="A2" t="s">
        <v>32</v>
      </c>
      <c r="B2" s="1" t="s">
        <v>33</v>
      </c>
      <c r="C2" s="1" t="s">
        <v>34</v>
      </c>
      <c r="D2" s="1" t="s">
        <v>35</v>
      </c>
    </row>
    <row r="3" spans="1:4">
      <c r="A3" t="s">
        <v>86</v>
      </c>
      <c r="B3" t="s">
        <v>87</v>
      </c>
      <c r="C3" t="s">
        <v>8</v>
      </c>
      <c r="D3">
        <f>1/8.76</f>
        <v>0.11415525114155252</v>
      </c>
    </row>
    <row r="4" spans="1:4">
      <c r="A4" t="s">
        <v>86</v>
      </c>
      <c r="B4" t="s">
        <v>111</v>
      </c>
      <c r="C4" t="s">
        <v>113</v>
      </c>
      <c r="D4">
        <f>1/8.76*100</f>
        <v>11.415525114155251</v>
      </c>
    </row>
    <row r="5" spans="1:4">
      <c r="A5" t="s">
        <v>86</v>
      </c>
      <c r="B5" t="s">
        <v>128</v>
      </c>
      <c r="C5" t="s">
        <v>132</v>
      </c>
      <c r="D5">
        <v>1E-3</v>
      </c>
    </row>
    <row r="6" spans="1:4">
      <c r="A6" t="s">
        <v>86</v>
      </c>
      <c r="B6" t="s">
        <v>129</v>
      </c>
      <c r="C6" t="s">
        <v>132</v>
      </c>
      <c r="D6">
        <v>-1E-3</v>
      </c>
    </row>
    <row r="7" spans="1:4">
      <c r="A7" t="s">
        <v>86</v>
      </c>
      <c r="B7" t="s">
        <v>141</v>
      </c>
      <c r="C7" t="s">
        <v>143</v>
      </c>
      <c r="D7">
        <v>-1000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3"/>
  <sheetViews>
    <sheetView zoomScaleNormal="100" workbookViewId="0">
      <pane ySplit="2" topLeftCell="A3" activePane="bottomLeft" state="frozen"/>
      <selection pane="bottomLeft" activeCell="I5" sqref="I5"/>
    </sheetView>
  </sheetViews>
  <sheetFormatPr defaultColWidth="9.1328125"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1328125" bestFit="1" customWidth="1"/>
    <col min="15" max="15" width="4.53125" bestFit="1" customWidth="1"/>
    <col min="16" max="16" width="22.59765625" bestFit="1" customWidth="1"/>
    <col min="17" max="17" width="8.6640625" bestFit="1" customWidth="1"/>
    <col min="18" max="18" width="6.531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 ht="17.25" thickBot="1">
      <c r="A1" s="5" t="s">
        <v>21</v>
      </c>
    </row>
    <row r="2" spans="1:21" ht="15" thickTop="1" thickBot="1">
      <c r="A2" s="6" t="s">
        <v>11</v>
      </c>
      <c r="B2" s="6" t="s">
        <v>22</v>
      </c>
      <c r="C2" s="6" t="s">
        <v>12</v>
      </c>
      <c r="D2" s="6" t="s">
        <v>13</v>
      </c>
      <c r="E2" s="6" t="s">
        <v>17</v>
      </c>
      <c r="F2" s="6" t="s">
        <v>18</v>
      </c>
      <c r="G2" s="6" t="s">
        <v>19</v>
      </c>
      <c r="H2" s="6" t="s">
        <v>14</v>
      </c>
      <c r="I2" s="6" t="s">
        <v>15</v>
      </c>
      <c r="J2" s="6" t="s">
        <v>16</v>
      </c>
      <c r="K2" s="6" t="s">
        <v>0</v>
      </c>
      <c r="L2" s="6" t="s">
        <v>6</v>
      </c>
      <c r="M2" s="6" t="s">
        <v>23</v>
      </c>
      <c r="N2" s="6" t="s">
        <v>2</v>
      </c>
      <c r="O2" s="6" t="s">
        <v>1</v>
      </c>
      <c r="P2" s="6" t="s">
        <v>10</v>
      </c>
      <c r="Q2" s="6" t="s">
        <v>59</v>
      </c>
      <c r="R2" s="6" t="s">
        <v>60</v>
      </c>
    </row>
    <row r="3" spans="1:21">
      <c r="A3" t="s">
        <v>7</v>
      </c>
      <c r="C3" t="s">
        <v>116</v>
      </c>
      <c r="D3" s="2" t="s">
        <v>158</v>
      </c>
      <c r="K3" t="s">
        <v>8</v>
      </c>
      <c r="N3" t="s">
        <v>71</v>
      </c>
    </row>
    <row r="4" spans="1:21">
      <c r="A4" t="s">
        <v>36</v>
      </c>
      <c r="C4" t="s">
        <v>116</v>
      </c>
      <c r="D4" s="2" t="s">
        <v>158</v>
      </c>
      <c r="K4" t="s">
        <v>8</v>
      </c>
      <c r="N4" t="s">
        <v>80</v>
      </c>
      <c r="T4" s="12" t="s">
        <v>44</v>
      </c>
      <c r="U4" s="12"/>
    </row>
    <row r="5" spans="1:21">
      <c r="A5" t="s">
        <v>5</v>
      </c>
      <c r="C5" t="s">
        <v>117</v>
      </c>
      <c r="D5" s="2" t="s">
        <v>158</v>
      </c>
      <c r="I5" t="s">
        <v>263</v>
      </c>
      <c r="K5" t="s">
        <v>81</v>
      </c>
      <c r="N5" t="s">
        <v>82</v>
      </c>
      <c r="T5" s="3" t="s">
        <v>45</v>
      </c>
      <c r="U5" s="3" t="s">
        <v>53</v>
      </c>
    </row>
    <row r="6" spans="1:21">
      <c r="A6" t="s">
        <v>61</v>
      </c>
      <c r="C6" t="s">
        <v>144</v>
      </c>
      <c r="D6" s="2"/>
      <c r="H6" t="s">
        <v>26</v>
      </c>
      <c r="I6" s="2" t="s">
        <v>100</v>
      </c>
      <c r="K6" t="s">
        <v>87</v>
      </c>
      <c r="N6" t="s">
        <v>42</v>
      </c>
      <c r="Q6" t="s">
        <v>119</v>
      </c>
      <c r="T6" s="3"/>
      <c r="U6" s="3"/>
    </row>
    <row r="7" spans="1:21">
      <c r="A7" t="s">
        <v>5</v>
      </c>
      <c r="I7" s="2" t="s">
        <v>126</v>
      </c>
      <c r="K7" t="s">
        <v>128</v>
      </c>
      <c r="N7" t="s">
        <v>130</v>
      </c>
      <c r="T7" s="3"/>
      <c r="U7" s="3"/>
    </row>
    <row r="8" spans="1:21">
      <c r="A8" t="s">
        <v>5</v>
      </c>
      <c r="I8" s="2" t="s">
        <v>127</v>
      </c>
      <c r="K8" t="s">
        <v>129</v>
      </c>
      <c r="N8" t="s">
        <v>131</v>
      </c>
      <c r="T8" s="3"/>
      <c r="U8" s="3"/>
    </row>
    <row r="9" spans="1:21">
      <c r="A9" t="s">
        <v>30</v>
      </c>
      <c r="C9" t="s">
        <v>116</v>
      </c>
      <c r="D9" s="2" t="s">
        <v>118</v>
      </c>
      <c r="K9" t="s">
        <v>43</v>
      </c>
      <c r="N9" t="s">
        <v>83</v>
      </c>
    </row>
    <row r="10" spans="1:21">
      <c r="A10" s="4" t="s">
        <v>29</v>
      </c>
      <c r="B10" s="4" t="s">
        <v>57</v>
      </c>
      <c r="H10" t="s">
        <v>26</v>
      </c>
      <c r="K10" t="s">
        <v>84</v>
      </c>
      <c r="N10" t="s">
        <v>46</v>
      </c>
      <c r="P10" t="s">
        <v>47</v>
      </c>
      <c r="Q10" t="s">
        <v>48</v>
      </c>
    </row>
    <row r="11" spans="1:21">
      <c r="A11" s="4" t="s">
        <v>29</v>
      </c>
      <c r="B11" s="4" t="s">
        <v>57</v>
      </c>
      <c r="I11" t="s">
        <v>140</v>
      </c>
      <c r="K11" t="s">
        <v>141</v>
      </c>
      <c r="N11" t="s">
        <v>142</v>
      </c>
    </row>
    <row r="12" spans="1:21">
      <c r="A12" t="s">
        <v>49</v>
      </c>
      <c r="K12" t="s">
        <v>85</v>
      </c>
      <c r="N12" t="s">
        <v>50</v>
      </c>
      <c r="P12" t="s">
        <v>52</v>
      </c>
      <c r="Q12" t="s">
        <v>51</v>
      </c>
    </row>
    <row r="13" spans="1:21">
      <c r="A13" s="4" t="s">
        <v>58</v>
      </c>
      <c r="B13" s="4" t="s">
        <v>36</v>
      </c>
      <c r="K13" t="s">
        <v>84</v>
      </c>
      <c r="N13" t="s">
        <v>62</v>
      </c>
      <c r="Q13" t="s">
        <v>45</v>
      </c>
    </row>
  </sheetData>
  <mergeCells count="1">
    <mergeCell ref="T4:U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EC7F-95E3-4526-8B78-C58A96098159}">
  <dimension ref="C1:K3"/>
  <sheetViews>
    <sheetView zoomScaleNormal="100" workbookViewId="0">
      <selection activeCell="J3" sqref="J3"/>
    </sheetView>
  </sheetViews>
  <sheetFormatPr defaultRowHeight="14.25"/>
  <cols>
    <col min="3" max="3" width="17.53125" bestFit="1" customWidth="1"/>
    <col min="4" max="4" width="17.796875" bestFit="1" customWidth="1"/>
    <col min="5" max="5" width="24.1328125" bestFit="1" customWidth="1"/>
    <col min="6" max="6" width="9" bestFit="1" customWidth="1"/>
    <col min="7" max="7" width="8.19921875" bestFit="1" customWidth="1"/>
    <col min="8" max="8" width="5.796875" bestFit="1" customWidth="1"/>
    <col min="9" max="9" width="10.19921875" bestFit="1" customWidth="1"/>
    <col min="10" max="10" width="10.33203125" bestFit="1" customWidth="1"/>
    <col min="11" max="11" width="12.46484375" bestFit="1" customWidth="1"/>
  </cols>
  <sheetData>
    <row r="1" spans="3:11">
      <c r="C1" t="s">
        <v>104</v>
      </c>
    </row>
    <row r="2" spans="3:11">
      <c r="C2" t="s">
        <v>105</v>
      </c>
      <c r="D2" t="s">
        <v>106</v>
      </c>
      <c r="E2" s="1" t="s">
        <v>2</v>
      </c>
      <c r="F2" t="s">
        <v>0</v>
      </c>
      <c r="G2" t="s">
        <v>59</v>
      </c>
      <c r="H2" t="s">
        <v>107</v>
      </c>
      <c r="I2" t="s">
        <v>108</v>
      </c>
      <c r="J2" t="s">
        <v>109</v>
      </c>
      <c r="K2" t="s">
        <v>10</v>
      </c>
    </row>
    <row r="3" spans="3:11">
      <c r="C3" t="s">
        <v>82</v>
      </c>
      <c r="D3" t="s">
        <v>71</v>
      </c>
      <c r="E3" s="7" t="s">
        <v>110</v>
      </c>
      <c r="F3" t="s">
        <v>111</v>
      </c>
      <c r="G3" t="s">
        <v>45</v>
      </c>
      <c r="I3" t="s">
        <v>112</v>
      </c>
      <c r="J3" t="s">
        <v>45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4EBE-400A-4EA2-9DA1-076783A77DFC}">
  <dimension ref="A3:S6"/>
  <sheetViews>
    <sheetView workbookViewId="0">
      <selection activeCell="A6" sqref="A6"/>
    </sheetView>
  </sheetViews>
  <sheetFormatPr defaultRowHeight="14.25"/>
  <cols>
    <col min="1" max="1" width="30.86328125" bestFit="1" customWidth="1"/>
    <col min="2" max="2" width="8.06640625" bestFit="1" customWidth="1"/>
    <col min="3" max="3" width="7.73046875" bestFit="1" customWidth="1"/>
    <col min="4" max="4" width="7.6640625" bestFit="1" customWidth="1"/>
    <col min="5" max="5" width="7" bestFit="1" customWidth="1"/>
    <col min="6" max="6" width="7.796875" bestFit="1" customWidth="1"/>
    <col min="7" max="7" width="255.59765625" bestFit="1" customWidth="1"/>
    <col min="8" max="8" width="7.73046875" bestFit="1" customWidth="1"/>
    <col min="9" max="9" width="7.6640625" bestFit="1" customWidth="1"/>
    <col min="10" max="10" width="4.3984375" bestFit="1" customWidth="1"/>
    <col min="11" max="11" width="2.59765625" bestFit="1" customWidth="1"/>
    <col min="12" max="12" width="5.19921875" bestFit="1" customWidth="1"/>
    <col min="13" max="13" width="27.53125" bestFit="1" customWidth="1"/>
    <col min="14" max="14" width="4.53125" bestFit="1" customWidth="1"/>
    <col min="15" max="15" width="5.19921875" bestFit="1" customWidth="1"/>
    <col min="16" max="16" width="8.6640625" bestFit="1" customWidth="1"/>
    <col min="17" max="17" width="5.9296875" bestFit="1" customWidth="1"/>
    <col min="18" max="18" width="11.33203125" bestFit="1" customWidth="1"/>
    <col min="19" max="19" width="15.796875" bestFit="1" customWidth="1"/>
  </cols>
  <sheetData>
    <row r="3" spans="1:19" ht="17.25" thickBot="1">
      <c r="A3" s="5" t="s">
        <v>161</v>
      </c>
    </row>
    <row r="4" spans="1:19" ht="15" thickTop="1" thickBot="1">
      <c r="A4" s="6" t="s">
        <v>11</v>
      </c>
      <c r="B4" s="6" t="s">
        <v>12</v>
      </c>
      <c r="C4" s="6" t="s">
        <v>13</v>
      </c>
      <c r="D4" s="6" t="s">
        <v>17</v>
      </c>
      <c r="E4" s="6" t="s">
        <v>18</v>
      </c>
      <c r="F4" s="6" t="s">
        <v>19</v>
      </c>
      <c r="G4" s="6" t="s">
        <v>14</v>
      </c>
      <c r="H4" s="6" t="s">
        <v>15</v>
      </c>
      <c r="I4" s="6" t="s">
        <v>16</v>
      </c>
      <c r="J4" s="6" t="s">
        <v>0</v>
      </c>
      <c r="K4" s="6" t="s">
        <v>6</v>
      </c>
      <c r="L4" s="6" t="s">
        <v>23</v>
      </c>
      <c r="M4" s="6" t="s">
        <v>2</v>
      </c>
      <c r="N4" s="6" t="s">
        <v>1</v>
      </c>
      <c r="O4" s="6" t="s">
        <v>10</v>
      </c>
      <c r="P4" s="6" t="s">
        <v>59</v>
      </c>
      <c r="Q4" s="6" t="s">
        <v>107</v>
      </c>
      <c r="R4" s="6" t="s">
        <v>159</v>
      </c>
      <c r="S4" s="6" t="s">
        <v>160</v>
      </c>
    </row>
    <row r="5" spans="1:19">
      <c r="A5" t="s">
        <v>5</v>
      </c>
      <c r="B5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5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</v>
      </c>
      <c r="J5" t="s">
        <v>162</v>
      </c>
      <c r="M5" t="s">
        <v>194</v>
      </c>
      <c r="S5">
        <v>-1</v>
      </c>
    </row>
    <row r="6" spans="1:19">
      <c r="A6" t="s">
        <v>163</v>
      </c>
      <c r="B6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6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</v>
      </c>
      <c r="J6" t="s">
        <v>162</v>
      </c>
      <c r="M6" t="s">
        <v>195</v>
      </c>
      <c r="S6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47"/>
  <sheetViews>
    <sheetView workbookViewId="0">
      <selection activeCell="A3" sqref="A3:A47"/>
    </sheetView>
  </sheetViews>
  <sheetFormatPr defaultColWidth="9.1328125" defaultRowHeight="14.25"/>
  <cols>
    <col min="1" max="1" width="15.265625" bestFit="1" customWidth="1"/>
    <col min="2" max="3" width="11.59765625" bestFit="1" customWidth="1"/>
    <col min="6" max="6" width="11" bestFit="1" customWidth="1"/>
  </cols>
  <sheetData>
    <row r="1" spans="1:3">
      <c r="A1" s="1" t="s">
        <v>24</v>
      </c>
    </row>
    <row r="2" spans="1:3">
      <c r="A2" t="s">
        <v>25</v>
      </c>
      <c r="B2" t="s">
        <v>1</v>
      </c>
      <c r="C2" t="s">
        <v>10</v>
      </c>
    </row>
    <row r="3" spans="1:3">
      <c r="A3" t="s">
        <v>88</v>
      </c>
      <c r="B3" t="str">
        <f>A3</f>
        <v>CCGT</v>
      </c>
    </row>
    <row r="4" spans="1:3">
      <c r="A4" t="s">
        <v>89</v>
      </c>
      <c r="B4" t="str">
        <f t="shared" ref="B4:B47" si="0">A4</f>
        <v>Int Comb</v>
      </c>
    </row>
    <row r="5" spans="1:3">
      <c r="A5" t="s">
        <v>90</v>
      </c>
      <c r="B5" t="str">
        <f t="shared" si="0"/>
        <v>Gas_Oil Steam</v>
      </c>
    </row>
    <row r="6" spans="1:3">
      <c r="A6" t="s">
        <v>91</v>
      </c>
      <c r="B6" t="str">
        <f t="shared" si="0"/>
        <v>OCGT (Peaker)</v>
      </c>
    </row>
    <row r="7" spans="1:3">
      <c r="A7" t="s">
        <v>92</v>
      </c>
      <c r="B7" t="str">
        <f t="shared" si="0"/>
        <v>Subcritical Coal</v>
      </c>
    </row>
    <row r="8" spans="1:3">
      <c r="A8" t="s">
        <v>93</v>
      </c>
      <c r="B8" t="str">
        <f t="shared" si="0"/>
        <v>Supercritical Coal</v>
      </c>
    </row>
    <row r="9" spans="1:3">
      <c r="A9" t="s">
        <v>94</v>
      </c>
      <c r="B9" t="str">
        <f t="shared" si="0"/>
        <v>IGCC</v>
      </c>
    </row>
    <row r="10" spans="1:3">
      <c r="A10" t="s">
        <v>197</v>
      </c>
      <c r="B10" t="str">
        <f t="shared" si="0"/>
        <v>Bio Power</v>
      </c>
    </row>
    <row r="11" spans="1:3">
      <c r="A11" t="s">
        <v>198</v>
      </c>
      <c r="B11" t="str">
        <f t="shared" si="0"/>
        <v>Solar Util</v>
      </c>
    </row>
    <row r="12" spans="1:3">
      <c r="A12" t="s">
        <v>95</v>
      </c>
      <c r="B12" t="str">
        <f t="shared" si="0"/>
        <v>Wind onshore</v>
      </c>
    </row>
    <row r="13" spans="1:3">
      <c r="A13" t="s">
        <v>96</v>
      </c>
      <c r="B13" t="str">
        <f t="shared" si="0"/>
        <v>Wind offshore</v>
      </c>
    </row>
    <row r="14" spans="1:3">
      <c r="A14" t="s">
        <v>199</v>
      </c>
      <c r="B14" t="str">
        <f t="shared" si="0"/>
        <v>Geothermal P</v>
      </c>
    </row>
    <row r="15" spans="1:3">
      <c r="A15" t="s">
        <v>203</v>
      </c>
      <c r="B15" t="str">
        <f t="shared" si="0"/>
        <v>Hydro Dam</v>
      </c>
    </row>
    <row r="16" spans="1:3">
      <c r="A16" t="s">
        <v>200</v>
      </c>
      <c r="B16" t="str">
        <f t="shared" si="0"/>
        <v>Hydro RoR</v>
      </c>
    </row>
    <row r="17" spans="1:2">
      <c r="A17" t="s">
        <v>201</v>
      </c>
      <c r="B17" t="str">
        <f t="shared" si="0"/>
        <v>Nuclear P</v>
      </c>
    </row>
    <row r="18" spans="1:2">
      <c r="A18" t="s">
        <v>202</v>
      </c>
      <c r="B18" t="str">
        <f t="shared" si="0"/>
        <v>Nuclear SMR</v>
      </c>
    </row>
    <row r="19" spans="1:2">
      <c r="A19" t="s">
        <v>97</v>
      </c>
      <c r="B19" t="str">
        <f t="shared" si="0"/>
        <v>Hydro pumped stg</v>
      </c>
    </row>
    <row r="20" spans="1:2">
      <c r="A20" t="s">
        <v>98</v>
      </c>
      <c r="B20" t="str">
        <f t="shared" si="0"/>
        <v>Util Batt Stg</v>
      </c>
    </row>
    <row r="21" spans="1:2">
      <c r="A21" t="s">
        <v>99</v>
      </c>
      <c r="B21" t="str">
        <f t="shared" si="0"/>
        <v>EV Batt</v>
      </c>
    </row>
    <row r="22" spans="1:2">
      <c r="A22" t="s">
        <v>164</v>
      </c>
      <c r="B22" t="str">
        <f t="shared" si="0"/>
        <v>Demand</v>
      </c>
    </row>
    <row r="23" spans="1:2">
      <c r="A23" t="s">
        <v>230</v>
      </c>
      <c r="B23" t="str">
        <f t="shared" si="0"/>
        <v>Transformers Dn</v>
      </c>
    </row>
    <row r="24" spans="1:2">
      <c r="A24" t="s">
        <v>231</v>
      </c>
      <c r="B24" t="str">
        <f t="shared" si="0"/>
        <v>Transformers Up</v>
      </c>
    </row>
    <row r="25" spans="1:2">
      <c r="A25" t="s">
        <v>207</v>
      </c>
      <c r="B25" t="str">
        <f t="shared" si="0"/>
        <v>Grid-220V</v>
      </c>
    </row>
    <row r="26" spans="1:2">
      <c r="A26" t="s">
        <v>208</v>
      </c>
      <c r="B26" t="str">
        <f t="shared" si="0"/>
        <v>Grid-400V</v>
      </c>
    </row>
    <row r="27" spans="1:2">
      <c r="A27" t="s">
        <v>209</v>
      </c>
      <c r="B27" t="str">
        <f t="shared" si="0"/>
        <v>Grid-380V</v>
      </c>
    </row>
    <row r="28" spans="1:2">
      <c r="A28" t="s">
        <v>210</v>
      </c>
      <c r="B28" t="str">
        <f t="shared" si="0"/>
        <v>Grid-225V</v>
      </c>
    </row>
    <row r="29" spans="1:2">
      <c r="A29" t="s">
        <v>211</v>
      </c>
      <c r="B29" t="str">
        <f t="shared" si="0"/>
        <v>Grid-330V</v>
      </c>
    </row>
    <row r="30" spans="1:2">
      <c r="A30" t="s">
        <v>212</v>
      </c>
      <c r="B30" t="str">
        <f t="shared" si="0"/>
        <v>Grid-275V</v>
      </c>
    </row>
    <row r="31" spans="1:2">
      <c r="A31" t="s">
        <v>213</v>
      </c>
      <c r="B31" t="str">
        <f t="shared" si="0"/>
        <v>Grid-420V</v>
      </c>
    </row>
    <row r="32" spans="1:2">
      <c r="A32" t="s">
        <v>214</v>
      </c>
      <c r="B32" t="str">
        <f t="shared" si="0"/>
        <v>Grid-300V</v>
      </c>
    </row>
    <row r="33" spans="1:2">
      <c r="A33" t="s">
        <v>215</v>
      </c>
      <c r="B33" t="str">
        <f t="shared" si="0"/>
        <v>Grid-500V</v>
      </c>
    </row>
    <row r="34" spans="1:2">
      <c r="A34" t="s">
        <v>216</v>
      </c>
      <c r="B34" t="str">
        <f t="shared" si="0"/>
        <v>Grid-750V</v>
      </c>
    </row>
    <row r="35" spans="1:2">
      <c r="A35" t="s">
        <v>217</v>
      </c>
      <c r="B35" t="str">
        <f t="shared" si="0"/>
        <v>Grid-450V</v>
      </c>
    </row>
    <row r="36" spans="1:2">
      <c r="A36" t="s">
        <v>218</v>
      </c>
      <c r="B36" t="str">
        <f t="shared" si="0"/>
        <v>Grid-515V</v>
      </c>
    </row>
    <row r="37" spans="1:2">
      <c r="A37" t="s">
        <v>219</v>
      </c>
      <c r="B37" t="str">
        <f t="shared" si="0"/>
        <v>Grid-525V</v>
      </c>
    </row>
    <row r="38" spans="1:2">
      <c r="A38" t="s">
        <v>220</v>
      </c>
      <c r="B38" t="str">
        <f t="shared" si="0"/>
        <v>Grid-320V</v>
      </c>
    </row>
    <row r="39" spans="1:2">
      <c r="A39" t="s">
        <v>221</v>
      </c>
      <c r="B39" t="str">
        <f t="shared" si="0"/>
        <v>Grid-150V</v>
      </c>
    </row>
    <row r="40" spans="1:2">
      <c r="A40" t="s">
        <v>222</v>
      </c>
      <c r="B40" t="str">
        <f t="shared" si="0"/>
        <v>Grid-270V</v>
      </c>
    </row>
    <row r="41" spans="1:2">
      <c r="A41" t="s">
        <v>223</v>
      </c>
      <c r="B41" t="str">
        <f t="shared" si="0"/>
        <v>Grid-350V</v>
      </c>
    </row>
    <row r="42" spans="1:2">
      <c r="A42" t="s">
        <v>224</v>
      </c>
      <c r="B42" t="str">
        <f t="shared" si="0"/>
        <v>Grid-250V</v>
      </c>
    </row>
    <row r="43" spans="1:2">
      <c r="A43" t="s">
        <v>225</v>
      </c>
      <c r="B43" t="str">
        <f t="shared" si="0"/>
        <v>Grid-200V</v>
      </c>
    </row>
    <row r="44" spans="1:2">
      <c r="A44" t="s">
        <v>226</v>
      </c>
      <c r="B44" t="str">
        <f t="shared" si="0"/>
        <v>Grid-236V</v>
      </c>
    </row>
    <row r="45" spans="1:2">
      <c r="A45" t="s">
        <v>227</v>
      </c>
      <c r="B45" t="str">
        <f t="shared" si="0"/>
        <v>Grid-600V</v>
      </c>
    </row>
    <row r="46" spans="1:2">
      <c r="A46" t="s">
        <v>228</v>
      </c>
      <c r="B46" t="str">
        <f t="shared" si="0"/>
        <v>Aggregators</v>
      </c>
    </row>
    <row r="47" spans="1:2">
      <c r="A47" t="s">
        <v>229</v>
      </c>
      <c r="B47" t="str">
        <f t="shared" si="0"/>
        <v>DUMMY_IMP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C35"/>
  <sheetViews>
    <sheetView workbookViewId="0">
      <selection activeCell="A35" sqref="A35"/>
    </sheetView>
  </sheetViews>
  <sheetFormatPr defaultRowHeight="14.25"/>
  <cols>
    <col min="1" max="1" width="11" bestFit="1" customWidth="1"/>
  </cols>
  <sheetData>
    <row r="1" spans="1:3">
      <c r="A1" s="1" t="s">
        <v>72</v>
      </c>
    </row>
    <row r="2" spans="1:3">
      <c r="A2" t="s">
        <v>73</v>
      </c>
      <c r="B2" t="s">
        <v>1</v>
      </c>
      <c r="C2" t="s">
        <v>10</v>
      </c>
    </row>
    <row r="3" spans="1:3">
      <c r="A3" t="s">
        <v>165</v>
      </c>
      <c r="B3" t="str">
        <f>A3</f>
        <v>Elec-220V</v>
      </c>
    </row>
    <row r="4" spans="1:3">
      <c r="A4" t="s">
        <v>166</v>
      </c>
      <c r="B4" t="str">
        <f t="shared" ref="B4:B35" si="0">A4</f>
        <v>Elec-400V</v>
      </c>
    </row>
    <row r="5" spans="1:3">
      <c r="A5" t="s">
        <v>167</v>
      </c>
      <c r="B5" t="str">
        <f t="shared" si="0"/>
        <v>Elec-380V</v>
      </c>
    </row>
    <row r="6" spans="1:3">
      <c r="A6" t="s">
        <v>168</v>
      </c>
      <c r="B6" t="str">
        <f t="shared" si="0"/>
        <v>Elec-225V</v>
      </c>
    </row>
    <row r="7" spans="1:3">
      <c r="A7" t="s">
        <v>169</v>
      </c>
      <c r="B7" t="str">
        <f t="shared" si="0"/>
        <v>Elec-330V</v>
      </c>
    </row>
    <row r="8" spans="1:3">
      <c r="A8" t="s">
        <v>170</v>
      </c>
      <c r="B8" t="str">
        <f t="shared" si="0"/>
        <v>Elec-275V</v>
      </c>
    </row>
    <row r="9" spans="1:3">
      <c r="A9" t="s">
        <v>171</v>
      </c>
      <c r="B9" t="str">
        <f t="shared" si="0"/>
        <v>Elec-420V</v>
      </c>
    </row>
    <row r="10" spans="1:3">
      <c r="A10" t="s">
        <v>172</v>
      </c>
      <c r="B10" t="str">
        <f t="shared" si="0"/>
        <v>Elec-300V</v>
      </c>
    </row>
    <row r="11" spans="1:3">
      <c r="A11" t="s">
        <v>173</v>
      </c>
      <c r="B11" t="str">
        <f t="shared" si="0"/>
        <v>Elec-500V</v>
      </c>
    </row>
    <row r="12" spans="1:3">
      <c r="A12" t="s">
        <v>174</v>
      </c>
      <c r="B12" t="str">
        <f t="shared" si="0"/>
        <v>Elec-750V</v>
      </c>
    </row>
    <row r="13" spans="1:3">
      <c r="A13" t="s">
        <v>175</v>
      </c>
      <c r="B13" t="str">
        <f t="shared" si="0"/>
        <v>Elec-450V</v>
      </c>
    </row>
    <row r="14" spans="1:3">
      <c r="A14" t="s">
        <v>176</v>
      </c>
      <c r="B14" t="str">
        <f t="shared" si="0"/>
        <v>Elec-515V</v>
      </c>
    </row>
    <row r="15" spans="1:3">
      <c r="A15" t="s">
        <v>177</v>
      </c>
      <c r="B15" t="str">
        <f t="shared" si="0"/>
        <v>Elec-525V</v>
      </c>
    </row>
    <row r="16" spans="1:3">
      <c r="A16" t="s">
        <v>178</v>
      </c>
      <c r="B16" t="str">
        <f t="shared" si="0"/>
        <v>Elec-320V</v>
      </c>
    </row>
    <row r="17" spans="1:2">
      <c r="A17" t="s">
        <v>179</v>
      </c>
      <c r="B17" t="str">
        <f t="shared" si="0"/>
        <v>Elec-150V</v>
      </c>
    </row>
    <row r="18" spans="1:2">
      <c r="A18" t="s">
        <v>180</v>
      </c>
      <c r="B18" t="str">
        <f t="shared" si="0"/>
        <v>Elec-270V</v>
      </c>
    </row>
    <row r="19" spans="1:2">
      <c r="A19" t="s">
        <v>181</v>
      </c>
      <c r="B19" t="str">
        <f t="shared" si="0"/>
        <v>Elec-350V</v>
      </c>
    </row>
    <row r="20" spans="1:2">
      <c r="A20" t="s">
        <v>182</v>
      </c>
      <c r="B20" t="str">
        <f t="shared" si="0"/>
        <v>Elec-250V</v>
      </c>
    </row>
    <row r="21" spans="1:2">
      <c r="A21" t="s">
        <v>183</v>
      </c>
      <c r="B21" t="str">
        <f t="shared" si="0"/>
        <v>Elec-200V</v>
      </c>
    </row>
    <row r="22" spans="1:2">
      <c r="A22" t="s">
        <v>184</v>
      </c>
      <c r="B22" t="str">
        <f t="shared" si="0"/>
        <v>Elec-236V</v>
      </c>
    </row>
    <row r="23" spans="1:2">
      <c r="A23" t="s">
        <v>185</v>
      </c>
      <c r="B23" t="str">
        <f t="shared" si="0"/>
        <v>Elec-600V</v>
      </c>
    </row>
    <row r="24" spans="1:2">
      <c r="A24" t="s">
        <v>204</v>
      </c>
      <c r="B24" t="str">
        <f t="shared" si="0"/>
        <v>Solar elec</v>
      </c>
    </row>
    <row r="25" spans="1:2">
      <c r="A25" t="s">
        <v>205</v>
      </c>
      <c r="B25" t="str">
        <f t="shared" si="0"/>
        <v>Wind elec</v>
      </c>
    </row>
    <row r="26" spans="1:2">
      <c r="A26" t="s">
        <v>196</v>
      </c>
      <c r="B26" t="str">
        <f t="shared" si="0"/>
        <v>fossil</v>
      </c>
    </row>
    <row r="27" spans="1:2">
      <c r="A27" t="s">
        <v>206</v>
      </c>
      <c r="B27" t="str">
        <f t="shared" si="0"/>
        <v>renewable</v>
      </c>
    </row>
    <row r="28" spans="1:2">
      <c r="A28" t="s">
        <v>186</v>
      </c>
      <c r="B28" t="str">
        <f t="shared" si="0"/>
        <v>bioenergy</v>
      </c>
    </row>
    <row r="29" spans="1:2">
      <c r="A29" t="s">
        <v>187</v>
      </c>
      <c r="B29" t="str">
        <f t="shared" si="0"/>
        <v>hydrogen</v>
      </c>
    </row>
    <row r="30" spans="1:2">
      <c r="A30" t="s">
        <v>188</v>
      </c>
      <c r="B30" t="str">
        <f t="shared" si="0"/>
        <v>nuclear</v>
      </c>
    </row>
    <row r="31" spans="1:2">
      <c r="A31" t="s">
        <v>189</v>
      </c>
      <c r="B31" t="str">
        <f t="shared" si="0"/>
        <v>ELC</v>
      </c>
    </row>
    <row r="32" spans="1:2">
      <c r="A32" t="s">
        <v>190</v>
      </c>
      <c r="B32" t="str">
        <f t="shared" si="0"/>
        <v>buildings</v>
      </c>
    </row>
    <row r="33" spans="1:2">
      <c r="A33" t="s">
        <v>191</v>
      </c>
      <c r="B33" t="str">
        <f t="shared" si="0"/>
        <v>industry</v>
      </c>
    </row>
    <row r="34" spans="1:2">
      <c r="A34" t="s">
        <v>192</v>
      </c>
      <c r="B34" t="str">
        <f t="shared" si="0"/>
        <v>transport</v>
      </c>
    </row>
    <row r="35" spans="1:2">
      <c r="A35" t="s">
        <v>193</v>
      </c>
      <c r="B35" t="str">
        <f t="shared" si="0"/>
        <v>EVs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>
      <pane ySplit="2" topLeftCell="A3" activePane="bottomLeft" state="frozen"/>
      <selection pane="bottomLeft" activeCell="A3" sqref="A3"/>
    </sheetView>
  </sheetViews>
  <sheetFormatPr defaultColWidth="9.1328125"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27</v>
      </c>
    </row>
    <row r="2" spans="1:3">
      <c r="A2" t="s">
        <v>28</v>
      </c>
      <c r="B2" t="s">
        <v>1</v>
      </c>
      <c r="C2" t="s">
        <v>10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>
      <selection activeCell="A2" sqref="A2"/>
    </sheetView>
  </sheetViews>
  <sheetFormatPr defaultRowHeight="14.25"/>
  <cols>
    <col min="1" max="1" width="13.1328125" bestFit="1" customWidth="1"/>
    <col min="2" max="2" width="6.19921875" bestFit="1" customWidth="1"/>
    <col min="3" max="3" width="9.59765625" bestFit="1" customWidth="1"/>
  </cols>
  <sheetData>
    <row r="1" spans="1:3">
      <c r="A1" t="s">
        <v>157</v>
      </c>
    </row>
    <row r="2" spans="1:3">
      <c r="A2" t="s">
        <v>54</v>
      </c>
      <c r="B2" t="s">
        <v>55</v>
      </c>
      <c r="C2" t="s">
        <v>56</v>
      </c>
    </row>
    <row r="3" spans="1:3">
      <c r="A3" t="s">
        <v>149</v>
      </c>
      <c r="B3" t="s">
        <v>146</v>
      </c>
      <c r="C3" t="s">
        <v>147</v>
      </c>
    </row>
    <row r="4" spans="1:3">
      <c r="A4" t="s">
        <v>149</v>
      </c>
      <c r="B4" t="s">
        <v>145</v>
      </c>
      <c r="C4" t="s">
        <v>148</v>
      </c>
    </row>
    <row r="5" spans="1:3">
      <c r="A5" t="s">
        <v>150</v>
      </c>
      <c r="B5" t="s">
        <v>151</v>
      </c>
      <c r="C5" t="str">
        <f>LEFT(B5,2)</f>
        <v>S1</v>
      </c>
    </row>
    <row r="6" spans="1:3">
      <c r="A6" t="s">
        <v>150</v>
      </c>
      <c r="B6" t="s">
        <v>152</v>
      </c>
      <c r="C6" t="str">
        <f t="shared" ref="C6:C10" si="0">LEFT(B6,2)</f>
        <v>S2</v>
      </c>
    </row>
    <row r="7" spans="1:3">
      <c r="A7" t="s">
        <v>150</v>
      </c>
      <c r="B7" t="s">
        <v>153</v>
      </c>
      <c r="C7" t="str">
        <f t="shared" si="0"/>
        <v>S3</v>
      </c>
    </row>
    <row r="8" spans="1:3">
      <c r="A8" t="s">
        <v>150</v>
      </c>
      <c r="B8" t="s">
        <v>154</v>
      </c>
      <c r="C8" t="str">
        <f t="shared" si="0"/>
        <v>S4</v>
      </c>
    </row>
    <row r="9" spans="1:3">
      <c r="A9" t="s">
        <v>150</v>
      </c>
      <c r="B9" t="s">
        <v>155</v>
      </c>
      <c r="C9" t="str">
        <f t="shared" si="0"/>
        <v>S5</v>
      </c>
    </row>
    <row r="10" spans="1:3">
      <c r="A10" t="s">
        <v>150</v>
      </c>
      <c r="B10" t="s">
        <v>156</v>
      </c>
      <c r="C10" t="str">
        <f t="shared" si="0"/>
        <v>S6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6D12F-1F85-4D20-9813-C07493ADD338}">
  <dimension ref="A1:H191"/>
  <sheetViews>
    <sheetView tabSelected="1" workbookViewId="0"/>
  </sheetViews>
  <sheetFormatPr defaultRowHeight="14.25"/>
  <cols>
    <col min="2" max="2" width="12.1328125" bestFit="1" customWidth="1"/>
    <col min="3" max="4" width="10.59765625" customWidth="1"/>
  </cols>
  <sheetData>
    <row r="1" spans="1:8" ht="22.05" customHeight="1">
      <c r="A1" s="13" t="s">
        <v>447</v>
      </c>
      <c r="B1" s="13"/>
      <c r="C1" s="13"/>
      <c r="D1" s="13"/>
      <c r="E1" s="13"/>
      <c r="F1" s="13"/>
      <c r="G1" s="13"/>
      <c r="H1" s="13"/>
    </row>
    <row r="9" spans="1:8" ht="14.65" thickBot="1">
      <c r="B9" s="8" t="s">
        <v>448</v>
      </c>
    </row>
    <row r="10" spans="1:8" ht="15.75" thickBot="1">
      <c r="B10" s="14" t="s">
        <v>449</v>
      </c>
      <c r="C10" s="14" t="s">
        <v>450</v>
      </c>
      <c r="D10" s="14" t="s">
        <v>451</v>
      </c>
    </row>
    <row r="11" spans="1:8">
      <c r="B11" s="15" t="s">
        <v>266</v>
      </c>
      <c r="C11" s="16">
        <v>47.544890908098111</v>
      </c>
      <c r="D11" s="16">
        <v>7.9712762161849238</v>
      </c>
    </row>
    <row r="12" spans="1:8">
      <c r="B12" s="17" t="s">
        <v>267</v>
      </c>
      <c r="C12" s="18">
        <v>47.304724827935445</v>
      </c>
      <c r="D12" s="18">
        <v>7.7779031530618461</v>
      </c>
    </row>
    <row r="13" spans="1:8">
      <c r="B13" s="15" t="s">
        <v>268</v>
      </c>
      <c r="C13" s="16">
        <v>47.190849773284448</v>
      </c>
      <c r="D13" s="16">
        <v>8.98591839231268</v>
      </c>
    </row>
    <row r="14" spans="1:8">
      <c r="B14" s="17" t="s">
        <v>269</v>
      </c>
      <c r="C14" s="18">
        <v>47.178826311182746</v>
      </c>
      <c r="D14" s="18">
        <v>8.9144143549561985</v>
      </c>
    </row>
    <row r="15" spans="1:8">
      <c r="B15" s="15" t="s">
        <v>270</v>
      </c>
      <c r="C15" s="16">
        <v>47.092480331016233</v>
      </c>
      <c r="D15" s="16">
        <v>7.6486786287370201</v>
      </c>
    </row>
    <row r="16" spans="1:8">
      <c r="B16" s="17" t="s">
        <v>271</v>
      </c>
      <c r="C16" s="18">
        <v>47.075251392097968</v>
      </c>
      <c r="D16" s="18">
        <v>8.2262357999999978</v>
      </c>
    </row>
    <row r="17" spans="2:4">
      <c r="B17" s="15" t="s">
        <v>272</v>
      </c>
      <c r="C17" s="16">
        <v>46.998666392047838</v>
      </c>
      <c r="D17" s="16">
        <v>9.1028854000000017</v>
      </c>
    </row>
    <row r="18" spans="2:4">
      <c r="B18" s="17" t="s">
        <v>273</v>
      </c>
      <c r="C18" s="18">
        <v>46.948264900775179</v>
      </c>
      <c r="D18" s="18">
        <v>9.4806532222174642</v>
      </c>
    </row>
    <row r="19" spans="2:4">
      <c r="B19" s="15" t="s">
        <v>274</v>
      </c>
      <c r="C19" s="16">
        <v>46.881453574552602</v>
      </c>
      <c r="D19" s="16">
        <v>8.9862021733683619</v>
      </c>
    </row>
    <row r="20" spans="2:4">
      <c r="B20" s="17" t="s">
        <v>275</v>
      </c>
      <c r="C20" s="18">
        <v>46.810115191923131</v>
      </c>
      <c r="D20" s="18">
        <v>8.0932617000000064</v>
      </c>
    </row>
    <row r="21" spans="2:4">
      <c r="B21" s="15" t="s">
        <v>276</v>
      </c>
      <c r="C21" s="16">
        <v>47.539986892396122</v>
      </c>
      <c r="D21" s="16">
        <v>7.9955895999999997</v>
      </c>
    </row>
    <row r="22" spans="2:4">
      <c r="B22" s="17" t="s">
        <v>277</v>
      </c>
      <c r="C22" s="18">
        <v>46.788975991909084</v>
      </c>
      <c r="D22" s="18">
        <v>8.1290422999999965</v>
      </c>
    </row>
    <row r="23" spans="2:4">
      <c r="B23" s="15" t="s">
        <v>278</v>
      </c>
      <c r="C23" s="16">
        <v>46.786285291907262</v>
      </c>
      <c r="D23" s="16">
        <v>9.4018789000000034</v>
      </c>
    </row>
    <row r="24" spans="2:4">
      <c r="B24" s="17" t="s">
        <v>279</v>
      </c>
      <c r="C24" s="18">
        <v>46.664480125407628</v>
      </c>
      <c r="D24" s="18">
        <v>9.5632429943814046</v>
      </c>
    </row>
    <row r="25" spans="2:4">
      <c r="B25" s="15" t="s">
        <v>280</v>
      </c>
      <c r="C25" s="16">
        <v>46.655434346966651</v>
      </c>
      <c r="D25" s="16">
        <v>8.5931628753479483</v>
      </c>
    </row>
    <row r="26" spans="2:4">
      <c r="B26" s="17" t="s">
        <v>281</v>
      </c>
      <c r="C26" s="18">
        <v>46.649952591815854</v>
      </c>
      <c r="D26" s="18">
        <v>8.5784506999999994</v>
      </c>
    </row>
    <row r="27" spans="2:4">
      <c r="B27" s="15" t="s">
        <v>282</v>
      </c>
      <c r="C27" s="16">
        <v>46.644906911551253</v>
      </c>
      <c r="D27" s="16">
        <v>8.3005733260132732</v>
      </c>
    </row>
    <row r="28" spans="2:4">
      <c r="B28" s="17" t="s">
        <v>283</v>
      </c>
      <c r="C28" s="18">
        <v>46.623454943499027</v>
      </c>
      <c r="D28" s="18">
        <v>8.5532759599539414</v>
      </c>
    </row>
    <row r="29" spans="2:4">
      <c r="B29" s="15" t="s">
        <v>284</v>
      </c>
      <c r="C29" s="16">
        <v>46.618279365377013</v>
      </c>
      <c r="D29" s="16">
        <v>8.3074651919389026</v>
      </c>
    </row>
    <row r="30" spans="2:4">
      <c r="B30" s="17" t="s">
        <v>285</v>
      </c>
      <c r="C30" s="18">
        <v>46.612461191790615</v>
      </c>
      <c r="D30" s="18">
        <v>8.5613045000000074</v>
      </c>
    </row>
    <row r="31" spans="2:4">
      <c r="B31" s="15" t="s">
        <v>286</v>
      </c>
      <c r="C31" s="16">
        <v>46.581937628506168</v>
      </c>
      <c r="D31" s="16">
        <v>9.6114226583534901</v>
      </c>
    </row>
    <row r="32" spans="2:4">
      <c r="B32" s="17" t="s">
        <v>287</v>
      </c>
      <c r="C32" s="18">
        <v>47.446856248318333</v>
      </c>
      <c r="D32" s="18">
        <v>8.7203907336648729</v>
      </c>
    </row>
    <row r="33" spans="2:4">
      <c r="B33" s="15" t="s">
        <v>288</v>
      </c>
      <c r="C33" s="16">
        <v>46.568629391760908</v>
      </c>
      <c r="D33" s="16">
        <v>9.9176659999999917</v>
      </c>
    </row>
    <row r="34" spans="2:4">
      <c r="B34" s="17" t="s">
        <v>289</v>
      </c>
      <c r="C34" s="18">
        <v>46.56229679175663</v>
      </c>
      <c r="D34" s="18">
        <v>6.5602429000000066</v>
      </c>
    </row>
    <row r="35" spans="2:4">
      <c r="B35" s="15" t="s">
        <v>290</v>
      </c>
      <c r="C35" s="16">
        <v>46.534677991737887</v>
      </c>
      <c r="D35" s="16">
        <v>8.9442773999999901</v>
      </c>
    </row>
    <row r="36" spans="2:4">
      <c r="B36" s="17" t="s">
        <v>291</v>
      </c>
      <c r="C36" s="18">
        <v>46.526125791732063</v>
      </c>
      <c r="D36" s="18">
        <v>9.8856431000000047</v>
      </c>
    </row>
    <row r="37" spans="2:4">
      <c r="B37" s="15" t="s">
        <v>292</v>
      </c>
      <c r="C37" s="16">
        <v>46.497898379860622</v>
      </c>
      <c r="D37" s="16">
        <v>8.3151001429309765</v>
      </c>
    </row>
    <row r="38" spans="2:4">
      <c r="B38" s="17" t="s">
        <v>293</v>
      </c>
      <c r="C38" s="18">
        <v>46.488751691706611</v>
      </c>
      <c r="D38" s="18">
        <v>8.4733173999999973</v>
      </c>
    </row>
    <row r="39" spans="2:4">
      <c r="B39" s="15" t="s">
        <v>294</v>
      </c>
      <c r="C39" s="16">
        <v>46.484022953389079</v>
      </c>
      <c r="D39" s="16">
        <v>8.345911817931027</v>
      </c>
    </row>
    <row r="40" spans="2:4">
      <c r="B40" s="17" t="s">
        <v>295</v>
      </c>
      <c r="C40" s="18">
        <v>46.48232639170228</v>
      </c>
      <c r="D40" s="18">
        <v>9.9156705000000098</v>
      </c>
    </row>
    <row r="41" spans="2:4">
      <c r="B41" s="15" t="s">
        <v>296</v>
      </c>
      <c r="C41" s="16">
        <v>46.477333091698902</v>
      </c>
      <c r="D41" s="16">
        <v>8.4126624000000021</v>
      </c>
    </row>
    <row r="42" spans="2:4">
      <c r="B42" s="17" t="s">
        <v>297</v>
      </c>
      <c r="C42" s="18">
        <v>46.473546691696313</v>
      </c>
      <c r="D42" s="18">
        <v>8.3779117000000021</v>
      </c>
    </row>
    <row r="43" spans="2:4">
      <c r="B43" s="15" t="s">
        <v>298</v>
      </c>
      <c r="C43" s="16">
        <v>47.434850092329576</v>
      </c>
      <c r="D43" s="16">
        <v>9.4308717000000009</v>
      </c>
    </row>
    <row r="44" spans="2:4">
      <c r="B44" s="17" t="s">
        <v>299</v>
      </c>
      <c r="C44" s="18">
        <v>46.461142191687813</v>
      </c>
      <c r="D44" s="18">
        <v>8.4521007999999931</v>
      </c>
    </row>
    <row r="45" spans="2:4">
      <c r="B45" s="15" t="s">
        <v>300</v>
      </c>
      <c r="C45" s="16">
        <v>46.42086779166025</v>
      </c>
      <c r="D45" s="16">
        <v>9.2172236999999928</v>
      </c>
    </row>
    <row r="46" spans="2:4">
      <c r="B46" s="17" t="s">
        <v>301</v>
      </c>
      <c r="C46" s="18">
        <v>46.410782691653388</v>
      </c>
      <c r="D46" s="18">
        <v>8.6464327000000054</v>
      </c>
    </row>
    <row r="47" spans="2:4">
      <c r="B47" s="15" t="s">
        <v>302</v>
      </c>
      <c r="C47" s="16">
        <v>46.379313191631766</v>
      </c>
      <c r="D47" s="16">
        <v>7.2856905999999926</v>
      </c>
    </row>
    <row r="48" spans="2:4">
      <c r="B48" s="17" t="s">
        <v>303</v>
      </c>
      <c r="C48" s="18">
        <v>46.352076391613046</v>
      </c>
      <c r="D48" s="18">
        <v>7.2952704999999991</v>
      </c>
    </row>
    <row r="49" spans="2:4">
      <c r="B49" s="15" t="s">
        <v>304</v>
      </c>
      <c r="C49" s="16">
        <v>46.335742191601824</v>
      </c>
      <c r="D49" s="16">
        <v>9.515274700000008</v>
      </c>
    </row>
    <row r="50" spans="2:4">
      <c r="B50" s="17" t="s">
        <v>305</v>
      </c>
      <c r="C50" s="18">
        <v>46.332593945141092</v>
      </c>
      <c r="D50" s="18">
        <v>8.0099601184858678</v>
      </c>
    </row>
    <row r="51" spans="2:4">
      <c r="B51" s="15" t="s">
        <v>306</v>
      </c>
      <c r="C51" s="16">
        <v>46.300225691577296</v>
      </c>
      <c r="D51" s="16">
        <v>7.9090832000000049</v>
      </c>
    </row>
    <row r="52" spans="2:4">
      <c r="B52" s="17" t="s">
        <v>307</v>
      </c>
      <c r="C52" s="18">
        <v>46.265255891553082</v>
      </c>
      <c r="D52" s="18">
        <v>6.8250681999999925</v>
      </c>
    </row>
    <row r="53" spans="2:4">
      <c r="B53" s="15" t="s">
        <v>308</v>
      </c>
      <c r="C53" s="16">
        <v>46.258617991548483</v>
      </c>
      <c r="D53" s="16">
        <v>6.8503240000000041</v>
      </c>
    </row>
    <row r="54" spans="2:4">
      <c r="B54" s="17" t="s">
        <v>309</v>
      </c>
      <c r="C54" s="18">
        <v>47.417551492318573</v>
      </c>
      <c r="D54" s="18">
        <v>8.3560802000000063</v>
      </c>
    </row>
    <row r="55" spans="2:4">
      <c r="B55" s="15" t="s">
        <v>310</v>
      </c>
      <c r="C55" s="16">
        <v>46.242902191537631</v>
      </c>
      <c r="D55" s="16">
        <v>9.0158809000000044</v>
      </c>
    </row>
    <row r="56" spans="2:4">
      <c r="B56" s="17" t="s">
        <v>311</v>
      </c>
      <c r="C56" s="18">
        <v>46.238390468466378</v>
      </c>
      <c r="D56" s="18">
        <v>6.0514922014978874</v>
      </c>
    </row>
    <row r="57" spans="2:4">
      <c r="B57" s="15" t="s">
        <v>312</v>
      </c>
      <c r="C57" s="16">
        <v>46.235914155009169</v>
      </c>
      <c r="D57" s="16">
        <v>6.1174054082285867</v>
      </c>
    </row>
    <row r="58" spans="2:4">
      <c r="B58" s="17" t="s">
        <v>313</v>
      </c>
      <c r="C58" s="18">
        <v>46.224393391524778</v>
      </c>
      <c r="D58" s="18">
        <v>6.9826246999999961</v>
      </c>
    </row>
    <row r="59" spans="2:4">
      <c r="B59" s="15" t="s">
        <v>314</v>
      </c>
      <c r="C59" s="16">
        <v>46.194148141506382</v>
      </c>
      <c r="D59" s="16">
        <v>8.8493960000010343</v>
      </c>
    </row>
    <row r="60" spans="2:4">
      <c r="B60" s="17" t="s">
        <v>315</v>
      </c>
      <c r="C60" s="18">
        <v>46.186124268919009</v>
      </c>
      <c r="D60" s="18">
        <v>5.994340131372339</v>
      </c>
    </row>
    <row r="61" spans="2:4">
      <c r="B61" s="15" t="s">
        <v>316</v>
      </c>
      <c r="C61" s="16">
        <v>46.173823141643673</v>
      </c>
      <c r="D61" s="16">
        <v>8.8978103000914679</v>
      </c>
    </row>
    <row r="62" spans="2:4">
      <c r="B62" s="17" t="s">
        <v>317</v>
      </c>
      <c r="C62" s="18">
        <v>46.132986991479271</v>
      </c>
      <c r="D62" s="18">
        <v>8.718542699932085</v>
      </c>
    </row>
    <row r="63" spans="2:4">
      <c r="B63" s="15" t="s">
        <v>318</v>
      </c>
      <c r="C63" s="16">
        <v>47.388461918063442</v>
      </c>
      <c r="D63" s="16">
        <v>8.7320753615603035</v>
      </c>
    </row>
    <row r="64" spans="2:4">
      <c r="B64" s="17" t="s">
        <v>319</v>
      </c>
      <c r="C64" s="18">
        <v>46.119367580527111</v>
      </c>
      <c r="D64" s="18">
        <v>7.0694412517776462</v>
      </c>
    </row>
    <row r="65" spans="2:4">
      <c r="B65" s="15" t="s">
        <v>320</v>
      </c>
      <c r="C65" s="16">
        <v>47.346106146249483</v>
      </c>
      <c r="D65" s="16">
        <v>8.0436238635106729</v>
      </c>
    </row>
    <row r="66" spans="2:4">
      <c r="B66" s="17" t="s">
        <v>321</v>
      </c>
      <c r="C66" s="18">
        <v>47.328602392261772</v>
      </c>
      <c r="D66" s="18">
        <v>9.5426184000000038</v>
      </c>
    </row>
    <row r="67" spans="2:4">
      <c r="B67" s="15" t="s">
        <v>322</v>
      </c>
      <c r="C67" s="16">
        <v>46.974388444635309</v>
      </c>
      <c r="D67" s="16">
        <v>7.1904948515457114</v>
      </c>
    </row>
    <row r="68" spans="2:4">
      <c r="B68" s="17" t="s">
        <v>323</v>
      </c>
      <c r="C68" s="18">
        <v>46.804956344676071</v>
      </c>
      <c r="D68" s="18">
        <v>10.332156238823757</v>
      </c>
    </row>
    <row r="69" spans="2:4">
      <c r="B69" s="15" t="s">
        <v>324</v>
      </c>
      <c r="C69" s="16">
        <v>47.412318641275661</v>
      </c>
      <c r="D69" s="16">
        <v>8.5715564719984449</v>
      </c>
    </row>
    <row r="70" spans="2:4">
      <c r="B70" s="17" t="s">
        <v>325</v>
      </c>
      <c r="C70" s="18">
        <v>46.675294830039618</v>
      </c>
      <c r="D70" s="18">
        <v>8.7674518660095799</v>
      </c>
    </row>
    <row r="71" spans="2:4">
      <c r="B71" s="15" t="s">
        <v>326</v>
      </c>
      <c r="C71" s="16">
        <v>47.271158280917277</v>
      </c>
      <c r="D71" s="16">
        <v>8.4332838059847646</v>
      </c>
    </row>
    <row r="72" spans="2:4">
      <c r="B72" s="17" t="s">
        <v>327</v>
      </c>
      <c r="C72" s="18">
        <v>46.592025463687065</v>
      </c>
      <c r="D72" s="18">
        <v>8.3231337258397549</v>
      </c>
    </row>
    <row r="73" spans="2:4">
      <c r="B73" s="15" t="s">
        <v>328</v>
      </c>
      <c r="C73" s="16">
        <v>47.520027177779937</v>
      </c>
      <c r="D73" s="16">
        <v>7.6725301685729344</v>
      </c>
    </row>
    <row r="74" spans="2:4">
      <c r="B74" s="17" t="s">
        <v>329</v>
      </c>
      <c r="C74" s="18">
        <v>46.410514012428273</v>
      </c>
      <c r="D74" s="18">
        <v>8.5287472013709298</v>
      </c>
    </row>
    <row r="75" spans="2:4">
      <c r="B75" s="15" t="s">
        <v>330</v>
      </c>
      <c r="C75" s="16">
        <v>46.972086567773282</v>
      </c>
      <c r="D75" s="16">
        <v>7.282299486401616</v>
      </c>
    </row>
    <row r="76" spans="2:4">
      <c r="B76" s="17" t="s">
        <v>331</v>
      </c>
      <c r="C76" s="18">
        <v>46.557357312705733</v>
      </c>
      <c r="D76" s="18">
        <v>6.6139061630111931</v>
      </c>
    </row>
    <row r="77" spans="2:4">
      <c r="B77" s="15" t="s">
        <v>332</v>
      </c>
      <c r="C77" s="16">
        <v>47.378758073068163</v>
      </c>
      <c r="D77" s="16">
        <v>8.6247814788577859</v>
      </c>
    </row>
    <row r="78" spans="2:4">
      <c r="B78" s="17" t="s">
        <v>333</v>
      </c>
      <c r="C78" s="18">
        <v>46.590136747583571</v>
      </c>
      <c r="D78" s="18">
        <v>9.4208498140633523</v>
      </c>
    </row>
    <row r="79" spans="2:4">
      <c r="B79" s="15" t="s">
        <v>334</v>
      </c>
      <c r="C79" s="16">
        <v>46.766603972636261</v>
      </c>
      <c r="D79" s="16">
        <v>7.1256953875579114</v>
      </c>
    </row>
    <row r="80" spans="2:4">
      <c r="B80" s="17" t="s">
        <v>335</v>
      </c>
      <c r="C80" s="18">
        <v>47.337522798960869</v>
      </c>
      <c r="D80" s="18">
        <v>7.2588732640160751</v>
      </c>
    </row>
    <row r="81" spans="2:4">
      <c r="B81" s="15" t="s">
        <v>336</v>
      </c>
      <c r="C81" s="16">
        <v>47.436744661689957</v>
      </c>
      <c r="D81" s="16">
        <v>8.2162002170923429</v>
      </c>
    </row>
    <row r="82" spans="2:4">
      <c r="B82" s="17" t="s">
        <v>337</v>
      </c>
      <c r="C82" s="18">
        <v>46.667290772141591</v>
      </c>
      <c r="D82" s="18">
        <v>8.58387184139076</v>
      </c>
    </row>
    <row r="83" spans="2:4">
      <c r="B83" s="15" t="s">
        <v>338</v>
      </c>
      <c r="C83" s="16">
        <v>46.366800843099547</v>
      </c>
      <c r="D83" s="16">
        <v>6.1959931237841124</v>
      </c>
    </row>
    <row r="84" spans="2:4">
      <c r="B84" s="17" t="s">
        <v>339</v>
      </c>
      <c r="C84" s="18">
        <v>46.35035364659204</v>
      </c>
      <c r="D84" s="18">
        <v>8.5954343817427024</v>
      </c>
    </row>
    <row r="85" spans="2:4">
      <c r="B85" s="15" t="s">
        <v>340</v>
      </c>
      <c r="C85" s="16">
        <v>46.770135591197366</v>
      </c>
      <c r="D85" s="16">
        <v>8.6679070270868852</v>
      </c>
    </row>
    <row r="86" spans="2:4">
      <c r="B86" s="17" t="s">
        <v>341</v>
      </c>
      <c r="C86" s="18">
        <v>47.185453772379887</v>
      </c>
      <c r="D86" s="18">
        <v>8.1207667742378131</v>
      </c>
    </row>
    <row r="87" spans="2:4">
      <c r="B87" s="15" t="s">
        <v>342</v>
      </c>
      <c r="C87" s="16">
        <v>47.23246302223221</v>
      </c>
      <c r="D87" s="16">
        <v>7.6158921048685695</v>
      </c>
    </row>
    <row r="88" spans="2:4">
      <c r="B88" s="17" t="s">
        <v>343</v>
      </c>
      <c r="C88" s="18">
        <v>47.466610199741339</v>
      </c>
      <c r="D88" s="18">
        <v>8.6524389852250962</v>
      </c>
    </row>
    <row r="89" spans="2:4">
      <c r="B89" s="15" t="s">
        <v>344</v>
      </c>
      <c r="C89" s="16">
        <v>47.422793373651899</v>
      </c>
      <c r="D89" s="16">
        <v>8.5552286743996788</v>
      </c>
    </row>
    <row r="90" spans="2:4">
      <c r="B90" s="17" t="s">
        <v>345</v>
      </c>
      <c r="C90" s="18">
        <v>46.822356911553562</v>
      </c>
      <c r="D90" s="18">
        <v>8.1738143462569646</v>
      </c>
    </row>
    <row r="91" spans="2:4">
      <c r="B91" s="15" t="s">
        <v>346</v>
      </c>
      <c r="C91" s="16">
        <v>46.949503324895758</v>
      </c>
      <c r="D91" s="16">
        <v>7.1526297591744381</v>
      </c>
    </row>
    <row r="92" spans="2:4">
      <c r="B92" s="17" t="s">
        <v>347</v>
      </c>
      <c r="C92" s="18">
        <v>47.174970614196077</v>
      </c>
      <c r="D92" s="18">
        <v>7.5753719705379048</v>
      </c>
    </row>
    <row r="93" spans="2:4">
      <c r="B93" s="15" t="s">
        <v>348</v>
      </c>
      <c r="C93" s="16">
        <v>47.426405935677117</v>
      </c>
      <c r="D93" s="16">
        <v>8.2183855607953387</v>
      </c>
    </row>
    <row r="94" spans="2:4">
      <c r="B94" s="17" t="s">
        <v>349</v>
      </c>
      <c r="C94" s="18">
        <v>46.191060824589286</v>
      </c>
      <c r="D94" s="18">
        <v>6.0263528951053331</v>
      </c>
    </row>
    <row r="95" spans="2:4">
      <c r="B95" s="15" t="s">
        <v>350</v>
      </c>
      <c r="C95" s="16">
        <v>47.317528275969032</v>
      </c>
      <c r="D95" s="16">
        <v>7.9466109226610806</v>
      </c>
    </row>
    <row r="96" spans="2:4">
      <c r="B96" s="17" t="s">
        <v>351</v>
      </c>
      <c r="C96" s="18">
        <v>47.220028502558506</v>
      </c>
      <c r="D96" s="18">
        <v>8.9741608765490568</v>
      </c>
    </row>
    <row r="97" spans="2:4">
      <c r="B97" s="15" t="s">
        <v>352</v>
      </c>
      <c r="C97" s="16">
        <v>46.611103814178406</v>
      </c>
      <c r="D97" s="16">
        <v>7.1119095241485661</v>
      </c>
    </row>
    <row r="98" spans="2:4">
      <c r="B98" s="17" t="s">
        <v>353</v>
      </c>
      <c r="C98" s="18">
        <v>46.34885054673623</v>
      </c>
      <c r="D98" s="18">
        <v>10.062555293517526</v>
      </c>
    </row>
    <row r="99" spans="2:4">
      <c r="B99" s="15" t="s">
        <v>354</v>
      </c>
      <c r="C99" s="16">
        <v>46.704671298611736</v>
      </c>
      <c r="D99" s="16">
        <v>9.4671012537392354</v>
      </c>
    </row>
    <row r="100" spans="2:4">
      <c r="B100" s="17" t="s">
        <v>355</v>
      </c>
      <c r="C100" s="18">
        <v>46.669437648312751</v>
      </c>
      <c r="D100" s="18">
        <v>9.6896555979430463</v>
      </c>
    </row>
    <row r="101" spans="2:4">
      <c r="B101" s="15" t="s">
        <v>356</v>
      </c>
      <c r="C101" s="16">
        <v>46.670304209093366</v>
      </c>
      <c r="D101" s="16">
        <v>7.8586620471824489</v>
      </c>
    </row>
    <row r="102" spans="2:4">
      <c r="B102" s="17" t="s">
        <v>357</v>
      </c>
      <c r="C102" s="18">
        <v>46.751315983062611</v>
      </c>
      <c r="D102" s="18">
        <v>9.0427987835648143</v>
      </c>
    </row>
    <row r="103" spans="2:4">
      <c r="B103" s="15" t="s">
        <v>358</v>
      </c>
      <c r="C103" s="16">
        <v>46.977408013673561</v>
      </c>
      <c r="D103" s="16">
        <v>9.5391741699870458</v>
      </c>
    </row>
    <row r="104" spans="2:4">
      <c r="B104" s="17" t="s">
        <v>359</v>
      </c>
      <c r="C104" s="18">
        <v>46.530313679899571</v>
      </c>
      <c r="D104" s="18">
        <v>9.4339157546528778</v>
      </c>
    </row>
    <row r="105" spans="2:4">
      <c r="B105" s="15" t="s">
        <v>360</v>
      </c>
      <c r="C105" s="16">
        <v>46.287036690944227</v>
      </c>
      <c r="D105" s="16">
        <v>7.5577983541354428</v>
      </c>
    </row>
    <row r="106" spans="2:4">
      <c r="B106" s="17" t="s">
        <v>361</v>
      </c>
      <c r="C106" s="18">
        <v>46.083826692351948</v>
      </c>
      <c r="D106" s="18">
        <v>7.956552648739204</v>
      </c>
    </row>
    <row r="107" spans="2:4">
      <c r="B107" s="15" t="s">
        <v>362</v>
      </c>
      <c r="C107" s="16">
        <v>47.480988674223049</v>
      </c>
      <c r="D107" s="16">
        <v>8.705750623710184</v>
      </c>
    </row>
    <row r="108" spans="2:4">
      <c r="B108" s="17" t="s">
        <v>363</v>
      </c>
      <c r="C108" s="18">
        <v>46.756029375970002</v>
      </c>
      <c r="D108" s="18">
        <v>6.5540699286344619</v>
      </c>
    </row>
    <row r="109" spans="2:4">
      <c r="B109" s="15" t="s">
        <v>364</v>
      </c>
      <c r="C109" s="16">
        <v>46.185370247486951</v>
      </c>
      <c r="D109" s="16">
        <v>7.2493006931109596</v>
      </c>
    </row>
    <row r="110" spans="2:4">
      <c r="B110" s="17" t="s">
        <v>365</v>
      </c>
      <c r="C110" s="18">
        <v>46.23792888408876</v>
      </c>
      <c r="D110" s="18">
        <v>7.8746708803832934</v>
      </c>
    </row>
    <row r="111" spans="2:4">
      <c r="B111" s="15" t="s">
        <v>366</v>
      </c>
      <c r="C111" s="16">
        <v>46.066166211545358</v>
      </c>
      <c r="D111" s="16">
        <v>6.9015998074716354</v>
      </c>
    </row>
    <row r="112" spans="2:4">
      <c r="B112" s="17" t="s">
        <v>367</v>
      </c>
      <c r="C112" s="18">
        <v>46.249132718394094</v>
      </c>
      <c r="D112" s="18">
        <v>6.1334444282890637</v>
      </c>
    </row>
    <row r="113" spans="2:4">
      <c r="B113" s="15" t="s">
        <v>368</v>
      </c>
      <c r="C113" s="16">
        <v>47.330633116676246</v>
      </c>
      <c r="D113" s="16">
        <v>8.7565727921394849</v>
      </c>
    </row>
    <row r="114" spans="2:4">
      <c r="B114" s="17" t="s">
        <v>369</v>
      </c>
      <c r="C114" s="18">
        <v>46.702305741170029</v>
      </c>
      <c r="D114" s="18">
        <v>8.2346739749028277</v>
      </c>
    </row>
    <row r="115" spans="2:4">
      <c r="B115" s="15" t="s">
        <v>370</v>
      </c>
      <c r="C115" s="16">
        <v>47.111263596162431</v>
      </c>
      <c r="D115" s="16">
        <v>7.9702987999010633</v>
      </c>
    </row>
    <row r="116" spans="2:4">
      <c r="B116" s="17" t="s">
        <v>371</v>
      </c>
      <c r="C116" s="18">
        <v>46.050896100089638</v>
      </c>
      <c r="D116" s="18">
        <v>6.949838605733583</v>
      </c>
    </row>
    <row r="117" spans="2:4">
      <c r="B117" s="15" t="s">
        <v>372</v>
      </c>
      <c r="C117" s="16">
        <v>46.778607821978291</v>
      </c>
      <c r="D117" s="16">
        <v>7.5141567559463658</v>
      </c>
    </row>
    <row r="118" spans="2:4">
      <c r="B118" s="17" t="s">
        <v>373</v>
      </c>
      <c r="C118" s="18">
        <v>47.559810348453667</v>
      </c>
      <c r="D118" s="18">
        <v>9.0926775269382958</v>
      </c>
    </row>
    <row r="119" spans="2:4">
      <c r="B119" s="15" t="s">
        <v>374</v>
      </c>
      <c r="C119" s="16">
        <v>47.573740583075264</v>
      </c>
      <c r="D119" s="16">
        <v>8.4736401094130844</v>
      </c>
    </row>
    <row r="120" spans="2:4">
      <c r="B120" s="17" t="s">
        <v>375</v>
      </c>
      <c r="C120" s="18">
        <v>47.503332863504447</v>
      </c>
      <c r="D120" s="18">
        <v>7.5770135285257956</v>
      </c>
    </row>
    <row r="121" spans="2:4">
      <c r="B121" s="15" t="s">
        <v>376</v>
      </c>
      <c r="C121" s="16">
        <v>47.192525806627415</v>
      </c>
      <c r="D121" s="16">
        <v>8.5025953004376724</v>
      </c>
    </row>
    <row r="122" spans="2:4">
      <c r="B122" s="17" t="s">
        <v>377</v>
      </c>
      <c r="C122" s="18">
        <v>46.197778440184173</v>
      </c>
      <c r="D122" s="18">
        <v>8.7492453882474219</v>
      </c>
    </row>
    <row r="123" spans="2:4">
      <c r="B123" s="15" t="s">
        <v>378</v>
      </c>
      <c r="C123" s="16">
        <v>46.333583205772456</v>
      </c>
      <c r="D123" s="16">
        <v>8.9793979537338995</v>
      </c>
    </row>
    <row r="124" spans="2:4">
      <c r="B124" s="17" t="s">
        <v>379</v>
      </c>
      <c r="C124" s="18">
        <v>46.340257020596965</v>
      </c>
      <c r="D124" s="18">
        <v>9.2127758729274198</v>
      </c>
    </row>
    <row r="125" spans="2:4">
      <c r="B125" s="15" t="s">
        <v>380</v>
      </c>
      <c r="C125" s="16">
        <v>47.497542653552287</v>
      </c>
      <c r="D125" s="16">
        <v>8.9315918186612357</v>
      </c>
    </row>
    <row r="126" spans="2:4">
      <c r="B126" s="17" t="s">
        <v>381</v>
      </c>
      <c r="C126" s="18">
        <v>46.162021135169752</v>
      </c>
      <c r="D126" s="18">
        <v>8.9122525816708951</v>
      </c>
    </row>
    <row r="127" spans="2:4">
      <c r="B127" s="15" t="s">
        <v>382</v>
      </c>
      <c r="C127" s="16">
        <v>46.411435336637261</v>
      </c>
      <c r="D127" s="16">
        <v>8.6126265598333376</v>
      </c>
    </row>
    <row r="128" spans="2:4">
      <c r="B128" s="17" t="s">
        <v>383</v>
      </c>
      <c r="C128" s="18">
        <v>47.472181885969455</v>
      </c>
      <c r="D128" s="18">
        <v>7.862020493690677</v>
      </c>
    </row>
    <row r="129" spans="2:4">
      <c r="B129" s="15" t="s">
        <v>384</v>
      </c>
      <c r="C129" s="16">
        <v>47.452839734944206</v>
      </c>
      <c r="D129" s="16">
        <v>8.4518037652382549</v>
      </c>
    </row>
    <row r="130" spans="2:4">
      <c r="B130" s="17" t="s">
        <v>385</v>
      </c>
      <c r="C130" s="18">
        <v>47.378105927066514</v>
      </c>
      <c r="D130" s="18">
        <v>8.2848809002281207</v>
      </c>
    </row>
    <row r="131" spans="2:4">
      <c r="B131" s="15" t="s">
        <v>386</v>
      </c>
      <c r="C131" s="16">
        <v>47.115092797975542</v>
      </c>
      <c r="D131" s="16">
        <v>8.3367437842075223</v>
      </c>
    </row>
    <row r="132" spans="2:4">
      <c r="B132" s="17" t="s">
        <v>387</v>
      </c>
      <c r="C132" s="18">
        <v>46.028484492512405</v>
      </c>
      <c r="D132" s="18">
        <v>8.9205901102955742</v>
      </c>
    </row>
    <row r="133" spans="2:4">
      <c r="B133" s="15" t="s">
        <v>388</v>
      </c>
      <c r="C133" s="16">
        <v>47.365499855192191</v>
      </c>
      <c r="D133" s="16">
        <v>7.9731469676031752</v>
      </c>
    </row>
    <row r="134" spans="2:4">
      <c r="B134" s="17" t="s">
        <v>389</v>
      </c>
      <c r="C134" s="18">
        <v>47.598960217274261</v>
      </c>
      <c r="D134" s="18">
        <v>8.1833885380782423</v>
      </c>
    </row>
    <row r="135" spans="2:4">
      <c r="B135" s="15" t="s">
        <v>390</v>
      </c>
      <c r="C135" s="16">
        <v>46.765219065594323</v>
      </c>
      <c r="D135" s="16">
        <v>9.4186944777386383</v>
      </c>
    </row>
    <row r="136" spans="2:4">
      <c r="B136" s="17" t="s">
        <v>391</v>
      </c>
      <c r="C136" s="18">
        <v>46.395764934452949</v>
      </c>
      <c r="D136" s="18">
        <v>8.1308582732979851</v>
      </c>
    </row>
    <row r="137" spans="2:4">
      <c r="B137" s="15" t="s">
        <v>392</v>
      </c>
      <c r="C137" s="16">
        <v>46.774712160461192</v>
      </c>
      <c r="D137" s="16">
        <v>9.1952002264269037</v>
      </c>
    </row>
    <row r="138" spans="2:4">
      <c r="B138" s="17" t="s">
        <v>393</v>
      </c>
      <c r="C138" s="18">
        <v>46.167302808465202</v>
      </c>
      <c r="D138" s="18">
        <v>8.1183564066559004</v>
      </c>
    </row>
    <row r="139" spans="2:4">
      <c r="B139" s="15" t="s">
        <v>394</v>
      </c>
      <c r="C139" s="16">
        <v>46.188234494031683</v>
      </c>
      <c r="D139" s="16">
        <v>8.0701490996033112</v>
      </c>
    </row>
    <row r="140" spans="2:4">
      <c r="B140" s="17" t="s">
        <v>395</v>
      </c>
      <c r="C140" s="18">
        <v>47.539015634556947</v>
      </c>
      <c r="D140" s="18">
        <v>7.7524068439336924</v>
      </c>
    </row>
    <row r="141" spans="2:4">
      <c r="B141" s="15" t="s">
        <v>396</v>
      </c>
      <c r="C141" s="16">
        <v>47.154942264585237</v>
      </c>
      <c r="D141" s="16">
        <v>7.7918813512983336</v>
      </c>
    </row>
    <row r="142" spans="2:4">
      <c r="B142" s="17" t="s">
        <v>397</v>
      </c>
      <c r="C142" s="18">
        <v>46.491577066054226</v>
      </c>
      <c r="D142" s="18">
        <v>7.2732837108404942</v>
      </c>
    </row>
    <row r="143" spans="2:4">
      <c r="B143" s="15" t="s">
        <v>398</v>
      </c>
      <c r="C143" s="16">
        <v>46.526902581268999</v>
      </c>
      <c r="D143" s="16">
        <v>8.5970130861268519</v>
      </c>
    </row>
    <row r="144" spans="2:4">
      <c r="B144" s="17" t="s">
        <v>399</v>
      </c>
      <c r="C144" s="18">
        <v>46.546200095956507</v>
      </c>
      <c r="D144" s="18">
        <v>6.5707150506742265</v>
      </c>
    </row>
    <row r="145" spans="2:4">
      <c r="B145" s="15" t="s">
        <v>400</v>
      </c>
      <c r="C145" s="16">
        <v>47.302672807623779</v>
      </c>
      <c r="D145" s="16">
        <v>9.5558757704346071</v>
      </c>
    </row>
    <row r="146" spans="2:4">
      <c r="B146" s="17" t="s">
        <v>401</v>
      </c>
      <c r="C146" s="18">
        <v>47.549929778349131</v>
      </c>
      <c r="D146" s="18">
        <v>8.0505862642923702</v>
      </c>
    </row>
    <row r="147" spans="2:4">
      <c r="B147" s="15" t="s">
        <v>402</v>
      </c>
      <c r="C147" s="16">
        <v>47.534182026511104</v>
      </c>
      <c r="D147" s="16">
        <v>8.6975363672935035</v>
      </c>
    </row>
    <row r="148" spans="2:4">
      <c r="B148" s="17" t="s">
        <v>403</v>
      </c>
      <c r="C148" s="18">
        <v>47.186874616216762</v>
      </c>
      <c r="D148" s="18">
        <v>8.6845093233496922</v>
      </c>
    </row>
    <row r="149" spans="2:4">
      <c r="B149" s="15" t="s">
        <v>404</v>
      </c>
      <c r="C149" s="16">
        <v>46.541607589484336</v>
      </c>
      <c r="D149" s="16">
        <v>6.4691836479843738</v>
      </c>
    </row>
    <row r="150" spans="2:4">
      <c r="B150" s="17" t="s">
        <v>405</v>
      </c>
      <c r="C150" s="18">
        <v>46.266170983209811</v>
      </c>
      <c r="D150" s="18">
        <v>6.9744475162681168</v>
      </c>
    </row>
    <row r="151" spans="2:4">
      <c r="B151" s="15" t="s">
        <v>406</v>
      </c>
      <c r="C151" s="16">
        <v>46.811139511097466</v>
      </c>
      <c r="D151" s="16">
        <v>9.378873087203484</v>
      </c>
    </row>
    <row r="152" spans="2:4">
      <c r="B152" s="17" t="s">
        <v>407</v>
      </c>
      <c r="C152" s="18">
        <v>46.680751374315896</v>
      </c>
      <c r="D152" s="18">
        <v>7.6548635065014201</v>
      </c>
    </row>
    <row r="153" spans="2:4">
      <c r="B153" s="15" t="s">
        <v>408</v>
      </c>
      <c r="C153" s="16">
        <v>46.0317529216154</v>
      </c>
      <c r="D153" s="16">
        <v>7.3084509725129267</v>
      </c>
    </row>
    <row r="154" spans="2:4">
      <c r="B154" s="17" t="s">
        <v>409</v>
      </c>
      <c r="C154" s="18">
        <v>46.15852172448291</v>
      </c>
      <c r="D154" s="18">
        <v>7.2094009496203837</v>
      </c>
    </row>
    <row r="155" spans="2:4">
      <c r="B155" s="15" t="s">
        <v>410</v>
      </c>
      <c r="C155" s="16">
        <v>47.339117940297619</v>
      </c>
      <c r="D155" s="16">
        <v>9.5780970318362559</v>
      </c>
    </row>
    <row r="156" spans="2:4">
      <c r="B156" s="17" t="s">
        <v>411</v>
      </c>
      <c r="C156" s="18">
        <v>47.657573790258297</v>
      </c>
      <c r="D156" s="18">
        <v>8.7754632624143429</v>
      </c>
    </row>
    <row r="157" spans="2:4">
      <c r="B157" s="15" t="s">
        <v>412</v>
      </c>
      <c r="C157" s="16">
        <v>47.585912287118212</v>
      </c>
      <c r="D157" s="16">
        <v>7.8435782904311289</v>
      </c>
    </row>
    <row r="158" spans="2:4">
      <c r="B158" s="17" t="s">
        <v>413</v>
      </c>
      <c r="C158" s="18">
        <v>47.406318762945403</v>
      </c>
      <c r="D158" s="18">
        <v>8.105761472055045</v>
      </c>
    </row>
    <row r="159" spans="2:4">
      <c r="B159" s="15" t="s">
        <v>414</v>
      </c>
      <c r="C159" s="16">
        <v>47.427363293638969</v>
      </c>
      <c r="D159" s="16">
        <v>8.3803937353034943</v>
      </c>
    </row>
    <row r="160" spans="2:4">
      <c r="B160" s="17" t="s">
        <v>415</v>
      </c>
      <c r="C160" s="18">
        <v>47.397732455842615</v>
      </c>
      <c r="D160" s="18">
        <v>9.3025128506927892</v>
      </c>
    </row>
    <row r="161" spans="2:4">
      <c r="B161" s="15" t="s">
        <v>416</v>
      </c>
      <c r="C161" s="16">
        <v>47.481915935925542</v>
      </c>
      <c r="D161" s="16">
        <v>9.4326555268370722</v>
      </c>
    </row>
    <row r="162" spans="2:4">
      <c r="B162" s="17" t="s">
        <v>417</v>
      </c>
      <c r="C162" s="18">
        <v>46.110634293306326</v>
      </c>
      <c r="D162" s="18">
        <v>7.0612643589312309</v>
      </c>
    </row>
    <row r="163" spans="2:4">
      <c r="B163" s="15" t="s">
        <v>418</v>
      </c>
      <c r="C163" s="16">
        <v>46.44140479554256</v>
      </c>
      <c r="D163" s="16">
        <v>8.8374874894540767</v>
      </c>
    </row>
    <row r="164" spans="2:4">
      <c r="B164" s="17" t="s">
        <v>419</v>
      </c>
      <c r="C164" s="18">
        <v>46.350910363932599</v>
      </c>
      <c r="D164" s="18">
        <v>8.0409180183520075</v>
      </c>
    </row>
    <row r="165" spans="2:4">
      <c r="B165" s="15" t="s">
        <v>420</v>
      </c>
      <c r="C165" s="16">
        <v>47.058633982952401</v>
      </c>
      <c r="D165" s="16">
        <v>8.2563745533433206</v>
      </c>
    </row>
    <row r="166" spans="2:4">
      <c r="B166" s="17" t="s">
        <v>421</v>
      </c>
      <c r="C166" s="18">
        <v>47.555988773696292</v>
      </c>
      <c r="D166" s="18">
        <v>8.2320077689227631</v>
      </c>
    </row>
    <row r="167" spans="2:4">
      <c r="B167" s="15" t="s">
        <v>422</v>
      </c>
      <c r="C167" s="16">
        <v>46.138009727206594</v>
      </c>
      <c r="D167" s="16">
        <v>6.289697641356212</v>
      </c>
    </row>
    <row r="168" spans="2:4">
      <c r="B168" s="17" t="s">
        <v>423</v>
      </c>
      <c r="C168" s="18">
        <v>46.587669909068872</v>
      </c>
      <c r="D168" s="18">
        <v>6.289697641356212</v>
      </c>
    </row>
    <row r="169" spans="2:4">
      <c r="B169" s="15" t="s">
        <v>424</v>
      </c>
      <c r="C169" s="16">
        <v>47.037330090931135</v>
      </c>
      <c r="D169" s="16">
        <v>6.289697641356212</v>
      </c>
    </row>
    <row r="170" spans="2:4">
      <c r="B170" s="17" t="s">
        <v>425</v>
      </c>
      <c r="C170" s="18">
        <v>46.138009727206594</v>
      </c>
      <c r="D170" s="18">
        <v>6.9349650942374748</v>
      </c>
    </row>
    <row r="171" spans="2:4">
      <c r="B171" s="15" t="s">
        <v>426</v>
      </c>
      <c r="C171" s="16">
        <v>46.587669909068872</v>
      </c>
      <c r="D171" s="16">
        <v>6.9349650942374748</v>
      </c>
    </row>
    <row r="172" spans="2:4">
      <c r="B172" s="17" t="s">
        <v>427</v>
      </c>
      <c r="C172" s="18">
        <v>47.037330090931135</v>
      </c>
      <c r="D172" s="18">
        <v>6.9349650942374748</v>
      </c>
    </row>
    <row r="173" spans="2:4">
      <c r="B173" s="15" t="s">
        <v>428</v>
      </c>
      <c r="C173" s="16">
        <v>47.486990272793413</v>
      </c>
      <c r="D173" s="16">
        <v>6.9349650942374748</v>
      </c>
    </row>
    <row r="174" spans="2:4">
      <c r="B174" s="17" t="s">
        <v>429</v>
      </c>
      <c r="C174" s="18">
        <v>46.138009727206594</v>
      </c>
      <c r="D174" s="18">
        <v>7.5802325471187393</v>
      </c>
    </row>
    <row r="175" spans="2:4">
      <c r="B175" s="15" t="s">
        <v>430</v>
      </c>
      <c r="C175" s="16">
        <v>46.587669909068872</v>
      </c>
      <c r="D175" s="16">
        <v>7.5802325471187393</v>
      </c>
    </row>
    <row r="176" spans="2:4">
      <c r="B176" s="17" t="s">
        <v>431</v>
      </c>
      <c r="C176" s="18">
        <v>47.037330090931135</v>
      </c>
      <c r="D176" s="18">
        <v>7.5802325471187393</v>
      </c>
    </row>
    <row r="177" spans="2:4">
      <c r="B177" s="15" t="s">
        <v>432</v>
      </c>
      <c r="C177" s="16">
        <v>47.486990272793413</v>
      </c>
      <c r="D177" s="16">
        <v>7.5802325471187393</v>
      </c>
    </row>
    <row r="178" spans="2:4">
      <c r="B178" s="17" t="s">
        <v>433</v>
      </c>
      <c r="C178" s="18">
        <v>46.138009727206594</v>
      </c>
      <c r="D178" s="18">
        <v>8.225500000000002</v>
      </c>
    </row>
    <row r="179" spans="2:4">
      <c r="B179" s="15" t="s">
        <v>434</v>
      </c>
      <c r="C179" s="16">
        <v>46.587669909068872</v>
      </c>
      <c r="D179" s="16">
        <v>8.225500000000002</v>
      </c>
    </row>
    <row r="180" spans="2:4">
      <c r="B180" s="17" t="s">
        <v>435</v>
      </c>
      <c r="C180" s="18">
        <v>47.037330090931135</v>
      </c>
      <c r="D180" s="18">
        <v>8.225500000000002</v>
      </c>
    </row>
    <row r="181" spans="2:4">
      <c r="B181" s="15" t="s">
        <v>436</v>
      </c>
      <c r="C181" s="16">
        <v>47.486990272793413</v>
      </c>
      <c r="D181" s="16">
        <v>8.225500000000002</v>
      </c>
    </row>
    <row r="182" spans="2:4">
      <c r="B182" s="17" t="s">
        <v>437</v>
      </c>
      <c r="C182" s="18">
        <v>46.138009727206594</v>
      </c>
      <c r="D182" s="18">
        <v>8.8707674528812674</v>
      </c>
    </row>
    <row r="183" spans="2:4">
      <c r="B183" s="15" t="s">
        <v>438</v>
      </c>
      <c r="C183" s="16">
        <v>47.037330090931135</v>
      </c>
      <c r="D183" s="16">
        <v>8.8707674528812674</v>
      </c>
    </row>
    <row r="184" spans="2:4">
      <c r="B184" s="17" t="s">
        <v>439</v>
      </c>
      <c r="C184" s="18">
        <v>47.486990272793413</v>
      </c>
      <c r="D184" s="18">
        <v>8.8707674528812674</v>
      </c>
    </row>
    <row r="185" spans="2:4">
      <c r="B185" s="15" t="s">
        <v>440</v>
      </c>
      <c r="C185" s="16">
        <v>46.138009727206594</v>
      </c>
      <c r="D185" s="16">
        <v>9.5160349057625293</v>
      </c>
    </row>
    <row r="186" spans="2:4">
      <c r="B186" s="17" t="s">
        <v>441</v>
      </c>
      <c r="C186" s="18">
        <v>46.587669909068872</v>
      </c>
      <c r="D186" s="18">
        <v>9.5160349057625293</v>
      </c>
    </row>
    <row r="187" spans="2:4">
      <c r="B187" s="15" t="s">
        <v>442</v>
      </c>
      <c r="C187" s="16">
        <v>47.037330090931135</v>
      </c>
      <c r="D187" s="16">
        <v>9.5160349057625293</v>
      </c>
    </row>
    <row r="188" spans="2:4">
      <c r="B188" s="17" t="s">
        <v>443</v>
      </c>
      <c r="C188" s="18">
        <v>47.486990272793413</v>
      </c>
      <c r="D188" s="18">
        <v>9.5160349057625293</v>
      </c>
    </row>
    <row r="189" spans="2:4">
      <c r="B189" s="15" t="s">
        <v>444</v>
      </c>
      <c r="C189" s="16">
        <v>46.138009727206594</v>
      </c>
      <c r="D189" s="16">
        <v>10.161302358643791</v>
      </c>
    </row>
    <row r="190" spans="2:4">
      <c r="B190" s="17" t="s">
        <v>445</v>
      </c>
      <c r="C190" s="18">
        <v>46.587669909068872</v>
      </c>
      <c r="D190" s="18">
        <v>10.161302358643791</v>
      </c>
    </row>
    <row r="191" spans="2:4">
      <c r="B191" s="15" t="s">
        <v>446</v>
      </c>
      <c r="C191" s="16">
        <v>47.037330090931135</v>
      </c>
      <c r="D191" s="16">
        <v>10.161302358643791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ScenMap</vt:lpstr>
      <vt:lpstr>TS_Defs</vt:lpstr>
      <vt:lpstr>TS_ratios</vt:lpstr>
      <vt:lpstr>Sankey</vt:lpstr>
      <vt:lpstr>PSet_MAP</vt:lpstr>
      <vt:lpstr>CSET_MAP</vt:lpstr>
      <vt:lpstr>CName_MAP</vt:lpstr>
      <vt:lpstr>timeslice map</vt:lpstr>
      <vt:lpstr>geolocation</vt:lpstr>
      <vt:lpstr>process_map_geo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2025-08-31T15:41:48Z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