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RA\SuppXLS\"/>
    </mc:Choice>
  </mc:AlternateContent>
  <xr:revisionPtr revIDLastSave="0" documentId="13_ncr:1_{8E1DBE2B-9767-4490-AC04-4738410C987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historical_data" sheetId="4" r:id="rId1"/>
    <sheet name="Veda" sheetId="1" r:id="rId2"/>
    <sheet name="iamc_data" sheetId="2" r:id="rId3"/>
    <sheet name="base_year_data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<sst xmlns="http://schemas.openxmlformats.org/spreadsheetml/2006/main" count="473" uniqueCount="56">
  <si>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</si>
  <si>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</si>
  <si>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</si>
  <si>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</si>
  <si>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</si>
  <si>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</si>
  <si>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</si>
  <si>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</si>
  <si>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</si>
  <si>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</si>
  <si>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</si>
  <si>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</si>
  <si>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</si>
  <si>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</si>
  <si>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</si>
  <si>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</si>
  <si>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</si>
  <si>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</si>
  <si>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</si>
  <si>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</si>
  <si>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</si>
  <si>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</si>
  <si>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</si>
  <si>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MEX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</si>
  <si>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</si>
  <si>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</si>
  <si>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</si>
  <si>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</si>
  <si>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</si>
  <si>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</si>
  <si>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</si>
  <si>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</si>
  <si>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</si>
  <si>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</si>
  <si>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</si>
  <si>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</si>
  <si>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</si>
  <si>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</si>
  <si>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</si>
  <si>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iso_code</t>
  </si>
  <si>
    <t>model_fuel</t>
  </si>
  <si>
    <t>generation_twh_gem_irena</t>
  </si>
  <si>
    <t>generation_twh_gem_ember</t>
  </si>
  <si>
    <t>generation_twh_irena</t>
  </si>
  <si>
    <t>generation_twh_ember</t>
  </si>
  <si>
    <t>utilization_factor_irena</t>
  </si>
  <si>
    <t>utilization_factor_ember</t>
  </si>
  <si>
    <t>geothermal</t>
  </si>
  <si>
    <t>hydro</t>
  </si>
  <si>
    <t>nuclear</t>
  </si>
  <si>
    <t>solar</t>
  </si>
  <si>
    <t>wind</t>
  </si>
  <si>
    <t>elc_roadtransport</t>
  </si>
  <si>
    <t>non-road transport demand assumed to be constant</t>
  </si>
  <si>
    <t>base-year demand (TWh)</t>
  </si>
  <si>
    <t>FRA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</si>
</sst>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name val="Aptos Narrow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3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</cellStyleXfs>
  <cellXfs count="8">
    <xf numFmtId="0" fontId="0" fillId="0" borderId="0" xfId="0"/>
    <xf numFmtId="2" fontId="0" fillId="0" borderId="0" xfId="0" applyNumberFormat="1"/>
    <xf numFmtId="0" fontId="1" fillId="2" borderId="0" xfId="1"/>
    <xf numFmtId="0" fontId="2" fillId="0" borderId="1" xfId="0" applyFont="1" applyBorder="1" applyAlignment="1">
      <alignment horizontal="center" vertical="top"/>
    </xf>
    <xf numFmtId="0" fontId="4" fillId="0" borderId="0" xfId="0" applyFont="1"/>
    <xf numFmtId="0" fontId="3" fillId="0" borderId="2" xfId="2"/>
    <xf numFmtId="0" fontId="6" fillId="0" borderId="4" xfId="4"/>
    <xf numFmtId="0" fontId="5" fillId="0" borderId="3" xfId="3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4997E-A0A4-4EA9-8219-15A9CA2EC683}">
  <dimension ref="A1:H10"/>
  <sheetViews>
    <sheetView tabSelected="1" workbookViewId="0"/>
  </sheetViews>
  <sheetFormatPr defaultRowHeight="14.25" x14ac:dyDescent="0.45"/>
  <sheetData>
    <row r="1" spans="1:8" x14ac:dyDescent="0.4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</row>
    <row r="2" spans="1:8" x14ac:dyDescent="0.45">
      <c r="A2" t="s">
        <v>55</v>
      </c>
      <c r="B2" t="s">
        <v>32</v>
      </c>
      <c r="C2">
        <v>1.7</v>
      </c>
      <c r="D2">
        <v>1.6</v>
      </c>
      <c r="E2">
        <v>9.8000000000000007</v>
      </c>
      <c r="F2">
        <v>10.4</v>
      </c>
      <c r="G2">
        <v>0.54</v>
      </c>
      <c r="H2">
        <v>0.52</v>
      </c>
    </row>
    <row r="3" spans="1:8" x14ac:dyDescent="0.45">
      <c r="A3" t="s">
        <v>55</v>
      </c>
      <c r="B3" t="s">
        <v>34</v>
      </c>
      <c r="D3">
        <v>3.3</v>
      </c>
      <c r="F3">
        <v>4.3</v>
      </c>
      <c r="H3">
        <v>0.2</v>
      </c>
    </row>
    <row r="4" spans="1:8" x14ac:dyDescent="0.45">
      <c r="A4" t="s">
        <v>55</v>
      </c>
      <c r="B4" t="s">
        <v>36</v>
      </c>
      <c r="D4">
        <v>24.2</v>
      </c>
      <c r="F4">
        <v>45.7</v>
      </c>
      <c r="H4">
        <v>0.28999999999999998</v>
      </c>
    </row>
    <row r="5" spans="1:8" x14ac:dyDescent="0.45">
      <c r="A5" t="s">
        <v>55</v>
      </c>
      <c r="B5" t="s">
        <v>47</v>
      </c>
      <c r="C5">
        <v>0</v>
      </c>
      <c r="E5">
        <v>0.1</v>
      </c>
      <c r="G5">
        <v>0.8</v>
      </c>
    </row>
    <row r="6" spans="1:8" x14ac:dyDescent="0.45">
      <c r="A6" t="s">
        <v>55</v>
      </c>
      <c r="B6" t="s">
        <v>48</v>
      </c>
      <c r="C6">
        <v>38.6</v>
      </c>
      <c r="D6">
        <v>36.799999999999997</v>
      </c>
      <c r="E6">
        <v>51</v>
      </c>
      <c r="F6">
        <v>45.5</v>
      </c>
      <c r="G6">
        <v>0.22</v>
      </c>
      <c r="H6">
        <v>0.21</v>
      </c>
    </row>
    <row r="7" spans="1:8" x14ac:dyDescent="0.45">
      <c r="A7" t="s">
        <v>55</v>
      </c>
      <c r="B7" t="s">
        <v>49</v>
      </c>
      <c r="C7">
        <v>307.39999999999998</v>
      </c>
      <c r="D7">
        <v>307.39999999999998</v>
      </c>
      <c r="E7">
        <v>294.7</v>
      </c>
      <c r="F7">
        <v>294.7</v>
      </c>
      <c r="G7">
        <v>0.55000000000000004</v>
      </c>
      <c r="H7">
        <v>0.55000000000000004</v>
      </c>
    </row>
    <row r="8" spans="1:8" x14ac:dyDescent="0.45">
      <c r="A8" t="s">
        <v>55</v>
      </c>
      <c r="B8" t="s">
        <v>38</v>
      </c>
      <c r="C8">
        <v>1</v>
      </c>
      <c r="D8">
        <v>12.3</v>
      </c>
      <c r="E8">
        <v>9.1999999999999993</v>
      </c>
      <c r="F8">
        <v>10.5</v>
      </c>
      <c r="G8">
        <v>0.05</v>
      </c>
      <c r="H8">
        <v>0.61</v>
      </c>
    </row>
    <row r="9" spans="1:8" x14ac:dyDescent="0.45">
      <c r="A9" t="s">
        <v>55</v>
      </c>
      <c r="B9" t="s">
        <v>50</v>
      </c>
      <c r="C9">
        <v>13.8</v>
      </c>
      <c r="D9">
        <v>11.5</v>
      </c>
      <c r="E9">
        <v>20</v>
      </c>
      <c r="F9">
        <v>19.600000000000001</v>
      </c>
      <c r="G9">
        <v>0.15</v>
      </c>
      <c r="H9">
        <v>0.13</v>
      </c>
    </row>
    <row r="10" spans="1:8" x14ac:dyDescent="0.45">
      <c r="A10" t="s">
        <v>55</v>
      </c>
      <c r="B10" t="s">
        <v>51</v>
      </c>
      <c r="C10">
        <v>41.5</v>
      </c>
      <c r="D10">
        <v>42.1</v>
      </c>
      <c r="E10">
        <v>38</v>
      </c>
      <c r="F10">
        <v>38.6</v>
      </c>
      <c r="G10">
        <v>0.21</v>
      </c>
      <c r="H10">
        <v>0.21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9"/>
  <sheetViews>
    <sheetView workbookViewId="0">
      <selection activeCell="R11" sqref="R11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5">
        <f>SUM(base_year_data!F2:F16)</f>
        <v>340.2</v>
      </c>
      <c r="R10" s="4" t="s">
        <v>54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7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6" t="s">
        <v>9</v>
      </c>
      <c r="R15" s="6">
        <v>2022</v>
      </c>
      <c r="S15" s="6">
        <v>2025</v>
      </c>
      <c r="T15" s="6">
        <v>2030</v>
      </c>
      <c r="U15" s="6">
        <v>2035</v>
      </c>
      <c r="V15" s="6">
        <v>2040</v>
      </c>
      <c r="W15" s="6">
        <v>2045</v>
      </c>
      <c r="X15" s="6">
        <v>2050</v>
      </c>
      <c r="Y15" s="6" t="s">
        <v>10</v>
      </c>
    </row>
    <row r="16" spans="2:27" x14ac:dyDescent="0.45">
      <c r="G16">
        <f>SUMIFS(iamc_data!F$2:F$50,iamc_data!$O$2:$O$50,Veda!$Q16,iamc_data!$B$2:$B$50,Veda!$C$5)</f>
        <v>4.7899999999999998E-2</v>
      </c>
      <c r="H16">
        <f>SUMIFS(iamc_data!G$2:G$50,iamc_data!$O$2:$O$50,Veda!$Q16,iamc_data!$B$2:$B$50,Veda!$C$5)</f>
        <v>5.5599999999999997E-2</v>
      </c>
      <c r="I16">
        <f>SUMIFS(iamc_data!H$2:H$50,iamc_data!$O$2:$O$50,Veda!$Q16,iamc_data!$B$2:$B$50,Veda!$C$5)</f>
        <v>4.2799999999999998E-2</v>
      </c>
      <c r="J16">
        <f>SUMIFS(iamc_data!I$2:I$50,iamc_data!$O$2:$O$50,Veda!$Q16,iamc_data!$B$2:$B$50,Veda!$C$5)</f>
        <v>0.1061</v>
      </c>
      <c r="K16">
        <f>SUMIFS(iamc_data!J$2:J$50,iamc_data!$O$2:$O$50,Veda!$Q16,iamc_data!$B$2:$B$50,Veda!$C$5)</f>
        <v>0.2354</v>
      </c>
      <c r="L16">
        <f>SUMIFS(iamc_data!K$2:K$50,iamc_data!$O$2:$O$50,Veda!$Q16,iamc_data!$B$2:$B$50,Veda!$C$5)</f>
        <v>0.41170000000000001</v>
      </c>
      <c r="M16">
        <f>SUMIFS(iamc_data!L$2:L$50,iamc_data!$O$2:$O$50,Veda!$Q16,iamc_data!$B$2:$B$50,Veda!$C$5)</f>
        <v>0.61209999999999998</v>
      </c>
      <c r="Q16" t="s">
        <v>11</v>
      </c>
      <c r="R16" s="1">
        <f>$Q$10*G16/SUM($G$16:$G$18)</f>
        <v>12.687309249454994</v>
      </c>
      <c r="S16" s="1">
        <f>R16</f>
        <v>12.687309249454994</v>
      </c>
      <c r="T16" s="1">
        <f t="shared" ref="T16:X16" si="0">S16</f>
        <v>12.687309249454994</v>
      </c>
      <c r="U16" s="1">
        <f t="shared" si="0"/>
        <v>12.687309249454994</v>
      </c>
      <c r="V16" s="1">
        <f t="shared" si="0"/>
        <v>12.687309249454994</v>
      </c>
      <c r="W16" s="1">
        <f t="shared" si="0"/>
        <v>12.687309249454994</v>
      </c>
      <c r="X16" s="1">
        <f t="shared" si="0"/>
        <v>12.687309249454994</v>
      </c>
      <c r="Y16" t="s">
        <v>12</v>
      </c>
      <c r="AA16" s="4" t="s">
        <v>53</v>
      </c>
    </row>
    <row r="17" spans="7:25" x14ac:dyDescent="0.45">
      <c r="G17">
        <f>SUMIFS(iamc_data!F$2:F$50,iamc_data!$O$2:$O$50,Veda!$Q17,iamc_data!$B$2:$B$50,Veda!$C$5)</f>
        <v>1.0116000000000001</v>
      </c>
      <c r="H17">
        <f>SUMIFS(iamc_data!G$2:G$50,iamc_data!$O$2:$O$50,Veda!$Q17,iamc_data!$B$2:$B$50,Veda!$C$5)</f>
        <v>1.1293</v>
      </c>
      <c r="I17">
        <f>SUMIFS(iamc_data!H$2:H$50,iamc_data!$O$2:$O$50,Veda!$Q17,iamc_data!$B$2:$B$50,Veda!$C$5)</f>
        <v>1.1476</v>
      </c>
      <c r="J17">
        <f>SUMIFS(iamc_data!I$2:I$50,iamc_data!$O$2:$O$50,Veda!$Q17,iamc_data!$B$2:$B$50,Veda!$C$5)</f>
        <v>1.2353000000000001</v>
      </c>
      <c r="K17">
        <f>SUMIFS(iamc_data!J$2:J$50,iamc_data!$O$2:$O$50,Veda!$Q17,iamc_data!$B$2:$B$50,Veda!$C$5)</f>
        <v>1.2473000000000001</v>
      </c>
      <c r="L17">
        <f>SUMIFS(iamc_data!K$2:K$50,iamc_data!$O$2:$O$50,Veda!$Q17,iamc_data!$B$2:$B$50,Veda!$C$5)</f>
        <v>1.3264</v>
      </c>
      <c r="M17">
        <f>SUMIFS(iamc_data!L$2:L$50,iamc_data!$O$2:$O$50,Veda!$Q17,iamc_data!$B$2:$B$50,Veda!$C$5)</f>
        <v>1.4124000000000001</v>
      </c>
      <c r="Q17" t="s">
        <v>13</v>
      </c>
      <c r="R17" s="1">
        <f>$Q$10*G17/SUM($G$16:$G$18)</f>
        <v>267.94325755216437</v>
      </c>
      <c r="S17" s="1">
        <f t="shared" ref="S17:X18" si="1">R17*H17/G17</f>
        <v>299.11854562441596</v>
      </c>
      <c r="T17" s="1">
        <f t="shared" si="1"/>
        <v>303.96568047337263</v>
      </c>
      <c r="U17" s="1">
        <f t="shared" si="1"/>
        <v>327.19484584241656</v>
      </c>
      <c r="V17" s="1">
        <f t="shared" si="1"/>
        <v>330.37329492369963</v>
      </c>
      <c r="W17" s="1">
        <f t="shared" si="1"/>
        <v>351.32457178449062</v>
      </c>
      <c r="X17" s="1">
        <f t="shared" si="1"/>
        <v>374.10345686701942</v>
      </c>
      <c r="Y17" t="s">
        <v>12</v>
      </c>
    </row>
    <row r="18" spans="7:25" x14ac:dyDescent="0.45">
      <c r="G18">
        <f>SUMIFS(iamc_data!F$2:F$50,iamc_data!$O$2:$O$50,Veda!$Q18,iamc_data!$B$2:$B$50,Veda!$C$5)</f>
        <v>0.22489999999999999</v>
      </c>
      <c r="H18">
        <f>SUMIFS(iamc_data!G$2:G$50,iamc_data!$O$2:$O$50,Veda!$Q18,iamc_data!$B$2:$B$50,Veda!$C$5)</f>
        <v>0.23180000000000001</v>
      </c>
      <c r="I18">
        <f>SUMIFS(iamc_data!H$2:H$50,iamc_data!$O$2:$O$50,Veda!$Q18,iamc_data!$B$2:$B$50,Veda!$C$5)</f>
        <v>0.222</v>
      </c>
      <c r="J18">
        <f>SUMIFS(iamc_data!I$2:I$50,iamc_data!$O$2:$O$50,Veda!$Q18,iamc_data!$B$2:$B$50,Veda!$C$5)</f>
        <v>0.23</v>
      </c>
      <c r="K18">
        <f>SUMIFS(iamc_data!J$2:J$50,iamc_data!$O$2:$O$50,Veda!$Q18,iamc_data!$B$2:$B$50,Veda!$C$5)</f>
        <v>0.25679999999999997</v>
      </c>
      <c r="L18">
        <f>SUMIFS(iamc_data!K$2:K$50,iamc_data!$O$2:$O$50,Veda!$Q18,iamc_data!$B$2:$B$50,Veda!$C$5)</f>
        <v>0.26939999999999997</v>
      </c>
      <c r="M18">
        <f>SUMIFS(iamc_data!L$2:L$50,iamc_data!$O$2:$O$50,Veda!$Q18,iamc_data!$B$2:$B$50,Veda!$C$5)</f>
        <v>0.3034</v>
      </c>
      <c r="Q18" t="s">
        <v>14</v>
      </c>
      <c r="R18" s="1">
        <f>$Q$10*G18/SUM($G$16:$G$18)</f>
        <v>59.569433198380551</v>
      </c>
      <c r="S18" s="1">
        <f t="shared" si="1"/>
        <v>61.397041420118335</v>
      </c>
      <c r="T18" s="1">
        <f t="shared" si="1"/>
        <v>58.801308003737148</v>
      </c>
      <c r="U18" s="1">
        <f t="shared" si="1"/>
        <v>60.920274057925873</v>
      </c>
      <c r="V18" s="1">
        <f t="shared" si="1"/>
        <v>68.018810339458099</v>
      </c>
      <c r="W18" s="1">
        <f t="shared" si="1"/>
        <v>71.356181874805344</v>
      </c>
      <c r="X18" s="1">
        <f t="shared" si="1"/>
        <v>80.361787605107438</v>
      </c>
      <c r="Y18" t="s">
        <v>12</v>
      </c>
    </row>
    <row r="19" spans="7:25" x14ac:dyDescent="0.45">
      <c r="Q19" t="s">
        <v>52</v>
      </c>
      <c r="R19" s="1">
        <f>$Q$10*G16/SUM($G$16:$G$18)-R16</f>
        <v>0</v>
      </c>
      <c r="S19" s="1">
        <f t="shared" ref="S19:X19" si="2">$Q$10*H16/SUM($G$16:$G$18)-S16</f>
        <v>2.0395048271566498</v>
      </c>
      <c r="T19" s="1">
        <f t="shared" si="2"/>
        <v>-1.3508408595453112</v>
      </c>
      <c r="U19" s="1">
        <f t="shared" si="2"/>
        <v>15.415478044222983</v>
      </c>
      <c r="V19" s="1">
        <f t="shared" si="2"/>
        <v>49.663266895048267</v>
      </c>
      <c r="W19" s="1">
        <f t="shared" si="2"/>
        <v>96.3599813142323</v>
      </c>
      <c r="X19" s="1">
        <f t="shared" si="2"/>
        <v>149.44008097165988</v>
      </c>
      <c r="Y19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/>
  </sheetViews>
  <sheetFormatPr defaultRowHeight="14.25" x14ac:dyDescent="0.45"/>
  <sheetData>
    <row r="1" spans="1:15" x14ac:dyDescent="0.45">
      <c r="A1" t="s">
        <v>15</v>
      </c>
      <c r="B1" t="s">
        <v>16</v>
      </c>
      <c r="C1" t="s">
        <v>17</v>
      </c>
      <c r="D1" t="s">
        <v>18</v>
      </c>
      <c r="E1" t="s">
        <v>19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20</v>
      </c>
      <c r="N1" t="s">
        <v>21</v>
      </c>
      <c r="O1" t="s">
        <v>9</v>
      </c>
    </row>
    <row r="2" spans="1:15" x14ac:dyDescent="0.45">
      <c r="A2" t="s">
        <v>22</v>
      </c>
      <c r="B2" t="s">
        <v>1</v>
      </c>
      <c r="C2" t="s">
        <v>55</v>
      </c>
      <c r="D2" t="s">
        <v>24</v>
      </c>
      <c r="E2" t="s">
        <v>25</v>
      </c>
      <c r="F2">
        <v>0.2271</v>
      </c>
      <c r="G2">
        <v>0.2281</v>
      </c>
      <c r="H2">
        <v>0.1913</v>
      </c>
      <c r="I2">
        <v>0.20669999999999999</v>
      </c>
      <c r="J2">
        <v>0.21460000000000001</v>
      </c>
      <c r="K2">
        <v>0.24030000000000001</v>
      </c>
      <c r="L2">
        <v>0.2364</v>
      </c>
      <c r="M2" t="s">
        <v>24</v>
      </c>
      <c r="N2" t="s">
        <v>26</v>
      </c>
      <c r="O2" t="s">
        <v>14</v>
      </c>
    </row>
    <row r="3" spans="1:15" x14ac:dyDescent="0.45">
      <c r="A3" t="s">
        <v>22</v>
      </c>
      <c r="B3" t="s">
        <v>2</v>
      </c>
      <c r="C3" t="s">
        <v>55</v>
      </c>
      <c r="D3" t="s">
        <v>24</v>
      </c>
      <c r="E3" t="s">
        <v>25</v>
      </c>
      <c r="F3">
        <v>0.24249999999999999</v>
      </c>
      <c r="G3">
        <v>0.25090000000000001</v>
      </c>
      <c r="H3">
        <v>0.28039999999999998</v>
      </c>
      <c r="I3">
        <v>0.2994</v>
      </c>
      <c r="J3">
        <v>0.37390000000000001</v>
      </c>
      <c r="K3">
        <v>0.45879999999999999</v>
      </c>
      <c r="L3">
        <v>0.4929</v>
      </c>
      <c r="M3" t="s">
        <v>24</v>
      </c>
      <c r="N3" t="s">
        <v>26</v>
      </c>
      <c r="O3" t="s">
        <v>14</v>
      </c>
    </row>
    <row r="4" spans="1:15" x14ac:dyDescent="0.45">
      <c r="A4" t="s">
        <v>22</v>
      </c>
      <c r="B4" t="s">
        <v>3</v>
      </c>
      <c r="C4" t="s">
        <v>55</v>
      </c>
      <c r="D4" t="s">
        <v>27</v>
      </c>
      <c r="E4" t="s">
        <v>25</v>
      </c>
      <c r="F4">
        <v>4.7899999999999998E-2</v>
      </c>
      <c r="G4">
        <v>5.5599999999999997E-2</v>
      </c>
      <c r="H4">
        <v>4.2799999999999998E-2</v>
      </c>
      <c r="I4">
        <v>0.1061</v>
      </c>
      <c r="J4">
        <v>0.2354</v>
      </c>
      <c r="K4">
        <v>0.41170000000000001</v>
      </c>
      <c r="L4">
        <v>0.61209999999999998</v>
      </c>
      <c r="M4" t="s">
        <v>27</v>
      </c>
      <c r="N4" t="s">
        <v>26</v>
      </c>
      <c r="O4" t="s">
        <v>11</v>
      </c>
    </row>
    <row r="5" spans="1:15" x14ac:dyDescent="0.45">
      <c r="A5" t="s">
        <v>22</v>
      </c>
      <c r="B5" t="s">
        <v>3</v>
      </c>
      <c r="C5" t="s">
        <v>55</v>
      </c>
      <c r="D5" t="s">
        <v>28</v>
      </c>
      <c r="E5" t="s">
        <v>25</v>
      </c>
      <c r="F5">
        <v>1.0116000000000001</v>
      </c>
      <c r="G5">
        <v>1.1293</v>
      </c>
      <c r="H5">
        <v>1.1476</v>
      </c>
      <c r="I5">
        <v>1.2353000000000001</v>
      </c>
      <c r="J5">
        <v>1.2473000000000001</v>
      </c>
      <c r="K5">
        <v>1.3264</v>
      </c>
      <c r="L5">
        <v>1.4124000000000001</v>
      </c>
      <c r="M5" t="s">
        <v>28</v>
      </c>
      <c r="N5" t="s">
        <v>26</v>
      </c>
      <c r="O5" t="s">
        <v>13</v>
      </c>
    </row>
    <row r="6" spans="1:15" x14ac:dyDescent="0.45">
      <c r="A6" t="s">
        <v>22</v>
      </c>
      <c r="B6" t="s">
        <v>3</v>
      </c>
      <c r="C6" t="s">
        <v>55</v>
      </c>
      <c r="D6" t="s">
        <v>24</v>
      </c>
      <c r="E6" t="s">
        <v>25</v>
      </c>
      <c r="F6">
        <v>0.22489999999999999</v>
      </c>
      <c r="G6">
        <v>0.23180000000000001</v>
      </c>
      <c r="H6">
        <v>0.222</v>
      </c>
      <c r="I6">
        <v>0.23</v>
      </c>
      <c r="J6">
        <v>0.25679999999999997</v>
      </c>
      <c r="K6">
        <v>0.26939999999999997</v>
      </c>
      <c r="L6">
        <v>0.3034</v>
      </c>
      <c r="M6" t="s">
        <v>24</v>
      </c>
      <c r="N6" t="s">
        <v>26</v>
      </c>
      <c r="O6" t="s">
        <v>14</v>
      </c>
    </row>
    <row r="7" spans="1:15" x14ac:dyDescent="0.45">
      <c r="A7" t="s">
        <v>22</v>
      </c>
      <c r="B7" t="s">
        <v>4</v>
      </c>
      <c r="C7" t="s">
        <v>55</v>
      </c>
      <c r="D7" t="s">
        <v>24</v>
      </c>
      <c r="E7" t="s">
        <v>25</v>
      </c>
      <c r="F7">
        <v>0.23300000000000001</v>
      </c>
      <c r="G7">
        <v>0.23710000000000001</v>
      </c>
      <c r="H7">
        <v>0.18709999999999999</v>
      </c>
      <c r="I7">
        <v>0.21970000000000001</v>
      </c>
      <c r="J7">
        <v>0.21010000000000001</v>
      </c>
      <c r="K7">
        <v>0.24129999999999999</v>
      </c>
      <c r="L7">
        <v>0.26490000000000002</v>
      </c>
      <c r="M7" t="s">
        <v>24</v>
      </c>
      <c r="N7" t="s">
        <v>26</v>
      </c>
      <c r="O7" t="s">
        <v>14</v>
      </c>
    </row>
    <row r="8" spans="1:15" x14ac:dyDescent="0.45">
      <c r="A8" t="s">
        <v>22</v>
      </c>
      <c r="B8" t="s">
        <v>4</v>
      </c>
      <c r="C8" t="s">
        <v>55</v>
      </c>
      <c r="D8" t="s">
        <v>28</v>
      </c>
      <c r="E8" t="s">
        <v>25</v>
      </c>
      <c r="F8">
        <v>1.0034000000000001</v>
      </c>
      <c r="G8">
        <v>1.1241000000000001</v>
      </c>
      <c r="H8">
        <v>1.2059</v>
      </c>
      <c r="I8">
        <v>1.3358000000000001</v>
      </c>
      <c r="J8">
        <v>1.4424999999999999</v>
      </c>
      <c r="K8">
        <v>1.5882000000000001</v>
      </c>
      <c r="L8">
        <v>1.7459</v>
      </c>
      <c r="M8" t="s">
        <v>28</v>
      </c>
      <c r="N8" t="s">
        <v>26</v>
      </c>
      <c r="O8" t="s">
        <v>13</v>
      </c>
    </row>
    <row r="9" spans="1:15" x14ac:dyDescent="0.45">
      <c r="A9" t="s">
        <v>22</v>
      </c>
      <c r="B9" t="s">
        <v>4</v>
      </c>
      <c r="C9" t="s">
        <v>55</v>
      </c>
      <c r="D9" t="s">
        <v>27</v>
      </c>
      <c r="E9" t="s">
        <v>25</v>
      </c>
      <c r="F9">
        <v>5.0999999999999997E-2</v>
      </c>
      <c r="G9">
        <v>5.8200000000000002E-2</v>
      </c>
      <c r="H9">
        <v>6.4199999999999993E-2</v>
      </c>
      <c r="I9">
        <v>0.13550000000000001</v>
      </c>
      <c r="J9">
        <v>0.28010000000000002</v>
      </c>
      <c r="K9">
        <v>0.4652</v>
      </c>
      <c r="L9">
        <v>0.51790000000000003</v>
      </c>
      <c r="M9" t="s">
        <v>27</v>
      </c>
      <c r="N9" t="s">
        <v>26</v>
      </c>
      <c r="O9" t="s">
        <v>11</v>
      </c>
    </row>
    <row r="10" spans="1:15" x14ac:dyDescent="0.45">
      <c r="A10" t="s">
        <v>22</v>
      </c>
      <c r="B10" t="s">
        <v>5</v>
      </c>
      <c r="C10" t="s">
        <v>55</v>
      </c>
      <c r="D10" t="s">
        <v>27</v>
      </c>
      <c r="E10" t="s">
        <v>25</v>
      </c>
      <c r="F10">
        <v>5.45E-2</v>
      </c>
      <c r="G10">
        <v>5.3100000000000001E-2</v>
      </c>
      <c r="H10">
        <v>6.7699999999999996E-2</v>
      </c>
      <c r="I10">
        <v>5.2400000000000002E-2</v>
      </c>
      <c r="J10">
        <v>4.1599999999999998E-2</v>
      </c>
      <c r="K10">
        <v>5.33E-2</v>
      </c>
      <c r="L10">
        <v>9.6299999999999997E-2</v>
      </c>
      <c r="M10" t="s">
        <v>27</v>
      </c>
      <c r="N10" t="s">
        <v>26</v>
      </c>
      <c r="O10" t="s">
        <v>11</v>
      </c>
    </row>
    <row r="11" spans="1:15" x14ac:dyDescent="0.45">
      <c r="A11" t="s">
        <v>22</v>
      </c>
      <c r="B11" t="s">
        <v>2</v>
      </c>
      <c r="C11" t="s">
        <v>55</v>
      </c>
      <c r="D11" t="s">
        <v>28</v>
      </c>
      <c r="E11" t="s">
        <v>25</v>
      </c>
      <c r="F11">
        <v>1.0008999999999999</v>
      </c>
      <c r="G11">
        <v>1.1187</v>
      </c>
      <c r="H11">
        <v>1.3563000000000001</v>
      </c>
      <c r="I11">
        <v>1.5733999999999999</v>
      </c>
      <c r="J11">
        <v>1.7963</v>
      </c>
      <c r="K11">
        <v>1.8864000000000001</v>
      </c>
      <c r="L11">
        <v>2.0171999999999999</v>
      </c>
      <c r="M11" t="s">
        <v>28</v>
      </c>
      <c r="N11" t="s">
        <v>26</v>
      </c>
      <c r="O11" t="s">
        <v>13</v>
      </c>
    </row>
    <row r="12" spans="1:15" x14ac:dyDescent="0.45">
      <c r="A12" t="s">
        <v>22</v>
      </c>
      <c r="B12" t="s">
        <v>5</v>
      </c>
      <c r="C12" t="s">
        <v>55</v>
      </c>
      <c r="D12" t="s">
        <v>24</v>
      </c>
      <c r="E12" t="s">
        <v>25</v>
      </c>
      <c r="F12">
        <v>0.23119999999999999</v>
      </c>
      <c r="G12">
        <v>0.23400000000000001</v>
      </c>
      <c r="H12">
        <v>0.20019999999999999</v>
      </c>
      <c r="I12">
        <v>0.1895</v>
      </c>
      <c r="J12">
        <v>0.20050000000000001</v>
      </c>
      <c r="K12">
        <v>0.21829999999999999</v>
      </c>
      <c r="L12">
        <v>0.22689999999999999</v>
      </c>
      <c r="M12" t="s">
        <v>24</v>
      </c>
      <c r="N12" t="s">
        <v>26</v>
      </c>
      <c r="O12" t="s">
        <v>14</v>
      </c>
    </row>
    <row r="13" spans="1:15" x14ac:dyDescent="0.45">
      <c r="A13" t="s">
        <v>22</v>
      </c>
      <c r="B13" t="s">
        <v>5</v>
      </c>
      <c r="C13" t="s">
        <v>55</v>
      </c>
      <c r="D13" t="s">
        <v>28</v>
      </c>
      <c r="E13" t="s">
        <v>25</v>
      </c>
      <c r="F13">
        <v>1.0394000000000001</v>
      </c>
      <c r="G13">
        <v>1.1516</v>
      </c>
      <c r="H13">
        <v>1.2656000000000001</v>
      </c>
      <c r="I13">
        <v>1.2561</v>
      </c>
      <c r="J13">
        <v>1.3213999999999999</v>
      </c>
      <c r="K13">
        <v>1.4749000000000001</v>
      </c>
      <c r="L13">
        <v>1.5568</v>
      </c>
      <c r="M13" t="s">
        <v>28</v>
      </c>
      <c r="N13" t="s">
        <v>26</v>
      </c>
      <c r="O13" t="s">
        <v>13</v>
      </c>
    </row>
    <row r="14" spans="1:15" x14ac:dyDescent="0.45">
      <c r="A14" t="s">
        <v>22</v>
      </c>
      <c r="B14" t="s">
        <v>2</v>
      </c>
      <c r="C14" t="s">
        <v>55</v>
      </c>
      <c r="D14" t="s">
        <v>27</v>
      </c>
      <c r="E14" t="s">
        <v>25</v>
      </c>
      <c r="F14">
        <v>5.1499999999999997E-2</v>
      </c>
      <c r="G14">
        <v>5.8700000000000002E-2</v>
      </c>
      <c r="H14">
        <v>8.0399999999999999E-2</v>
      </c>
      <c r="I14">
        <v>0.1678</v>
      </c>
      <c r="J14">
        <v>0.34260000000000002</v>
      </c>
      <c r="K14">
        <v>0.432</v>
      </c>
      <c r="L14">
        <v>0.4546</v>
      </c>
      <c r="M14" t="s">
        <v>27</v>
      </c>
      <c r="N14" t="s">
        <v>26</v>
      </c>
      <c r="O14" t="s">
        <v>11</v>
      </c>
    </row>
    <row r="15" spans="1:15" x14ac:dyDescent="0.45">
      <c r="A15" t="s">
        <v>22</v>
      </c>
      <c r="B15" t="s">
        <v>1</v>
      </c>
      <c r="C15" t="s">
        <v>55</v>
      </c>
      <c r="D15" t="s">
        <v>28</v>
      </c>
      <c r="E15" t="s">
        <v>25</v>
      </c>
      <c r="F15">
        <v>1.0407999999999999</v>
      </c>
      <c r="G15">
        <v>1.1524000000000001</v>
      </c>
      <c r="H15">
        <v>1.264</v>
      </c>
      <c r="I15">
        <v>1.4179999999999999</v>
      </c>
      <c r="J15">
        <v>1.5827</v>
      </c>
      <c r="K15">
        <v>1.7445999999999999</v>
      </c>
      <c r="L15">
        <v>1.9429000000000001</v>
      </c>
      <c r="M15" t="s">
        <v>28</v>
      </c>
      <c r="N15" t="s">
        <v>26</v>
      </c>
      <c r="O15" t="s">
        <v>13</v>
      </c>
    </row>
    <row r="16" spans="1:15" x14ac:dyDescent="0.45">
      <c r="A16" t="s">
        <v>22</v>
      </c>
      <c r="B16" t="s">
        <v>6</v>
      </c>
      <c r="C16" t="s">
        <v>55</v>
      </c>
      <c r="D16" t="s">
        <v>24</v>
      </c>
      <c r="E16" t="s">
        <v>25</v>
      </c>
      <c r="F16">
        <v>0.23619999999999999</v>
      </c>
      <c r="G16">
        <v>0.25840000000000002</v>
      </c>
      <c r="H16">
        <v>0.2737</v>
      </c>
      <c r="I16">
        <v>0.2762</v>
      </c>
      <c r="J16">
        <v>0.26200000000000001</v>
      </c>
      <c r="K16">
        <v>0.24990000000000001</v>
      </c>
      <c r="L16">
        <v>0.23100000000000001</v>
      </c>
      <c r="M16" t="s">
        <v>24</v>
      </c>
      <c r="N16" t="s">
        <v>26</v>
      </c>
      <c r="O16" t="s">
        <v>14</v>
      </c>
    </row>
    <row r="17" spans="1:15" x14ac:dyDescent="0.45">
      <c r="A17" t="s">
        <v>22</v>
      </c>
      <c r="B17" t="s">
        <v>7</v>
      </c>
      <c r="C17" t="s">
        <v>55</v>
      </c>
      <c r="D17" t="s">
        <v>27</v>
      </c>
      <c r="E17" t="s">
        <v>25</v>
      </c>
      <c r="F17">
        <v>5.0700000000000002E-2</v>
      </c>
      <c r="G17">
        <v>4.9000000000000002E-2</v>
      </c>
      <c r="H17">
        <v>7.4300000000000005E-2</v>
      </c>
      <c r="I17">
        <v>0.13869999999999999</v>
      </c>
      <c r="J17">
        <v>0.3468</v>
      </c>
      <c r="K17">
        <v>0.48609999999999998</v>
      </c>
      <c r="L17">
        <v>0.57210000000000005</v>
      </c>
      <c r="M17" t="s">
        <v>27</v>
      </c>
      <c r="N17" t="s">
        <v>26</v>
      </c>
      <c r="O17" t="s">
        <v>11</v>
      </c>
    </row>
    <row r="18" spans="1:15" x14ac:dyDescent="0.45">
      <c r="A18" t="s">
        <v>22</v>
      </c>
      <c r="B18" t="s">
        <v>7</v>
      </c>
      <c r="C18" t="s">
        <v>55</v>
      </c>
      <c r="D18" t="s">
        <v>28</v>
      </c>
      <c r="E18" t="s">
        <v>25</v>
      </c>
      <c r="F18">
        <v>1.0092000000000001</v>
      </c>
      <c r="G18">
        <v>1.1162000000000001</v>
      </c>
      <c r="H18">
        <v>1.2391000000000001</v>
      </c>
      <c r="I18">
        <v>1.3244</v>
      </c>
      <c r="J18">
        <v>1.2413000000000001</v>
      </c>
      <c r="K18">
        <v>1.3942000000000001</v>
      </c>
      <c r="L18">
        <v>1.5575000000000001</v>
      </c>
      <c r="M18" t="s">
        <v>28</v>
      </c>
      <c r="N18" t="s">
        <v>26</v>
      </c>
      <c r="O18" t="s">
        <v>13</v>
      </c>
    </row>
    <row r="19" spans="1:15" x14ac:dyDescent="0.45">
      <c r="A19" t="s">
        <v>22</v>
      </c>
      <c r="B19" t="s">
        <v>7</v>
      </c>
      <c r="C19" t="s">
        <v>55</v>
      </c>
      <c r="D19" t="s">
        <v>24</v>
      </c>
      <c r="E19" t="s">
        <v>25</v>
      </c>
      <c r="F19">
        <v>0.22520000000000001</v>
      </c>
      <c r="G19">
        <v>0.2293</v>
      </c>
      <c r="H19">
        <v>0.20449999999999999</v>
      </c>
      <c r="I19">
        <v>0.2099</v>
      </c>
      <c r="J19">
        <v>0.26369999999999999</v>
      </c>
      <c r="K19">
        <v>0.27279999999999999</v>
      </c>
      <c r="L19">
        <v>0.28510000000000002</v>
      </c>
      <c r="M19" t="s">
        <v>24</v>
      </c>
      <c r="N19" t="s">
        <v>26</v>
      </c>
      <c r="O19" t="s">
        <v>14</v>
      </c>
    </row>
    <row r="20" spans="1:15" x14ac:dyDescent="0.45">
      <c r="A20" t="s">
        <v>22</v>
      </c>
      <c r="B20" t="s">
        <v>6</v>
      </c>
      <c r="C20" t="s">
        <v>55</v>
      </c>
      <c r="D20" t="s">
        <v>28</v>
      </c>
      <c r="E20" t="s">
        <v>25</v>
      </c>
      <c r="F20">
        <v>1.071</v>
      </c>
      <c r="G20">
        <v>1.1801999999999999</v>
      </c>
      <c r="H20">
        <v>1.1465000000000001</v>
      </c>
      <c r="I20">
        <v>1.0569</v>
      </c>
      <c r="J20">
        <v>0.94540000000000002</v>
      </c>
      <c r="K20">
        <v>0.92049999999999998</v>
      </c>
      <c r="L20">
        <v>0.95109999999999995</v>
      </c>
      <c r="M20" t="s">
        <v>28</v>
      </c>
      <c r="N20" t="s">
        <v>26</v>
      </c>
      <c r="O20" t="s">
        <v>13</v>
      </c>
    </row>
    <row r="21" spans="1:15" x14ac:dyDescent="0.45">
      <c r="A21" t="s">
        <v>22</v>
      </c>
      <c r="B21" t="s">
        <v>6</v>
      </c>
      <c r="C21" t="s">
        <v>55</v>
      </c>
      <c r="D21" t="s">
        <v>27</v>
      </c>
      <c r="E21" t="s">
        <v>25</v>
      </c>
      <c r="F21">
        <v>4.8399999999999999E-2</v>
      </c>
      <c r="G21">
        <v>5.6800000000000003E-2</v>
      </c>
      <c r="H21">
        <v>8.2699999999999996E-2</v>
      </c>
      <c r="I21">
        <v>0.16439999999999999</v>
      </c>
      <c r="J21">
        <v>0.3382</v>
      </c>
      <c r="K21">
        <v>0.58809999999999996</v>
      </c>
      <c r="L21">
        <v>0.72860000000000003</v>
      </c>
      <c r="M21" t="s">
        <v>27</v>
      </c>
      <c r="N21" t="s">
        <v>26</v>
      </c>
      <c r="O21" t="s">
        <v>11</v>
      </c>
    </row>
    <row r="22" spans="1:15" x14ac:dyDescent="0.45">
      <c r="A22" t="s">
        <v>22</v>
      </c>
      <c r="B22" t="s">
        <v>1</v>
      </c>
      <c r="C22" t="s">
        <v>55</v>
      </c>
      <c r="D22" t="s">
        <v>27</v>
      </c>
      <c r="E22" t="s">
        <v>25</v>
      </c>
      <c r="F22">
        <v>5.4600000000000003E-2</v>
      </c>
      <c r="G22">
        <v>5.3400000000000003E-2</v>
      </c>
      <c r="H22">
        <v>6.7100000000000007E-2</v>
      </c>
      <c r="I22">
        <v>9.8599999999999993E-2</v>
      </c>
      <c r="J22">
        <v>0.22090000000000001</v>
      </c>
      <c r="K22">
        <v>0.3982</v>
      </c>
      <c r="L22">
        <v>0.49930000000000002</v>
      </c>
      <c r="M22" t="s">
        <v>27</v>
      </c>
      <c r="N22" t="s">
        <v>26</v>
      </c>
      <c r="O22" t="s">
        <v>11</v>
      </c>
    </row>
    <row r="23" spans="1:15" x14ac:dyDescent="0.45">
      <c r="A23" t="s">
        <v>22</v>
      </c>
      <c r="B23" t="s">
        <v>2</v>
      </c>
      <c r="C23" t="s">
        <v>55</v>
      </c>
      <c r="D23" t="s">
        <v>29</v>
      </c>
      <c r="E23" t="s">
        <v>30</v>
      </c>
      <c r="F23">
        <v>0.79330000000000001</v>
      </c>
      <c r="G23">
        <v>2.3658000000000001</v>
      </c>
      <c r="H23">
        <v>38.7453</v>
      </c>
      <c r="I23">
        <v>24.513300000000001</v>
      </c>
      <c r="J23">
        <v>34.982399999999998</v>
      </c>
      <c r="K23">
        <v>41.546399999999998</v>
      </c>
      <c r="L23">
        <v>41.091099999999997</v>
      </c>
      <c r="M23" t="s">
        <v>29</v>
      </c>
      <c r="N23" t="s">
        <v>31</v>
      </c>
      <c r="O23" t="s">
        <v>32</v>
      </c>
    </row>
    <row r="24" spans="1:15" x14ac:dyDescent="0.45">
      <c r="A24" t="s">
        <v>22</v>
      </c>
      <c r="B24" t="s">
        <v>2</v>
      </c>
      <c r="C24" t="s">
        <v>55</v>
      </c>
      <c r="D24" t="s">
        <v>33</v>
      </c>
      <c r="E24" t="s">
        <v>30</v>
      </c>
      <c r="F24">
        <v>1.8210999999999999</v>
      </c>
      <c r="G24">
        <v>1.8160000000000001</v>
      </c>
      <c r="H24">
        <v>-21.224299999999999</v>
      </c>
      <c r="I24">
        <v>-8.6715999999999998</v>
      </c>
      <c r="J24">
        <v>3.6581999999999999</v>
      </c>
      <c r="K24">
        <v>10.1351</v>
      </c>
      <c r="L24">
        <v>10.4336</v>
      </c>
      <c r="M24" t="s">
        <v>33</v>
      </c>
      <c r="N24" t="s">
        <v>31</v>
      </c>
      <c r="O24" t="s">
        <v>34</v>
      </c>
    </row>
    <row r="25" spans="1:15" x14ac:dyDescent="0.45">
      <c r="A25" t="s">
        <v>22</v>
      </c>
      <c r="B25" t="s">
        <v>2</v>
      </c>
      <c r="C25" t="s">
        <v>55</v>
      </c>
      <c r="D25" t="s">
        <v>35</v>
      </c>
      <c r="E25" t="s">
        <v>30</v>
      </c>
      <c r="F25">
        <v>2.4039000000000001</v>
      </c>
      <c r="G25">
        <v>2.8317999999999999</v>
      </c>
      <c r="H25">
        <v>12.2509</v>
      </c>
      <c r="I25">
        <v>-7.8918999999999997</v>
      </c>
      <c r="J25">
        <v>5.1348000000000003</v>
      </c>
      <c r="K25">
        <v>6.7725</v>
      </c>
      <c r="L25">
        <v>7.3807999999999998</v>
      </c>
      <c r="M25" t="s">
        <v>35</v>
      </c>
      <c r="N25" t="s">
        <v>31</v>
      </c>
      <c r="O25" t="s">
        <v>36</v>
      </c>
    </row>
    <row r="26" spans="1:15" x14ac:dyDescent="0.45">
      <c r="A26" t="s">
        <v>22</v>
      </c>
      <c r="B26" t="s">
        <v>4</v>
      </c>
      <c r="C26" t="s">
        <v>55</v>
      </c>
      <c r="D26" t="s">
        <v>35</v>
      </c>
      <c r="E26" t="s">
        <v>30</v>
      </c>
      <c r="F26">
        <v>2.4039000000000001</v>
      </c>
      <c r="G26">
        <v>2.8317999999999999</v>
      </c>
      <c r="H26">
        <v>3.2805</v>
      </c>
      <c r="I26">
        <v>3.6631999999999998</v>
      </c>
      <c r="J26">
        <v>4.0732999999999997</v>
      </c>
      <c r="K26">
        <v>4.3662000000000001</v>
      </c>
      <c r="L26">
        <v>4.7949000000000002</v>
      </c>
      <c r="M26" t="s">
        <v>35</v>
      </c>
      <c r="N26" t="s">
        <v>31</v>
      </c>
      <c r="O26" t="s">
        <v>36</v>
      </c>
    </row>
    <row r="27" spans="1:15" x14ac:dyDescent="0.45">
      <c r="A27" t="s">
        <v>22</v>
      </c>
      <c r="B27" t="s">
        <v>6</v>
      </c>
      <c r="C27" t="s">
        <v>55</v>
      </c>
      <c r="D27" t="s">
        <v>33</v>
      </c>
      <c r="E27" t="s">
        <v>30</v>
      </c>
      <c r="F27">
        <v>1.8210999999999999</v>
      </c>
      <c r="G27">
        <v>1.8160000000000001</v>
      </c>
      <c r="H27">
        <v>-11.764900000000001</v>
      </c>
      <c r="I27">
        <v>-5.6932999999999998</v>
      </c>
      <c r="J27">
        <v>0.26860000000000001</v>
      </c>
      <c r="K27">
        <v>5.3327999999999998</v>
      </c>
      <c r="L27">
        <v>6.3018999999999998</v>
      </c>
      <c r="M27" t="s">
        <v>33</v>
      </c>
      <c r="N27" t="s">
        <v>31</v>
      </c>
      <c r="O27" t="s">
        <v>34</v>
      </c>
    </row>
    <row r="28" spans="1:15" x14ac:dyDescent="0.45">
      <c r="A28" t="s">
        <v>22</v>
      </c>
      <c r="B28" t="s">
        <v>4</v>
      </c>
      <c r="C28" t="s">
        <v>55</v>
      </c>
      <c r="D28" t="s">
        <v>37</v>
      </c>
      <c r="E28" t="s">
        <v>30</v>
      </c>
      <c r="F28">
        <v>3.1242999999999999</v>
      </c>
      <c r="G28">
        <v>4.3204000000000002</v>
      </c>
      <c r="H28">
        <v>4.3512000000000004</v>
      </c>
      <c r="I28">
        <v>4.8297999999999996</v>
      </c>
      <c r="J28">
        <v>4.9287999999999998</v>
      </c>
      <c r="K28">
        <v>5.2038000000000002</v>
      </c>
      <c r="L28">
        <v>5.2706</v>
      </c>
      <c r="M28" t="s">
        <v>37</v>
      </c>
      <c r="N28" t="s">
        <v>31</v>
      </c>
      <c r="O28" t="s">
        <v>38</v>
      </c>
    </row>
    <row r="29" spans="1:15" x14ac:dyDescent="0.45">
      <c r="A29" t="s">
        <v>22</v>
      </c>
      <c r="B29" t="s">
        <v>4</v>
      </c>
      <c r="C29" t="s">
        <v>55</v>
      </c>
      <c r="D29" t="s">
        <v>29</v>
      </c>
      <c r="E29" t="s">
        <v>30</v>
      </c>
      <c r="F29">
        <v>0.79330000000000001</v>
      </c>
      <c r="G29">
        <v>2.3658000000000001</v>
      </c>
      <c r="H29">
        <v>4.7641</v>
      </c>
      <c r="I29">
        <v>5.843</v>
      </c>
      <c r="J29">
        <v>8.5248000000000008</v>
      </c>
      <c r="K29">
        <v>8.0258000000000003</v>
      </c>
      <c r="L29">
        <v>9.2622999999999998</v>
      </c>
      <c r="M29" t="s">
        <v>29</v>
      </c>
      <c r="N29" t="s">
        <v>31</v>
      </c>
      <c r="O29" t="s">
        <v>32</v>
      </c>
    </row>
    <row r="30" spans="1:15" x14ac:dyDescent="0.45">
      <c r="A30" t="s">
        <v>22</v>
      </c>
      <c r="B30" t="s">
        <v>4</v>
      </c>
      <c r="C30" t="s">
        <v>55</v>
      </c>
      <c r="D30" t="s">
        <v>33</v>
      </c>
      <c r="E30" t="s">
        <v>30</v>
      </c>
      <c r="F30">
        <v>1.8210999999999999</v>
      </c>
      <c r="G30">
        <v>1.8160000000000001</v>
      </c>
      <c r="H30">
        <v>-0.69499999999999995</v>
      </c>
      <c r="I30">
        <v>-2.2565</v>
      </c>
      <c r="J30">
        <v>-0.90869999999999995</v>
      </c>
      <c r="K30">
        <v>2.5486</v>
      </c>
      <c r="L30">
        <v>2.6432000000000002</v>
      </c>
      <c r="M30" t="s">
        <v>33</v>
      </c>
      <c r="N30" t="s">
        <v>31</v>
      </c>
      <c r="O30" t="s">
        <v>34</v>
      </c>
    </row>
    <row r="31" spans="1:15" x14ac:dyDescent="0.45">
      <c r="A31" t="s">
        <v>22</v>
      </c>
      <c r="B31" t="s">
        <v>2</v>
      </c>
      <c r="C31" t="s">
        <v>55</v>
      </c>
      <c r="D31" t="s">
        <v>37</v>
      </c>
      <c r="E31" t="s">
        <v>30</v>
      </c>
      <c r="F31">
        <v>3.1242999999999999</v>
      </c>
      <c r="G31">
        <v>4.3204000000000002</v>
      </c>
      <c r="H31">
        <v>6.96</v>
      </c>
      <c r="I31">
        <v>5.1535000000000002</v>
      </c>
      <c r="J31">
        <v>10.4002</v>
      </c>
      <c r="K31">
        <v>4.3339999999999996</v>
      </c>
      <c r="L31">
        <v>4.6989999999999998</v>
      </c>
      <c r="M31" t="s">
        <v>37</v>
      </c>
      <c r="N31" t="s">
        <v>31</v>
      </c>
      <c r="O31" t="s">
        <v>38</v>
      </c>
    </row>
    <row r="32" spans="1:15" x14ac:dyDescent="0.45">
      <c r="A32" t="s">
        <v>22</v>
      </c>
      <c r="B32" t="s">
        <v>6</v>
      </c>
      <c r="C32" t="s">
        <v>55</v>
      </c>
      <c r="D32" t="s">
        <v>29</v>
      </c>
      <c r="E32" t="s">
        <v>30</v>
      </c>
      <c r="F32">
        <v>0.79330000000000001</v>
      </c>
      <c r="G32">
        <v>2.3658000000000001</v>
      </c>
      <c r="H32">
        <v>7.2774999999999999</v>
      </c>
      <c r="I32">
        <v>7.47</v>
      </c>
      <c r="J32">
        <v>12.0372</v>
      </c>
      <c r="K32">
        <v>18.975000000000001</v>
      </c>
      <c r="L32">
        <v>18.1554</v>
      </c>
      <c r="M32" t="s">
        <v>29</v>
      </c>
      <c r="N32" t="s">
        <v>31</v>
      </c>
      <c r="O32" t="s">
        <v>32</v>
      </c>
    </row>
    <row r="33" spans="1:15" x14ac:dyDescent="0.45">
      <c r="A33" t="s">
        <v>22</v>
      </c>
      <c r="B33" t="s">
        <v>3</v>
      </c>
      <c r="C33" t="s">
        <v>55</v>
      </c>
      <c r="D33" t="s">
        <v>29</v>
      </c>
      <c r="E33" t="s">
        <v>30</v>
      </c>
      <c r="F33">
        <v>0.79330000000000001</v>
      </c>
      <c r="G33">
        <v>2.3658000000000001</v>
      </c>
      <c r="H33">
        <v>4.1577999999999999</v>
      </c>
      <c r="I33">
        <v>4.0719000000000003</v>
      </c>
      <c r="J33">
        <v>6.8926999999999996</v>
      </c>
      <c r="K33">
        <v>5.6954000000000002</v>
      </c>
      <c r="L33">
        <v>6.9612999999999996</v>
      </c>
      <c r="M33" t="s">
        <v>29</v>
      </c>
      <c r="N33" t="s">
        <v>31</v>
      </c>
      <c r="O33" t="s">
        <v>32</v>
      </c>
    </row>
    <row r="34" spans="1:15" x14ac:dyDescent="0.45">
      <c r="A34" t="s">
        <v>22</v>
      </c>
      <c r="B34" t="s">
        <v>3</v>
      </c>
      <c r="C34" t="s">
        <v>55</v>
      </c>
      <c r="D34" t="s">
        <v>35</v>
      </c>
      <c r="E34" t="s">
        <v>30</v>
      </c>
      <c r="F34">
        <v>2.4039000000000001</v>
      </c>
      <c r="G34">
        <v>2.8317999999999999</v>
      </c>
      <c r="H34">
        <v>3.1796000000000002</v>
      </c>
      <c r="I34">
        <v>3.6646000000000001</v>
      </c>
      <c r="J34">
        <v>3.8374999999999999</v>
      </c>
      <c r="K34">
        <v>4.4396000000000004</v>
      </c>
      <c r="L34">
        <v>4.7228000000000003</v>
      </c>
      <c r="M34" t="s">
        <v>35</v>
      </c>
      <c r="N34" t="s">
        <v>31</v>
      </c>
      <c r="O34" t="s">
        <v>36</v>
      </c>
    </row>
    <row r="35" spans="1:15" x14ac:dyDescent="0.45">
      <c r="A35" t="s">
        <v>22</v>
      </c>
      <c r="B35" t="s">
        <v>1</v>
      </c>
      <c r="C35" t="s">
        <v>55</v>
      </c>
      <c r="D35" t="s">
        <v>29</v>
      </c>
      <c r="E35" t="s">
        <v>30</v>
      </c>
      <c r="F35">
        <v>0.79330000000000001</v>
      </c>
      <c r="G35">
        <v>1.8441000000000001</v>
      </c>
      <c r="H35">
        <v>4.6741999999999999</v>
      </c>
      <c r="I35">
        <v>7.4222999999999999</v>
      </c>
      <c r="J35">
        <v>8.4809000000000001</v>
      </c>
      <c r="K35">
        <v>9.75</v>
      </c>
      <c r="L35">
        <v>11.804</v>
      </c>
      <c r="M35" t="s">
        <v>29</v>
      </c>
      <c r="N35" t="s">
        <v>31</v>
      </c>
      <c r="O35" t="s">
        <v>32</v>
      </c>
    </row>
    <row r="36" spans="1:15" x14ac:dyDescent="0.45">
      <c r="A36" t="s">
        <v>22</v>
      </c>
      <c r="B36" t="s">
        <v>1</v>
      </c>
      <c r="C36" t="s">
        <v>55</v>
      </c>
      <c r="D36" t="s">
        <v>33</v>
      </c>
      <c r="E36" t="s">
        <v>30</v>
      </c>
      <c r="F36">
        <v>1.8210999999999999</v>
      </c>
      <c r="G36">
        <v>2.3668</v>
      </c>
      <c r="H36">
        <v>4.0582000000000003</v>
      </c>
      <c r="I36">
        <v>-3.5796000000000001</v>
      </c>
      <c r="J36">
        <v>-3.2061000000000002</v>
      </c>
      <c r="K36">
        <v>2.6181999999999999</v>
      </c>
      <c r="L36">
        <v>3.4154</v>
      </c>
      <c r="M36" t="s">
        <v>33</v>
      </c>
      <c r="N36" t="s">
        <v>31</v>
      </c>
      <c r="O36" t="s">
        <v>34</v>
      </c>
    </row>
    <row r="37" spans="1:15" x14ac:dyDescent="0.45">
      <c r="A37" t="s">
        <v>22</v>
      </c>
      <c r="B37" t="s">
        <v>1</v>
      </c>
      <c r="C37" t="s">
        <v>55</v>
      </c>
      <c r="D37" t="s">
        <v>35</v>
      </c>
      <c r="E37" t="s">
        <v>30</v>
      </c>
      <c r="F37">
        <v>2.4039000000000001</v>
      </c>
      <c r="G37">
        <v>2.8898999999999999</v>
      </c>
      <c r="H37">
        <v>7.7436999999999996</v>
      </c>
      <c r="I37">
        <v>3.7477</v>
      </c>
      <c r="J37">
        <v>3.9839000000000002</v>
      </c>
      <c r="K37">
        <v>4.5586000000000002</v>
      </c>
      <c r="L37">
        <v>4.9874000000000001</v>
      </c>
      <c r="M37" t="s">
        <v>35</v>
      </c>
      <c r="N37" t="s">
        <v>31</v>
      </c>
      <c r="O37" t="s">
        <v>36</v>
      </c>
    </row>
    <row r="38" spans="1:15" x14ac:dyDescent="0.45">
      <c r="A38" t="s">
        <v>22</v>
      </c>
      <c r="B38" t="s">
        <v>1</v>
      </c>
      <c r="C38" t="s">
        <v>55</v>
      </c>
      <c r="D38" t="s">
        <v>37</v>
      </c>
      <c r="E38" t="s">
        <v>30</v>
      </c>
      <c r="F38">
        <v>3.1242999999999999</v>
      </c>
      <c r="G38">
        <v>4.3029999999999999</v>
      </c>
      <c r="H38">
        <v>8.9703999999999997</v>
      </c>
      <c r="I38">
        <v>5.1718999999999999</v>
      </c>
      <c r="J38">
        <v>4.9318</v>
      </c>
      <c r="K38">
        <v>5.2710999999999997</v>
      </c>
      <c r="L38">
        <v>4.5690999999999997</v>
      </c>
      <c r="M38" t="s">
        <v>37</v>
      </c>
      <c r="N38" t="s">
        <v>31</v>
      </c>
      <c r="O38" t="s">
        <v>38</v>
      </c>
    </row>
    <row r="39" spans="1:15" x14ac:dyDescent="0.45">
      <c r="A39" t="s">
        <v>22</v>
      </c>
      <c r="B39" t="s">
        <v>7</v>
      </c>
      <c r="C39" t="s">
        <v>55</v>
      </c>
      <c r="D39" t="s">
        <v>29</v>
      </c>
      <c r="E39" t="s">
        <v>30</v>
      </c>
      <c r="F39">
        <v>0.79330000000000001</v>
      </c>
      <c r="G39">
        <v>1.8441000000000001</v>
      </c>
      <c r="H39">
        <v>4.6741999999999999</v>
      </c>
      <c r="I39">
        <v>3.8858000000000001</v>
      </c>
      <c r="J39">
        <v>7.6163999999999996</v>
      </c>
      <c r="K39">
        <v>7.5193000000000003</v>
      </c>
      <c r="L39">
        <v>12.6198</v>
      </c>
      <c r="M39" t="s">
        <v>29</v>
      </c>
      <c r="N39" t="s">
        <v>31</v>
      </c>
      <c r="O39" t="s">
        <v>32</v>
      </c>
    </row>
    <row r="40" spans="1:15" x14ac:dyDescent="0.45">
      <c r="A40" t="s">
        <v>22</v>
      </c>
      <c r="B40" t="s">
        <v>7</v>
      </c>
      <c r="C40" t="s">
        <v>55</v>
      </c>
      <c r="D40" t="s">
        <v>33</v>
      </c>
      <c r="E40" t="s">
        <v>30</v>
      </c>
      <c r="F40">
        <v>1.8210999999999999</v>
      </c>
      <c r="G40">
        <v>2.3668</v>
      </c>
      <c r="H40">
        <v>4.0582000000000003</v>
      </c>
      <c r="I40">
        <v>-2.2202000000000002</v>
      </c>
      <c r="J40">
        <v>-3.1234999999999999</v>
      </c>
      <c r="K40">
        <v>2.1836000000000002</v>
      </c>
      <c r="L40">
        <v>2.7033</v>
      </c>
      <c r="M40" t="s">
        <v>33</v>
      </c>
      <c r="N40" t="s">
        <v>31</v>
      </c>
      <c r="O40" t="s">
        <v>34</v>
      </c>
    </row>
    <row r="41" spans="1:15" x14ac:dyDescent="0.45">
      <c r="A41" t="s">
        <v>22</v>
      </c>
      <c r="B41" t="s">
        <v>3</v>
      </c>
      <c r="C41" t="s">
        <v>55</v>
      </c>
      <c r="D41" t="s">
        <v>37</v>
      </c>
      <c r="E41" t="s">
        <v>30</v>
      </c>
      <c r="F41">
        <v>3.1242999999999999</v>
      </c>
      <c r="G41">
        <v>4.3204000000000002</v>
      </c>
      <c r="H41">
        <v>4.5171999999999999</v>
      </c>
      <c r="I41">
        <v>5.2996999999999996</v>
      </c>
      <c r="J41">
        <v>5.3037999999999998</v>
      </c>
      <c r="K41">
        <v>5.7704000000000004</v>
      </c>
      <c r="L41">
        <v>5.7683</v>
      </c>
      <c r="M41" t="s">
        <v>37</v>
      </c>
      <c r="N41" t="s">
        <v>31</v>
      </c>
      <c r="O41" t="s">
        <v>38</v>
      </c>
    </row>
    <row r="42" spans="1:15" x14ac:dyDescent="0.45">
      <c r="A42" t="s">
        <v>22</v>
      </c>
      <c r="B42" t="s">
        <v>7</v>
      </c>
      <c r="C42" t="s">
        <v>55</v>
      </c>
      <c r="D42" t="s">
        <v>35</v>
      </c>
      <c r="E42" t="s">
        <v>30</v>
      </c>
      <c r="F42">
        <v>2.4039000000000001</v>
      </c>
      <c r="G42">
        <v>2.8898999999999999</v>
      </c>
      <c r="H42">
        <v>7.7436999999999996</v>
      </c>
      <c r="I42">
        <v>3.6636000000000002</v>
      </c>
      <c r="J42">
        <v>3.8386</v>
      </c>
      <c r="K42">
        <v>4.2271999999999998</v>
      </c>
      <c r="L42">
        <v>4.8583999999999996</v>
      </c>
      <c r="M42" t="s">
        <v>35</v>
      </c>
      <c r="N42" t="s">
        <v>31</v>
      </c>
      <c r="O42" t="s">
        <v>36</v>
      </c>
    </row>
    <row r="43" spans="1:15" x14ac:dyDescent="0.45">
      <c r="A43" t="s">
        <v>22</v>
      </c>
      <c r="B43" t="s">
        <v>5</v>
      </c>
      <c r="C43" t="s">
        <v>55</v>
      </c>
      <c r="D43" t="s">
        <v>29</v>
      </c>
      <c r="E43" t="s">
        <v>30</v>
      </c>
      <c r="F43">
        <v>0.79330000000000001</v>
      </c>
      <c r="G43">
        <v>1.8441000000000001</v>
      </c>
      <c r="H43">
        <v>4.6741999999999999</v>
      </c>
      <c r="I43">
        <v>2.1606999999999998</v>
      </c>
      <c r="J43">
        <v>3.5693999999999999</v>
      </c>
      <c r="K43">
        <v>4.2149999999999999</v>
      </c>
      <c r="L43">
        <v>3.1745000000000001</v>
      </c>
      <c r="M43" t="s">
        <v>29</v>
      </c>
      <c r="N43" t="s">
        <v>31</v>
      </c>
      <c r="O43" t="s">
        <v>32</v>
      </c>
    </row>
    <row r="44" spans="1:15" x14ac:dyDescent="0.45">
      <c r="A44" t="s">
        <v>22</v>
      </c>
      <c r="B44" t="s">
        <v>5</v>
      </c>
      <c r="C44" t="s">
        <v>55</v>
      </c>
      <c r="D44" t="s">
        <v>33</v>
      </c>
      <c r="E44" t="s">
        <v>30</v>
      </c>
      <c r="F44">
        <v>1.8210999999999999</v>
      </c>
      <c r="G44">
        <v>2.3668</v>
      </c>
      <c r="H44">
        <v>4.0582000000000003</v>
      </c>
      <c r="I44">
        <v>2.6913</v>
      </c>
      <c r="J44">
        <v>2.6015000000000001</v>
      </c>
      <c r="K44">
        <v>1.9307000000000001</v>
      </c>
      <c r="L44">
        <v>2.6608999999999998</v>
      </c>
      <c r="M44" t="s">
        <v>33</v>
      </c>
      <c r="N44" t="s">
        <v>31</v>
      </c>
      <c r="O44" t="s">
        <v>34</v>
      </c>
    </row>
    <row r="45" spans="1:15" x14ac:dyDescent="0.45">
      <c r="A45" t="s">
        <v>22</v>
      </c>
      <c r="B45" t="s">
        <v>5</v>
      </c>
      <c r="C45" t="s">
        <v>55</v>
      </c>
      <c r="D45" t="s">
        <v>35</v>
      </c>
      <c r="E45" t="s">
        <v>30</v>
      </c>
      <c r="F45">
        <v>2.4039000000000001</v>
      </c>
      <c r="G45">
        <v>2.8898999999999999</v>
      </c>
      <c r="H45">
        <v>7.7436999999999996</v>
      </c>
      <c r="I45">
        <v>3.6227999999999998</v>
      </c>
      <c r="J45">
        <v>4.0198</v>
      </c>
      <c r="K45">
        <v>4.3289</v>
      </c>
      <c r="L45">
        <v>4.7777000000000003</v>
      </c>
      <c r="M45" t="s">
        <v>35</v>
      </c>
      <c r="N45" t="s">
        <v>31</v>
      </c>
      <c r="O45" t="s">
        <v>36</v>
      </c>
    </row>
    <row r="46" spans="1:15" x14ac:dyDescent="0.45">
      <c r="A46" t="s">
        <v>22</v>
      </c>
      <c r="B46" t="s">
        <v>5</v>
      </c>
      <c r="C46" t="s">
        <v>55</v>
      </c>
      <c r="D46" t="s">
        <v>37</v>
      </c>
      <c r="E46" t="s">
        <v>30</v>
      </c>
      <c r="F46">
        <v>3.1242999999999999</v>
      </c>
      <c r="G46">
        <v>4.3029999999999999</v>
      </c>
      <c r="H46">
        <v>8.9703999999999997</v>
      </c>
      <c r="I46">
        <v>4.8819999999999997</v>
      </c>
      <c r="J46">
        <v>5.6790000000000003</v>
      </c>
      <c r="K46">
        <v>6.1927000000000003</v>
      </c>
      <c r="L46">
        <v>6.5091999999999999</v>
      </c>
      <c r="M46" t="s">
        <v>37</v>
      </c>
      <c r="N46" t="s">
        <v>31</v>
      </c>
      <c r="O46" t="s">
        <v>38</v>
      </c>
    </row>
    <row r="47" spans="1:15" x14ac:dyDescent="0.45">
      <c r="A47" t="s">
        <v>22</v>
      </c>
      <c r="B47" t="s">
        <v>6</v>
      </c>
      <c r="C47" t="s">
        <v>55</v>
      </c>
      <c r="D47" t="s">
        <v>35</v>
      </c>
      <c r="E47" t="s">
        <v>30</v>
      </c>
      <c r="F47">
        <v>2.4039000000000001</v>
      </c>
      <c r="G47">
        <v>2.8317999999999999</v>
      </c>
      <c r="H47">
        <v>0.68400000000000005</v>
      </c>
      <c r="I47">
        <v>0.57230000000000003</v>
      </c>
      <c r="J47">
        <v>1.6143000000000001</v>
      </c>
      <c r="K47">
        <v>4.7439999999999998</v>
      </c>
      <c r="L47">
        <v>5.2603999999999997</v>
      </c>
      <c r="M47" t="s">
        <v>35</v>
      </c>
      <c r="N47" t="s">
        <v>31</v>
      </c>
      <c r="O47" t="s">
        <v>36</v>
      </c>
    </row>
    <row r="48" spans="1:15" x14ac:dyDescent="0.45">
      <c r="A48" t="s">
        <v>22</v>
      </c>
      <c r="B48" t="s">
        <v>3</v>
      </c>
      <c r="C48" t="s">
        <v>55</v>
      </c>
      <c r="D48" t="s">
        <v>33</v>
      </c>
      <c r="E48" t="s">
        <v>30</v>
      </c>
      <c r="F48">
        <v>1.8210999999999999</v>
      </c>
      <c r="G48">
        <v>1.8160000000000001</v>
      </c>
      <c r="H48">
        <v>-2.3641999999999999</v>
      </c>
      <c r="I48">
        <v>-2.1755</v>
      </c>
      <c r="J48">
        <v>-2.5792999999999999</v>
      </c>
      <c r="K48">
        <v>2.0838000000000001</v>
      </c>
      <c r="L48">
        <v>2.1049000000000002</v>
      </c>
      <c r="M48" t="s">
        <v>33</v>
      </c>
      <c r="N48" t="s">
        <v>31</v>
      </c>
      <c r="O48" t="s">
        <v>34</v>
      </c>
    </row>
    <row r="49" spans="1:15" x14ac:dyDescent="0.45">
      <c r="A49" t="s">
        <v>22</v>
      </c>
      <c r="B49" t="s">
        <v>7</v>
      </c>
      <c r="C49" t="s">
        <v>55</v>
      </c>
      <c r="D49" t="s">
        <v>37</v>
      </c>
      <c r="E49" t="s">
        <v>30</v>
      </c>
      <c r="F49">
        <v>3.1242999999999999</v>
      </c>
      <c r="G49">
        <v>4.3029999999999999</v>
      </c>
      <c r="H49">
        <v>8.9703999999999997</v>
      </c>
      <c r="I49">
        <v>5.3501000000000003</v>
      </c>
      <c r="J49">
        <v>5.1688999999999998</v>
      </c>
      <c r="K49">
        <v>5.8174999999999999</v>
      </c>
      <c r="L49">
        <v>5.8238000000000003</v>
      </c>
      <c r="M49" t="s">
        <v>37</v>
      </c>
      <c r="N49" t="s">
        <v>31</v>
      </c>
      <c r="O49" t="s">
        <v>38</v>
      </c>
    </row>
    <row r="50" spans="1:15" x14ac:dyDescent="0.45">
      <c r="A50" t="s">
        <v>22</v>
      </c>
      <c r="B50" t="s">
        <v>6</v>
      </c>
      <c r="C50" t="s">
        <v>55</v>
      </c>
      <c r="D50" t="s">
        <v>37</v>
      </c>
      <c r="E50" t="s">
        <v>30</v>
      </c>
      <c r="F50">
        <v>3.1242999999999999</v>
      </c>
      <c r="G50">
        <v>4.3204000000000002</v>
      </c>
      <c r="H50">
        <v>4.1689999999999996</v>
      </c>
      <c r="I50">
        <v>4.8044000000000002</v>
      </c>
      <c r="J50">
        <v>4.8071000000000002</v>
      </c>
      <c r="K50">
        <v>8.4627999999999997</v>
      </c>
      <c r="L50">
        <v>3.1471</v>
      </c>
      <c r="M50" t="s">
        <v>37</v>
      </c>
      <c r="N50" t="s">
        <v>31</v>
      </c>
      <c r="O50" t="s">
        <v>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"/>
  <sheetViews>
    <sheetView workbookViewId="0">
      <selection activeCell="E15" sqref="E15"/>
    </sheetView>
  </sheetViews>
  <sheetFormatPr defaultRowHeight="14.25" x14ac:dyDescent="0.45"/>
  <cols>
    <col min="1" max="1" width="7.796875" bestFit="1" customWidth="1"/>
    <col min="2" max="2" width="9.73046875" bestFit="1" customWidth="1"/>
    <col min="3" max="3" width="22.265625" bestFit="1" customWidth="1"/>
    <col min="4" max="4" width="23.3984375" bestFit="1" customWidth="1"/>
    <col min="5" max="5" width="18" bestFit="1" customWidth="1"/>
    <col min="6" max="7" width="19.1328125" bestFit="1" customWidth="1"/>
    <col min="8" max="8" width="20.265625" bestFit="1" customWidth="1"/>
  </cols>
  <sheetData>
    <row r="1" spans="1:8" x14ac:dyDescent="0.45">
      <c r="A1" s="3" t="s">
        <v>39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45</v>
      </c>
      <c r="H1" s="3" t="s">
        <v>46</v>
      </c>
    </row>
    <row r="2" spans="1:8" x14ac:dyDescent="0.45">
      <c r="A2" t="s">
        <v>23</v>
      </c>
      <c r="B2" t="s">
        <v>32</v>
      </c>
      <c r="C2">
        <v>0.7</v>
      </c>
      <c r="D2">
        <v>2.4</v>
      </c>
      <c r="E2">
        <v>2</v>
      </c>
      <c r="F2">
        <v>6.7</v>
      </c>
      <c r="G2">
        <v>0.26</v>
      </c>
      <c r="H2">
        <v>0.88</v>
      </c>
    </row>
    <row r="3" spans="1:8" x14ac:dyDescent="0.45">
      <c r="A3" t="s">
        <v>23</v>
      </c>
      <c r="B3" t="s">
        <v>34</v>
      </c>
      <c r="C3">
        <v>21.5</v>
      </c>
      <c r="D3">
        <v>21.4</v>
      </c>
      <c r="E3">
        <v>24</v>
      </c>
      <c r="F3">
        <v>21.4</v>
      </c>
      <c r="G3">
        <v>0.46</v>
      </c>
      <c r="H3">
        <v>0.45</v>
      </c>
    </row>
    <row r="4" spans="1:8" x14ac:dyDescent="0.45">
      <c r="A4" t="s">
        <v>23</v>
      </c>
      <c r="B4" t="s">
        <v>36</v>
      </c>
      <c r="C4">
        <v>257.3</v>
      </c>
      <c r="D4">
        <v>192.6</v>
      </c>
      <c r="E4">
        <v>217.5</v>
      </c>
      <c r="F4">
        <v>192.1</v>
      </c>
      <c r="G4">
        <v>0.67</v>
      </c>
      <c r="H4">
        <v>0.5</v>
      </c>
    </row>
    <row r="5" spans="1:8" x14ac:dyDescent="0.45">
      <c r="A5" t="s">
        <v>23</v>
      </c>
      <c r="B5" t="s">
        <v>47</v>
      </c>
      <c r="C5">
        <v>4.3</v>
      </c>
      <c r="E5">
        <v>4.5</v>
      </c>
      <c r="G5">
        <v>0.52</v>
      </c>
    </row>
    <row r="6" spans="1:8" x14ac:dyDescent="0.45">
      <c r="A6" t="s">
        <v>23</v>
      </c>
      <c r="B6" t="s">
        <v>48</v>
      </c>
      <c r="C6">
        <v>33</v>
      </c>
      <c r="D6">
        <v>31.6</v>
      </c>
      <c r="E6">
        <v>35.9</v>
      </c>
      <c r="F6">
        <v>35.6</v>
      </c>
      <c r="G6">
        <v>0.32</v>
      </c>
      <c r="H6">
        <v>0.31</v>
      </c>
    </row>
    <row r="7" spans="1:8" x14ac:dyDescent="0.45">
      <c r="A7" t="s">
        <v>23</v>
      </c>
      <c r="B7" t="s">
        <v>49</v>
      </c>
      <c r="C7">
        <v>10.8</v>
      </c>
      <c r="D7">
        <v>10.8</v>
      </c>
      <c r="E7">
        <v>10.9</v>
      </c>
      <c r="F7">
        <v>10.9</v>
      </c>
      <c r="G7">
        <v>0.77</v>
      </c>
      <c r="H7">
        <v>0.77</v>
      </c>
    </row>
    <row r="8" spans="1:8" x14ac:dyDescent="0.45">
      <c r="A8" t="s">
        <v>23</v>
      </c>
      <c r="B8" t="s">
        <v>38</v>
      </c>
      <c r="C8">
        <v>6.7</v>
      </c>
      <c r="D8">
        <v>8.4</v>
      </c>
      <c r="E8">
        <v>39.799999999999997</v>
      </c>
      <c r="F8">
        <v>32.700000000000003</v>
      </c>
      <c r="G8">
        <v>0.11</v>
      </c>
      <c r="H8">
        <v>0.14000000000000001</v>
      </c>
    </row>
    <row r="9" spans="1:8" x14ac:dyDescent="0.45">
      <c r="A9" t="s">
        <v>23</v>
      </c>
      <c r="B9" t="s">
        <v>50</v>
      </c>
      <c r="C9">
        <v>28.2</v>
      </c>
      <c r="D9">
        <v>27.9</v>
      </c>
      <c r="E9">
        <v>20.6</v>
      </c>
      <c r="F9">
        <v>20.3</v>
      </c>
      <c r="G9">
        <v>0.25</v>
      </c>
      <c r="H9">
        <v>0.25</v>
      </c>
    </row>
    <row r="10" spans="1:8" x14ac:dyDescent="0.45">
      <c r="A10" t="s">
        <v>23</v>
      </c>
      <c r="B10" t="s">
        <v>51</v>
      </c>
      <c r="C10">
        <v>22.3</v>
      </c>
      <c r="D10">
        <v>23.1</v>
      </c>
      <c r="E10">
        <v>20.6</v>
      </c>
      <c r="F10">
        <v>20.5</v>
      </c>
      <c r="G10">
        <v>0.31</v>
      </c>
      <c r="H10">
        <v>0.32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historical_data</vt:lpstr>
      <vt:lpstr>Veda</vt:lpstr>
      <vt:lpstr>iamc_data</vt:lpstr>
      <vt:lpstr>base_year_data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2025-07-28T13:13:07Z</dcterms:modified>
</cp:coreProperties>
</file>