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_grids\SubRES_Tmpl\"/>
    </mc:Choice>
  </mc:AlternateContent>
  <xr:revisionPtr revIDLastSave="0" documentId="8_{E501F663-113D-495C-9836-74C47B7C288F}" xr6:coauthVersionLast="47" xr6:coauthVersionMax="47" xr10:uidLastSave="{00000000-0000-0000-0000-000000000000}"/>
  <bookViews>
    <workbookView xWindow="-98" yWindow="-98" windowWidth="28996" windowHeight="17475" firstSheet="8" activeTab="8" xr2:uid="{00000000-000D-0000-FFFF-FFFF00000000}"/>
  </bookViews>
  <sheets>
    <sheet name="misc" sheetId="7" r:id="rId1"/>
    <sheet name="hydro" sheetId="6" r:id="rId2"/>
    <sheet name="ELC_Storage" sheetId="9" r:id="rId3"/>
    <sheet name="EV Battery" sheetId="10" r:id="rId4"/>
    <sheet name="H2 prod" sheetId="11" r:id="rId5"/>
    <sheet name="solar" sheetId="12" r:id="rId6"/>
    <sheet name="wind" sheetId="13" r:id="rId7"/>
    <sheet name="conventional" sheetId="14" r:id="rId8"/>
    <sheet name="grid_transformers" sheetId="15" r:id="rId9"/>
  </sheets>
  <externalReferences>
    <externalReference r:id="rId10"/>
  </externalReferences>
  <definedNames>
    <definedName name="FuelList">[1]ELC_Lists!$K$4:$K$113</definedName>
    <definedName name="HHV_Coal">[1]Costs!#REF!</definedName>
    <definedName name="HHV_H2">[1]Costs!#REF!</definedName>
    <definedName name="HHV_NG">[1]Costs!#REF!</definedName>
    <definedName name="LHV_Coal">[1]Costs!#REF!</definedName>
    <definedName name="LHV_H2">[1]Costs!#REF!</definedName>
    <definedName name="LHV_NG">[1]Costs!#REF!</definedName>
    <definedName name="SectorList">[1]ELC_Lists!$N$4:$N$15</definedName>
    <definedName name="TechnologyList">[1]ELC_Lists!$H$4:$H$16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7" i="7" l="1"/>
  <c r="N29" i="11"/>
  <c r="N28" i="11"/>
  <c r="L29" i="11"/>
  <c r="L28" i="11"/>
  <c r="J29" i="11"/>
  <c r="J28" i="11"/>
  <c r="V29" i="11"/>
  <c r="U29" i="11"/>
  <c r="T29" i="11"/>
  <c r="H29" i="11"/>
  <c r="G29" i="11"/>
  <c r="F29" i="11"/>
  <c r="D29" i="11"/>
  <c r="C29" i="11"/>
  <c r="V28" i="11"/>
  <c r="U28" i="11"/>
  <c r="T28" i="11"/>
  <c r="H28" i="11"/>
  <c r="G28" i="11"/>
  <c r="F28" i="11"/>
  <c r="D28" i="11"/>
  <c r="C28" i="11"/>
  <c r="I27" i="11"/>
  <c r="E27" i="11"/>
  <c r="D27" i="11"/>
  <c r="C27" i="11"/>
  <c r="H3" i="11"/>
  <c r="H27" i="11" s="1"/>
  <c r="G3" i="11"/>
  <c r="G27" i="11" s="1"/>
  <c r="F3" i="11"/>
  <c r="F27" i="11" s="1"/>
  <c r="N27" i="11"/>
  <c r="K2" i="11"/>
  <c r="M2" i="11" s="1"/>
  <c r="M27" i="11" s="1"/>
  <c r="L27" i="11" l="1"/>
  <c r="K27" i="11"/>
  <c r="L5" i="10" l="1"/>
  <c r="F8" i="10" l="1"/>
  <c r="G8" i="10"/>
  <c r="J18" i="7" l="1"/>
  <c r="J17" i="7"/>
  <c r="S5" i="10"/>
  <c r="T22" i="9"/>
  <c r="S22" i="9"/>
  <c r="R22" i="9"/>
  <c r="Q22" i="9"/>
  <c r="P22" i="9"/>
  <c r="O22" i="9"/>
  <c r="N22" i="9"/>
  <c r="T21" i="9"/>
  <c r="S21" i="9"/>
  <c r="R21" i="9"/>
  <c r="Q21" i="9"/>
  <c r="P21" i="9"/>
  <c r="O21" i="9"/>
  <c r="N21" i="9"/>
  <c r="U19" i="9"/>
  <c r="N19" i="9"/>
  <c r="V18" i="9"/>
  <c r="N18" i="9"/>
  <c r="T14" i="9"/>
  <c r="S14" i="9"/>
  <c r="R14" i="9"/>
  <c r="Q14" i="9"/>
  <c r="P14" i="9"/>
  <c r="O14" i="9"/>
  <c r="N14" i="9"/>
  <c r="T13" i="9"/>
  <c r="S13" i="9"/>
  <c r="R13" i="9"/>
  <c r="Q13" i="9"/>
  <c r="P13" i="9"/>
  <c r="O13" i="9"/>
  <c r="N13" i="9"/>
  <c r="U11" i="9"/>
  <c r="N11" i="9"/>
  <c r="V10" i="9"/>
  <c r="N10" i="9"/>
  <c r="T9" i="9"/>
  <c r="S9" i="9"/>
  <c r="R9" i="9"/>
  <c r="Q9" i="9"/>
  <c r="P9" i="9"/>
  <c r="O9" i="9"/>
  <c r="N9" i="9"/>
  <c r="O16" i="7"/>
  <c r="O15" i="7"/>
  <c r="O14" i="7"/>
  <c r="O13" i="7"/>
  <c r="O12" i="7"/>
  <c r="O11" i="7"/>
  <c r="O10" i="7"/>
  <c r="O9" i="7"/>
  <c r="O8" i="7"/>
  <c r="J8" i="7"/>
  <c r="J6" i="7"/>
  <c r="J5" i="7"/>
  <c r="J4" i="7"/>
</calcChain>
</file>

<file path=xl/sharedStrings.xml><?xml version="1.0" encoding="utf-8"?>
<sst xmlns="http://schemas.openxmlformats.org/spreadsheetml/2006/main" count="2236" uniqueCount="705">
  <si>
    <t>~FI_Process</t>
  </si>
  <si>
    <t>TechName</t>
  </si>
  <si>
    <t>Comm-IN</t>
  </si>
  <si>
    <t>Comm-OUT</t>
  </si>
  <si>
    <t>EFF</t>
  </si>
  <si>
    <t>Cap2ACT</t>
  </si>
  <si>
    <t>Sets</t>
  </si>
  <si>
    <t>TechDesc</t>
  </si>
  <si>
    <t>TCap</t>
  </si>
  <si>
    <t>TAct</t>
  </si>
  <si>
    <t>GW</t>
  </si>
  <si>
    <t>Tslvl</t>
  </si>
  <si>
    <t>Process</t>
  </si>
  <si>
    <t>ElcAgg_Solar</t>
  </si>
  <si>
    <t>DAYNITE</t>
  </si>
  <si>
    <t>ELC,ELCCurt</t>
  </si>
  <si>
    <t>ElcAgg_Wind</t>
  </si>
  <si>
    <t>ELE</t>
  </si>
  <si>
    <t>ANNUAL</t>
  </si>
  <si>
    <t>ELC</t>
  </si>
  <si>
    <t>DMD</t>
  </si>
  <si>
    <t>TWh</t>
  </si>
  <si>
    <t>elc_buildings,elc_industry,elc_transport</t>
  </si>
  <si>
    <t>~FI_Comm</t>
  </si>
  <si>
    <t>Commodity</t>
  </si>
  <si>
    <t>Unit</t>
  </si>
  <si>
    <t>NRG</t>
  </si>
  <si>
    <t>solar</t>
  </si>
  <si>
    <t>wind</t>
  </si>
  <si>
    <t>hydro</t>
  </si>
  <si>
    <t>IMP</t>
  </si>
  <si>
    <t>fuel_supply</t>
  </si>
  <si>
    <t>flo_cost</t>
  </si>
  <si>
    <t>bioenergy</t>
  </si>
  <si>
    <t>coal</t>
  </si>
  <si>
    <t>gas</t>
  </si>
  <si>
    <t>geothermal</t>
  </si>
  <si>
    <t>hydrogen</t>
  </si>
  <si>
    <t>nuclear</t>
  </si>
  <si>
    <t>oil</t>
  </si>
  <si>
    <t>Csets</t>
  </si>
  <si>
    <t>CommName</t>
  </si>
  <si>
    <t>CommDesc</t>
  </si>
  <si>
    <t>LimType</t>
  </si>
  <si>
    <t>CTSLvl</t>
  </si>
  <si>
    <t>PeakTS</t>
  </si>
  <si>
    <t>Ctype</t>
  </si>
  <si>
    <t>ENV</t>
  </si>
  <si>
    <t>AuxStoIN</t>
  </si>
  <si>
    <t>Aux commodity for storage charging</t>
  </si>
  <si>
    <t>TBTU</t>
  </si>
  <si>
    <t>AuxStoOUT</t>
  </si>
  <si>
    <t>Aux commodity for storage discharging</t>
  </si>
  <si>
    <t>~FI_T: USD21</t>
  </si>
  <si>
    <t>Tact</t>
  </si>
  <si>
    <t>Tcap</t>
  </si>
  <si>
    <t>attribute</t>
  </si>
  <si>
    <t>CommGrp</t>
  </si>
  <si>
    <t>time_slice</t>
  </si>
  <si>
    <t>Comm-OUT-A</t>
  </si>
  <si>
    <t>LIFE</t>
  </si>
  <si>
    <t>ELE,STG</t>
  </si>
  <si>
    <t>EN_STG8hbNREL</t>
  </si>
  <si>
    <t>8 hour battery - NREL</t>
  </si>
  <si>
    <t>EN_STG4hbNREL</t>
  </si>
  <si>
    <t>FLO_FUNC</t>
  </si>
  <si>
    <t>4 hour battery - NREL</t>
  </si>
  <si>
    <t>NCAP_AFC</t>
  </si>
  <si>
    <t>ACT</t>
  </si>
  <si>
    <t>NCAP_COST</t>
  </si>
  <si>
    <t>NCAP_FOM</t>
  </si>
  <si>
    <t>NCAP_PKCNT</t>
  </si>
  <si>
    <t>PRC_CAPACT</t>
  </si>
  <si>
    <t>STG_EFF</t>
  </si>
  <si>
    <t>Utility-scale battery storage cost projections from NREL ATB 2024</t>
  </si>
  <si>
    <t>Includes $100 grid connection cost</t>
  </si>
  <si>
    <t>(2022$)</t>
  </si>
  <si>
    <t>4Hr Battery Storage</t>
  </si>
  <si>
    <t>CAPEX</t>
  </si>
  <si>
    <t>Advanced</t>
  </si>
  <si>
    <t>Conservative</t>
  </si>
  <si>
    <t>Moderate</t>
  </si>
  <si>
    <t>Fixed O&amp;M</t>
  </si>
  <si>
    <t>8Hr Battery Storage</t>
  </si>
  <si>
    <r>
      <t xml:space="preserve">Roundtrip </t>
    </r>
    <r>
      <rPr>
        <b/>
        <sz val="12"/>
        <color theme="1"/>
        <rFont val="Calibri"/>
        <family val="2"/>
        <scheme val="minor"/>
      </rPr>
      <t>EFF</t>
    </r>
    <r>
      <rPr>
        <sz val="12"/>
        <color theme="1"/>
        <rFont val="Calibri"/>
        <family val="2"/>
        <scheme val="minor"/>
      </rPr>
      <t>:</t>
    </r>
  </si>
  <si>
    <r>
      <rPr>
        <b/>
        <sz val="12"/>
        <color theme="1"/>
        <rFont val="Calibri"/>
        <family val="2"/>
        <scheme val="minor"/>
      </rPr>
      <t>CF</t>
    </r>
    <r>
      <rPr>
        <sz val="12"/>
        <color theme="1"/>
        <rFont val="Calibri"/>
        <family val="2"/>
        <scheme val="minor"/>
      </rPr>
      <t xml:space="preserve"> is duration/24 - assume one cycle per day</t>
    </r>
  </si>
  <si>
    <r>
      <rPr>
        <b/>
        <sz val="12"/>
        <color theme="1"/>
        <rFont val="Calibri"/>
        <family val="2"/>
        <scheme val="minor"/>
      </rPr>
      <t>VAROM</t>
    </r>
    <r>
      <rPr>
        <sz val="12"/>
        <color theme="1"/>
        <rFont val="Calibri"/>
        <family val="2"/>
        <scheme val="minor"/>
      </rPr>
      <t xml:space="preserve"> = 0</t>
    </r>
  </si>
  <si>
    <t>~FI_T: FX</t>
  </si>
  <si>
    <t>commodity</t>
  </si>
  <si>
    <t>Attribute</t>
  </si>
  <si>
    <t>S_EFF</t>
  </si>
  <si>
    <t>AFC~DAYNITE~UP</t>
  </si>
  <si>
    <t>CAP2ACT</t>
  </si>
  <si>
    <t>Peak</t>
  </si>
  <si>
    <t>PrimaryCG</t>
  </si>
  <si>
    <t>Vintage</t>
  </si>
  <si>
    <t>Car battery - 6kw/60Kwh - with V2G (optional)</t>
  </si>
  <si>
    <t>elc_roadtransport</t>
  </si>
  <si>
    <t>STG</t>
  </si>
  <si>
    <t>EXP</t>
  </si>
  <si>
    <t>Trd_electricity import</t>
  </si>
  <si>
    <t>Trd_electricity export</t>
  </si>
  <si>
    <t>$/GJ</t>
  </si>
  <si>
    <t>invcost</t>
  </si>
  <si>
    <t>~FI_T: USD21~FX~ACT_BND</t>
  </si>
  <si>
    <t>ev_battery</t>
  </si>
  <si>
    <t>e_demand</t>
  </si>
  <si>
    <t>life</t>
  </si>
  <si>
    <t>Demand sectors</t>
  </si>
  <si>
    <t>generic fuel supply</t>
  </si>
  <si>
    <t>XXX</t>
  </si>
  <si>
    <t>Investment cost per unit of capacity (EUR/kW-output)</t>
  </si>
  <si>
    <t>Fixed O&amp;M costs
(EUR/kW-output)</t>
  </si>
  <si>
    <t>Heatrate
(input over output ratio)</t>
  </si>
  <si>
    <t> Conversion technologies</t>
  </si>
  <si>
    <t>fixom</t>
  </si>
  <si>
    <t>input~GASNGA</t>
  </si>
  <si>
    <t>Ultimate</t>
  </si>
  <si>
    <t>2015
Heat</t>
  </si>
  <si>
    <t>2015
Electricity</t>
  </si>
  <si>
    <t>2030
Heat</t>
  </si>
  <si>
    <t>2030
Electricity</t>
  </si>
  <si>
    <t>Ultimate
Heat</t>
  </si>
  <si>
    <t>Ultimate
Electricity</t>
  </si>
  <si>
    <t>Hydrogen from natural gas steam reforming centralised - Large scale  (per 1 kW or 1 MWh H2 HHV)</t>
  </si>
  <si>
    <t>Hydrogen from natural gas steam reforming centralised - Large scale with CCU  (per 1 kW or 1 MWh H2 HHV)</t>
  </si>
  <si>
    <t>Hydrogen from natural gas steam reforming de-centralised - Medium scale  (per 1 kW or 1 MWh H2 HHV)</t>
  </si>
  <si>
    <t>Hydrogen from low temperature water electrolysis PEM centralised - Large scale  (per 1 kW or 1 MWh H2 HHV)</t>
  </si>
  <si>
    <t>Hydrogen from low temperature water electrolysis PEM de-centralised at a refuelling station  (per 1 kW or 1 MWh H2 HHV)</t>
  </si>
  <si>
    <t>Hydrogen from low temperature water electrolysis - Alkaline centralised, large scale  (per 1 kW or 1 MWh H2 HHV)</t>
  </si>
  <si>
    <t>Hydrogen from low temperature water electrolysis Alkaline de-centralised at a refuelling station  (per 1 kW or 1 MWh H2 HHV)</t>
  </si>
  <si>
    <t>Hydrogen from high temperature water electrolysis SOEC centralised  (per 1 kW or 1 MWh H2 HHV)</t>
  </si>
  <si>
    <t>Hydrogen from high temperature water electrolysis SOEC de-centralised at a refuelling station  (per 1 kW or 1 MWh H2 HHV)</t>
  </si>
  <si>
    <t>Methanation  (per 1 kW or 1 MWh CH4 HHV)</t>
  </si>
  <si>
    <t>CH4 Liquefaction plant  (per 1 kW or 1 MWh gas HHV)</t>
  </si>
  <si>
    <t>Gas Liquefaction plant  (per 1 kW or 1 MWh gas HHV)</t>
  </si>
  <si>
    <t>Regasification Plant including LNG storage  (per 1 kW or 1 MWh gas HHV)</t>
  </si>
  <si>
    <t>Power to liquid via the methanol route  (per 1 kW or 1 MWh CH4 HHV)</t>
  </si>
  <si>
    <t>Power to liquid via the Fischer Tropsch route  (per 1 kW or 1 MWh CH4 HHV)</t>
  </si>
  <si>
    <t>Power to liquid via High temperature co-electrolysis and Fischer Tropsch  (per 1 kW or 1 MWh CH4 HHV)</t>
  </si>
  <si>
    <t>Capture CO2 from air (Absorption technology)  (per 1 tCO2)</t>
  </si>
  <si>
    <t>Capture CO2 from air (Adsorption technology)  (per 1 tCO2)</t>
  </si>
  <si>
    <t>CO2 Liquefaction plant  (per 1 ton CO2)</t>
  </si>
  <si>
    <t>~FI_T: EUR15</t>
  </si>
  <si>
    <t>Cap2Act</t>
  </si>
  <si>
    <t>Yes</t>
  </si>
  <si>
    <t>H2prd_Elc_PEM</t>
  </si>
  <si>
    <t>H2prd_Elc_ALK</t>
  </si>
  <si>
    <t>efficiency</t>
  </si>
  <si>
    <t>h_demand</t>
  </si>
  <si>
    <t>Hydrogen demand</t>
  </si>
  <si>
    <t>hydrogen_allsect</t>
  </si>
  <si>
    <t>~fi_process</t>
  </si>
  <si>
    <t>process</t>
  </si>
  <si>
    <t>description</t>
  </si>
  <si>
    <t>timeslicelevel</t>
  </si>
  <si>
    <t>EN_Hydro_CHE-1</t>
  </si>
  <si>
    <t>New Hydro Potential - Switzerland - Step 1</t>
  </si>
  <si>
    <t>PJ</t>
  </si>
  <si>
    <t>EN_Hydro_CHE-2</t>
  </si>
  <si>
    <t>New Hydro Potential - Switzerland - Step 2</t>
  </si>
  <si>
    <t>EN_Hydro_CHE-3</t>
  </si>
  <si>
    <t>New Hydro Potential - Switzerland - Step 3</t>
  </si>
  <si>
    <t>VERVESTACKS - the open USE platform · Powered by data · Shaped by vision · Guided by intuition · Fueled by passion</t>
  </si>
  <si>
    <t>~fi_t</t>
  </si>
  <si>
    <t>CAP_BND</t>
  </si>
  <si>
    <t>INVCOST~USD21_alt</t>
  </si>
  <si>
    <t>AF~FX</t>
  </si>
  <si>
    <t>set</t>
  </si>
  <si>
    <t>capacity_unit</t>
  </si>
  <si>
    <t>activity_unit</t>
  </si>
  <si>
    <t>vintage</t>
  </si>
  <si>
    <t>ele</t>
  </si>
  <si>
    <t>e_spv-CHE_0000</t>
  </si>
  <si>
    <t>solar resource in grid cell CHE_0</t>
  </si>
  <si>
    <t>annual</t>
  </si>
  <si>
    <t>no</t>
  </si>
  <si>
    <t>e_spv-CHE_0001</t>
  </si>
  <si>
    <t>solar resource in grid cell CHE_1</t>
  </si>
  <si>
    <t>e_spv-CHE_0010</t>
  </si>
  <si>
    <t>solar resource in grid cell CHE_10</t>
  </si>
  <si>
    <t>e_spv-CHE_0011</t>
  </si>
  <si>
    <t>solar resource in grid cell CHE_11</t>
  </si>
  <si>
    <t>e_spv-CHE_0012</t>
  </si>
  <si>
    <t>solar resource in grid cell CHE_12</t>
  </si>
  <si>
    <t>e_spv-CHE_0013</t>
  </si>
  <si>
    <t>solar resource in grid cell CHE_13</t>
  </si>
  <si>
    <t>e_spv-CHE_0014</t>
  </si>
  <si>
    <t>solar resource in grid cell CHE_14</t>
  </si>
  <si>
    <t>e_spv-CHE_0015</t>
  </si>
  <si>
    <t>solar resource in grid cell CHE_15</t>
  </si>
  <si>
    <t>e_spv-CHE_0017</t>
  </si>
  <si>
    <t>solar resource in grid cell CHE_17</t>
  </si>
  <si>
    <t>e_spv-CHE_0018</t>
  </si>
  <si>
    <t>solar resource in grid cell CHE_18</t>
  </si>
  <si>
    <t>e_spv-CHE_0019</t>
  </si>
  <si>
    <t>solar resource in grid cell CHE_19</t>
  </si>
  <si>
    <t>e_spv-CHE_0002</t>
  </si>
  <si>
    <t>solar resource in grid cell CHE_2</t>
  </si>
  <si>
    <t>e_spv-CHE_0020</t>
  </si>
  <si>
    <t>solar resource in grid cell CHE_20</t>
  </si>
  <si>
    <t>e_spv-CHE_0021</t>
  </si>
  <si>
    <t>solar resource in grid cell CHE_21</t>
  </si>
  <si>
    <t>e_spv-CHE_0022</t>
  </si>
  <si>
    <t>solar resource in grid cell CHE_22</t>
  </si>
  <si>
    <t>e_spv-CHE_0023</t>
  </si>
  <si>
    <t>solar resource in grid cell CHE_23</t>
  </si>
  <si>
    <t>e_spv-CHE_0024</t>
  </si>
  <si>
    <t>solar resource in grid cell CHE_24</t>
  </si>
  <si>
    <t>e_spv-CHE_0025</t>
  </si>
  <si>
    <t>solar resource in grid cell CHE_25</t>
  </si>
  <si>
    <t>e_spv-CHE_0003</t>
  </si>
  <si>
    <t>solar resource in grid cell CHE_3</t>
  </si>
  <si>
    <t>e_spv-CHE_0004</t>
  </si>
  <si>
    <t>solar resource in grid cell CHE_4</t>
  </si>
  <si>
    <t>e_spv-CHE_0005</t>
  </si>
  <si>
    <t>solar resource in grid cell CHE_5</t>
  </si>
  <si>
    <t>e_spv-CHE_0006</t>
  </si>
  <si>
    <t>solar resource in grid cell CHE_6</t>
  </si>
  <si>
    <t>e_spv-CHE_0007</t>
  </si>
  <si>
    <t>solar resource in grid cell CHE_7</t>
  </si>
  <si>
    <t>e_spv-CHE_0008</t>
  </si>
  <si>
    <t>solar resource in grid cell CHE_8</t>
  </si>
  <si>
    <t>e_spv-CHE_0009</t>
  </si>
  <si>
    <t>solar resource in grid cell CHE_9</t>
  </si>
  <si>
    <t>grid_cell</t>
  </si>
  <si>
    <t>comm-out</t>
  </si>
  <si>
    <t>cap_bnd</t>
  </si>
  <si>
    <t>af~fx</t>
  </si>
  <si>
    <t>CHE_0</t>
  </si>
  <si>
    <t>elc_spv-CHE_0000</t>
  </si>
  <si>
    <t>CHE_1</t>
  </si>
  <si>
    <t>elc_spv-CHE_0001</t>
  </si>
  <si>
    <t>CHE_10</t>
  </si>
  <si>
    <t>elc_spv-CHE_0010</t>
  </si>
  <si>
    <t>CHE_11</t>
  </si>
  <si>
    <t>elc_spv-CHE_0011</t>
  </si>
  <si>
    <t>CHE_12</t>
  </si>
  <si>
    <t>elc_spv-CHE_0012</t>
  </si>
  <si>
    <t>CHE_13</t>
  </si>
  <si>
    <t>elc_spv-CHE_0013</t>
  </si>
  <si>
    <t>CHE_14</t>
  </si>
  <si>
    <t>elc_spv-CHE_0014</t>
  </si>
  <si>
    <t>CHE_15</t>
  </si>
  <si>
    <t>elc_spv-CHE_0015</t>
  </si>
  <si>
    <t>CHE_17</t>
  </si>
  <si>
    <t>elc_spv-CHE_0017</t>
  </si>
  <si>
    <t>CHE_18</t>
  </si>
  <si>
    <t>elc_spv-CHE_0018</t>
  </si>
  <si>
    <t>CHE_19</t>
  </si>
  <si>
    <t>elc_spv-CHE_0019</t>
  </si>
  <si>
    <t>CHE_2</t>
  </si>
  <si>
    <t>elc_spv-CHE_0002</t>
  </si>
  <si>
    <t>CHE_20</t>
  </si>
  <si>
    <t>elc_spv-CHE_0020</t>
  </si>
  <si>
    <t>CHE_21</t>
  </si>
  <si>
    <t>elc_spv-CHE_0021</t>
  </si>
  <si>
    <t>CHE_22</t>
  </si>
  <si>
    <t>elc_spv-CHE_0022</t>
  </si>
  <si>
    <t>CHE_23</t>
  </si>
  <si>
    <t>elc_spv-CHE_0023</t>
  </si>
  <si>
    <t>CHE_24</t>
  </si>
  <si>
    <t>elc_spv-CHE_0024</t>
  </si>
  <si>
    <t>CHE_25</t>
  </si>
  <si>
    <t>elc_spv-CHE_0025</t>
  </si>
  <si>
    <t>CHE_3</t>
  </si>
  <si>
    <t>elc_spv-CHE_0003</t>
  </si>
  <si>
    <t>CHE_4</t>
  </si>
  <si>
    <t>elc_spv-CHE_0004</t>
  </si>
  <si>
    <t>CHE_5</t>
  </si>
  <si>
    <t>elc_spv-CHE_0005</t>
  </si>
  <si>
    <t>CHE_6</t>
  </si>
  <si>
    <t>elc_spv-CHE_0006</t>
  </si>
  <si>
    <t>CHE_7</t>
  </si>
  <si>
    <t>elc_spv-CHE_0007</t>
  </si>
  <si>
    <t>CHE_8</t>
  </si>
  <si>
    <t>elc_spv-CHE_0008</t>
  </si>
  <si>
    <t>CHE_9</t>
  </si>
  <si>
    <t>elc_spv-CHE_0009</t>
  </si>
  <si>
    <t>primarycg</t>
  </si>
  <si>
    <t>pre</t>
  </si>
  <si>
    <t>distr_solelc_won-CHE_0003</t>
  </si>
  <si>
    <t>connecting solar and wind to buses in grid cell CHE_3</t>
  </si>
  <si>
    <t>NRGI</t>
  </si>
  <si>
    <t>daynite</t>
  </si>
  <si>
    <t>distr_solelc_won-CHE_0014</t>
  </si>
  <si>
    <t>connecting solar and wind to buses in grid cell CHE_14</t>
  </si>
  <si>
    <t>distr_solelc_won-CHE_0018</t>
  </si>
  <si>
    <t>connecting solar and wind to buses in grid cell CHE_18</t>
  </si>
  <si>
    <t>distr_solelc_won-CHE_0017</t>
  </si>
  <si>
    <t>connecting solar and wind to buses in grid cell CHE_17</t>
  </si>
  <si>
    <t>distr_solelc_won-CHE_0019</t>
  </si>
  <si>
    <t>connecting solar and wind to buses in grid cell CHE_19</t>
  </si>
  <si>
    <t>distr_solelc_won-CHE_0023</t>
  </si>
  <si>
    <t>connecting solar and wind to buses in grid cell CHE_23</t>
  </si>
  <si>
    <t>distr_solelc_won-CHE_0020</t>
  </si>
  <si>
    <t>connecting solar and wind to buses in grid cell CHE_20</t>
  </si>
  <si>
    <t>distr_solelc_won-CHE_0001</t>
  </si>
  <si>
    <t>connecting solar and wind to buses in grid cell CHE_1</t>
  </si>
  <si>
    <t>distr_solelc_won-CHE_0006</t>
  </si>
  <si>
    <t>connecting solar and wind to buses in grid cell CHE_6</t>
  </si>
  <si>
    <t>distr_solelc_won-CHE_0013</t>
  </si>
  <si>
    <t>connecting solar and wind to buses in grid cell CHE_13</t>
  </si>
  <si>
    <t>distr_solelc_won-CHE_0011</t>
  </si>
  <si>
    <t>connecting solar and wind to buses in grid cell CHE_11</t>
  </si>
  <si>
    <t>distr_solelc_won-CHE_0015</t>
  </si>
  <si>
    <t>connecting solar and wind to buses in grid cell CHE_15</t>
  </si>
  <si>
    <t>distr_solelc_won-CHE_0025</t>
  </si>
  <si>
    <t>connecting solar and wind to buses in grid cell CHE_25</t>
  </si>
  <si>
    <t>distr_solelc_won-CHE_0002</t>
  </si>
  <si>
    <t>connecting solar and wind to buses in grid cell CHE_2</t>
  </si>
  <si>
    <t>distr_solelc_won-CHE_0012</t>
  </si>
  <si>
    <t>connecting solar and wind to buses in grid cell CHE_12</t>
  </si>
  <si>
    <t>distr_solelc_won-CHE_0024</t>
  </si>
  <si>
    <t>connecting solar and wind to buses in grid cell CHE_24</t>
  </si>
  <si>
    <t>distr_solelc_won-CHE_0008</t>
  </si>
  <si>
    <t>connecting solar and wind to buses in grid cell CHE_8</t>
  </si>
  <si>
    <t>distr_solelc_won-CHE_0005</t>
  </si>
  <si>
    <t>connecting solar and wind to buses in grid cell CHE_5</t>
  </si>
  <si>
    <t>distr_solelc_won-CHE_0000</t>
  </si>
  <si>
    <t>connecting solar and wind to buses in grid cell CHE_0</t>
  </si>
  <si>
    <t>distr_solelc_won-CHE_0009</t>
  </si>
  <si>
    <t>connecting solar and wind to buses in grid cell CHE_9</t>
  </si>
  <si>
    <t>distr_solelc_won-CHE_0021</t>
  </si>
  <si>
    <t>connecting solar and wind to buses in grid cell CHE_21</t>
  </si>
  <si>
    <t>distr_solelc_won-CHE_0004</t>
  </si>
  <si>
    <t>connecting solar and wind to buses in grid cell CHE_4</t>
  </si>
  <si>
    <t>distr_solelc_won-CHE_0007</t>
  </si>
  <si>
    <t>connecting solar and wind to buses in grid cell CHE_7</t>
  </si>
  <si>
    <t>distr_solelc_won-CHE_0010</t>
  </si>
  <si>
    <t>connecting solar and wind to buses in grid cell CHE_10</t>
  </si>
  <si>
    <t>distr_solelc_won-CHE_0022</t>
  </si>
  <si>
    <t>connecting solar and wind to buses in grid cell CHE_22</t>
  </si>
  <si>
    <t>comm-in</t>
  </si>
  <si>
    <t>elc_won-CHE_0003,elc_spv-CHE_0003</t>
  </si>
  <si>
    <t>e_CH48-225,e_CH49-225,e_CH53-225,e_CH60-225,e_w234983117-220,e_w234983117-380,e_w238138373-380,e_w260211728-225,e_w260211728-380,e_w55698557-220,e_w55698557-225,e_w802058337-220,e_w802058337-225,e_w936521586-380</t>
  </si>
  <si>
    <t>elc_won-CHE_0014,elc_spv-CHE_0014</t>
  </si>
  <si>
    <t>e_CH1-220,e_CH2-220,e_CH5-220,e_CH7-220,e_w108257952-220,e_w1284913429-220,e_w165513396-220,e_w165513396-380,e_w190819048-220,e_w27107779-220,e_w31308888-220,e_w33271433-220,e_w356292116-220,e_w356292116-380,e_w35840165-380,e_w50319857-220,e_w50319857-380,e_w50319857-400,e_w89405664-220,e_w89977424-220,e_w98648381-220,e_w98648381-380</t>
  </si>
  <si>
    <t>elc_won-CHE_0018,elc_spv-CHE_0018</t>
  </si>
  <si>
    <t>e_CH3-220,e_CH6-220,e_r9310861-220,e_w11282314-220,e_w147714395-220,e_w147714395-380,e_w148015471-220,e_w22899676-220,e_w240575085-220,e_w26843160-220,e_w281809991-220,e_w50561341-220,e_w87281514-220</t>
  </si>
  <si>
    <t>elc_won-CHE_0017,elc_spv-CHE_0017</t>
  </si>
  <si>
    <t>e_CH12-220,e_CH12-380,e_CH13-220,e_CH16-380,e_CH18-220,e_CH18-380,e_w192677427-220,e_w192677427-380,e_w52738225-220,e_w52738225-380</t>
  </si>
  <si>
    <t>elc_won-CHE_0019,elc_spv-CHE_0019</t>
  </si>
  <si>
    <t>e_CH45-220,e_w281804158-220,e_w281804158-380</t>
  </si>
  <si>
    <t>elc_won-CHE_0023,elc_spv-CHE_0023</t>
  </si>
  <si>
    <t>e_w207991759-380</t>
  </si>
  <si>
    <t>elc_won-CHE_0020,elc_spv-CHE_0020</t>
  </si>
  <si>
    <t>e_CH21-220,e_CH22-220,e_CH22-380,e_CH29-220,e_CH29-380,e_CH41-380,e_w1208713169-220,e_w207993342-220,e_w207993342-380,e_w208780268-380,e_w212498548-220,e_w36348118-220,e_w365556107-220,e_w71500123-220,e_w71500123-380</t>
  </si>
  <si>
    <t>elc_won-CHE_0001,elc_spv-CHE_0001</t>
  </si>
  <si>
    <t>e_CH31-220,e_w132373704-220,e_w232662311-220,e_w44496892-220,e_w55695765-220</t>
  </si>
  <si>
    <t>elc_won-CHE_0006,elc_spv-CHE_0006</t>
  </si>
  <si>
    <t>e_w127004407-400</t>
  </si>
  <si>
    <t>elc_won-CHE_0013,elc_spv-CHE_0013</t>
  </si>
  <si>
    <t>e_CH15-220,e_w146225999-220,e_w159527493-220,e_w242269161-220,e_w281799252-220,e_w35002638-220,e_w35002638-380,e_w97941869-220</t>
  </si>
  <si>
    <t>elc_won-CHE_0011,elc_spv-CHE_0011</t>
  </si>
  <si>
    <t>e_CH46-220,e_CH47-220,e_w228003081-220,e_w391576135-220,e_w391577741-220,e_w969819301-220,e_w969819301-380</t>
  </si>
  <si>
    <t>elc_won-CHE_0015,elc_spv-CHE_0015</t>
  </si>
  <si>
    <t>e_CH50-220,e_CH56-220,e_CH58-220,e_CH59-220,e_w1327084723-220,e_w281800404-220,e_w281803398-220,e_w281815404-220,e_w35487135-220</t>
  </si>
  <si>
    <t>elc_won-CHE_0025,elc_spv-CHE_0025</t>
  </si>
  <si>
    <t>e_r7933294-380</t>
  </si>
  <si>
    <t>elc_won-CHE_0002,elc_spv-CHE_0002</t>
  </si>
  <si>
    <t>e_w232662311-220</t>
  </si>
  <si>
    <t>elc_won-CHE_0012,elc_spv-CHE_0012</t>
  </si>
  <si>
    <t>e_CH19-220,e_CH20-220,e_CH25-220,e_CH27-220,e_CH34-220,e_CH34-380,e_CH35-220,e_CH36-220,e_CH38-220,e_CH39-220,e_CH40-220,e_w1086214433-220,e_w1092884227-220,e_w240959264-220,e_w364949845-220,e_w364949845-380</t>
  </si>
  <si>
    <t>elc_won-CHE_0024,elc_spv-CHE_0024</t>
  </si>
  <si>
    <t>e_CH30-380,e_CH33-380,e_CH37-380,e_r7933294-380</t>
  </si>
  <si>
    <t>elc_won-CHE_0008,elc_spv-CHE_0008</t>
  </si>
  <si>
    <t>e_CH43-220,e_w209324991-220,e_w26166640-220,e_w402055336-220,e_w758315582-220</t>
  </si>
  <si>
    <t>elc_won-CHE_0005,elc_spv-CHE_0005</t>
  </si>
  <si>
    <t>e_r5378910-220,e_w161853746-220</t>
  </si>
  <si>
    <t>elc_won-CHE_0000,elc_spv-CHE_0000</t>
  </si>
  <si>
    <t>e_CH51-220,e_CH51-225,e_CH51-400,e_CH52-220,e_CH57-220,e_CH57-225,e_w177392130-220,e_w177392130-400,e_w239937062-220</t>
  </si>
  <si>
    <t>elc_won-CHE_0009,elc_spv-CHE_0009</t>
  </si>
  <si>
    <t>e_CH14-220,e_CH14-380,e_w1105061707-220,e_w1105061707-380,e_w147557680-220,e_w165254212-220,e_w402053379-220</t>
  </si>
  <si>
    <t>elc_won-CHE_0021,elc_spv-CHE_0021</t>
  </si>
  <si>
    <t>e_CH17-380,e_w211907009-220</t>
  </si>
  <si>
    <t>elc_won-CHE_0004,elc_spv-CHE_0004</t>
  </si>
  <si>
    <t>e_w111162936-220,e_w111162936-380,e_w111162936-400,e_w122720993-220,e_w194258388-220</t>
  </si>
  <si>
    <t>elc_won-CHE_0007,elc_spv-CHE_0007</t>
  </si>
  <si>
    <t>e_CH44-220,e_w212722603-220,e_w212722603-380,e_w236819191-220,e_w758943072-220</t>
  </si>
  <si>
    <t>elc_won-CHE_0010,elc_spv-CHE_0010</t>
  </si>
  <si>
    <t>e_CH11-220,e_w109037817-220,e_w109037817-380,e_w127004407-380,e_w127004407-400,e_w27435934-220,e_w30350721-220,e_w397960460-380,e_w397960460-400,e_w88901626-380</t>
  </si>
  <si>
    <t>elc_won-CHE_0022,elc_spv-CHE_0022</t>
  </si>
  <si>
    <t>e_CH4-220,e_CH9-220,e_w455120191-220,e_w83861269-220,e_w92798668-220,e_w92873516-220</t>
  </si>
  <si>
    <t>e_won-CHE_0000</t>
  </si>
  <si>
    <t>wind resource in grid cell CHE_0</t>
  </si>
  <si>
    <t>e_won-CHE_0001</t>
  </si>
  <si>
    <t>wind resource in grid cell CHE_1</t>
  </si>
  <si>
    <t>e_won-CHE_0010</t>
  </si>
  <si>
    <t>wind resource in grid cell CHE_10</t>
  </si>
  <si>
    <t>e_won-CHE_0011</t>
  </si>
  <si>
    <t>wind resource in grid cell CHE_11</t>
  </si>
  <si>
    <t>e_won-CHE_0012</t>
  </si>
  <si>
    <t>wind resource in grid cell CHE_12</t>
  </si>
  <si>
    <t>e_won-CHE_0013</t>
  </si>
  <si>
    <t>wind resource in grid cell CHE_13</t>
  </si>
  <si>
    <t>e_won-CHE_0014</t>
  </si>
  <si>
    <t>wind resource in grid cell CHE_14</t>
  </si>
  <si>
    <t>e_won-CHE_0015</t>
  </si>
  <si>
    <t>wind resource in grid cell CHE_15</t>
  </si>
  <si>
    <t>e_won-CHE_0016</t>
  </si>
  <si>
    <t>wind resource in grid cell CHE_16</t>
  </si>
  <si>
    <t>e_won-CHE_0017</t>
  </si>
  <si>
    <t>wind resource in grid cell CHE_17</t>
  </si>
  <si>
    <t>e_won-CHE_0018</t>
  </si>
  <si>
    <t>wind resource in grid cell CHE_18</t>
  </si>
  <si>
    <t>e_won-CHE_0019</t>
  </si>
  <si>
    <t>wind resource in grid cell CHE_19</t>
  </si>
  <si>
    <t>e_won-CHE_0002</t>
  </si>
  <si>
    <t>wind resource in grid cell CHE_2</t>
  </si>
  <si>
    <t>e_won-CHE_0020</t>
  </si>
  <si>
    <t>wind resource in grid cell CHE_20</t>
  </si>
  <si>
    <t>e_won-CHE_0021</t>
  </si>
  <si>
    <t>wind resource in grid cell CHE_21</t>
  </si>
  <si>
    <t>e_won-CHE_0022</t>
  </si>
  <si>
    <t>wind resource in grid cell CHE_22</t>
  </si>
  <si>
    <t>e_won-CHE_0023</t>
  </si>
  <si>
    <t>wind resource in grid cell CHE_23</t>
  </si>
  <si>
    <t>e_won-CHE_0024</t>
  </si>
  <si>
    <t>wind resource in grid cell CHE_24</t>
  </si>
  <si>
    <t>e_won-CHE_0025</t>
  </si>
  <si>
    <t>wind resource in grid cell CHE_25</t>
  </si>
  <si>
    <t>e_won-CHE_0003</t>
  </si>
  <si>
    <t>wind resource in grid cell CHE_3</t>
  </si>
  <si>
    <t>e_won-CHE_0004</t>
  </si>
  <si>
    <t>wind resource in grid cell CHE_4</t>
  </si>
  <si>
    <t>e_won-CHE_0005</t>
  </si>
  <si>
    <t>wind resource in grid cell CHE_5</t>
  </si>
  <si>
    <t>e_won-CHE_0006</t>
  </si>
  <si>
    <t>wind resource in grid cell CHE_6</t>
  </si>
  <si>
    <t>e_won-CHE_0007</t>
  </si>
  <si>
    <t>wind resource in grid cell CHE_7</t>
  </si>
  <si>
    <t>e_won-CHE_0008</t>
  </si>
  <si>
    <t>wind resource in grid cell CHE_8</t>
  </si>
  <si>
    <t>e_won-CHE_0009</t>
  </si>
  <si>
    <t>wind resource in grid cell CHE_9</t>
  </si>
  <si>
    <t>elc_won-CHE_0000</t>
  </si>
  <si>
    <t>elc_won-CHE_0001</t>
  </si>
  <si>
    <t>elc_won-CHE_0010</t>
  </si>
  <si>
    <t>elc_won-CHE_0011</t>
  </si>
  <si>
    <t>elc_won-CHE_0012</t>
  </si>
  <si>
    <t>elc_won-CHE_0013</t>
  </si>
  <si>
    <t>elc_won-CHE_0014</t>
  </si>
  <si>
    <t>elc_won-CHE_0015</t>
  </si>
  <si>
    <t>CHE_16</t>
  </si>
  <si>
    <t>elc_won-CHE_0016</t>
  </si>
  <si>
    <t>elc_won-CHE_0017</t>
  </si>
  <si>
    <t>elc_won-CHE_0018</t>
  </si>
  <si>
    <t>elc_won-CHE_0019</t>
  </si>
  <si>
    <t>elc_won-CHE_0002</t>
  </si>
  <si>
    <t>elc_won-CHE_0020</t>
  </si>
  <si>
    <t>elc_won-CHE_0021</t>
  </si>
  <si>
    <t>elc_won-CHE_0022</t>
  </si>
  <si>
    <t>elc_won-CHE_0023</t>
  </si>
  <si>
    <t>elc_won-CHE_0024</t>
  </si>
  <si>
    <t>elc_won-CHE_0025</t>
  </si>
  <si>
    <t>elc_won-CHE_0003</t>
  </si>
  <si>
    <t>elc_won-CHE_0004</t>
  </si>
  <si>
    <t>elc_won-CHE_0005</t>
  </si>
  <si>
    <t>elc_won-CHE_0006</t>
  </si>
  <si>
    <t>elc_won-CHE_0007</t>
  </si>
  <si>
    <t>elc_won-CHE_0008</t>
  </si>
  <si>
    <t>elc_won-CHE_0009</t>
  </si>
  <si>
    <t>Bioenergy + CCUS</t>
  </si>
  <si>
    <t>ncap_af</t>
  </si>
  <si>
    <t>ncap_cost</t>
  </si>
  <si>
    <t>ncap_fom</t>
  </si>
  <si>
    <t>ncap_iled</t>
  </si>
  <si>
    <t>Bioenergy - Large scale unit</t>
  </si>
  <si>
    <t>CCGT</t>
  </si>
  <si>
    <t>CCGT + CCS</t>
  </si>
  <si>
    <t>Coal + CCS</t>
  </si>
  <si>
    <t>Gas turbine</t>
  </si>
  <si>
    <t>Hydropower - large-scale unit</t>
  </si>
  <si>
    <t>IGCC</t>
  </si>
  <si>
    <t>IGCC + CCS</t>
  </si>
  <si>
    <t>Nuclear large</t>
  </si>
  <si>
    <t>Oxyfuel + CCS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</si>
  <si>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</si>
  <si>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</si>
  <si>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</si>
  <si>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</si>
  <si>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</si>
  <si>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</si>
  <si>
    <t>yes</t>
  </si>
  <si>
    <t>stepdown_CH12_380to220</t>
  </si>
  <si>
    <t>e_CH12-380</t>
  </si>
  <si>
    <t>e_CH12-220</t>
  </si>
  <si>
    <t>stepup_CH12_220to380</t>
  </si>
  <si>
    <t>stepdown_CH14_380to220</t>
  </si>
  <si>
    <t>e_CH14-380</t>
  </si>
  <si>
    <t>e_CH14-220</t>
  </si>
  <si>
    <t>stepup_CH14_220to380</t>
  </si>
  <si>
    <t>stepdown_CH18_380to220</t>
  </si>
  <si>
    <t>e_CH18-380</t>
  </si>
  <si>
    <t>e_CH18-220</t>
  </si>
  <si>
    <t>stepup_CH18_220to380</t>
  </si>
  <si>
    <t>stepdown_CH22_380to220</t>
  </si>
  <si>
    <t>e_CH22-380</t>
  </si>
  <si>
    <t>e_CH22-220</t>
  </si>
  <si>
    <t>stepup_CH22_220to380</t>
  </si>
  <si>
    <t>stepdown_CH29_380to220</t>
  </si>
  <si>
    <t>e_CH29-380</t>
  </si>
  <si>
    <t>e_CH29-220</t>
  </si>
  <si>
    <t>stepup_CH29_220to380</t>
  </si>
  <si>
    <t>stepdown_CH34_380to220</t>
  </si>
  <si>
    <t>e_CH34-380</t>
  </si>
  <si>
    <t>e_CH34-220</t>
  </si>
  <si>
    <t>stepup_CH34_220to380</t>
  </si>
  <si>
    <t>stepdown_CH51_400to225</t>
  </si>
  <si>
    <t>e_CH51-400</t>
  </si>
  <si>
    <t>e_CH51-225</t>
  </si>
  <si>
    <t>stepup_CH51_225to400</t>
  </si>
  <si>
    <t>stepdown_CH51_225to220</t>
  </si>
  <si>
    <t>e_CH51-220</t>
  </si>
  <si>
    <t>stepup_CH51_220to225</t>
  </si>
  <si>
    <t>stepdown_CH57_225to220</t>
  </si>
  <si>
    <t>e_CH57-225</t>
  </si>
  <si>
    <t>e_CH57-220</t>
  </si>
  <si>
    <t>stepup_CH57_220to225</t>
  </si>
  <si>
    <t>stepdown_w109037817_380to220</t>
  </si>
  <si>
    <t>e_w109037817-380</t>
  </si>
  <si>
    <t>e_w109037817-220</t>
  </si>
  <si>
    <t>stepup_w109037817_220to380</t>
  </si>
  <si>
    <t>stepdown_w1105061707_380to220</t>
  </si>
  <si>
    <t>e_w1105061707-380</t>
  </si>
  <si>
    <t>e_w1105061707-220</t>
  </si>
  <si>
    <t>stepup_w1105061707_220to380</t>
  </si>
  <si>
    <t>stepdown_w111162936_400to380</t>
  </si>
  <si>
    <t>e_w111162936-400</t>
  </si>
  <si>
    <t>e_w111162936-380</t>
  </si>
  <si>
    <t>stepup_w111162936_380to400</t>
  </si>
  <si>
    <t>stepdown_w111162936_380to220</t>
  </si>
  <si>
    <t>e_w111162936-220</t>
  </si>
  <si>
    <t>stepup_w111162936_220to380</t>
  </si>
  <si>
    <t>stepdown_w127004407_400to380</t>
  </si>
  <si>
    <t>e_w127004407-380</t>
  </si>
  <si>
    <t>stepup_w127004407_380to400</t>
  </si>
  <si>
    <t>stepdown_w147714395_380to220</t>
  </si>
  <si>
    <t>e_w147714395-380</t>
  </si>
  <si>
    <t>e_w147714395-220</t>
  </si>
  <si>
    <t>stepup_w147714395_220to380</t>
  </si>
  <si>
    <t>stepdown_w165513396_380to220</t>
  </si>
  <si>
    <t>e_w165513396-380</t>
  </si>
  <si>
    <t>e_w165513396-220</t>
  </si>
  <si>
    <t>stepup_w165513396_220to380</t>
  </si>
  <si>
    <t>stepdown_w177392130_400to220</t>
  </si>
  <si>
    <t>e_w177392130-400</t>
  </si>
  <si>
    <t>e_w177392130-220</t>
  </si>
  <si>
    <t>stepup_w177392130_220to400</t>
  </si>
  <si>
    <t>stepdown_w192677427_380to220</t>
  </si>
  <si>
    <t>e_w192677427-380</t>
  </si>
  <si>
    <t>e_w192677427-220</t>
  </si>
  <si>
    <t>stepup_w192677427_220to380</t>
  </si>
  <si>
    <t>stepdown_w207993342_380to220</t>
  </si>
  <si>
    <t>e_w207993342-380</t>
  </si>
  <si>
    <t>e_w207993342-220</t>
  </si>
  <si>
    <t>stepup_w207993342_220to380</t>
  </si>
  <si>
    <t>stepdown_w210568055_380to220</t>
  </si>
  <si>
    <t>e_w210568055-380</t>
  </si>
  <si>
    <t>e_w210568055-220</t>
  </si>
  <si>
    <t>stepup_w210568055_220to380</t>
  </si>
  <si>
    <t>stepdown_w212722603_380to220</t>
  </si>
  <si>
    <t>e_w212722603-380</t>
  </si>
  <si>
    <t>e_w212722603-220</t>
  </si>
  <si>
    <t>stepup_w212722603_220to380</t>
  </si>
  <si>
    <t>stepdown_w234983117_380to220</t>
  </si>
  <si>
    <t>e_w234983117-380</t>
  </si>
  <si>
    <t>e_w234983117-220</t>
  </si>
  <si>
    <t>stepup_w234983117_220to380</t>
  </si>
  <si>
    <t>stepdown_w260211728_380to225</t>
  </si>
  <si>
    <t>e_w260211728-380</t>
  </si>
  <si>
    <t>e_w260211728-225</t>
  </si>
  <si>
    <t>stepup_w260211728_225to380</t>
  </si>
  <si>
    <t>stepdown_w281804158_380to220</t>
  </si>
  <si>
    <t>e_w281804158-380</t>
  </si>
  <si>
    <t>e_w281804158-220</t>
  </si>
  <si>
    <t>stepup_w281804158_220to380</t>
  </si>
  <si>
    <t>stepdown_w35002638_380to220</t>
  </si>
  <si>
    <t>e_w35002638-380</t>
  </si>
  <si>
    <t>e_w35002638-220</t>
  </si>
  <si>
    <t>stepup_w35002638_220to380</t>
  </si>
  <si>
    <t>stepdown_w356292116_380to220</t>
  </si>
  <si>
    <t>e_w356292116-380</t>
  </si>
  <si>
    <t>e_w356292116-220</t>
  </si>
  <si>
    <t>stepup_w356292116_220to380</t>
  </si>
  <si>
    <t>stepdown_w364949845_380to220</t>
  </si>
  <si>
    <t>e_w364949845-380</t>
  </si>
  <si>
    <t>e_w364949845-220</t>
  </si>
  <si>
    <t>stepup_w364949845_220to380</t>
  </si>
  <si>
    <t>stepdown_w397960460_400to380</t>
  </si>
  <si>
    <t>e_w397960460-400</t>
  </si>
  <si>
    <t>e_w397960460-380</t>
  </si>
  <si>
    <t>stepup_w397960460_380to400</t>
  </si>
  <si>
    <t>stepdown_w50319857_400to380</t>
  </si>
  <si>
    <t>e_w50319857-400</t>
  </si>
  <si>
    <t>e_w50319857-380</t>
  </si>
  <si>
    <t>stepup_w50319857_380to400</t>
  </si>
  <si>
    <t>stepdown_w50319857_380to220</t>
  </si>
  <si>
    <t>e_w50319857-220</t>
  </si>
  <si>
    <t>stepup_w50319857_220to380</t>
  </si>
  <si>
    <t>stepdown_w52738225_380to220</t>
  </si>
  <si>
    <t>e_w52738225-380</t>
  </si>
  <si>
    <t>e_w52738225-220</t>
  </si>
  <si>
    <t>stepup_w52738225_220to380</t>
  </si>
  <si>
    <t>stepdown_w55698557_225to220</t>
  </si>
  <si>
    <t>e_w55698557-225</t>
  </si>
  <si>
    <t>e_w55698557-220</t>
  </si>
  <si>
    <t>stepup_w55698557_220to225</t>
  </si>
  <si>
    <t>stepdown_w71500123_380to220</t>
  </si>
  <si>
    <t>e_w71500123-380</t>
  </si>
  <si>
    <t>e_w71500123-220</t>
  </si>
  <si>
    <t>stepup_w71500123_220to380</t>
  </si>
  <si>
    <t>stepdown_w802058337_225to220</t>
  </si>
  <si>
    <t>e_w802058337-225</t>
  </si>
  <si>
    <t>e_w802058337-220</t>
  </si>
  <si>
    <t>stepup_w802058337_220to225</t>
  </si>
  <si>
    <t>stepdown_w969811258_380to220</t>
  </si>
  <si>
    <t>e_w969811258-380</t>
  </si>
  <si>
    <t>e_w969811258-220</t>
  </si>
  <si>
    <t>stepup_w969811258_220to380</t>
  </si>
  <si>
    <t>stepdown_w969819301_380to220</t>
  </si>
  <si>
    <t>e_w969819301-380</t>
  </si>
  <si>
    <t>e_w969819301-220</t>
  </si>
  <si>
    <t>stepup_w969819301_220to380</t>
  </si>
  <si>
    <t>stepdown_w98648381_380to220</t>
  </si>
  <si>
    <t>e_w98648381-380</t>
  </si>
  <si>
    <t>e_w98648381-220</t>
  </si>
  <si>
    <t>stepup_w98648381_220to380</t>
  </si>
  <si>
    <t>activityunit</t>
  </si>
  <si>
    <t>capacityunit</t>
  </si>
  <si>
    <t>Transformer: e_CH12-380 → e_CH12-220</t>
  </si>
  <si>
    <t>Transformer: e_CH12-220 → e_CH12-380</t>
  </si>
  <si>
    <t>Transformer: e_CH14-380 → e_CH14-220</t>
  </si>
  <si>
    <t>Transformer: e_CH14-220 → e_CH14-380</t>
  </si>
  <si>
    <t>Transformer: e_CH18-380 → e_CH18-220</t>
  </si>
  <si>
    <t>Transformer: e_CH18-220 → e_CH18-380</t>
  </si>
  <si>
    <t>Transformer: e_CH22-380 → e_CH22-220</t>
  </si>
  <si>
    <t>Transformer: e_CH22-220 → e_CH22-380</t>
  </si>
  <si>
    <t>Transformer: e_CH29-380 → e_CH29-220</t>
  </si>
  <si>
    <t>Transformer: e_CH29-220 → e_CH29-380</t>
  </si>
  <si>
    <t>Transformer: e_CH34-380 → e_CH34-220</t>
  </si>
  <si>
    <t>Transformer: e_CH34-220 → e_CH34-380</t>
  </si>
  <si>
    <t>Transformer: e_CH51-400 → e_CH51-225</t>
  </si>
  <si>
    <t>Transformer: e_CH51-225 → e_CH51-400</t>
  </si>
  <si>
    <t>Transformer: e_CH51-225 → e_CH51-220</t>
  </si>
  <si>
    <t>Transformer: e_CH51-220 → e_CH51-225</t>
  </si>
  <si>
    <t>Transformer: e_CH57-225 → e_CH57-220</t>
  </si>
  <si>
    <t>Transformer: e_CH57-220 → e_CH57-225</t>
  </si>
  <si>
    <t>Transformer: e_w109037817-380 → e_w109037817-220</t>
  </si>
  <si>
    <t>Transformer: e_w109037817-220 → e_w109037817-380</t>
  </si>
  <si>
    <t>Transformer: e_w1105061707-380 → e_w1105061707-220</t>
  </si>
  <si>
    <t>Transformer: e_w1105061707-220 → e_w1105061707-380</t>
  </si>
  <si>
    <t>Transformer: e_w111162936-400 → e_w111162936-380</t>
  </si>
  <si>
    <t>Transformer: e_w111162936-380 → e_w111162936-400</t>
  </si>
  <si>
    <t>Transformer: e_w111162936-380 → e_w111162936-220</t>
  </si>
  <si>
    <t>Transformer: e_w111162936-220 → e_w111162936-380</t>
  </si>
  <si>
    <t>Transformer: e_w127004407-400 → e_w127004407-380</t>
  </si>
  <si>
    <t>Transformer: e_w127004407-380 → e_w127004407-400</t>
  </si>
  <si>
    <t>Transformer: e_w147714395-380 → e_w147714395-220</t>
  </si>
  <si>
    <t>Transformer: e_w147714395-220 → e_w147714395-380</t>
  </si>
  <si>
    <t>Transformer: e_w165513396-380 → e_w165513396-220</t>
  </si>
  <si>
    <t>Transformer: e_w165513396-220 → e_w165513396-380</t>
  </si>
  <si>
    <t>Transformer: e_w177392130-400 → e_w177392130-220</t>
  </si>
  <si>
    <t>Transformer: e_w177392130-220 → e_w177392130-400</t>
  </si>
  <si>
    <t>Transformer: e_w192677427-380 → e_w192677427-220</t>
  </si>
  <si>
    <t>Transformer: e_w192677427-220 → e_w192677427-380</t>
  </si>
  <si>
    <t>Transformer: e_w207993342-380 → e_w207993342-220</t>
  </si>
  <si>
    <t>Transformer: e_w207993342-220 → e_w207993342-380</t>
  </si>
  <si>
    <t>Transformer: e_w210568055-380 → e_w210568055-220</t>
  </si>
  <si>
    <t>Transformer: e_w210568055-220 → e_w210568055-380</t>
  </si>
  <si>
    <t>Transformer: e_w212722603-380 → e_w212722603-220</t>
  </si>
  <si>
    <t>Transformer: e_w212722603-220 → e_w212722603-380</t>
  </si>
  <si>
    <t>Transformer: e_w234983117-380 → e_w234983117-220</t>
  </si>
  <si>
    <t>Transformer: e_w234983117-220 → e_w234983117-380</t>
  </si>
  <si>
    <t>Transformer: e_w260211728-380 → e_w260211728-225</t>
  </si>
  <si>
    <t>Transformer: e_w260211728-225 → e_w260211728-380</t>
  </si>
  <si>
    <t>Transformer: e_w281804158-380 → e_w281804158-220</t>
  </si>
  <si>
    <t>Transformer: e_w281804158-220 → e_w281804158-380</t>
  </si>
  <si>
    <t>Transformer: e_w35002638-380 → e_w35002638-220</t>
  </si>
  <si>
    <t>Transformer: e_w35002638-220 → e_w35002638-380</t>
  </si>
  <si>
    <t>Transformer: e_w356292116-380 → e_w356292116-220</t>
  </si>
  <si>
    <t>Transformer: e_w356292116-220 → e_w356292116-380</t>
  </si>
  <si>
    <t>Transformer: e_w364949845-380 → e_w364949845-220</t>
  </si>
  <si>
    <t>Transformer: e_w364949845-220 → e_w364949845-380</t>
  </si>
  <si>
    <t>Transformer: e_w397960460-400 → e_w397960460-380</t>
  </si>
  <si>
    <t>Transformer: e_w397960460-380 → e_w397960460-400</t>
  </si>
  <si>
    <t>Transformer: e_w50319857-400 → e_w50319857-380</t>
  </si>
  <si>
    <t>Transformer: e_w50319857-380 → e_w50319857-400</t>
  </si>
  <si>
    <t>Transformer: e_w50319857-380 → e_w50319857-220</t>
  </si>
  <si>
    <t>Transformer: e_w50319857-220 → e_w50319857-380</t>
  </si>
  <si>
    <t>Transformer: e_w52738225-380 → e_w52738225-220</t>
  </si>
  <si>
    <t>Transformer: e_w52738225-220 → e_w52738225-380</t>
  </si>
  <si>
    <t>Transformer: e_w55698557-225 → e_w55698557-220</t>
  </si>
  <si>
    <t>Transformer: e_w55698557-220 → e_w55698557-225</t>
  </si>
  <si>
    <t>Transformer: e_w71500123-380 → e_w71500123-220</t>
  </si>
  <si>
    <t>Transformer: e_w71500123-220 → e_w71500123-380</t>
  </si>
  <si>
    <t>Transformer: e_w802058337-225 → e_w802058337-220</t>
  </si>
  <si>
    <t>Transformer: e_w802058337-220 → e_w802058337-225</t>
  </si>
  <si>
    <t>Transformer: e_w969811258-380 → e_w969811258-220</t>
  </si>
  <si>
    <t>Transformer: e_w969811258-220 → e_w969811258-380</t>
  </si>
  <si>
    <t>Transformer: e_w969819301-380 → e_w969819301-220</t>
  </si>
  <si>
    <t>Transformer: e_w969819301-220 → e_w969819301-380</t>
  </si>
  <si>
    <t>Transformer: e_w98648381-380 → e_w98648381-220</t>
  </si>
  <si>
    <t>Transformer: e_w98648381-220 → e_w98648381-380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</si>
</sst>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\Te\x\t"/>
    <numFmt numFmtId="165" formatCode="&quot;$&quot;#,##0"/>
    <numFmt numFmtId="166" formatCode="0.0%"/>
    <numFmt numFmtId="167" formatCode="_-* #,##0.00_-;\-* #,##0.00_-;_-* &quot;-&quot;??_-;_-@_-"/>
    <numFmt numFmtId="168" formatCode="0.0"/>
    <numFmt numFmtId="169" formatCode="0.000"/>
  </numFmts>
  <fonts count="2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rgb="FF006100"/>
      <name val="Calibri"/>
      <family val="2"/>
      <scheme val="minor"/>
    </font>
    <font>
      <sz val="10"/>
      <name val="STKFLOW - 14 of 38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61"/>
      <scheme val="minor"/>
    </font>
    <font>
      <b/>
      <i/>
      <sz val="11"/>
      <color theme="1"/>
      <name val="游ゴシック"/>
    </font>
    <font>
      <b/>
      <sz val="13"/>
      <color theme="3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i/>
      <sz val="7"/>
      <color rgb="FF969696"/>
      <name val="Consolas"/>
      <family val="3"/>
    </font>
    <font>
      <b/>
      <sz val="10"/>
      <color rgb="FFFFFFFF"/>
      <name val="Segoe UI"/>
      <family val="2"/>
    </font>
  </fonts>
  <fills count="20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indexed="26"/>
      </patternFill>
    </fill>
    <fill>
      <patternFill patternType="solid">
        <fgColor rgb="FFC6EFCE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indexed="64"/>
      </top>
      <bottom/>
      <diagonal/>
    </border>
    <border>
      <left style="thin">
        <color theme="1" tint="0.499984740745262"/>
      </left>
      <right/>
      <top style="thin">
        <color indexed="64"/>
      </top>
      <bottom/>
      <diagonal/>
    </border>
    <border>
      <left/>
      <right style="thin">
        <color theme="1" tint="0.499984740745262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1" tint="0.499984740745262"/>
      </left>
      <right/>
      <top/>
      <bottom/>
      <diagonal/>
    </border>
    <border>
      <left/>
      <right style="thin">
        <color theme="1" tint="0.499984740745262"/>
      </right>
      <top/>
      <bottom/>
      <diagonal/>
    </border>
    <border>
      <left style="thin">
        <color theme="0" tint="-0.24994659260841701"/>
      </left>
      <right/>
      <top/>
      <bottom/>
      <diagonal/>
    </border>
    <border>
      <left/>
      <right style="thin">
        <color theme="0" tint="-0.24994659260841701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theme="0" tint="-0.24994659260841701"/>
      </left>
      <right/>
      <top style="thin">
        <color indexed="64"/>
      </top>
      <bottom/>
      <diagonal/>
    </border>
    <border>
      <left/>
      <right style="thin">
        <color theme="0" tint="-0.24994659260841701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theme="1" tint="0.499984740745262"/>
      </left>
      <right/>
      <top/>
      <bottom style="thin">
        <color indexed="64"/>
      </bottom>
      <diagonal/>
    </border>
    <border>
      <left/>
      <right style="thin">
        <color theme="1" tint="0.499984740745262"/>
      </right>
      <top/>
      <bottom style="thin">
        <color indexed="64"/>
      </bottom>
      <diagonal/>
    </border>
    <border>
      <left style="thin">
        <color theme="0" tint="-0.24994659260841701"/>
      </left>
      <right/>
      <top/>
      <bottom style="thin">
        <color indexed="64"/>
      </bottom>
      <diagonal/>
    </border>
    <border>
      <left/>
      <right style="thin">
        <color theme="0" tint="-0.24994659260841701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9">
    <xf numFmtId="0" fontId="0" fillId="0" borderId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0" borderId="0"/>
    <xf numFmtId="0" fontId="5" fillId="3" borderId="0" applyNumberFormat="0" applyBorder="0" applyAlignment="0" applyProtection="0"/>
    <xf numFmtId="0" fontId="6" fillId="4" borderId="0" applyNumberFormat="0" applyBorder="0" applyAlignment="0" applyProtection="0"/>
    <xf numFmtId="0" fontId="7" fillId="0" borderId="0"/>
    <xf numFmtId="0" fontId="8" fillId="0" borderId="0"/>
    <xf numFmtId="9" fontId="8" fillId="0" borderId="0" applyFont="0" applyFill="0" applyBorder="0" applyAlignment="0" applyProtection="0"/>
    <xf numFmtId="167" fontId="13" fillId="0" borderId="0" applyFont="0" applyFill="0" applyBorder="0" applyAlignment="0" applyProtection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16" fillId="2" borderId="0" applyNumberFormat="0" applyBorder="0" applyAlignment="0" applyProtection="0"/>
  </cellStyleXfs>
  <cellXfs count="164">
    <xf numFmtId="0" fontId="0" fillId="0" borderId="0" xfId="0"/>
    <xf numFmtId="0" fontId="1" fillId="0" borderId="0" xfId="0" applyFont="1"/>
    <xf numFmtId="0" fontId="2" fillId="0" borderId="1" xfId="1"/>
    <xf numFmtId="164" fontId="0" fillId="0" borderId="0" xfId="0" applyNumberFormat="1"/>
    <xf numFmtId="2" fontId="0" fillId="0" borderId="0" xfId="0" applyNumberFormat="1"/>
    <xf numFmtId="164" fontId="7" fillId="0" borderId="0" xfId="6" applyNumberFormat="1"/>
    <xf numFmtId="0" fontId="7" fillId="0" borderId="0" xfId="6"/>
    <xf numFmtId="0" fontId="1" fillId="0" borderId="0" xfId="6" applyFont="1"/>
    <xf numFmtId="164" fontId="1" fillId="0" borderId="0" xfId="6" applyNumberFormat="1" applyFont="1"/>
    <xf numFmtId="2" fontId="7" fillId="0" borderId="0" xfId="6" applyNumberFormat="1"/>
    <xf numFmtId="0" fontId="9" fillId="0" borderId="0" xfId="7" applyFont="1"/>
    <xf numFmtId="0" fontId="8" fillId="0" borderId="0" xfId="7"/>
    <xf numFmtId="0" fontId="6" fillId="4" borderId="0" xfId="5"/>
    <xf numFmtId="0" fontId="9" fillId="5" borderId="0" xfId="7" applyFont="1" applyFill="1"/>
    <xf numFmtId="0" fontId="8" fillId="5" borderId="0" xfId="7" applyFill="1"/>
    <xf numFmtId="0" fontId="10" fillId="5" borderId="0" xfId="7" applyFont="1" applyFill="1"/>
    <xf numFmtId="165" fontId="11" fillId="5" borderId="0" xfId="7" applyNumberFormat="1" applyFont="1" applyFill="1"/>
    <xf numFmtId="1" fontId="8" fillId="5" borderId="0" xfId="7" applyNumberFormat="1" applyFill="1"/>
    <xf numFmtId="165" fontId="11" fillId="5" borderId="2" xfId="7" applyNumberFormat="1" applyFont="1" applyFill="1" applyBorder="1"/>
    <xf numFmtId="166" fontId="12" fillId="0" borderId="0" xfId="8" applyNumberFormat="1" applyFont="1"/>
    <xf numFmtId="0" fontId="4" fillId="0" borderId="0" xfId="15" applyAlignment="1">
      <alignment vertical="center"/>
    </xf>
    <xf numFmtId="0" fontId="1" fillId="0" borderId="0" xfId="15" applyFont="1" applyAlignment="1">
      <alignment vertical="center"/>
    </xf>
    <xf numFmtId="0" fontId="14" fillId="0" borderId="0" xfId="15" applyFont="1" applyAlignment="1">
      <alignment vertical="center"/>
    </xf>
    <xf numFmtId="0" fontId="1" fillId="0" borderId="0" xfId="15" applyFont="1" applyAlignment="1">
      <alignment horizontal="left"/>
    </xf>
    <xf numFmtId="0" fontId="6" fillId="4" borderId="0" xfId="5" applyAlignment="1">
      <alignment vertical="center"/>
    </xf>
    <xf numFmtId="0" fontId="6" fillId="4" borderId="0" xfId="5" applyAlignment="1">
      <alignment horizontal="right"/>
    </xf>
    <xf numFmtId="0" fontId="4" fillId="0" borderId="0" xfId="15"/>
    <xf numFmtId="0" fontId="18" fillId="6" borderId="0" xfId="0" applyFont="1" applyFill="1" applyAlignment="1">
      <alignment horizontal="center" vertical="center"/>
    </xf>
    <xf numFmtId="0" fontId="16" fillId="2" borderId="0" xfId="18" applyBorder="1" applyAlignment="1">
      <alignment horizontal="left" vertical="center"/>
    </xf>
    <xf numFmtId="0" fontId="18" fillId="6" borderId="0" xfId="0" applyFont="1" applyFill="1" applyAlignment="1">
      <alignment horizontal="left" vertical="center" wrapText="1"/>
    </xf>
    <xf numFmtId="0" fontId="18" fillId="6" borderId="8" xfId="0" applyFont="1" applyFill="1" applyBorder="1" applyAlignment="1">
      <alignment horizontal="left" vertical="center" wrapText="1"/>
    </xf>
    <xf numFmtId="0" fontId="18" fillId="6" borderId="9" xfId="0" applyFont="1" applyFill="1" applyBorder="1" applyAlignment="1">
      <alignment horizontal="left" vertical="center" wrapText="1"/>
    </xf>
    <xf numFmtId="0" fontId="18" fillId="6" borderId="10" xfId="0" applyFont="1" applyFill="1" applyBorder="1" applyAlignment="1">
      <alignment horizontal="left" vertical="center" wrapText="1"/>
    </xf>
    <xf numFmtId="0" fontId="18" fillId="6" borderId="11" xfId="0" applyFont="1" applyFill="1" applyBorder="1" applyAlignment="1">
      <alignment horizontal="left" vertical="center" wrapText="1"/>
    </xf>
    <xf numFmtId="0" fontId="19" fillId="7" borderId="0" xfId="0" applyFont="1" applyFill="1" applyAlignment="1">
      <alignment vertical="center"/>
    </xf>
    <xf numFmtId="168" fontId="19" fillId="7" borderId="8" xfId="0" applyNumberFormat="1" applyFont="1" applyFill="1" applyBorder="1" applyAlignment="1">
      <alignment vertical="center"/>
    </xf>
    <xf numFmtId="168" fontId="19" fillId="7" borderId="0" xfId="0" applyNumberFormat="1" applyFont="1" applyFill="1" applyAlignment="1">
      <alignment vertical="center"/>
    </xf>
    <xf numFmtId="168" fontId="19" fillId="7" borderId="9" xfId="0" applyNumberFormat="1" applyFont="1" applyFill="1" applyBorder="1" applyAlignment="1">
      <alignment vertical="center"/>
    </xf>
    <xf numFmtId="2" fontId="19" fillId="7" borderId="0" xfId="0" applyNumberFormat="1" applyFont="1" applyFill="1" applyAlignment="1">
      <alignment vertical="center"/>
    </xf>
    <xf numFmtId="2" fontId="19" fillId="7" borderId="10" xfId="0" applyNumberFormat="1" applyFont="1" applyFill="1" applyBorder="1" applyAlignment="1">
      <alignment vertical="center"/>
    </xf>
    <xf numFmtId="2" fontId="19" fillId="7" borderId="11" xfId="0" applyNumberFormat="1" applyFont="1" applyFill="1" applyBorder="1" applyAlignment="1">
      <alignment vertical="center"/>
    </xf>
    <xf numFmtId="0" fontId="19" fillId="7" borderId="12" xfId="0" applyFont="1" applyFill="1" applyBorder="1" applyAlignment="1">
      <alignment horizontal="left" vertical="center"/>
    </xf>
    <xf numFmtId="0" fontId="19" fillId="7" borderId="0" xfId="0" applyFont="1" applyFill="1" applyAlignment="1">
      <alignment horizontal="left" vertical="center"/>
    </xf>
    <xf numFmtId="0" fontId="19" fillId="8" borderId="0" xfId="0" applyFont="1" applyFill="1" applyAlignment="1">
      <alignment vertical="center"/>
    </xf>
    <xf numFmtId="168" fontId="19" fillId="8" borderId="8" xfId="0" applyNumberFormat="1" applyFont="1" applyFill="1" applyBorder="1" applyAlignment="1">
      <alignment vertical="center"/>
    </xf>
    <xf numFmtId="168" fontId="19" fillId="8" borderId="0" xfId="0" applyNumberFormat="1" applyFont="1" applyFill="1" applyAlignment="1">
      <alignment vertical="center"/>
    </xf>
    <xf numFmtId="168" fontId="19" fillId="8" borderId="9" xfId="0" applyNumberFormat="1" applyFont="1" applyFill="1" applyBorder="1" applyAlignment="1">
      <alignment vertical="center"/>
    </xf>
    <xf numFmtId="2" fontId="19" fillId="8" borderId="0" xfId="0" applyNumberFormat="1" applyFont="1" applyFill="1" applyAlignment="1">
      <alignment vertical="center"/>
    </xf>
    <xf numFmtId="2" fontId="19" fillId="8" borderId="10" xfId="0" applyNumberFormat="1" applyFont="1" applyFill="1" applyBorder="1" applyAlignment="1">
      <alignment vertical="center"/>
    </xf>
    <xf numFmtId="2" fontId="19" fillId="8" borderId="11" xfId="0" applyNumberFormat="1" applyFont="1" applyFill="1" applyBorder="1" applyAlignment="1">
      <alignment vertical="center"/>
    </xf>
    <xf numFmtId="0" fontId="19" fillId="8" borderId="12" xfId="0" applyFont="1" applyFill="1" applyBorder="1" applyAlignment="1">
      <alignment horizontal="left" vertical="center"/>
    </xf>
    <xf numFmtId="0" fontId="19" fillId="8" borderId="0" xfId="0" applyFont="1" applyFill="1" applyAlignment="1">
      <alignment horizontal="left" vertical="center"/>
    </xf>
    <xf numFmtId="1" fontId="19" fillId="8" borderId="0" xfId="0" applyNumberFormat="1" applyFont="1" applyFill="1" applyAlignment="1">
      <alignment vertical="center"/>
    </xf>
    <xf numFmtId="1" fontId="19" fillId="7" borderId="0" xfId="0" applyNumberFormat="1" applyFont="1" applyFill="1" applyAlignment="1">
      <alignment vertical="center"/>
    </xf>
    <xf numFmtId="0" fontId="20" fillId="9" borderId="0" xfId="0" applyFont="1" applyFill="1" applyAlignment="1">
      <alignment vertical="center"/>
    </xf>
    <xf numFmtId="168" fontId="20" fillId="9" borderId="8" xfId="0" applyNumberFormat="1" applyFont="1" applyFill="1" applyBorder="1" applyAlignment="1">
      <alignment vertical="center"/>
    </xf>
    <xf numFmtId="168" fontId="20" fillId="9" borderId="0" xfId="0" applyNumberFormat="1" applyFont="1" applyFill="1" applyAlignment="1">
      <alignment vertical="center"/>
    </xf>
    <xf numFmtId="168" fontId="20" fillId="9" borderId="9" xfId="0" applyNumberFormat="1" applyFont="1" applyFill="1" applyBorder="1" applyAlignment="1">
      <alignment vertical="center"/>
    </xf>
    <xf numFmtId="169" fontId="20" fillId="9" borderId="8" xfId="0" applyNumberFormat="1" applyFont="1" applyFill="1" applyBorder="1" applyAlignment="1">
      <alignment vertical="center"/>
    </xf>
    <xf numFmtId="169" fontId="20" fillId="9" borderId="0" xfId="0" applyNumberFormat="1" applyFont="1" applyFill="1" applyAlignment="1">
      <alignment vertical="center"/>
    </xf>
    <xf numFmtId="169" fontId="20" fillId="9" borderId="10" xfId="0" applyNumberFormat="1" applyFont="1" applyFill="1" applyBorder="1" applyAlignment="1">
      <alignment vertical="center"/>
    </xf>
    <xf numFmtId="169" fontId="20" fillId="9" borderId="11" xfId="0" applyNumberFormat="1" applyFont="1" applyFill="1" applyBorder="1" applyAlignment="1">
      <alignment vertical="center"/>
    </xf>
    <xf numFmtId="0" fontId="20" fillId="9" borderId="12" xfId="0" applyFont="1" applyFill="1" applyBorder="1" applyAlignment="1">
      <alignment horizontal="left" vertical="center"/>
    </xf>
    <xf numFmtId="0" fontId="20" fillId="9" borderId="0" xfId="0" applyFont="1" applyFill="1" applyAlignment="1">
      <alignment horizontal="left" vertical="center"/>
    </xf>
    <xf numFmtId="0" fontId="19" fillId="10" borderId="0" xfId="0" applyFont="1" applyFill="1" applyAlignment="1">
      <alignment vertical="center"/>
    </xf>
    <xf numFmtId="168" fontId="19" fillId="10" borderId="8" xfId="0" applyNumberFormat="1" applyFont="1" applyFill="1" applyBorder="1" applyAlignment="1">
      <alignment vertical="center"/>
    </xf>
    <xf numFmtId="168" fontId="19" fillId="10" borderId="0" xfId="0" applyNumberFormat="1" applyFont="1" applyFill="1" applyAlignment="1">
      <alignment vertical="center"/>
    </xf>
    <xf numFmtId="168" fontId="19" fillId="10" borderId="9" xfId="0" applyNumberFormat="1" applyFont="1" applyFill="1" applyBorder="1" applyAlignment="1">
      <alignment vertical="center"/>
    </xf>
    <xf numFmtId="169" fontId="19" fillId="10" borderId="8" xfId="0" applyNumberFormat="1" applyFont="1" applyFill="1" applyBorder="1" applyAlignment="1">
      <alignment vertical="center"/>
    </xf>
    <xf numFmtId="169" fontId="19" fillId="10" borderId="0" xfId="0" applyNumberFormat="1" applyFont="1" applyFill="1" applyAlignment="1">
      <alignment vertical="center"/>
    </xf>
    <xf numFmtId="169" fontId="19" fillId="10" borderId="10" xfId="0" applyNumberFormat="1" applyFont="1" applyFill="1" applyBorder="1" applyAlignment="1">
      <alignment vertical="center"/>
    </xf>
    <xf numFmtId="169" fontId="19" fillId="10" borderId="11" xfId="0" applyNumberFormat="1" applyFont="1" applyFill="1" applyBorder="1" applyAlignment="1">
      <alignment vertical="center"/>
    </xf>
    <xf numFmtId="0" fontId="19" fillId="10" borderId="12" xfId="0" applyFont="1" applyFill="1" applyBorder="1" applyAlignment="1">
      <alignment horizontal="left" vertical="center"/>
    </xf>
    <xf numFmtId="0" fontId="19" fillId="10" borderId="0" xfId="0" applyFont="1" applyFill="1" applyAlignment="1">
      <alignment horizontal="left" vertical="center"/>
    </xf>
    <xf numFmtId="0" fontId="19" fillId="11" borderId="0" xfId="0" applyFont="1" applyFill="1" applyAlignment="1">
      <alignment vertical="center"/>
    </xf>
    <xf numFmtId="168" fontId="19" fillId="11" borderId="8" xfId="0" applyNumberFormat="1" applyFont="1" applyFill="1" applyBorder="1" applyAlignment="1">
      <alignment vertical="center"/>
    </xf>
    <xf numFmtId="168" fontId="19" fillId="11" borderId="0" xfId="0" applyNumberFormat="1" applyFont="1" applyFill="1" applyAlignment="1">
      <alignment vertical="center"/>
    </xf>
    <xf numFmtId="168" fontId="19" fillId="11" borderId="9" xfId="0" applyNumberFormat="1" applyFont="1" applyFill="1" applyBorder="1" applyAlignment="1">
      <alignment vertical="center"/>
    </xf>
    <xf numFmtId="169" fontId="19" fillId="11" borderId="8" xfId="0" applyNumberFormat="1" applyFont="1" applyFill="1" applyBorder="1" applyAlignment="1">
      <alignment vertical="center"/>
    </xf>
    <xf numFmtId="169" fontId="19" fillId="11" borderId="0" xfId="0" applyNumberFormat="1" applyFont="1" applyFill="1" applyAlignment="1">
      <alignment vertical="center"/>
    </xf>
    <xf numFmtId="169" fontId="19" fillId="11" borderId="10" xfId="0" applyNumberFormat="1" applyFont="1" applyFill="1" applyBorder="1" applyAlignment="1">
      <alignment vertical="center"/>
    </xf>
    <xf numFmtId="169" fontId="19" fillId="11" borderId="11" xfId="0" applyNumberFormat="1" applyFont="1" applyFill="1" applyBorder="1" applyAlignment="1">
      <alignment vertical="center"/>
    </xf>
    <xf numFmtId="0" fontId="19" fillId="11" borderId="12" xfId="0" applyFont="1" applyFill="1" applyBorder="1" applyAlignment="1">
      <alignment horizontal="left" vertical="center"/>
    </xf>
    <xf numFmtId="0" fontId="19" fillId="11" borderId="0" xfId="0" applyFont="1" applyFill="1" applyAlignment="1">
      <alignment horizontal="left" vertical="center"/>
    </xf>
    <xf numFmtId="0" fontId="19" fillId="12" borderId="4" xfId="0" applyFont="1" applyFill="1" applyBorder="1" applyAlignment="1">
      <alignment vertical="center"/>
    </xf>
    <xf numFmtId="168" fontId="19" fillId="12" borderId="5" xfId="0" applyNumberFormat="1" applyFont="1" applyFill="1" applyBorder="1" applyAlignment="1">
      <alignment vertical="center"/>
    </xf>
    <xf numFmtId="168" fontId="19" fillId="12" borderId="4" xfId="0" applyNumberFormat="1" applyFont="1" applyFill="1" applyBorder="1" applyAlignment="1">
      <alignment vertical="center"/>
    </xf>
    <xf numFmtId="168" fontId="19" fillId="12" borderId="6" xfId="0" applyNumberFormat="1" applyFont="1" applyFill="1" applyBorder="1" applyAlignment="1">
      <alignment vertical="center"/>
    </xf>
    <xf numFmtId="169" fontId="20" fillId="12" borderId="5" xfId="0" applyNumberFormat="1" applyFont="1" applyFill="1" applyBorder="1" applyAlignment="1">
      <alignment vertical="center"/>
    </xf>
    <xf numFmtId="169" fontId="20" fillId="12" borderId="4" xfId="0" applyNumberFormat="1" applyFont="1" applyFill="1" applyBorder="1" applyAlignment="1">
      <alignment vertical="center"/>
    </xf>
    <xf numFmtId="169" fontId="20" fillId="12" borderId="13" xfId="0" applyNumberFormat="1" applyFont="1" applyFill="1" applyBorder="1" applyAlignment="1">
      <alignment vertical="center"/>
    </xf>
    <xf numFmtId="169" fontId="20" fillId="12" borderId="14" xfId="0" applyNumberFormat="1" applyFont="1" applyFill="1" applyBorder="1" applyAlignment="1">
      <alignment vertical="center"/>
    </xf>
    <xf numFmtId="0" fontId="19" fillId="12" borderId="7" xfId="0" applyFont="1" applyFill="1" applyBorder="1" applyAlignment="1">
      <alignment horizontal="left" vertical="center"/>
    </xf>
    <xf numFmtId="0" fontId="19" fillId="12" borderId="0" xfId="0" applyFont="1" applyFill="1" applyAlignment="1">
      <alignment horizontal="left" vertical="center"/>
    </xf>
    <xf numFmtId="0" fontId="19" fillId="13" borderId="0" xfId="0" applyFont="1" applyFill="1" applyAlignment="1">
      <alignment vertical="center"/>
    </xf>
    <xf numFmtId="0" fontId="19" fillId="14" borderId="0" xfId="0" applyFont="1" applyFill="1" applyAlignment="1">
      <alignment vertical="center"/>
    </xf>
    <xf numFmtId="168" fontId="19" fillId="14" borderId="8" xfId="0" applyNumberFormat="1" applyFont="1" applyFill="1" applyBorder="1" applyAlignment="1">
      <alignment vertical="center"/>
    </xf>
    <xf numFmtId="168" fontId="19" fillId="14" borderId="0" xfId="0" applyNumberFormat="1" applyFont="1" applyFill="1" applyAlignment="1">
      <alignment vertical="center"/>
    </xf>
    <xf numFmtId="168" fontId="19" fillId="14" borderId="9" xfId="0" applyNumberFormat="1" applyFont="1" applyFill="1" applyBorder="1" applyAlignment="1">
      <alignment vertical="center"/>
    </xf>
    <xf numFmtId="169" fontId="20" fillId="14" borderId="8" xfId="0" applyNumberFormat="1" applyFont="1" applyFill="1" applyBorder="1" applyAlignment="1">
      <alignment vertical="center"/>
    </xf>
    <xf numFmtId="169" fontId="20" fillId="14" borderId="0" xfId="0" applyNumberFormat="1" applyFont="1" applyFill="1" applyAlignment="1">
      <alignment vertical="center"/>
    </xf>
    <xf numFmtId="169" fontId="20" fillId="14" borderId="10" xfId="0" applyNumberFormat="1" applyFont="1" applyFill="1" applyBorder="1" applyAlignment="1">
      <alignment vertical="center"/>
    </xf>
    <xf numFmtId="169" fontId="20" fillId="14" borderId="11" xfId="0" applyNumberFormat="1" applyFont="1" applyFill="1" applyBorder="1" applyAlignment="1">
      <alignment vertical="center"/>
    </xf>
    <xf numFmtId="0" fontId="19" fillId="13" borderId="12" xfId="0" applyFont="1" applyFill="1" applyBorder="1" applyAlignment="1">
      <alignment horizontal="left" vertical="center"/>
    </xf>
    <xf numFmtId="0" fontId="19" fillId="13" borderId="0" xfId="0" applyFont="1" applyFill="1" applyAlignment="1">
      <alignment horizontal="left" vertical="center"/>
    </xf>
    <xf numFmtId="0" fontId="19" fillId="12" borderId="15" xfId="0" applyFont="1" applyFill="1" applyBorder="1" applyAlignment="1">
      <alignment vertical="center"/>
    </xf>
    <xf numFmtId="168" fontId="19" fillId="12" borderId="16" xfId="0" applyNumberFormat="1" applyFont="1" applyFill="1" applyBorder="1" applyAlignment="1">
      <alignment vertical="center"/>
    </xf>
    <xf numFmtId="168" fontId="19" fillId="12" borderId="15" xfId="0" applyNumberFormat="1" applyFont="1" applyFill="1" applyBorder="1" applyAlignment="1">
      <alignment vertical="center"/>
    </xf>
    <xf numFmtId="168" fontId="19" fillId="12" borderId="17" xfId="0" applyNumberFormat="1" applyFont="1" applyFill="1" applyBorder="1" applyAlignment="1">
      <alignment vertical="center"/>
    </xf>
    <xf numFmtId="169" fontId="20" fillId="12" borderId="16" xfId="0" applyNumberFormat="1" applyFont="1" applyFill="1" applyBorder="1" applyAlignment="1">
      <alignment vertical="center"/>
    </xf>
    <xf numFmtId="169" fontId="20" fillId="12" borderId="15" xfId="0" applyNumberFormat="1" applyFont="1" applyFill="1" applyBorder="1" applyAlignment="1">
      <alignment vertical="center"/>
    </xf>
    <xf numFmtId="169" fontId="20" fillId="12" borderId="18" xfId="0" applyNumberFormat="1" applyFont="1" applyFill="1" applyBorder="1" applyAlignment="1">
      <alignment vertical="center"/>
    </xf>
    <xf numFmtId="169" fontId="20" fillId="12" borderId="19" xfId="0" applyNumberFormat="1" applyFont="1" applyFill="1" applyBorder="1" applyAlignment="1">
      <alignment vertical="center"/>
    </xf>
    <xf numFmtId="0" fontId="19" fillId="12" borderId="20" xfId="0" applyFont="1" applyFill="1" applyBorder="1" applyAlignment="1">
      <alignment horizontal="left" vertical="center"/>
    </xf>
    <xf numFmtId="1" fontId="19" fillId="15" borderId="0" xfId="0" applyNumberFormat="1" applyFont="1" applyFill="1" applyAlignment="1">
      <alignment vertical="center"/>
    </xf>
    <xf numFmtId="168" fontId="19" fillId="15" borderId="8" xfId="0" applyNumberFormat="1" applyFont="1" applyFill="1" applyBorder="1" applyAlignment="1">
      <alignment vertical="center"/>
    </xf>
    <xf numFmtId="168" fontId="19" fillId="15" borderId="0" xfId="0" applyNumberFormat="1" applyFont="1" applyFill="1" applyAlignment="1">
      <alignment vertical="center"/>
    </xf>
    <xf numFmtId="168" fontId="19" fillId="15" borderId="9" xfId="0" applyNumberFormat="1" applyFont="1" applyFill="1" applyBorder="1" applyAlignment="1">
      <alignment vertical="center"/>
    </xf>
    <xf numFmtId="169" fontId="19" fillId="15" borderId="8" xfId="0" applyNumberFormat="1" applyFont="1" applyFill="1" applyBorder="1" applyAlignment="1">
      <alignment vertical="center"/>
    </xf>
    <xf numFmtId="169" fontId="19" fillId="15" borderId="0" xfId="0" applyNumberFormat="1" applyFont="1" applyFill="1" applyAlignment="1">
      <alignment vertical="center"/>
    </xf>
    <xf numFmtId="169" fontId="19" fillId="15" borderId="10" xfId="0" applyNumberFormat="1" applyFont="1" applyFill="1" applyBorder="1" applyAlignment="1">
      <alignment vertical="center"/>
    </xf>
    <xf numFmtId="169" fontId="19" fillId="15" borderId="11" xfId="0" applyNumberFormat="1" applyFont="1" applyFill="1" applyBorder="1" applyAlignment="1">
      <alignment vertical="center"/>
    </xf>
    <xf numFmtId="0" fontId="19" fillId="15" borderId="12" xfId="0" applyFont="1" applyFill="1" applyBorder="1" applyAlignment="1">
      <alignment horizontal="left" vertical="center"/>
    </xf>
    <xf numFmtId="0" fontId="19" fillId="15" borderId="0" xfId="0" applyFont="1" applyFill="1" applyAlignment="1">
      <alignment horizontal="left" vertical="center"/>
    </xf>
    <xf numFmtId="1" fontId="19" fillId="16" borderId="0" xfId="0" applyNumberFormat="1" applyFont="1" applyFill="1" applyAlignment="1">
      <alignment vertical="center"/>
    </xf>
    <xf numFmtId="168" fontId="19" fillId="16" borderId="8" xfId="0" applyNumberFormat="1" applyFont="1" applyFill="1" applyBorder="1" applyAlignment="1">
      <alignment vertical="center"/>
    </xf>
    <xf numFmtId="168" fontId="19" fillId="16" borderId="0" xfId="0" applyNumberFormat="1" applyFont="1" applyFill="1" applyAlignment="1">
      <alignment vertical="center"/>
    </xf>
    <xf numFmtId="168" fontId="19" fillId="16" borderId="9" xfId="0" applyNumberFormat="1" applyFont="1" applyFill="1" applyBorder="1" applyAlignment="1">
      <alignment vertical="center"/>
    </xf>
    <xf numFmtId="169" fontId="19" fillId="16" borderId="8" xfId="0" applyNumberFormat="1" applyFont="1" applyFill="1" applyBorder="1" applyAlignment="1">
      <alignment vertical="center"/>
    </xf>
    <xf numFmtId="169" fontId="19" fillId="16" borderId="0" xfId="0" applyNumberFormat="1" applyFont="1" applyFill="1" applyAlignment="1">
      <alignment vertical="center"/>
    </xf>
    <xf numFmtId="169" fontId="19" fillId="16" borderId="10" xfId="0" applyNumberFormat="1" applyFont="1" applyFill="1" applyBorder="1" applyAlignment="1">
      <alignment vertical="center"/>
    </xf>
    <xf numFmtId="169" fontId="19" fillId="16" borderId="11" xfId="0" applyNumberFormat="1" applyFont="1" applyFill="1" applyBorder="1" applyAlignment="1">
      <alignment vertical="center"/>
    </xf>
    <xf numFmtId="0" fontId="19" fillId="16" borderId="12" xfId="0" applyFont="1" applyFill="1" applyBorder="1" applyAlignment="1">
      <alignment horizontal="left" vertical="center"/>
    </xf>
    <xf numFmtId="0" fontId="19" fillId="16" borderId="0" xfId="0" applyFont="1" applyFill="1" applyAlignment="1">
      <alignment horizontal="left" vertical="center"/>
    </xf>
    <xf numFmtId="0" fontId="19" fillId="15" borderId="15" xfId="0" applyFont="1" applyFill="1" applyBorder="1" applyAlignment="1">
      <alignment vertical="center"/>
    </xf>
    <xf numFmtId="168" fontId="19" fillId="15" borderId="16" xfId="0" applyNumberFormat="1" applyFont="1" applyFill="1" applyBorder="1" applyAlignment="1">
      <alignment vertical="center"/>
    </xf>
    <xf numFmtId="168" fontId="19" fillId="15" borderId="15" xfId="0" applyNumberFormat="1" applyFont="1" applyFill="1" applyBorder="1" applyAlignment="1">
      <alignment vertical="center"/>
    </xf>
    <xf numFmtId="168" fontId="19" fillId="15" borderId="17" xfId="0" applyNumberFormat="1" applyFont="1" applyFill="1" applyBorder="1" applyAlignment="1">
      <alignment vertical="center"/>
    </xf>
    <xf numFmtId="169" fontId="19" fillId="15" borderId="16" xfId="0" applyNumberFormat="1" applyFont="1" applyFill="1" applyBorder="1" applyAlignment="1">
      <alignment vertical="center"/>
    </xf>
    <xf numFmtId="169" fontId="19" fillId="15" borderId="15" xfId="0" applyNumberFormat="1" applyFont="1" applyFill="1" applyBorder="1" applyAlignment="1">
      <alignment vertical="center"/>
    </xf>
    <xf numFmtId="169" fontId="19" fillId="15" borderId="18" xfId="0" applyNumberFormat="1" applyFont="1" applyFill="1" applyBorder="1" applyAlignment="1">
      <alignment vertical="center"/>
    </xf>
    <xf numFmtId="169" fontId="19" fillId="15" borderId="19" xfId="0" applyNumberFormat="1" applyFont="1" applyFill="1" applyBorder="1" applyAlignment="1">
      <alignment vertical="center"/>
    </xf>
    <xf numFmtId="0" fontId="19" fillId="15" borderId="20" xfId="0" applyFont="1" applyFill="1" applyBorder="1" applyAlignment="1">
      <alignment horizontal="left" vertical="center"/>
    </xf>
    <xf numFmtId="0" fontId="15" fillId="0" borderId="3" xfId="16"/>
    <xf numFmtId="0" fontId="2" fillId="0" borderId="0" xfId="17"/>
    <xf numFmtId="1" fontId="0" fillId="0" borderId="0" xfId="0" applyNumberFormat="1"/>
    <xf numFmtId="1" fontId="17" fillId="0" borderId="0" xfId="0" applyNumberFormat="1" applyFont="1"/>
    <xf numFmtId="0" fontId="18" fillId="6" borderId="4" xfId="0" applyFont="1" applyFill="1" applyBorder="1" applyAlignment="1">
      <alignment horizontal="center" vertical="center" wrapText="1"/>
    </xf>
    <xf numFmtId="0" fontId="18" fillId="6" borderId="5" xfId="0" applyFont="1" applyFill="1" applyBorder="1" applyAlignment="1">
      <alignment horizontal="center" vertical="center" wrapText="1"/>
    </xf>
    <xf numFmtId="0" fontId="18" fillId="6" borderId="6" xfId="0" applyFont="1" applyFill="1" applyBorder="1" applyAlignment="1">
      <alignment horizontal="center" vertical="center" wrapText="1"/>
    </xf>
    <xf numFmtId="0" fontId="18" fillId="6" borderId="7" xfId="0" applyFont="1" applyFill="1" applyBorder="1" applyAlignment="1">
      <alignment horizontal="center" vertical="center"/>
    </xf>
    <xf numFmtId="0" fontId="18" fillId="6" borderId="0" xfId="0" applyFont="1" applyFill="1" applyAlignment="1">
      <alignment horizontal="center" vertical="center"/>
    </xf>
    <xf numFmtId="0" fontId="18" fillId="6" borderId="12" xfId="0" applyFont="1" applyFill="1" applyBorder="1" applyAlignment="1">
      <alignment horizontal="center" vertical="center"/>
    </xf>
    <xf numFmtId="0" fontId="22" fillId="17" borderId="21" xfId="0" applyFont="1" applyFill="1" applyBorder="1" applyAlignment="1">
      <alignment horizontal="left" vertical="center"/>
    </xf>
    <xf numFmtId="0" fontId="23" fillId="0" borderId="0" xfId="0" applyFont="1"/>
    <xf numFmtId="0" fontId="24" fillId="18" borderId="22" xfId="0" applyFont="1" applyFill="1" applyBorder="1" applyAlignment="1"/>
    <xf numFmtId="0" fontId="21" fillId="19" borderId="21" xfId="0" applyFont="1" applyFill="1" applyBorder="1" applyAlignment="1"/>
    <xf numFmtId="0" fontId="21" fillId="0" borderId="21" xfId="0" applyFont="1" applyBorder="1" applyAlignment="1"/>
    <xf numFmtId="168" fontId="21" fillId="19" borderId="21" xfId="0" applyNumberFormat="1" applyFont="1" applyFill="1" applyBorder="1" applyAlignment="1"/>
    <xf numFmtId="168" fontId="21" fillId="0" borderId="21" xfId="0" applyNumberFormat="1" applyFont="1" applyBorder="1" applyAlignment="1"/>
    <xf numFmtId="169" fontId="21" fillId="19" borderId="21" xfId="0" applyNumberFormat="1" applyFont="1" applyFill="1" applyBorder="1" applyAlignment="1"/>
    <xf numFmtId="169" fontId="21" fillId="0" borderId="21" xfId="0" applyNumberFormat="1" applyFont="1" applyBorder="1" applyAlignment="1"/>
    <xf numFmtId="2" fontId="21" fillId="19" borderId="21" xfId="0" applyNumberFormat="1" applyFont="1" applyFill="1" applyBorder="1" applyAlignment="1"/>
    <xf numFmtId="2" fontId="21" fillId="0" borderId="21" xfId="0" applyNumberFormat="1" applyFont="1" applyBorder="1" applyAlignment="1"/>
  </cellXfs>
  <cellStyles count="19">
    <cellStyle name="20% - Accent3 3 2" xfId="4" xr:uid="{ABC4988B-8BA7-47D0-A9D6-448C999748B6}"/>
    <cellStyle name="Comma 2" xfId="9" xr:uid="{DF4BF3A2-D7A3-47EF-AC54-A7FAB7C9E75A}"/>
    <cellStyle name="Good" xfId="5" builtinId="26"/>
    <cellStyle name="Heading 2" xfId="16" builtinId="17"/>
    <cellStyle name="Heading 3" xfId="1" builtinId="18"/>
    <cellStyle name="Heading 4" xfId="17" builtinId="19"/>
    <cellStyle name="Neutral" xfId="18" builtinId="28"/>
    <cellStyle name="Neutral 2" xfId="2" xr:uid="{3BCEFBE8-9934-4FD3-8457-D9BAD006E4B1}"/>
    <cellStyle name="Normal" xfId="0" builtinId="0"/>
    <cellStyle name="Normal 10" xfId="15" xr:uid="{9E72CD5A-5E8E-4F4A-BAA7-54C5D99D2714}"/>
    <cellStyle name="Normal 2" xfId="11" xr:uid="{BA9D4942-E3CF-409B-BCDE-38EDFD9D6F29}"/>
    <cellStyle name="Normal 3" xfId="3" xr:uid="{5030BCE0-FC65-47A7-9892-47CF2F6D47AC}"/>
    <cellStyle name="Normal 3 2" xfId="6" xr:uid="{9B8EF505-F528-4131-8F0F-83EBFBF25AE1}"/>
    <cellStyle name="Normal 4" xfId="7" xr:uid="{C9EADCC0-E05D-4CAA-AD1B-687D16D77867}"/>
    <cellStyle name="Normal 4 2" xfId="12" xr:uid="{91361594-6ABA-41C3-AAFC-59E0F69BF033}"/>
    <cellStyle name="Normal 5" xfId="13" xr:uid="{249A49C2-5C59-4012-BA96-9AABBBDE472F}"/>
    <cellStyle name="Normal 5 2" xfId="14" xr:uid="{23F20049-36C2-4A53-BDCA-3499D1C90EE1}"/>
    <cellStyle name="Normal 6" xfId="10" xr:uid="{7F616784-26AC-4FA4-9A32-4DE4FFE70B6B}"/>
    <cellStyle name="Percent 4" xfId="8" xr:uid="{CACF3872-4D05-4235-AEE5-387E165BA7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130175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82108E-6514-41D7-CE47-DDA788F8DDF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406400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C7E7AE6-66F6-884A-5244-76C3F59D297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406400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A62E79-A36C-8EC8-CC3F-E1F52F761D3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406400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2104559-467A-C0AE-5D4C-A4922F0FE44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CD4A26C-3189-6276-3FEB-F30DCC01ED7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VEDA/Veda/Veda_models/Tiam_framework_Kapsarc/SubRes_Tmpl/SubRES_H2-Productio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ELC_Lists"/>
      <sheetName val="Costs"/>
      <sheetName val="Costs-China"/>
      <sheetName val="ELC_Efficiency"/>
      <sheetName val="Emissions"/>
      <sheetName val="Constraints"/>
      <sheetName val="Lifetime"/>
      <sheetName val="Sector Delivery Mark-Ups"/>
      <sheetName val="TRA_SectFuel"/>
      <sheetName val="Costs (Optimistic)"/>
      <sheetName val="Efficiency (Optimistic)"/>
    </sheetNames>
    <sheetDataSet>
      <sheetData sheetId="0" refreshError="1"/>
      <sheetData sheetId="1">
        <row r="4">
          <cell r="H4" t="str">
            <v>Natural Gas with CCS</v>
          </cell>
          <cell r="K4" t="str">
            <v>Coal</v>
          </cell>
          <cell r="N4" t="str">
            <v>Residential</v>
          </cell>
        </row>
        <row r="5">
          <cell r="H5" t="str">
            <v>Electrolysis</v>
          </cell>
          <cell r="K5" t="str">
            <v>Gas</v>
          </cell>
          <cell r="N5" t="str">
            <v>Commercial</v>
          </cell>
        </row>
        <row r="6">
          <cell r="H6" t="str">
            <v>Coal Gasification with CCS</v>
          </cell>
          <cell r="K6" t="str">
            <v>Petcoke</v>
          </cell>
          <cell r="N6" t="str">
            <v>Industry</v>
          </cell>
        </row>
        <row r="7">
          <cell r="H7" t="str">
            <v>Biomass with CCS</v>
          </cell>
          <cell r="K7" t="str">
            <v>Biomass</v>
          </cell>
        </row>
        <row r="8">
          <cell r="K8" t="str">
            <v>HFO</v>
          </cell>
        </row>
        <row r="9">
          <cell r="K9" t="str">
            <v>Diesel</v>
          </cell>
        </row>
        <row r="10">
          <cell r="K10" t="str">
            <v>Waste</v>
          </cell>
        </row>
        <row r="11">
          <cell r="K11" t="str">
            <v>Electricity</v>
          </cell>
        </row>
      </sheetData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C1C47-C7B1-48B4-9602-2B825216B37E}">
  <dimension ref="B2:V18"/>
  <sheetViews>
    <sheetView workbookViewId="0">
      <selection activeCell="A7" sqref="A7"/>
    </sheetView>
  </sheetViews>
  <sheetFormatPr defaultRowHeight="14.25"/>
  <cols>
    <col min="2" max="2" width="10.1328125" bestFit="1" customWidth="1"/>
    <col min="3" max="3" width="17.9296875" bestFit="1" customWidth="1"/>
    <col min="4" max="4" width="8.06640625" bestFit="1" customWidth="1"/>
    <col min="5" max="5" width="4.3984375" bestFit="1" customWidth="1"/>
    <col min="6" max="6" width="4.59765625" bestFit="1" customWidth="1"/>
    <col min="7" max="7" width="7.59765625" bestFit="1" customWidth="1"/>
    <col min="10" max="10" width="17.9296875" bestFit="1" customWidth="1"/>
    <col min="11" max="11" width="8.1328125" bestFit="1" customWidth="1"/>
    <col min="12" max="12" width="32.19921875" bestFit="1" customWidth="1"/>
    <col min="13" max="13" width="3.3984375" bestFit="1" customWidth="1"/>
    <col min="14" max="14" width="7.73046875" bestFit="1" customWidth="1"/>
    <col min="15" max="15" width="6.9296875" bestFit="1" customWidth="1"/>
    <col min="17" max="17" width="3.73046875" bestFit="1" customWidth="1"/>
    <col min="22" max="22" width="4.265625" bestFit="1" customWidth="1"/>
  </cols>
  <sheetData>
    <row r="2" spans="2:22" ht="14.65" thickBot="1">
      <c r="B2" s="2" t="s">
        <v>0</v>
      </c>
      <c r="L2" s="2" t="s">
        <v>104</v>
      </c>
      <c r="N2" s="1"/>
      <c r="O2" s="1"/>
      <c r="P2" s="1"/>
      <c r="Q2" s="1"/>
    </row>
    <row r="3" spans="2:22">
      <c r="B3" s="1" t="s">
        <v>6</v>
      </c>
      <c r="C3" s="1" t="s">
        <v>1</v>
      </c>
      <c r="D3" s="1" t="s">
        <v>7</v>
      </c>
      <c r="E3" s="1" t="s">
        <v>9</v>
      </c>
      <c r="F3" s="1" t="s">
        <v>8</v>
      </c>
      <c r="G3" s="1" t="s">
        <v>11</v>
      </c>
      <c r="J3" s="1" t="s">
        <v>12</v>
      </c>
      <c r="K3" s="1" t="s">
        <v>2</v>
      </c>
      <c r="L3" s="1" t="s">
        <v>3</v>
      </c>
      <c r="M3" t="s">
        <v>4</v>
      </c>
      <c r="N3" t="s">
        <v>5</v>
      </c>
      <c r="O3" s="1" t="s">
        <v>32</v>
      </c>
      <c r="P3" s="1">
        <v>2022</v>
      </c>
      <c r="Q3" s="1">
        <v>0</v>
      </c>
      <c r="R3" t="s">
        <v>103</v>
      </c>
      <c r="S3" t="s">
        <v>107</v>
      </c>
    </row>
    <row r="4" spans="2:22">
      <c r="B4" s="1" t="s">
        <v>17</v>
      </c>
      <c r="C4" s="1" t="s">
        <v>13</v>
      </c>
      <c r="E4" s="1" t="s">
        <v>21</v>
      </c>
      <c r="F4" t="s">
        <v>10</v>
      </c>
      <c r="G4" t="s">
        <v>14</v>
      </c>
      <c r="J4" s="1" t="str">
        <f>C4</f>
        <v>ElcAgg_Solar</v>
      </c>
      <c r="L4" s="1" t="s">
        <v>15</v>
      </c>
      <c r="M4" s="1">
        <v>1</v>
      </c>
      <c r="N4" s="1">
        <v>8.76</v>
      </c>
      <c r="O4" s="1"/>
      <c r="P4" s="1"/>
      <c r="Q4" s="1"/>
    </row>
    <row r="5" spans="2:22">
      <c r="B5" s="1" t="s">
        <v>17</v>
      </c>
      <c r="C5" s="1" t="s">
        <v>16</v>
      </c>
      <c r="E5" s="1" t="s">
        <v>21</v>
      </c>
      <c r="F5" t="s">
        <v>10</v>
      </c>
      <c r="G5" t="s">
        <v>14</v>
      </c>
      <c r="H5" s="1"/>
      <c r="I5" s="1"/>
      <c r="J5" s="1" t="str">
        <f>C5</f>
        <v>ElcAgg_Wind</v>
      </c>
      <c r="L5" s="1" t="s">
        <v>15</v>
      </c>
      <c r="M5" s="1">
        <v>1</v>
      </c>
      <c r="N5" s="1">
        <v>8.76</v>
      </c>
      <c r="O5" s="1"/>
      <c r="P5" s="1"/>
      <c r="Q5" s="1"/>
    </row>
    <row r="6" spans="2:22">
      <c r="B6" t="s">
        <v>20</v>
      </c>
      <c r="C6" t="s">
        <v>106</v>
      </c>
      <c r="D6" s="1" t="s">
        <v>108</v>
      </c>
      <c r="E6" s="1" t="s">
        <v>21</v>
      </c>
      <c r="F6" t="s">
        <v>10</v>
      </c>
      <c r="G6" s="1"/>
      <c r="H6" s="1"/>
      <c r="I6" s="1"/>
      <c r="J6" s="1" t="str">
        <f>C6</f>
        <v>e_demand</v>
      </c>
      <c r="K6" s="1" t="s">
        <v>19</v>
      </c>
      <c r="L6" t="s">
        <v>22</v>
      </c>
      <c r="M6" s="1">
        <v>1</v>
      </c>
      <c r="N6" s="1">
        <v>8.76</v>
      </c>
      <c r="O6" s="1"/>
      <c r="P6" s="1"/>
      <c r="Q6" s="1"/>
      <c r="V6" t="s">
        <v>102</v>
      </c>
    </row>
    <row r="7" spans="2:22">
      <c r="B7" t="s">
        <v>20</v>
      </c>
      <c r="C7" t="s">
        <v>149</v>
      </c>
      <c r="D7" s="1" t="s">
        <v>150</v>
      </c>
      <c r="E7" s="1" t="s">
        <v>21</v>
      </c>
      <c r="F7" t="s">
        <v>10</v>
      </c>
      <c r="G7" s="1"/>
      <c r="H7" s="1"/>
      <c r="I7" s="1"/>
      <c r="J7" s="1" t="str">
        <f>C7</f>
        <v>h_demand</v>
      </c>
      <c r="K7" s="1" t="s">
        <v>37</v>
      </c>
      <c r="L7" t="s">
        <v>151</v>
      </c>
      <c r="M7" s="1">
        <v>1</v>
      </c>
      <c r="N7" s="1">
        <v>8.76</v>
      </c>
      <c r="O7" s="1"/>
      <c r="P7" s="1"/>
      <c r="Q7" s="1"/>
    </row>
    <row r="8" spans="2:22">
      <c r="B8" s="1" t="s">
        <v>30</v>
      </c>
      <c r="C8" s="1" t="s">
        <v>31</v>
      </c>
      <c r="D8" s="1" t="s">
        <v>109</v>
      </c>
      <c r="E8" s="1" t="s">
        <v>21</v>
      </c>
      <c r="F8" t="s">
        <v>10</v>
      </c>
      <c r="G8" s="1"/>
      <c r="H8" s="1"/>
      <c r="I8" s="1"/>
      <c r="J8" s="1" t="str">
        <f>C8</f>
        <v>fuel_supply</v>
      </c>
      <c r="K8" s="1"/>
      <c r="L8" s="1" t="s">
        <v>33</v>
      </c>
      <c r="M8" s="1"/>
      <c r="N8" s="1"/>
      <c r="O8" s="1">
        <f t="shared" ref="O8:O16" si="0">V8*3.6</f>
        <v>25.2</v>
      </c>
      <c r="P8" s="1"/>
      <c r="V8" s="1">
        <v>7</v>
      </c>
    </row>
    <row r="9" spans="2:22">
      <c r="B9" t="s">
        <v>30</v>
      </c>
      <c r="C9" t="s">
        <v>100</v>
      </c>
      <c r="D9" s="1"/>
      <c r="E9" s="1" t="s">
        <v>21</v>
      </c>
      <c r="F9" t="s">
        <v>10</v>
      </c>
      <c r="G9" s="1"/>
      <c r="H9" s="1"/>
      <c r="I9" s="1"/>
      <c r="K9" s="1"/>
      <c r="L9" s="1" t="s">
        <v>34</v>
      </c>
      <c r="M9" s="1"/>
      <c r="N9" s="1"/>
      <c r="O9" s="1">
        <f t="shared" si="0"/>
        <v>7.2</v>
      </c>
      <c r="P9" s="1"/>
      <c r="V9" s="1">
        <v>2</v>
      </c>
    </row>
    <row r="10" spans="2:22">
      <c r="B10" t="s">
        <v>99</v>
      </c>
      <c r="C10" t="s">
        <v>101</v>
      </c>
      <c r="D10" s="1"/>
      <c r="E10" s="1" t="s">
        <v>21</v>
      </c>
      <c r="F10" t="s">
        <v>10</v>
      </c>
      <c r="G10" s="1"/>
      <c r="H10" s="1"/>
      <c r="I10" s="1"/>
      <c r="K10" s="1"/>
      <c r="L10" s="1" t="s">
        <v>35</v>
      </c>
      <c r="M10" s="1"/>
      <c r="N10" s="1"/>
      <c r="O10" s="1">
        <f t="shared" si="0"/>
        <v>18</v>
      </c>
      <c r="P10" s="1"/>
      <c r="V10" s="1">
        <v>5</v>
      </c>
    </row>
    <row r="11" spans="2:22">
      <c r="B11" s="1"/>
      <c r="C11" s="1"/>
      <c r="D11" s="1"/>
      <c r="E11" s="1"/>
      <c r="F11" s="1"/>
      <c r="G11" s="1"/>
      <c r="H11" s="1"/>
      <c r="I11" s="1"/>
      <c r="J11" s="1"/>
      <c r="K11" s="1"/>
      <c r="L11" s="1" t="s">
        <v>36</v>
      </c>
      <c r="M11" s="1"/>
      <c r="N11" s="1"/>
      <c r="O11" s="1">
        <f t="shared" si="0"/>
        <v>0.36000000000000004</v>
      </c>
      <c r="P11" s="1"/>
      <c r="V11">
        <v>0.1</v>
      </c>
    </row>
    <row r="12" spans="2:22">
      <c r="B12" s="1"/>
      <c r="C12" s="1"/>
      <c r="D12" s="1"/>
      <c r="E12" s="1"/>
      <c r="F12" s="1"/>
      <c r="G12" s="1"/>
      <c r="H12" s="1"/>
      <c r="I12" s="1"/>
      <c r="J12" s="1"/>
      <c r="K12" s="1"/>
      <c r="L12" s="1" t="s">
        <v>29</v>
      </c>
      <c r="M12" s="1"/>
      <c r="N12" s="1"/>
      <c r="O12" s="1">
        <f t="shared" si="0"/>
        <v>0.36000000000000004</v>
      </c>
      <c r="P12" s="1"/>
      <c r="V12">
        <v>0.1</v>
      </c>
    </row>
    <row r="13" spans="2:22">
      <c r="B13" s="1"/>
      <c r="C13" s="1"/>
      <c r="D13" s="1"/>
      <c r="E13" s="1"/>
      <c r="F13" s="1"/>
      <c r="G13" s="1"/>
      <c r="H13" s="1"/>
      <c r="I13" s="1"/>
      <c r="J13" s="1"/>
      <c r="K13" s="1"/>
      <c r="L13" s="1" t="s">
        <v>38</v>
      </c>
      <c r="M13" s="1"/>
      <c r="N13" s="1"/>
      <c r="O13" s="1">
        <f t="shared" si="0"/>
        <v>0.36000000000000004</v>
      </c>
      <c r="P13" s="1"/>
      <c r="V13">
        <v>0.1</v>
      </c>
    </row>
    <row r="14" spans="2:22">
      <c r="B14" s="1"/>
      <c r="C14" s="1"/>
      <c r="D14" s="1"/>
      <c r="E14" s="1"/>
      <c r="F14" s="1"/>
      <c r="G14" s="1"/>
      <c r="H14" s="1"/>
      <c r="I14" s="1"/>
      <c r="J14" s="1"/>
      <c r="K14" s="1"/>
      <c r="L14" s="1" t="s">
        <v>39</v>
      </c>
      <c r="M14" s="1"/>
      <c r="N14" s="1"/>
      <c r="O14" s="1">
        <f t="shared" si="0"/>
        <v>36</v>
      </c>
      <c r="P14" s="1"/>
      <c r="V14">
        <v>10</v>
      </c>
    </row>
    <row r="15" spans="2:22">
      <c r="B15" s="1"/>
      <c r="C15" s="1"/>
      <c r="D15" s="1"/>
      <c r="E15" s="1"/>
      <c r="F15" s="1"/>
      <c r="G15" s="1"/>
      <c r="H15" s="1"/>
      <c r="I15" s="1"/>
      <c r="J15" s="1"/>
      <c r="K15" s="1"/>
      <c r="L15" s="1" t="s">
        <v>27</v>
      </c>
      <c r="M15" s="1"/>
      <c r="N15" s="1"/>
      <c r="O15" s="1">
        <f t="shared" si="0"/>
        <v>0.36000000000000004</v>
      </c>
      <c r="P15" s="1"/>
      <c r="V15">
        <v>0.1</v>
      </c>
    </row>
    <row r="16" spans="2:22">
      <c r="B16" s="1"/>
      <c r="C16" s="1"/>
      <c r="D16" s="1"/>
      <c r="E16" s="1"/>
      <c r="F16" s="1"/>
      <c r="G16" s="1"/>
      <c r="H16" s="1"/>
      <c r="I16" s="1"/>
      <c r="J16" s="1"/>
      <c r="K16" s="1"/>
      <c r="L16" s="1" t="s">
        <v>28</v>
      </c>
      <c r="M16" s="1"/>
      <c r="N16" s="1"/>
      <c r="O16" s="1">
        <f t="shared" si="0"/>
        <v>0.36000000000000004</v>
      </c>
      <c r="P16" s="1"/>
      <c r="V16">
        <v>0.1</v>
      </c>
    </row>
    <row r="17" spans="10:19">
      <c r="J17" t="str">
        <f>C9</f>
        <v>Trd_electricity import</v>
      </c>
      <c r="L17" t="s">
        <v>19</v>
      </c>
      <c r="P17">
        <v>0</v>
      </c>
      <c r="Q17">
        <v>3</v>
      </c>
      <c r="R17">
        <v>1000</v>
      </c>
      <c r="S17">
        <v>50</v>
      </c>
    </row>
    <row r="18" spans="10:19">
      <c r="J18" t="str">
        <f>C10</f>
        <v>Trd_electricity export</v>
      </c>
      <c r="K18" t="s">
        <v>19</v>
      </c>
      <c r="P18">
        <v>0</v>
      </c>
      <c r="Q18">
        <v>3</v>
      </c>
      <c r="R18">
        <v>1000</v>
      </c>
      <c r="S18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17F31-D792-47CD-82F2-E942FCB1F74A}">
  <dimension ref="A1:N6"/>
  <sheetViews>
    <sheetView workbookViewId="0">
      <selection activeCell="A2" sqref="A2"/>
    </sheetView>
  </sheetViews>
  <sheetFormatPr defaultRowHeight="14.25"/>
  <cols>
    <col min="2" max="2" width="10.59765625" customWidth="1"/>
    <col min="3" max="3" width="12.9296875" bestFit="1" customWidth="1"/>
    <col min="4" max="4" width="30.59765625" customWidth="1"/>
    <col min="5" max="6" width="10.59765625" customWidth="1"/>
    <col min="7" max="7" width="12.46484375" bestFit="1" customWidth="1"/>
    <col min="9" max="9" width="12.9296875" bestFit="1" customWidth="1"/>
    <col min="10" max="10" width="10.59765625" customWidth="1"/>
    <col min="11" max="11" width="10.796875" bestFit="1" customWidth="1"/>
    <col min="12" max="12" width="10.59765625" customWidth="1"/>
    <col min="13" max="13" width="18.6640625" bestFit="1" customWidth="1"/>
    <col min="14" max="14" width="10.59765625" customWidth="1"/>
  </cols>
  <sheetData>
    <row r="1" spans="1:14" ht="22.05" customHeight="1">
      <c r="A1" s="153" t="s">
        <v>163</v>
      </c>
      <c r="B1" s="153"/>
      <c r="C1" s="153"/>
      <c r="D1" s="153"/>
      <c r="E1" s="153"/>
      <c r="F1" s="153"/>
      <c r="G1" s="153"/>
      <c r="H1" s="153"/>
    </row>
    <row r="2" spans="1:14" ht="14.65" thickBot="1">
      <c r="B2" s="154" t="s">
        <v>152</v>
      </c>
      <c r="I2" s="154" t="s">
        <v>164</v>
      </c>
    </row>
    <row r="3" spans="1:14" ht="15.75" thickBot="1">
      <c r="B3" s="155" t="s">
        <v>6</v>
      </c>
      <c r="C3" s="155" t="s">
        <v>153</v>
      </c>
      <c r="D3" s="155" t="s">
        <v>154</v>
      </c>
      <c r="E3" s="155" t="s">
        <v>9</v>
      </c>
      <c r="F3" s="155" t="s">
        <v>8</v>
      </c>
      <c r="G3" s="155" t="s">
        <v>155</v>
      </c>
      <c r="I3" s="155" t="s">
        <v>153</v>
      </c>
      <c r="J3" s="155" t="s">
        <v>2</v>
      </c>
      <c r="K3" s="155" t="s">
        <v>3</v>
      </c>
      <c r="L3" s="155" t="s">
        <v>165</v>
      </c>
      <c r="M3" s="155" t="s">
        <v>166</v>
      </c>
      <c r="N3" s="155" t="s">
        <v>167</v>
      </c>
    </row>
    <row r="4" spans="1:14">
      <c r="B4" s="156" t="s">
        <v>17</v>
      </c>
      <c r="C4" s="156" t="s">
        <v>156</v>
      </c>
      <c r="D4" s="156" t="s">
        <v>157</v>
      </c>
      <c r="E4" s="156" t="s">
        <v>158</v>
      </c>
      <c r="F4" s="156" t="s">
        <v>10</v>
      </c>
      <c r="G4" s="156" t="s">
        <v>14</v>
      </c>
      <c r="I4" s="156" t="s">
        <v>156</v>
      </c>
      <c r="J4" s="156" t="s">
        <v>29</v>
      </c>
      <c r="K4" s="156" t="s">
        <v>19</v>
      </c>
      <c r="L4" s="158">
        <v>2.1950000000000003</v>
      </c>
      <c r="M4" s="156"/>
      <c r="N4" s="156"/>
    </row>
    <row r="5" spans="1:14">
      <c r="B5" s="157" t="s">
        <v>17</v>
      </c>
      <c r="C5" s="157" t="s">
        <v>159</v>
      </c>
      <c r="D5" s="157" t="s">
        <v>160</v>
      </c>
      <c r="E5" s="157" t="s">
        <v>158</v>
      </c>
      <c r="F5" s="157" t="s">
        <v>10</v>
      </c>
      <c r="G5" s="157" t="s">
        <v>14</v>
      </c>
      <c r="I5" s="157" t="s">
        <v>159</v>
      </c>
      <c r="J5" s="157" t="s">
        <v>29</v>
      </c>
      <c r="K5" s="157" t="s">
        <v>19</v>
      </c>
      <c r="L5" s="159">
        <v>6.92</v>
      </c>
      <c r="M5" s="157"/>
      <c r="N5" s="157"/>
    </row>
    <row r="6" spans="1:14">
      <c r="B6" s="156" t="s">
        <v>17</v>
      </c>
      <c r="C6" s="156" t="s">
        <v>161</v>
      </c>
      <c r="D6" s="156" t="s">
        <v>162</v>
      </c>
      <c r="E6" s="156" t="s">
        <v>158</v>
      </c>
      <c r="F6" s="156" t="s">
        <v>10</v>
      </c>
      <c r="G6" s="156" t="s">
        <v>14</v>
      </c>
      <c r="I6" s="156" t="s">
        <v>161</v>
      </c>
      <c r="J6" s="156" t="s">
        <v>29</v>
      </c>
      <c r="K6" s="156" t="s">
        <v>19</v>
      </c>
      <c r="L6" s="158">
        <v>13.84</v>
      </c>
      <c r="M6" s="156"/>
      <c r="N6" s="156"/>
    </row>
  </sheetData>
  <mergeCells count="1">
    <mergeCell ref="A1:H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6D8AA-F8A9-4BBE-94C7-C767CA3BCC03}">
  <dimension ref="B2:W61"/>
  <sheetViews>
    <sheetView workbookViewId="0">
      <selection activeCell="A2" sqref="A2"/>
    </sheetView>
  </sheetViews>
  <sheetFormatPr defaultColWidth="8.86328125" defaultRowHeight="14.25"/>
  <cols>
    <col min="2" max="2" width="18.86328125" bestFit="1" customWidth="1"/>
    <col min="3" max="3" width="17.59765625" bestFit="1" customWidth="1"/>
    <col min="4" max="4" width="26" customWidth="1"/>
    <col min="5" max="5" width="11.1328125" bestFit="1" customWidth="1"/>
    <col min="6" max="6" width="13.265625" bestFit="1" customWidth="1"/>
    <col min="7" max="7" width="12.1328125" bestFit="1" customWidth="1"/>
    <col min="8" max="8" width="10.265625" bestFit="1" customWidth="1"/>
    <col min="9" max="9" width="16.265625" bestFit="1" customWidth="1"/>
    <col min="10" max="10" width="19.265625" bestFit="1" customWidth="1"/>
    <col min="11" max="11" width="8.86328125" bestFit="1" customWidth="1"/>
    <col min="12" max="12" width="14.265625" bestFit="1" customWidth="1"/>
    <col min="13" max="13" width="9.1328125" bestFit="1" customWidth="1"/>
    <col min="14" max="14" width="13" bestFit="1" customWidth="1"/>
    <col min="15" max="15" width="7.59765625" bestFit="1" customWidth="1"/>
    <col min="16" max="17" width="9" bestFit="1" customWidth="1"/>
    <col min="18" max="18" width="7.59765625" bestFit="1" customWidth="1"/>
    <col min="19" max="20" width="9" bestFit="1" customWidth="1"/>
    <col min="21" max="21" width="10.33203125" bestFit="1" customWidth="1"/>
    <col min="22" max="22" width="12.1328125" bestFit="1" customWidth="1"/>
    <col min="23" max="23" width="3.796875" bestFit="1" customWidth="1"/>
  </cols>
  <sheetData>
    <row r="2" spans="2:23">
      <c r="B2" s="3" t="s">
        <v>23</v>
      </c>
      <c r="C2" s="3"/>
      <c r="D2" s="3"/>
      <c r="E2" s="3"/>
      <c r="F2" s="3"/>
      <c r="G2" s="3"/>
      <c r="H2" s="3"/>
      <c r="I2" s="3"/>
    </row>
    <row r="3" spans="2:23">
      <c r="B3" s="3" t="s">
        <v>40</v>
      </c>
      <c r="C3" s="3" t="s">
        <v>41</v>
      </c>
      <c r="D3" s="3" t="s">
        <v>42</v>
      </c>
      <c r="E3" s="3" t="s">
        <v>25</v>
      </c>
      <c r="F3" s="3" t="s">
        <v>43</v>
      </c>
      <c r="G3" s="3" t="s">
        <v>44</v>
      </c>
      <c r="H3" s="3" t="s">
        <v>45</v>
      </c>
      <c r="I3" s="3" t="s">
        <v>46</v>
      </c>
    </row>
    <row r="4" spans="2:23">
      <c r="B4" s="3" t="s">
        <v>47</v>
      </c>
      <c r="C4" s="3" t="s">
        <v>48</v>
      </c>
      <c r="D4" s="3" t="s">
        <v>49</v>
      </c>
      <c r="E4" s="3" t="s">
        <v>50</v>
      </c>
      <c r="F4" s="3"/>
      <c r="G4" s="5" t="s">
        <v>14</v>
      </c>
      <c r="H4" s="3"/>
      <c r="I4" s="3"/>
    </row>
    <row r="5" spans="2:23">
      <c r="C5" s="3" t="s">
        <v>51</v>
      </c>
      <c r="D5" s="3" t="s">
        <v>52</v>
      </c>
      <c r="E5" s="3" t="s">
        <v>50</v>
      </c>
      <c r="F5" s="3"/>
      <c r="G5" s="5" t="s">
        <v>14</v>
      </c>
    </row>
    <row r="8" spans="2:23">
      <c r="B8" s="5" t="s">
        <v>0</v>
      </c>
      <c r="C8" s="5"/>
      <c r="D8" s="5"/>
      <c r="E8" s="5"/>
      <c r="F8" s="5"/>
      <c r="G8" s="5"/>
      <c r="H8" s="6"/>
      <c r="I8" s="6"/>
      <c r="J8" s="6"/>
      <c r="K8" s="6"/>
      <c r="L8" s="6"/>
      <c r="M8" s="7" t="s">
        <v>53</v>
      </c>
      <c r="O8" s="6"/>
      <c r="P8" s="6"/>
      <c r="Q8" s="6"/>
      <c r="R8" s="6"/>
      <c r="S8" s="6"/>
      <c r="T8" s="6"/>
      <c r="U8" s="6"/>
      <c r="V8" s="6"/>
      <c r="W8" s="6"/>
    </row>
    <row r="9" spans="2:23">
      <c r="B9" s="5" t="s">
        <v>6</v>
      </c>
      <c r="C9" s="5" t="s">
        <v>1</v>
      </c>
      <c r="D9" s="5" t="s">
        <v>7</v>
      </c>
      <c r="E9" s="5" t="s">
        <v>54</v>
      </c>
      <c r="F9" s="5" t="s">
        <v>55</v>
      </c>
      <c r="G9" s="5" t="s">
        <v>11</v>
      </c>
      <c r="H9" s="6"/>
      <c r="I9" s="6" t="s">
        <v>1</v>
      </c>
      <c r="J9" s="6" t="s">
        <v>56</v>
      </c>
      <c r="K9" s="6" t="s">
        <v>57</v>
      </c>
      <c r="L9" s="6" t="s">
        <v>24</v>
      </c>
      <c r="M9" s="7" t="s">
        <v>58</v>
      </c>
      <c r="N9" s="6">
        <f>J35</f>
        <v>2020</v>
      </c>
      <c r="O9" s="6">
        <f t="shared" ref="O9:T9" si="0">K35</f>
        <v>2025</v>
      </c>
      <c r="P9" s="6">
        <f t="shared" si="0"/>
        <v>2030</v>
      </c>
      <c r="Q9" s="6">
        <f t="shared" si="0"/>
        <v>2035</v>
      </c>
      <c r="R9" s="6">
        <f t="shared" si="0"/>
        <v>2040</v>
      </c>
      <c r="S9" s="6">
        <f t="shared" si="0"/>
        <v>2045</v>
      </c>
      <c r="T9" s="6">
        <f t="shared" si="0"/>
        <v>2050</v>
      </c>
      <c r="U9" s="6" t="s">
        <v>3</v>
      </c>
      <c r="V9" s="6" t="s">
        <v>59</v>
      </c>
      <c r="W9" t="s">
        <v>60</v>
      </c>
    </row>
    <row r="10" spans="2:23">
      <c r="B10" s="5" t="s">
        <v>61</v>
      </c>
      <c r="C10" s="5" t="s">
        <v>62</v>
      </c>
      <c r="D10" s="8" t="s">
        <v>63</v>
      </c>
      <c r="E10" s="5" t="s">
        <v>50</v>
      </c>
      <c r="F10" s="5" t="s">
        <v>10</v>
      </c>
      <c r="G10" s="5" t="s">
        <v>14</v>
      </c>
      <c r="H10" s="6"/>
      <c r="I10" s="6" t="s">
        <v>64</v>
      </c>
      <c r="J10" s="6" t="s">
        <v>65</v>
      </c>
      <c r="K10" s="3" t="s">
        <v>51</v>
      </c>
      <c r="L10" s="3" t="s">
        <v>19</v>
      </c>
      <c r="M10" s="6" t="s">
        <v>18</v>
      </c>
      <c r="N10" s="9">
        <f>1/N17</f>
        <v>1.1764705882352942</v>
      </c>
      <c r="O10" s="9"/>
      <c r="P10" s="9"/>
      <c r="Q10" s="9"/>
      <c r="R10" s="9"/>
      <c r="S10" s="9"/>
      <c r="T10" s="9"/>
      <c r="U10" s="6"/>
      <c r="V10" s="5" t="str">
        <f>K10</f>
        <v>AuxStoOUT</v>
      </c>
      <c r="W10">
        <v>20</v>
      </c>
    </row>
    <row r="11" spans="2:23">
      <c r="B11" s="5"/>
      <c r="C11" s="7" t="s">
        <v>64</v>
      </c>
      <c r="D11" s="7" t="s">
        <v>66</v>
      </c>
      <c r="E11" s="5" t="s">
        <v>50</v>
      </c>
      <c r="F11" s="5" t="s">
        <v>10</v>
      </c>
      <c r="G11" s="5" t="s">
        <v>14</v>
      </c>
      <c r="H11" s="6"/>
      <c r="I11" s="6" t="s">
        <v>64</v>
      </c>
      <c r="J11" s="6" t="s">
        <v>67</v>
      </c>
      <c r="K11" s="6" t="s">
        <v>68</v>
      </c>
      <c r="L11" s="6" t="s">
        <v>19</v>
      </c>
      <c r="M11" s="6" t="s">
        <v>14</v>
      </c>
      <c r="N11" s="9">
        <f>4/24</f>
        <v>0.16666666666666666</v>
      </c>
      <c r="O11" s="4"/>
      <c r="P11" s="4"/>
      <c r="Q11" s="4"/>
      <c r="R11" s="4"/>
      <c r="S11" s="4"/>
      <c r="T11" s="4"/>
      <c r="U11" s="5" t="str">
        <f>L11</f>
        <v>ELC</v>
      </c>
    </row>
    <row r="12" spans="2:23">
      <c r="B12" s="5"/>
      <c r="C12" s="5"/>
      <c r="D12" s="5"/>
      <c r="E12" s="5"/>
      <c r="F12" s="5"/>
      <c r="G12" s="5"/>
      <c r="H12" s="6"/>
      <c r="I12" s="6" t="s">
        <v>64</v>
      </c>
      <c r="J12" s="6" t="s">
        <v>67</v>
      </c>
      <c r="K12" s="6" t="s">
        <v>26</v>
      </c>
      <c r="L12" s="6"/>
      <c r="M12" s="7" t="s">
        <v>14</v>
      </c>
      <c r="N12" s="9">
        <v>1</v>
      </c>
      <c r="O12" s="9"/>
      <c r="P12" s="9"/>
      <c r="Q12" s="9"/>
      <c r="R12" s="9"/>
      <c r="S12" s="9"/>
      <c r="T12" s="9"/>
      <c r="U12" s="6"/>
      <c r="V12" s="6"/>
    </row>
    <row r="13" spans="2:23">
      <c r="B13" s="5"/>
      <c r="C13" s="5"/>
      <c r="D13" s="5"/>
      <c r="E13" s="5"/>
      <c r="F13" s="5"/>
      <c r="G13" s="5"/>
      <c r="H13" s="6"/>
      <c r="I13" s="6" t="s">
        <v>64</v>
      </c>
      <c r="J13" s="6" t="s">
        <v>69</v>
      </c>
      <c r="K13" s="6"/>
      <c r="L13" s="6"/>
      <c r="M13" s="7"/>
      <c r="N13" s="9">
        <f>J40</f>
        <v>1363</v>
      </c>
      <c r="O13" s="9">
        <f t="shared" ref="O13:T13" si="1">K40</f>
        <v>956</v>
      </c>
      <c r="P13" s="9">
        <f t="shared" si="1"/>
        <v>784</v>
      </c>
      <c r="Q13" s="9">
        <f t="shared" si="1"/>
        <v>735</v>
      </c>
      <c r="R13" s="9">
        <f t="shared" si="1"/>
        <v>686</v>
      </c>
      <c r="S13" s="9">
        <f t="shared" si="1"/>
        <v>637</v>
      </c>
      <c r="T13" s="9">
        <f t="shared" si="1"/>
        <v>588</v>
      </c>
      <c r="U13" s="6"/>
      <c r="V13" s="6"/>
    </row>
    <row r="14" spans="2:23">
      <c r="I14" t="s">
        <v>64</v>
      </c>
      <c r="J14" t="s">
        <v>70</v>
      </c>
      <c r="N14" s="4">
        <f>J44</f>
        <v>34</v>
      </c>
      <c r="O14" s="4">
        <f t="shared" ref="O14:T14" si="2">K44</f>
        <v>24</v>
      </c>
      <c r="P14" s="4">
        <f t="shared" si="2"/>
        <v>20</v>
      </c>
      <c r="Q14" s="4">
        <f t="shared" si="2"/>
        <v>18</v>
      </c>
      <c r="R14" s="4">
        <f t="shared" si="2"/>
        <v>17</v>
      </c>
      <c r="S14" s="4">
        <f t="shared" si="2"/>
        <v>16</v>
      </c>
      <c r="T14" s="4">
        <f t="shared" si="2"/>
        <v>15</v>
      </c>
    </row>
    <row r="15" spans="2:23">
      <c r="I15" t="s">
        <v>64</v>
      </c>
      <c r="J15" t="s">
        <v>71</v>
      </c>
      <c r="M15" t="s">
        <v>18</v>
      </c>
      <c r="N15" s="4">
        <v>1</v>
      </c>
      <c r="O15" s="4"/>
      <c r="P15" s="4"/>
      <c r="Q15" s="4"/>
      <c r="R15" s="4"/>
      <c r="S15" s="4"/>
      <c r="T15" s="4"/>
    </row>
    <row r="16" spans="2:23">
      <c r="I16" t="s">
        <v>64</v>
      </c>
      <c r="J16" t="s">
        <v>72</v>
      </c>
      <c r="N16" s="9">
        <v>31.536000000000001</v>
      </c>
      <c r="O16" s="4"/>
      <c r="P16" s="4"/>
      <c r="Q16" s="4"/>
      <c r="R16" s="4"/>
      <c r="S16" s="4"/>
      <c r="T16" s="4"/>
    </row>
    <row r="17" spans="9:23">
      <c r="I17" t="s">
        <v>64</v>
      </c>
      <c r="J17" t="s">
        <v>73</v>
      </c>
      <c r="N17" s="4">
        <v>0.85</v>
      </c>
      <c r="O17" s="4"/>
      <c r="P17" s="4"/>
      <c r="Q17" s="4"/>
      <c r="R17" s="4"/>
      <c r="S17" s="4"/>
      <c r="T17" s="4"/>
    </row>
    <row r="18" spans="9:23">
      <c r="I18" t="s">
        <v>62</v>
      </c>
      <c r="J18" t="s">
        <v>65</v>
      </c>
      <c r="K18" s="3" t="s">
        <v>51</v>
      </c>
      <c r="L18" s="3" t="s">
        <v>19</v>
      </c>
      <c r="M18" t="s">
        <v>18</v>
      </c>
      <c r="N18" s="9">
        <f>1/N25</f>
        <v>1.1764705882352942</v>
      </c>
      <c r="O18" s="4"/>
      <c r="P18" s="4"/>
      <c r="Q18" s="4"/>
      <c r="R18" s="4"/>
      <c r="S18" s="4"/>
      <c r="T18" s="4"/>
      <c r="U18" s="6"/>
      <c r="V18" s="5" t="str">
        <f>K18</f>
        <v>AuxStoOUT</v>
      </c>
      <c r="W18">
        <v>20</v>
      </c>
    </row>
    <row r="19" spans="9:23">
      <c r="I19" t="s">
        <v>62</v>
      </c>
      <c r="J19" t="s">
        <v>67</v>
      </c>
      <c r="K19" t="s">
        <v>68</v>
      </c>
      <c r="L19" t="s">
        <v>19</v>
      </c>
      <c r="M19" t="s">
        <v>14</v>
      </c>
      <c r="N19" s="4">
        <f>8/24</f>
        <v>0.33333333333333331</v>
      </c>
      <c r="O19" s="4"/>
      <c r="P19" s="4"/>
      <c r="Q19" s="4"/>
      <c r="R19" s="4"/>
      <c r="S19" s="4"/>
      <c r="T19" s="4"/>
      <c r="U19" s="5" t="str">
        <f>L19</f>
        <v>ELC</v>
      </c>
    </row>
    <row r="20" spans="9:23">
      <c r="I20" t="s">
        <v>62</v>
      </c>
      <c r="J20" t="s">
        <v>67</v>
      </c>
      <c r="K20" t="s">
        <v>26</v>
      </c>
      <c r="M20" t="s">
        <v>14</v>
      </c>
      <c r="N20" s="4">
        <v>1</v>
      </c>
      <c r="O20" s="4"/>
      <c r="P20" s="4"/>
      <c r="Q20" s="4"/>
      <c r="R20" s="4"/>
      <c r="S20" s="4"/>
      <c r="T20" s="4"/>
    </row>
    <row r="21" spans="9:23">
      <c r="I21" t="s">
        <v>62</v>
      </c>
      <c r="J21" t="s">
        <v>69</v>
      </c>
      <c r="N21" s="4">
        <f>J49</f>
        <v>2470</v>
      </c>
      <c r="O21" s="4">
        <f t="shared" ref="O21:T21" si="3">K49</f>
        <v>1714</v>
      </c>
      <c r="P21" s="4">
        <f t="shared" si="3"/>
        <v>1371</v>
      </c>
      <c r="Q21" s="4">
        <f t="shared" si="3"/>
        <v>1277</v>
      </c>
      <c r="R21" s="4">
        <f t="shared" si="3"/>
        <v>1183</v>
      </c>
      <c r="S21" s="4">
        <f t="shared" si="3"/>
        <v>1089</v>
      </c>
      <c r="T21" s="4">
        <f t="shared" si="3"/>
        <v>995</v>
      </c>
    </row>
    <row r="22" spans="9:23">
      <c r="I22" t="s">
        <v>62</v>
      </c>
      <c r="J22" t="s">
        <v>70</v>
      </c>
      <c r="N22" s="4">
        <f>J53</f>
        <v>62</v>
      </c>
      <c r="O22" s="4">
        <f t="shared" ref="O22:T22" si="4">K53</f>
        <v>43</v>
      </c>
      <c r="P22" s="4">
        <f t="shared" si="4"/>
        <v>34</v>
      </c>
      <c r="Q22" s="4">
        <f t="shared" si="4"/>
        <v>32</v>
      </c>
      <c r="R22" s="4">
        <f t="shared" si="4"/>
        <v>30</v>
      </c>
      <c r="S22" s="4">
        <f t="shared" si="4"/>
        <v>27</v>
      </c>
      <c r="T22" s="4">
        <f t="shared" si="4"/>
        <v>25</v>
      </c>
    </row>
    <row r="23" spans="9:23">
      <c r="I23" t="s">
        <v>62</v>
      </c>
      <c r="J23" t="s">
        <v>71</v>
      </c>
      <c r="M23" t="s">
        <v>18</v>
      </c>
      <c r="N23" s="4">
        <v>1</v>
      </c>
      <c r="O23" s="4"/>
      <c r="P23" s="4"/>
      <c r="Q23" s="4"/>
      <c r="R23" s="4"/>
      <c r="S23" s="4"/>
      <c r="T23" s="4"/>
    </row>
    <row r="24" spans="9:23">
      <c r="I24" t="s">
        <v>62</v>
      </c>
      <c r="J24" t="s">
        <v>72</v>
      </c>
      <c r="N24" s="9">
        <v>31.536000000000001</v>
      </c>
      <c r="O24" s="4"/>
      <c r="P24" s="4"/>
      <c r="Q24" s="4"/>
      <c r="R24" s="4"/>
      <c r="S24" s="4"/>
      <c r="T24" s="4"/>
    </row>
    <row r="25" spans="9:23">
      <c r="I25" t="s">
        <v>62</v>
      </c>
      <c r="J25" t="s">
        <v>73</v>
      </c>
      <c r="N25" s="4">
        <v>0.85</v>
      </c>
      <c r="O25" s="4"/>
      <c r="P25" s="4"/>
      <c r="Q25" s="4"/>
      <c r="R25" s="4"/>
      <c r="S25" s="4"/>
      <c r="T25" s="4"/>
    </row>
    <row r="31" spans="9:23" ht="15.75">
      <c r="I31" s="10" t="s">
        <v>74</v>
      </c>
      <c r="J31" s="11"/>
      <c r="K31" s="11"/>
      <c r="L31" s="11"/>
      <c r="M31" s="11"/>
      <c r="N31" s="11"/>
      <c r="O31" s="11"/>
      <c r="P31" s="11"/>
    </row>
    <row r="32" spans="9:23" ht="15.75">
      <c r="I32" s="10" t="s">
        <v>75</v>
      </c>
      <c r="J32" s="11"/>
      <c r="K32" s="11"/>
      <c r="L32" s="11"/>
      <c r="M32" s="11"/>
      <c r="N32" s="11"/>
      <c r="O32" s="11"/>
      <c r="P32" s="11"/>
    </row>
    <row r="33" spans="9:16">
      <c r="I33" s="12"/>
      <c r="J33" s="12"/>
      <c r="K33" s="12"/>
      <c r="L33" s="12"/>
      <c r="M33" s="12"/>
      <c r="N33" s="12"/>
      <c r="O33" s="12"/>
      <c r="P33" s="12"/>
    </row>
    <row r="34" spans="9:16" ht="15.75">
      <c r="I34" s="13" t="s">
        <v>76</v>
      </c>
      <c r="J34" s="14"/>
      <c r="K34" s="14"/>
      <c r="L34" s="14"/>
      <c r="M34" s="14"/>
      <c r="N34" s="14"/>
      <c r="O34" s="14"/>
      <c r="P34" s="14"/>
    </row>
    <row r="35" spans="9:16" ht="15.75">
      <c r="I35" s="14"/>
      <c r="J35" s="14">
        <v>2020</v>
      </c>
      <c r="K35" s="14">
        <v>2025</v>
      </c>
      <c r="L35" s="14">
        <v>2030</v>
      </c>
      <c r="M35" s="14">
        <v>2035</v>
      </c>
      <c r="N35" s="14">
        <v>2040</v>
      </c>
      <c r="O35" s="14">
        <v>2045</v>
      </c>
      <c r="P35" s="14">
        <v>2050</v>
      </c>
    </row>
    <row r="36" spans="9:16" ht="15.75">
      <c r="I36" s="15" t="s">
        <v>77</v>
      </c>
      <c r="J36" s="14"/>
      <c r="K36" s="14"/>
      <c r="L36" s="14"/>
      <c r="M36" s="14"/>
      <c r="N36" s="14"/>
      <c r="O36" s="14"/>
      <c r="P36" s="14"/>
    </row>
    <row r="37" spans="9:16" ht="15.75">
      <c r="I37" s="13" t="s">
        <v>78</v>
      </c>
      <c r="J37" s="14"/>
      <c r="K37" s="14"/>
      <c r="L37" s="14"/>
      <c r="M37" s="14"/>
      <c r="N37" s="14"/>
      <c r="O37" s="14"/>
      <c r="P37" s="14"/>
    </row>
    <row r="38" spans="9:16" ht="15.75">
      <c r="I38" s="14" t="s">
        <v>79</v>
      </c>
      <c r="J38" s="16">
        <v>1363</v>
      </c>
      <c r="K38" s="16">
        <v>839</v>
      </c>
      <c r="L38" s="16">
        <v>566</v>
      </c>
      <c r="M38" s="16">
        <v>512</v>
      </c>
      <c r="N38" s="16">
        <v>454</v>
      </c>
      <c r="O38" s="16">
        <v>400</v>
      </c>
      <c r="P38" s="16">
        <v>346</v>
      </c>
    </row>
    <row r="39" spans="9:16" ht="15.75">
      <c r="I39" s="14" t="s">
        <v>80</v>
      </c>
      <c r="J39" s="16">
        <v>1363</v>
      </c>
      <c r="K39" s="16">
        <v>1167</v>
      </c>
      <c r="L39" s="16">
        <v>981</v>
      </c>
      <c r="M39" s="16">
        <v>981</v>
      </c>
      <c r="N39" s="16">
        <v>981</v>
      </c>
      <c r="O39" s="16">
        <v>981</v>
      </c>
      <c r="P39" s="16">
        <v>981</v>
      </c>
    </row>
    <row r="40" spans="9:16" ht="15.75">
      <c r="I40" s="14" t="s">
        <v>81</v>
      </c>
      <c r="J40" s="16">
        <v>1363</v>
      </c>
      <c r="K40" s="16">
        <v>956</v>
      </c>
      <c r="L40" s="16">
        <v>784</v>
      </c>
      <c r="M40" s="16">
        <v>735</v>
      </c>
      <c r="N40" s="16">
        <v>686</v>
      </c>
      <c r="O40" s="16">
        <v>637</v>
      </c>
      <c r="P40" s="16">
        <v>588</v>
      </c>
    </row>
    <row r="41" spans="9:16" ht="15.75">
      <c r="I41" s="13" t="s">
        <v>82</v>
      </c>
      <c r="J41" s="17"/>
      <c r="K41" s="17"/>
      <c r="L41" s="17"/>
      <c r="M41" s="17"/>
      <c r="N41" s="17"/>
      <c r="O41" s="17"/>
      <c r="P41" s="17"/>
    </row>
    <row r="42" spans="9:16" ht="15.75">
      <c r="I42" s="14" t="s">
        <v>79</v>
      </c>
      <c r="J42" s="18">
        <v>34</v>
      </c>
      <c r="K42" s="18">
        <v>21</v>
      </c>
      <c r="L42" s="18">
        <v>14</v>
      </c>
      <c r="M42" s="18">
        <v>13</v>
      </c>
      <c r="N42" s="18">
        <v>11</v>
      </c>
      <c r="O42" s="18">
        <v>10</v>
      </c>
      <c r="P42" s="18">
        <v>9</v>
      </c>
    </row>
    <row r="43" spans="9:16" ht="15.75">
      <c r="I43" s="14" t="s">
        <v>80</v>
      </c>
      <c r="J43" s="18">
        <v>34</v>
      </c>
      <c r="K43" s="18">
        <v>29</v>
      </c>
      <c r="L43" s="18">
        <v>25</v>
      </c>
      <c r="M43" s="18">
        <v>25</v>
      </c>
      <c r="N43" s="18">
        <v>25</v>
      </c>
      <c r="O43" s="18">
        <v>25</v>
      </c>
      <c r="P43" s="18">
        <v>25</v>
      </c>
    </row>
    <row r="44" spans="9:16" ht="15.75">
      <c r="I44" s="14" t="s">
        <v>81</v>
      </c>
      <c r="J44" s="18">
        <v>34</v>
      </c>
      <c r="K44" s="18">
        <v>24</v>
      </c>
      <c r="L44" s="18">
        <v>20</v>
      </c>
      <c r="M44" s="18">
        <v>18</v>
      </c>
      <c r="N44" s="18">
        <v>17</v>
      </c>
      <c r="O44" s="18">
        <v>16</v>
      </c>
      <c r="P44" s="18">
        <v>15</v>
      </c>
    </row>
    <row r="45" spans="9:16" ht="15.75">
      <c r="I45" s="15" t="s">
        <v>83</v>
      </c>
      <c r="J45" s="17"/>
      <c r="K45" s="17"/>
      <c r="L45" s="17"/>
      <c r="M45" s="17"/>
      <c r="N45" s="17"/>
      <c r="O45" s="17"/>
      <c r="P45" s="17"/>
    </row>
    <row r="46" spans="9:16" ht="15.75">
      <c r="I46" s="13" t="s">
        <v>78</v>
      </c>
      <c r="J46" s="17"/>
      <c r="K46" s="17"/>
      <c r="L46" s="17"/>
      <c r="M46" s="17"/>
      <c r="N46" s="17"/>
      <c r="O46" s="17"/>
      <c r="P46" s="17"/>
    </row>
    <row r="47" spans="9:16" ht="15.75">
      <c r="I47" s="14" t="s">
        <v>79</v>
      </c>
      <c r="J47" s="16">
        <v>2470</v>
      </c>
      <c r="K47" s="16">
        <v>1518</v>
      </c>
      <c r="L47" s="16">
        <v>1024</v>
      </c>
      <c r="M47" s="16">
        <v>927</v>
      </c>
      <c r="N47" s="16">
        <v>822</v>
      </c>
      <c r="O47" s="16">
        <v>724</v>
      </c>
      <c r="P47" s="16">
        <v>626</v>
      </c>
    </row>
    <row r="48" spans="9:16" ht="15.75">
      <c r="I48" s="14" t="s">
        <v>80</v>
      </c>
      <c r="J48" s="16">
        <v>2470</v>
      </c>
      <c r="K48" s="16">
        <v>2111</v>
      </c>
      <c r="L48" s="16">
        <v>1754</v>
      </c>
      <c r="M48" s="16">
        <v>1754</v>
      </c>
      <c r="N48" s="16">
        <v>1754</v>
      </c>
      <c r="O48" s="16">
        <v>1754</v>
      </c>
      <c r="P48" s="16">
        <v>1754</v>
      </c>
    </row>
    <row r="49" spans="9:16" ht="15.75">
      <c r="I49" s="14" t="s">
        <v>81</v>
      </c>
      <c r="J49" s="16">
        <v>2470</v>
      </c>
      <c r="K49" s="16">
        <v>1714</v>
      </c>
      <c r="L49" s="16">
        <v>1371</v>
      </c>
      <c r="M49" s="16">
        <v>1277</v>
      </c>
      <c r="N49" s="16">
        <v>1183</v>
      </c>
      <c r="O49" s="16">
        <v>1089</v>
      </c>
      <c r="P49" s="16">
        <v>995</v>
      </c>
    </row>
    <row r="50" spans="9:16" ht="15.75">
      <c r="I50" s="13" t="s">
        <v>82</v>
      </c>
      <c r="J50" s="17"/>
      <c r="K50" s="17"/>
      <c r="L50" s="17"/>
      <c r="M50" s="17"/>
      <c r="N50" s="17"/>
      <c r="O50" s="17"/>
      <c r="P50" s="17"/>
    </row>
    <row r="51" spans="9:16" ht="15.75">
      <c r="I51" s="14" t="s">
        <v>79</v>
      </c>
      <c r="J51" s="18">
        <v>62</v>
      </c>
      <c r="K51" s="18">
        <v>38</v>
      </c>
      <c r="L51" s="18">
        <v>26</v>
      </c>
      <c r="M51" s="18">
        <v>23</v>
      </c>
      <c r="N51" s="18">
        <v>21</v>
      </c>
      <c r="O51" s="18">
        <v>18</v>
      </c>
      <c r="P51" s="18">
        <v>16</v>
      </c>
    </row>
    <row r="52" spans="9:16" ht="15.75">
      <c r="I52" s="14" t="s">
        <v>80</v>
      </c>
      <c r="J52" s="18">
        <v>62</v>
      </c>
      <c r="K52" s="18">
        <v>53</v>
      </c>
      <c r="L52" s="18">
        <v>44</v>
      </c>
      <c r="M52" s="18">
        <v>44</v>
      </c>
      <c r="N52" s="18">
        <v>44</v>
      </c>
      <c r="O52" s="18">
        <v>44</v>
      </c>
      <c r="P52" s="18">
        <v>44</v>
      </c>
    </row>
    <row r="53" spans="9:16" ht="15.75">
      <c r="I53" s="14" t="s">
        <v>81</v>
      </c>
      <c r="J53" s="18">
        <v>62</v>
      </c>
      <c r="K53" s="18">
        <v>43</v>
      </c>
      <c r="L53" s="18">
        <v>34</v>
      </c>
      <c r="M53" s="18">
        <v>32</v>
      </c>
      <c r="N53" s="18">
        <v>30</v>
      </c>
      <c r="O53" s="18">
        <v>27</v>
      </c>
      <c r="P53" s="18">
        <v>25</v>
      </c>
    </row>
    <row r="54" spans="9:16">
      <c r="I54" s="12"/>
      <c r="J54" s="12"/>
      <c r="K54" s="12"/>
      <c r="L54" s="12"/>
      <c r="M54" s="12"/>
      <c r="N54" s="12"/>
      <c r="O54" s="12"/>
      <c r="P54" s="12"/>
    </row>
    <row r="55" spans="9:16" ht="15.75">
      <c r="I55" s="11" t="s">
        <v>84</v>
      </c>
      <c r="J55" s="11">
        <v>0.85</v>
      </c>
      <c r="K55" s="11"/>
      <c r="L55" s="11"/>
      <c r="M55" s="11"/>
      <c r="N55" s="11"/>
      <c r="O55" s="11"/>
      <c r="P55" s="11"/>
    </row>
    <row r="56" spans="9:16" ht="15.75">
      <c r="I56" s="11" t="s">
        <v>85</v>
      </c>
      <c r="J56" s="11"/>
      <c r="K56" s="11"/>
      <c r="L56" s="11"/>
      <c r="M56" s="11"/>
      <c r="N56" s="11"/>
      <c r="O56" s="11"/>
      <c r="P56" s="11"/>
    </row>
    <row r="57" spans="9:16" ht="15.75">
      <c r="I57" s="11" t="s">
        <v>86</v>
      </c>
      <c r="J57" s="11"/>
      <c r="K57" s="11"/>
      <c r="L57" s="11"/>
      <c r="M57" s="19"/>
      <c r="N57" s="11"/>
      <c r="O57" s="11"/>
      <c r="P57" s="11"/>
    </row>
    <row r="58" spans="9:16" ht="15.75">
      <c r="I58" s="11"/>
      <c r="J58" s="11"/>
      <c r="K58" s="11"/>
      <c r="L58" s="11"/>
      <c r="M58" s="19"/>
      <c r="N58" s="11"/>
      <c r="O58" s="11"/>
      <c r="P58" s="11"/>
    </row>
    <row r="59" spans="9:16" ht="15.75">
      <c r="I59" s="11"/>
      <c r="J59" s="19"/>
      <c r="K59" s="11"/>
      <c r="L59" s="11"/>
      <c r="M59" s="19"/>
      <c r="N59" s="11"/>
      <c r="O59" s="11"/>
      <c r="P59" s="11"/>
    </row>
    <row r="60" spans="9:16" ht="15.75">
      <c r="I60" s="11"/>
      <c r="J60" s="19"/>
      <c r="K60" s="11"/>
      <c r="L60" s="11"/>
      <c r="M60" s="11"/>
      <c r="N60" s="11"/>
      <c r="O60" s="11"/>
      <c r="P60" s="11"/>
    </row>
    <row r="61" spans="9:16" ht="15.75">
      <c r="I61" s="11"/>
      <c r="J61" s="19"/>
      <c r="K61" s="11"/>
      <c r="L61" s="11"/>
      <c r="M61" s="11"/>
      <c r="N61" s="11"/>
      <c r="O61" s="11"/>
      <c r="P61" s="1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EA90E-43F0-4F26-A089-D51219939B11}">
  <dimension ref="B3:Y8"/>
  <sheetViews>
    <sheetView workbookViewId="0">
      <selection activeCell="B5" sqref="B5"/>
    </sheetView>
  </sheetViews>
  <sheetFormatPr defaultRowHeight="14.25"/>
  <cols>
    <col min="2" max="2" width="11.53125" bestFit="1" customWidth="1"/>
    <col min="3" max="3" width="8.1328125" bestFit="1" customWidth="1"/>
    <col min="4" max="4" width="14.86328125" bestFit="1" customWidth="1"/>
    <col min="5" max="5" width="11.59765625" bestFit="1" customWidth="1"/>
    <col min="6" max="6" width="14.86328125" bestFit="1" customWidth="1"/>
    <col min="7" max="7" width="9.59765625" bestFit="1" customWidth="1"/>
    <col min="8" max="8" width="9" bestFit="1" customWidth="1"/>
    <col min="9" max="9" width="4.73046875" bestFit="1" customWidth="1"/>
    <col min="10" max="10" width="1.73046875" bestFit="1" customWidth="1"/>
    <col min="11" max="11" width="6.73046875" bestFit="1" customWidth="1"/>
    <col min="12" max="12" width="14.796875" bestFit="1" customWidth="1"/>
    <col min="13" max="13" width="3.796875" bestFit="1" customWidth="1"/>
    <col min="14" max="14" width="6.265625" bestFit="1" customWidth="1"/>
    <col min="15" max="15" width="7.9296875" bestFit="1" customWidth="1"/>
    <col min="16" max="16" width="4.46484375" bestFit="1" customWidth="1"/>
    <col min="18" max="18" width="9.796875" bestFit="1" customWidth="1"/>
    <col min="19" max="19" width="11.53125" bestFit="1" customWidth="1"/>
    <col min="20" max="20" width="37.9296875" bestFit="1" customWidth="1"/>
    <col min="21" max="21" width="4.06640625" bestFit="1" customWidth="1"/>
    <col min="22" max="22" width="4.3984375" bestFit="1" customWidth="1"/>
    <col min="23" max="23" width="7.59765625" bestFit="1" customWidth="1"/>
    <col min="25" max="25" width="6.73046875" bestFit="1" customWidth="1"/>
  </cols>
  <sheetData>
    <row r="3" spans="2:25">
      <c r="B3" s="23"/>
      <c r="C3" s="23"/>
      <c r="D3" s="23"/>
      <c r="E3" s="23"/>
      <c r="F3" s="23"/>
      <c r="G3" s="23"/>
      <c r="H3" s="23" t="s">
        <v>87</v>
      </c>
      <c r="I3" s="23"/>
      <c r="J3" s="23"/>
      <c r="K3" s="23"/>
      <c r="L3" s="23"/>
      <c r="M3" s="23"/>
      <c r="N3" s="23"/>
      <c r="O3" s="23"/>
      <c r="P3" s="23"/>
      <c r="Q3" s="23"/>
      <c r="R3" s="23" t="s">
        <v>0</v>
      </c>
      <c r="S3" s="23"/>
      <c r="T3" s="23"/>
      <c r="U3" s="23"/>
      <c r="V3" s="23"/>
      <c r="W3" s="23"/>
      <c r="X3" s="23"/>
      <c r="Y3" s="23"/>
    </row>
    <row r="4" spans="2:25">
      <c r="B4" s="23" t="s">
        <v>1</v>
      </c>
      <c r="C4" t="s">
        <v>2</v>
      </c>
      <c r="D4" t="s">
        <v>3</v>
      </c>
      <c r="E4" t="s">
        <v>59</v>
      </c>
      <c r="F4" t="s">
        <v>57</v>
      </c>
      <c r="G4" t="s">
        <v>88</v>
      </c>
      <c r="H4" t="s">
        <v>89</v>
      </c>
      <c r="I4">
        <v>2030</v>
      </c>
      <c r="J4">
        <v>0</v>
      </c>
      <c r="K4" s="23" t="s">
        <v>90</v>
      </c>
      <c r="L4" s="23" t="s">
        <v>91</v>
      </c>
      <c r="M4" s="23" t="s">
        <v>60</v>
      </c>
      <c r="N4" s="23" t="s">
        <v>103</v>
      </c>
      <c r="O4" s="23" t="s">
        <v>92</v>
      </c>
      <c r="P4" s="23" t="s">
        <v>93</v>
      </c>
      <c r="Q4" s="23"/>
      <c r="R4" s="23" t="s">
        <v>6</v>
      </c>
      <c r="S4" s="23" t="s">
        <v>1</v>
      </c>
      <c r="T4" s="23" t="s">
        <v>7</v>
      </c>
      <c r="U4" s="23" t="s">
        <v>54</v>
      </c>
      <c r="V4" s="23" t="s">
        <v>55</v>
      </c>
      <c r="W4" s="23" t="s">
        <v>11</v>
      </c>
      <c r="X4" s="23" t="s">
        <v>94</v>
      </c>
      <c r="Y4" s="23" t="s">
        <v>95</v>
      </c>
    </row>
    <row r="5" spans="2:25">
      <c r="B5" t="s">
        <v>105</v>
      </c>
      <c r="C5" t="s">
        <v>19</v>
      </c>
      <c r="F5" t="s">
        <v>26</v>
      </c>
      <c r="K5" s="23">
        <v>0.90249999999999997</v>
      </c>
      <c r="L5" s="25">
        <f>24/6</f>
        <v>4</v>
      </c>
      <c r="M5" s="23">
        <v>10</v>
      </c>
      <c r="N5" s="23">
        <v>150</v>
      </c>
      <c r="O5" s="25">
        <v>1</v>
      </c>
      <c r="P5" s="23">
        <v>1</v>
      </c>
      <c r="Q5" s="23"/>
      <c r="R5" s="23" t="s">
        <v>98</v>
      </c>
      <c r="S5" s="23" t="str">
        <f>B5</f>
        <v>ev_battery</v>
      </c>
      <c r="T5" s="23" t="s">
        <v>96</v>
      </c>
      <c r="U5" s="23" t="s">
        <v>21</v>
      </c>
      <c r="V5" s="23" t="s">
        <v>21</v>
      </c>
      <c r="W5" s="23" t="s">
        <v>14</v>
      </c>
      <c r="X5" s="23"/>
      <c r="Y5" s="23"/>
    </row>
    <row r="6" spans="2:25">
      <c r="B6" s="23"/>
      <c r="F6" t="s">
        <v>68</v>
      </c>
      <c r="K6" s="23"/>
      <c r="L6" s="24">
        <v>1</v>
      </c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</row>
    <row r="7" spans="2:25">
      <c r="B7" s="23"/>
      <c r="D7" t="s">
        <v>97</v>
      </c>
      <c r="E7" t="s">
        <v>48</v>
      </c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</row>
    <row r="8" spans="2:25" ht="17.649999999999999">
      <c r="B8" s="20"/>
      <c r="E8" s="26"/>
      <c r="F8" t="str">
        <f>C5</f>
        <v>ELC</v>
      </c>
      <c r="G8" t="str">
        <f>E7</f>
        <v>AuxStoIN</v>
      </c>
      <c r="H8" t="s">
        <v>65</v>
      </c>
      <c r="I8">
        <v>1</v>
      </c>
      <c r="J8">
        <v>3</v>
      </c>
      <c r="K8" s="21"/>
      <c r="L8" s="21"/>
      <c r="M8" s="21"/>
      <c r="N8" s="21"/>
      <c r="O8" s="21"/>
      <c r="P8" s="21"/>
      <c r="Q8" s="20"/>
      <c r="R8" s="20"/>
      <c r="S8" s="20"/>
      <c r="T8" s="20"/>
      <c r="U8" s="20"/>
      <c r="V8" s="20"/>
      <c r="W8" s="22"/>
      <c r="X8" s="22"/>
      <c r="Y8" s="2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64BB3-8019-4461-A511-24783E2ADCDE}">
  <dimension ref="A1:Z29"/>
  <sheetViews>
    <sheetView zoomScale="85" zoomScaleNormal="85" workbookViewId="0">
      <selection activeCell="A28" sqref="A28"/>
    </sheetView>
  </sheetViews>
  <sheetFormatPr defaultRowHeight="14.25"/>
  <cols>
    <col min="1" max="1" width="11.1328125" bestFit="1" customWidth="1"/>
    <col min="2" max="2" width="11.1328125" customWidth="1"/>
    <col min="3" max="5" width="14" bestFit="1" customWidth="1"/>
    <col min="6" max="8" width="11.86328125" bestFit="1" customWidth="1"/>
    <col min="9" max="9" width="20.265625" bestFit="1" customWidth="1"/>
    <col min="10" max="10" width="15.59765625" bestFit="1" customWidth="1"/>
    <col min="11" max="11" width="20.265625" bestFit="1" customWidth="1"/>
    <col min="12" max="12" width="15.59765625" bestFit="1" customWidth="1"/>
    <col min="13" max="13" width="20.265625" bestFit="1" customWidth="1"/>
    <col min="14" max="14" width="15.59765625" bestFit="1" customWidth="1"/>
    <col min="15" max="15" width="18.86328125" customWidth="1"/>
    <col min="16" max="16" width="4.3984375" bestFit="1" customWidth="1"/>
    <col min="17" max="17" width="8.1328125" bestFit="1" customWidth="1"/>
    <col min="18" max="18" width="5.9296875" bestFit="1" customWidth="1"/>
    <col min="21" max="21" width="18.1328125" bestFit="1" customWidth="1"/>
    <col min="22" max="22" width="24" customWidth="1"/>
    <col min="23" max="23" width="4.53125" bestFit="1" customWidth="1"/>
    <col min="24" max="24" width="4.19921875" bestFit="1" customWidth="1"/>
    <col min="25" max="25" width="7.6640625" bestFit="1" customWidth="1"/>
    <col min="26" max="26" width="7.1328125" bestFit="1" customWidth="1"/>
  </cols>
  <sheetData>
    <row r="1" spans="1:18" ht="33.75" customHeight="1">
      <c r="A1" t="s">
        <v>110</v>
      </c>
      <c r="C1" s="147" t="s">
        <v>111</v>
      </c>
      <c r="D1" s="147"/>
      <c r="E1" s="147"/>
      <c r="F1" s="148" t="s">
        <v>112</v>
      </c>
      <c r="G1" s="147"/>
      <c r="H1" s="149"/>
      <c r="I1" s="147" t="s">
        <v>113</v>
      </c>
      <c r="J1" s="147"/>
      <c r="K1" s="147"/>
      <c r="L1" s="147"/>
      <c r="M1" s="147"/>
      <c r="N1" s="147"/>
      <c r="O1" s="150" t="s">
        <v>114</v>
      </c>
      <c r="P1" s="27"/>
      <c r="Q1" s="27"/>
      <c r="R1" s="27"/>
    </row>
    <row r="2" spans="1:18">
      <c r="C2" s="28" t="s">
        <v>103</v>
      </c>
      <c r="D2" s="28" t="s">
        <v>103</v>
      </c>
      <c r="E2" s="28" t="s">
        <v>103</v>
      </c>
      <c r="F2" s="28" t="s">
        <v>115</v>
      </c>
      <c r="G2" s="28" t="s">
        <v>115</v>
      </c>
      <c r="H2" s="28" t="s">
        <v>115</v>
      </c>
      <c r="I2" s="28" t="s">
        <v>116</v>
      </c>
      <c r="J2" s="28" t="s">
        <v>148</v>
      </c>
      <c r="K2" s="28" t="str">
        <f>I2</f>
        <v>input~GASNGA</v>
      </c>
      <c r="L2" s="28" t="s">
        <v>148</v>
      </c>
      <c r="M2" s="28" t="str">
        <f>K2</f>
        <v>input~GASNGA</v>
      </c>
      <c r="N2" s="28" t="s">
        <v>148</v>
      </c>
      <c r="O2" s="151"/>
      <c r="P2" s="27"/>
      <c r="Q2" s="27"/>
      <c r="R2" s="27"/>
    </row>
    <row r="3" spans="1:18">
      <c r="C3" s="28">
        <v>2020</v>
      </c>
      <c r="D3" s="28">
        <v>2030</v>
      </c>
      <c r="E3" s="28">
        <v>2050</v>
      </c>
      <c r="F3" s="28">
        <f>C3</f>
        <v>2020</v>
      </c>
      <c r="G3" s="28">
        <f t="shared" ref="G3:H3" si="0">D3</f>
        <v>2030</v>
      </c>
      <c r="H3" s="28">
        <f t="shared" si="0"/>
        <v>2050</v>
      </c>
      <c r="I3" s="28">
        <v>2015</v>
      </c>
      <c r="J3" s="28">
        <v>2015</v>
      </c>
      <c r="K3" s="28">
        <v>2030</v>
      </c>
      <c r="L3" s="28">
        <v>2030</v>
      </c>
      <c r="M3" s="28">
        <v>2050</v>
      </c>
      <c r="N3" s="28">
        <v>2050</v>
      </c>
      <c r="O3" s="151"/>
      <c r="P3" s="27"/>
      <c r="Q3" s="27"/>
      <c r="R3" s="27"/>
    </row>
    <row r="4" spans="1:18" ht="26.25">
      <c r="C4" s="29">
        <v>2020</v>
      </c>
      <c r="D4" s="29">
        <v>2030</v>
      </c>
      <c r="E4" s="29" t="s">
        <v>117</v>
      </c>
      <c r="F4" s="30">
        <v>2015</v>
      </c>
      <c r="G4" s="29">
        <v>2030</v>
      </c>
      <c r="H4" s="31" t="s">
        <v>117</v>
      </c>
      <c r="I4" s="29" t="s">
        <v>118</v>
      </c>
      <c r="J4" s="29" t="s">
        <v>119</v>
      </c>
      <c r="K4" s="32" t="s">
        <v>120</v>
      </c>
      <c r="L4" s="33" t="s">
        <v>121</v>
      </c>
      <c r="M4" s="29" t="s">
        <v>122</v>
      </c>
      <c r="N4" s="29" t="s">
        <v>123</v>
      </c>
      <c r="O4" s="152"/>
      <c r="P4" s="27"/>
      <c r="Q4" s="27"/>
      <c r="R4" s="27"/>
    </row>
    <row r="5" spans="1:18">
      <c r="C5" s="34">
        <v>550</v>
      </c>
      <c r="D5" s="34">
        <v>500</v>
      </c>
      <c r="E5" s="34">
        <v>450</v>
      </c>
      <c r="F5" s="35">
        <v>22</v>
      </c>
      <c r="G5" s="36">
        <v>20</v>
      </c>
      <c r="H5" s="37">
        <v>18</v>
      </c>
      <c r="I5" s="38">
        <v>1.33</v>
      </c>
      <c r="J5" s="38">
        <v>9.4E-2</v>
      </c>
      <c r="K5" s="39">
        <v>1.3</v>
      </c>
      <c r="L5" s="40">
        <v>9.4E-2</v>
      </c>
      <c r="M5" s="38">
        <v>1.28</v>
      </c>
      <c r="N5" s="38">
        <v>9.4E-2</v>
      </c>
      <c r="O5" s="41" t="s">
        <v>124</v>
      </c>
      <c r="P5" s="42"/>
      <c r="Q5" s="42"/>
      <c r="R5" s="42"/>
    </row>
    <row r="6" spans="1:18">
      <c r="C6" s="43">
        <v>900</v>
      </c>
      <c r="D6" s="43">
        <v>850</v>
      </c>
      <c r="E6" s="43">
        <v>800</v>
      </c>
      <c r="F6" s="44">
        <v>36</v>
      </c>
      <c r="G6" s="45">
        <v>34</v>
      </c>
      <c r="H6" s="46">
        <v>32</v>
      </c>
      <c r="I6" s="47">
        <v>1.33</v>
      </c>
      <c r="J6" s="47">
        <v>1.0940000000000001</v>
      </c>
      <c r="K6" s="48">
        <v>1.3</v>
      </c>
      <c r="L6" s="49">
        <v>1.0940000000000001</v>
      </c>
      <c r="M6" s="47">
        <v>1.28</v>
      </c>
      <c r="N6" s="47">
        <v>1.0940000000000001</v>
      </c>
      <c r="O6" s="50" t="s">
        <v>125</v>
      </c>
      <c r="P6" s="51"/>
      <c r="Q6" s="51"/>
      <c r="R6" s="51"/>
    </row>
    <row r="7" spans="1:18">
      <c r="C7" s="34">
        <v>1978</v>
      </c>
      <c r="D7" s="34">
        <v>1598</v>
      </c>
      <c r="E7" s="34">
        <v>1450</v>
      </c>
      <c r="F7" s="35">
        <v>57</v>
      </c>
      <c r="G7" s="36">
        <v>31</v>
      </c>
      <c r="H7" s="37">
        <v>28</v>
      </c>
      <c r="I7" s="38">
        <v>1.53</v>
      </c>
      <c r="J7" s="38">
        <v>9.4E-2</v>
      </c>
      <c r="K7" s="39">
        <v>1.47</v>
      </c>
      <c r="L7" s="40">
        <v>9.4E-2</v>
      </c>
      <c r="M7" s="38">
        <v>1.43</v>
      </c>
      <c r="N7" s="38">
        <v>9.4E-2</v>
      </c>
      <c r="O7" s="41" t="s">
        <v>126</v>
      </c>
      <c r="P7" s="42"/>
      <c r="Q7" s="42"/>
      <c r="R7" s="42"/>
    </row>
    <row r="8" spans="1:18">
      <c r="C8" s="52">
        <v>1609.9999999999998</v>
      </c>
      <c r="D8" s="52">
        <v>740</v>
      </c>
      <c r="E8" s="52">
        <v>200</v>
      </c>
      <c r="F8" s="44">
        <v>49.000000000000007</v>
      </c>
      <c r="G8" s="45">
        <v>15</v>
      </c>
      <c r="H8" s="46">
        <v>10</v>
      </c>
      <c r="I8" s="47">
        <v>0</v>
      </c>
      <c r="J8" s="47">
        <v>1.39</v>
      </c>
      <c r="K8" s="48">
        <v>0</v>
      </c>
      <c r="L8" s="49">
        <v>1.19</v>
      </c>
      <c r="M8" s="47">
        <v>0</v>
      </c>
      <c r="N8" s="47">
        <v>1.17</v>
      </c>
      <c r="O8" s="50" t="s">
        <v>127</v>
      </c>
      <c r="P8" s="51"/>
      <c r="Q8" s="51"/>
      <c r="R8" s="51"/>
    </row>
    <row r="9" spans="1:18">
      <c r="C9" s="53">
        <v>2530</v>
      </c>
      <c r="D9" s="53">
        <v>1175</v>
      </c>
      <c r="E9" s="53">
        <v>350</v>
      </c>
      <c r="F9" s="35">
        <v>77.000000000000014</v>
      </c>
      <c r="G9" s="36">
        <v>34</v>
      </c>
      <c r="H9" s="37">
        <v>18</v>
      </c>
      <c r="I9" s="38">
        <v>0</v>
      </c>
      <c r="J9" s="38">
        <v>1.5</v>
      </c>
      <c r="K9" s="39">
        <v>0</v>
      </c>
      <c r="L9" s="40">
        <v>1.25</v>
      </c>
      <c r="M9" s="38">
        <v>0</v>
      </c>
      <c r="N9" s="38">
        <v>1.19</v>
      </c>
      <c r="O9" s="41" t="s">
        <v>128</v>
      </c>
      <c r="P9" s="42"/>
      <c r="Q9" s="42"/>
      <c r="R9" s="42"/>
    </row>
    <row r="10" spans="1:18">
      <c r="C10" s="52">
        <v>1265</v>
      </c>
      <c r="D10" s="52">
        <v>600</v>
      </c>
      <c r="E10" s="52">
        <v>180</v>
      </c>
      <c r="F10" s="44">
        <v>28</v>
      </c>
      <c r="G10" s="45">
        <v>14</v>
      </c>
      <c r="H10" s="46">
        <v>9</v>
      </c>
      <c r="I10" s="47">
        <v>0</v>
      </c>
      <c r="J10" s="47">
        <v>1.3952</v>
      </c>
      <c r="K10" s="48">
        <v>0</v>
      </c>
      <c r="L10" s="49">
        <v>1.268</v>
      </c>
      <c r="M10" s="47">
        <v>0</v>
      </c>
      <c r="N10" s="47">
        <v>1.18</v>
      </c>
      <c r="O10" s="50" t="s">
        <v>129</v>
      </c>
      <c r="P10" s="51"/>
      <c r="Q10" s="51"/>
      <c r="R10" s="51"/>
    </row>
    <row r="11" spans="1:18">
      <c r="C11" s="53">
        <v>1897.4999999999998</v>
      </c>
      <c r="D11" s="53">
        <v>715</v>
      </c>
      <c r="E11" s="53">
        <v>300</v>
      </c>
      <c r="F11" s="35">
        <v>41</v>
      </c>
      <c r="G11" s="36">
        <v>17</v>
      </c>
      <c r="H11" s="37">
        <v>15</v>
      </c>
      <c r="I11" s="38">
        <v>0</v>
      </c>
      <c r="J11" s="38">
        <v>1.3952</v>
      </c>
      <c r="K11" s="39">
        <v>0</v>
      </c>
      <c r="L11" s="40">
        <v>1.268</v>
      </c>
      <c r="M11" s="38">
        <v>0</v>
      </c>
      <c r="N11" s="38">
        <v>1.2</v>
      </c>
      <c r="O11" s="41" t="s">
        <v>130</v>
      </c>
      <c r="P11" s="42"/>
      <c r="Q11" s="42"/>
      <c r="R11" s="42"/>
    </row>
    <row r="12" spans="1:18">
      <c r="C12" s="52">
        <v>3332.088235294118</v>
      </c>
      <c r="D12" s="52">
        <v>1421.3921568627452</v>
      </c>
      <c r="E12" s="52">
        <v>600</v>
      </c>
      <c r="F12" s="44">
        <v>55.825000000000003</v>
      </c>
      <c r="G12" s="45">
        <v>36.18</v>
      </c>
      <c r="H12" s="46">
        <v>39</v>
      </c>
      <c r="I12" s="47">
        <v>1.996667038759689</v>
      </c>
      <c r="J12" s="47">
        <v>0.83711999999999998</v>
      </c>
      <c r="K12" s="48">
        <v>1.4556272790939169</v>
      </c>
      <c r="L12" s="49">
        <v>0.76080000000000003</v>
      </c>
      <c r="M12" s="47">
        <v>0.33333333333333337</v>
      </c>
      <c r="N12" s="47">
        <v>0.70799999999999996</v>
      </c>
      <c r="O12" s="50" t="s">
        <v>131</v>
      </c>
      <c r="P12" s="51"/>
      <c r="Q12" s="51"/>
      <c r="R12" s="51"/>
    </row>
    <row r="13" spans="1:18">
      <c r="C13" s="53">
        <v>5331.3411764705888</v>
      </c>
      <c r="D13" s="53">
        <v>2920.8941176470589</v>
      </c>
      <c r="E13" s="53">
        <v>1100</v>
      </c>
      <c r="F13" s="35">
        <v>94.902500000000003</v>
      </c>
      <c r="G13" s="36">
        <v>63.314999999999998</v>
      </c>
      <c r="H13" s="37">
        <v>48.75</v>
      </c>
      <c r="I13" s="38">
        <v>1.996667038759689</v>
      </c>
      <c r="J13" s="38">
        <v>0.83711999999999998</v>
      </c>
      <c r="K13" s="39">
        <v>1.4556272790939169</v>
      </c>
      <c r="L13" s="40">
        <v>0.76080000000000003</v>
      </c>
      <c r="M13" s="38">
        <v>0.33333333333333337</v>
      </c>
      <c r="N13" s="38">
        <v>0.72</v>
      </c>
      <c r="O13" s="41" t="s">
        <v>132</v>
      </c>
      <c r="P13" s="42"/>
      <c r="Q13" s="42"/>
      <c r="R13" s="42"/>
    </row>
    <row r="14" spans="1:18">
      <c r="C14" s="54">
        <v>1200</v>
      </c>
      <c r="D14" s="54">
        <v>733</v>
      </c>
      <c r="E14" s="54">
        <v>263</v>
      </c>
      <c r="F14" s="55">
        <v>42</v>
      </c>
      <c r="G14" s="56">
        <v>22</v>
      </c>
      <c r="H14" s="57">
        <v>9</v>
      </c>
      <c r="I14" s="58">
        <v>0</v>
      </c>
      <c r="J14" s="59">
        <v>0.01</v>
      </c>
      <c r="K14" s="60">
        <v>0</v>
      </c>
      <c r="L14" s="61">
        <v>0.01</v>
      </c>
      <c r="M14" s="59">
        <v>0</v>
      </c>
      <c r="N14" s="59">
        <v>0.01</v>
      </c>
      <c r="O14" s="62" t="s">
        <v>133</v>
      </c>
      <c r="P14" s="63"/>
      <c r="Q14" s="63"/>
      <c r="R14" s="63"/>
    </row>
    <row r="15" spans="1:18">
      <c r="C15" s="64">
        <v>450</v>
      </c>
      <c r="D15" s="64">
        <v>450</v>
      </c>
      <c r="E15" s="64">
        <v>450</v>
      </c>
      <c r="F15" s="65">
        <v>18</v>
      </c>
      <c r="G15" s="66">
        <v>18</v>
      </c>
      <c r="H15" s="67">
        <v>18</v>
      </c>
      <c r="I15" s="68">
        <v>0.26582278481012644</v>
      </c>
      <c r="J15" s="69">
        <v>0.06</v>
      </c>
      <c r="K15" s="70">
        <v>0.26582278481012644</v>
      </c>
      <c r="L15" s="71">
        <v>0.06</v>
      </c>
      <c r="M15" s="69">
        <v>0.26582278481012644</v>
      </c>
      <c r="N15" s="69">
        <v>0.06</v>
      </c>
      <c r="O15" s="72" t="s">
        <v>134</v>
      </c>
      <c r="P15" s="73"/>
      <c r="Q15" s="73"/>
      <c r="R15" s="73"/>
    </row>
    <row r="16" spans="1:18">
      <c r="C16" s="74">
        <v>200</v>
      </c>
      <c r="D16" s="74">
        <v>200</v>
      </c>
      <c r="E16" s="74">
        <v>200</v>
      </c>
      <c r="F16" s="75">
        <v>20</v>
      </c>
      <c r="G16" s="76">
        <v>20</v>
      </c>
      <c r="H16" s="77">
        <v>20</v>
      </c>
      <c r="I16" s="78">
        <v>1.2999999999999999E-2</v>
      </c>
      <c r="J16" s="79">
        <v>3.5999999999999997E-2</v>
      </c>
      <c r="K16" s="80">
        <v>1.2999999999999999E-2</v>
      </c>
      <c r="L16" s="81">
        <v>3.5999999999999997E-2</v>
      </c>
      <c r="M16" s="79">
        <v>1.2999999999999999E-2</v>
      </c>
      <c r="N16" s="79">
        <v>3.5999999999999997E-2</v>
      </c>
      <c r="O16" s="82" t="s">
        <v>135</v>
      </c>
      <c r="P16" s="83"/>
      <c r="Q16" s="83"/>
      <c r="R16" s="83"/>
    </row>
    <row r="17" spans="1:26">
      <c r="C17" s="64">
        <v>175</v>
      </c>
      <c r="D17" s="64">
        <v>175</v>
      </c>
      <c r="E17" s="64">
        <v>175</v>
      </c>
      <c r="F17" s="65">
        <v>5</v>
      </c>
      <c r="G17" s="66">
        <v>5</v>
      </c>
      <c r="H17" s="67">
        <v>5</v>
      </c>
      <c r="I17" s="68">
        <v>1.4E-2</v>
      </c>
      <c r="J17" s="69">
        <v>0</v>
      </c>
      <c r="K17" s="70">
        <v>1.4E-2</v>
      </c>
      <c r="L17" s="71">
        <v>0</v>
      </c>
      <c r="M17" s="69">
        <v>1.4E-2</v>
      </c>
      <c r="N17" s="69">
        <v>0</v>
      </c>
      <c r="O17" s="72" t="s">
        <v>136</v>
      </c>
      <c r="P17" s="73"/>
      <c r="Q17" s="73"/>
      <c r="R17" s="73"/>
    </row>
    <row r="18" spans="1:26">
      <c r="C18" s="84">
        <v>1000</v>
      </c>
      <c r="D18" s="84">
        <v>720</v>
      </c>
      <c r="E18" s="84">
        <v>364</v>
      </c>
      <c r="F18" s="85">
        <v>50</v>
      </c>
      <c r="G18" s="86">
        <v>31</v>
      </c>
      <c r="H18" s="87">
        <v>18</v>
      </c>
      <c r="I18" s="88">
        <v>0.2389</v>
      </c>
      <c r="J18" s="89">
        <v>3.056E-2</v>
      </c>
      <c r="K18" s="90">
        <v>0.2389</v>
      </c>
      <c r="L18" s="91">
        <v>3.056E-2</v>
      </c>
      <c r="M18" s="89">
        <v>0.2389</v>
      </c>
      <c r="N18" s="89">
        <v>3.056E-2</v>
      </c>
      <c r="O18" s="92" t="s">
        <v>137</v>
      </c>
      <c r="P18" s="93"/>
      <c r="Q18" s="93"/>
      <c r="R18" s="93"/>
    </row>
    <row r="19" spans="1:26">
      <c r="C19" s="94">
        <v>1556</v>
      </c>
      <c r="D19" s="94">
        <v>1143</v>
      </c>
      <c r="E19" s="95">
        <v>673</v>
      </c>
      <c r="F19" s="96">
        <v>54</v>
      </c>
      <c r="G19" s="97">
        <v>40</v>
      </c>
      <c r="H19" s="98">
        <v>24</v>
      </c>
      <c r="I19" s="99">
        <v>3.5000000000000003E-2</v>
      </c>
      <c r="J19" s="100">
        <v>0.02</v>
      </c>
      <c r="K19" s="101">
        <v>3.5000000000000003E-2</v>
      </c>
      <c r="L19" s="102">
        <v>0.02</v>
      </c>
      <c r="M19" s="100">
        <v>3.5000000000000003E-2</v>
      </c>
      <c r="N19" s="100">
        <v>0.02</v>
      </c>
      <c r="O19" s="103" t="s">
        <v>138</v>
      </c>
      <c r="P19" s="104"/>
      <c r="Q19" s="104"/>
      <c r="R19" s="104"/>
    </row>
    <row r="20" spans="1:26">
      <c r="C20" s="105">
        <v>2332</v>
      </c>
      <c r="D20" s="105">
        <v>1511</v>
      </c>
      <c r="E20" s="105">
        <v>965</v>
      </c>
      <c r="F20" s="106">
        <v>163</v>
      </c>
      <c r="G20" s="107">
        <v>106</v>
      </c>
      <c r="H20" s="108">
        <v>68</v>
      </c>
      <c r="I20" s="109">
        <v>0.46326666666666666</v>
      </c>
      <c r="J20" s="110">
        <v>1.9188104089219331</v>
      </c>
      <c r="K20" s="111">
        <v>0.39244195142277988</v>
      </c>
      <c r="L20" s="112">
        <v>1.6009812088633062</v>
      </c>
      <c r="M20" s="110">
        <v>0.37890902062421039</v>
      </c>
      <c r="N20" s="110">
        <v>1.5694083453910281</v>
      </c>
      <c r="O20" s="113" t="s">
        <v>139</v>
      </c>
      <c r="P20" s="93"/>
      <c r="Q20" s="93"/>
      <c r="R20" s="93"/>
    </row>
    <row r="21" spans="1:26">
      <c r="C21" s="114">
        <v>769.8768197088466</v>
      </c>
      <c r="D21" s="114">
        <v>648.04446103438272</v>
      </c>
      <c r="E21" s="114">
        <v>518.29059243801294</v>
      </c>
      <c r="F21" s="115">
        <v>26.945688689809632</v>
      </c>
      <c r="G21" s="116">
        <v>22.681556136203398</v>
      </c>
      <c r="H21" s="117">
        <v>18.140170735330454</v>
      </c>
      <c r="I21" s="118">
        <v>2.7777777777777777</v>
      </c>
      <c r="J21" s="119">
        <v>2.2222222222222223</v>
      </c>
      <c r="K21" s="120">
        <v>1.6666666666666665</v>
      </c>
      <c r="L21" s="121">
        <v>1.3888888888888888</v>
      </c>
      <c r="M21" s="119">
        <v>1.1388888888888888</v>
      </c>
      <c r="N21" s="119">
        <v>0.3</v>
      </c>
      <c r="O21" s="122" t="s">
        <v>140</v>
      </c>
      <c r="P21" s="123"/>
      <c r="Q21" s="123"/>
      <c r="R21" s="123"/>
    </row>
    <row r="22" spans="1:26">
      <c r="C22" s="124">
        <v>1259.7984322508398</v>
      </c>
      <c r="D22" s="124">
        <v>894.30135622744808</v>
      </c>
      <c r="E22" s="124">
        <v>495</v>
      </c>
      <c r="F22" s="125">
        <v>44.092945128779398</v>
      </c>
      <c r="G22" s="126">
        <v>31.300547467960687</v>
      </c>
      <c r="H22" s="127">
        <v>17.325000000000003</v>
      </c>
      <c r="I22" s="128">
        <v>2</v>
      </c>
      <c r="J22" s="129">
        <v>0.3</v>
      </c>
      <c r="K22" s="130">
        <v>1.8055555555555556</v>
      </c>
      <c r="L22" s="131">
        <v>0.3</v>
      </c>
      <c r="M22" s="129">
        <v>1.5</v>
      </c>
      <c r="N22" s="129">
        <v>0.3</v>
      </c>
      <c r="O22" s="132" t="s">
        <v>141</v>
      </c>
      <c r="P22" s="133"/>
      <c r="Q22" s="133"/>
      <c r="R22" s="133"/>
    </row>
    <row r="23" spans="1:26">
      <c r="C23" s="134">
        <v>174</v>
      </c>
      <c r="D23" s="134">
        <v>174</v>
      </c>
      <c r="E23" s="134">
        <v>174</v>
      </c>
      <c r="F23" s="135">
        <v>3</v>
      </c>
      <c r="G23" s="136">
        <v>3</v>
      </c>
      <c r="H23" s="137">
        <v>3</v>
      </c>
      <c r="I23" s="138">
        <v>0</v>
      </c>
      <c r="J23" s="139">
        <v>0.20588235294117646</v>
      </c>
      <c r="K23" s="140">
        <v>0</v>
      </c>
      <c r="L23" s="141">
        <v>0.20588235294117646</v>
      </c>
      <c r="M23" s="139">
        <v>0</v>
      </c>
      <c r="N23" s="139">
        <v>0.20588235294117646</v>
      </c>
      <c r="O23" s="142" t="s">
        <v>142</v>
      </c>
      <c r="P23" s="123"/>
      <c r="Q23" s="123"/>
      <c r="R23" s="123"/>
    </row>
    <row r="26" spans="1:26" ht="17.25" thickBot="1">
      <c r="C26" s="143" t="s">
        <v>143</v>
      </c>
      <c r="T26" s="143" t="s">
        <v>0</v>
      </c>
    </row>
    <row r="27" spans="1:26" ht="14.65" thickTop="1">
      <c r="A27" s="144" t="s">
        <v>3</v>
      </c>
      <c r="B27" s="144" t="s">
        <v>2</v>
      </c>
      <c r="C27" s="144" t="str">
        <f>C2&amp;"~"&amp;C3</f>
        <v>invcost~2020</v>
      </c>
      <c r="D27" s="144" t="str">
        <f t="shared" ref="D27:N27" si="1">D2&amp;"~"&amp;D3</f>
        <v>invcost~2030</v>
      </c>
      <c r="E27" s="144" t="str">
        <f t="shared" si="1"/>
        <v>invcost~2050</v>
      </c>
      <c r="F27" s="144" t="str">
        <f t="shared" si="1"/>
        <v>fixom~2020</v>
      </c>
      <c r="G27" s="144" t="str">
        <f t="shared" si="1"/>
        <v>fixom~2030</v>
      </c>
      <c r="H27" s="144" t="str">
        <f t="shared" si="1"/>
        <v>fixom~2050</v>
      </c>
      <c r="I27" s="144" t="str">
        <f t="shared" si="1"/>
        <v>input~GASNGA~2015</v>
      </c>
      <c r="J27" s="144" t="s">
        <v>148</v>
      </c>
      <c r="K27" s="144" t="str">
        <f t="shared" si="1"/>
        <v>input~GASNGA~2030</v>
      </c>
      <c r="L27" s="144" t="str">
        <f t="shared" si="1"/>
        <v>efficiency~2030</v>
      </c>
      <c r="M27" s="144" t="str">
        <f t="shared" si="1"/>
        <v>input~GASNGA~2050</v>
      </c>
      <c r="N27" s="144" t="str">
        <f t="shared" si="1"/>
        <v>efficiency~2050</v>
      </c>
      <c r="O27" s="144" t="s">
        <v>1</v>
      </c>
      <c r="P27" s="144" t="s">
        <v>60</v>
      </c>
      <c r="Q27" s="144" t="s">
        <v>144</v>
      </c>
      <c r="T27" s="144" t="s">
        <v>6</v>
      </c>
      <c r="U27" s="144" t="s">
        <v>1</v>
      </c>
      <c r="V27" s="144" t="s">
        <v>7</v>
      </c>
      <c r="W27" s="144" t="s">
        <v>55</v>
      </c>
      <c r="X27" s="144" t="s">
        <v>54</v>
      </c>
      <c r="Y27" s="144" t="s">
        <v>11</v>
      </c>
      <c r="Z27" s="144" t="s">
        <v>95</v>
      </c>
    </row>
    <row r="28" spans="1:26">
      <c r="A28" t="s">
        <v>37</v>
      </c>
      <c r="B28" t="s">
        <v>15</v>
      </c>
      <c r="C28" s="145">
        <f>C8</f>
        <v>1609.9999999999998</v>
      </c>
      <c r="D28" s="145">
        <f>D8</f>
        <v>740</v>
      </c>
      <c r="E28" s="146">
        <v>450</v>
      </c>
      <c r="F28" s="145">
        <f>F8</f>
        <v>49.000000000000007</v>
      </c>
      <c r="G28" s="145">
        <f>G8</f>
        <v>15</v>
      </c>
      <c r="H28" s="145">
        <f>H8</f>
        <v>10</v>
      </c>
      <c r="I28" s="4"/>
      <c r="J28" s="4">
        <f>1/J8</f>
        <v>0.71942446043165476</v>
      </c>
      <c r="K28" s="4"/>
      <c r="L28" s="4">
        <f>1/L8</f>
        <v>0.84033613445378152</v>
      </c>
      <c r="M28" s="4"/>
      <c r="N28" s="4">
        <f>1/N8</f>
        <v>0.85470085470085477</v>
      </c>
      <c r="O28" t="s">
        <v>146</v>
      </c>
      <c r="P28">
        <v>25</v>
      </c>
      <c r="Q28">
        <v>8.76</v>
      </c>
      <c r="T28" t="str">
        <f t="shared" ref="T28:T29" si="2">IF(O28="","*","PRE")</f>
        <v>PRE</v>
      </c>
      <c r="U28" t="str">
        <f t="shared" ref="U28:U29" si="3">O28</f>
        <v>H2prd_Elc_PEM</v>
      </c>
      <c r="V28" t="str">
        <f>O8</f>
        <v>Hydrogen from low temperature water electrolysis PEM centralised - Large scale  (per 1 kW or 1 MWh H2 HHV)</v>
      </c>
      <c r="W28" t="s">
        <v>10</v>
      </c>
      <c r="X28" t="s">
        <v>21</v>
      </c>
      <c r="Y28" t="s">
        <v>14</v>
      </c>
      <c r="Z28" t="s">
        <v>145</v>
      </c>
    </row>
    <row r="29" spans="1:26">
      <c r="A29" t="s">
        <v>37</v>
      </c>
      <c r="B29" t="s">
        <v>15</v>
      </c>
      <c r="C29" s="145">
        <f>C10</f>
        <v>1265</v>
      </c>
      <c r="D29" s="145">
        <f>D10</f>
        <v>600</v>
      </c>
      <c r="E29" s="146">
        <v>350</v>
      </c>
      <c r="F29" s="145">
        <f>F10</f>
        <v>28</v>
      </c>
      <c r="G29" s="145">
        <f>G10</f>
        <v>14</v>
      </c>
      <c r="H29" s="145">
        <f>H10</f>
        <v>9</v>
      </c>
      <c r="I29" s="4"/>
      <c r="J29" s="4">
        <f>1/J10</f>
        <v>0.71674311926605505</v>
      </c>
      <c r="K29" s="4"/>
      <c r="L29" s="4">
        <f>1/L10</f>
        <v>0.78864353312302837</v>
      </c>
      <c r="M29" s="4"/>
      <c r="N29" s="4">
        <f>1/N10</f>
        <v>0.84745762711864414</v>
      </c>
      <c r="O29" t="s">
        <v>147</v>
      </c>
      <c r="P29">
        <v>25</v>
      </c>
      <c r="Q29">
        <v>8.76</v>
      </c>
      <c r="T29" t="str">
        <f t="shared" si="2"/>
        <v>PRE</v>
      </c>
      <c r="U29" t="str">
        <f t="shared" si="3"/>
        <v>H2prd_Elc_ALK</v>
      </c>
      <c r="V29" t="str">
        <f>O10</f>
        <v>Hydrogen from low temperature water electrolysis - Alkaline centralised, large scale  (per 1 kW or 1 MWh H2 HHV)</v>
      </c>
      <c r="W29" t="s">
        <v>10</v>
      </c>
      <c r="X29" t="s">
        <v>21</v>
      </c>
      <c r="Y29" t="s">
        <v>14</v>
      </c>
      <c r="Z29" t="s">
        <v>145</v>
      </c>
    </row>
  </sheetData>
  <mergeCells count="4">
    <mergeCell ref="C1:E1"/>
    <mergeCell ref="F1:H1"/>
    <mergeCell ref="I1:N1"/>
    <mergeCell ref="O1:O4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6EB0A-7441-4100-A82E-30A9BCD7B83D}">
  <dimension ref="A1:AG28"/>
  <sheetViews>
    <sheetView workbookViewId="0">
      <selection sqref="A1:H1"/>
    </sheetView>
  </sheetViews>
  <sheetFormatPr defaultRowHeight="14.25"/>
  <cols>
    <col min="2" max="2" width="10.59765625" customWidth="1"/>
    <col min="3" max="3" width="12.3984375" bestFit="1" customWidth="1"/>
    <col min="4" max="4" width="24.53125" bestFit="1" customWidth="1"/>
    <col min="5" max="5" width="12" bestFit="1" customWidth="1"/>
    <col min="6" max="6" width="11.265625" bestFit="1" customWidth="1"/>
    <col min="7" max="7" width="12.46484375" bestFit="1" customWidth="1"/>
    <col min="8" max="8" width="10.59765625" customWidth="1"/>
    <col min="11" max="11" width="10.59765625" customWidth="1"/>
    <col min="12" max="12" width="12.3984375" bestFit="1" customWidth="1"/>
    <col min="13" max="13" width="13.59765625" bestFit="1" customWidth="1"/>
    <col min="14" max="15" width="10.59765625" customWidth="1"/>
    <col min="18" max="18" width="10.59765625" customWidth="1"/>
    <col min="19" max="19" width="20" bestFit="1" customWidth="1"/>
    <col min="20" max="20" width="30.59765625" customWidth="1"/>
    <col min="21" max="21" width="12" bestFit="1" customWidth="1"/>
    <col min="22" max="22" width="11.265625" bestFit="1" customWidth="1"/>
    <col min="23" max="23" width="10.59765625" customWidth="1"/>
    <col min="24" max="24" width="12.46484375" bestFit="1" customWidth="1"/>
    <col min="25" max="25" width="10.59765625" customWidth="1"/>
    <col min="29" max="29" width="20" bestFit="1" customWidth="1"/>
    <col min="30" max="30" width="27.53125" bestFit="1" customWidth="1"/>
    <col min="31" max="31" width="30.59765625" customWidth="1"/>
    <col min="32" max="33" width="10.59765625" customWidth="1"/>
  </cols>
  <sheetData>
    <row r="1" spans="1:33" ht="22.05" customHeight="1">
      <c r="A1" s="153" t="s">
        <v>163</v>
      </c>
      <c r="B1" s="153"/>
      <c r="C1" s="153"/>
      <c r="D1" s="153"/>
      <c r="E1" s="153"/>
      <c r="F1" s="153"/>
      <c r="G1" s="153"/>
      <c r="H1" s="153"/>
    </row>
    <row r="2" spans="1:33" ht="14.65" thickBot="1">
      <c r="B2" s="154" t="s">
        <v>152</v>
      </c>
      <c r="K2" s="154" t="s">
        <v>164</v>
      </c>
      <c r="R2" s="154" t="s">
        <v>152</v>
      </c>
      <c r="AC2" s="154" t="s">
        <v>164</v>
      </c>
    </row>
    <row r="3" spans="1:33" ht="15.75" thickBot="1">
      <c r="B3" s="155" t="s">
        <v>168</v>
      </c>
      <c r="C3" s="155" t="s">
        <v>153</v>
      </c>
      <c r="D3" s="155" t="s">
        <v>154</v>
      </c>
      <c r="E3" s="155" t="s">
        <v>169</v>
      </c>
      <c r="F3" s="155" t="s">
        <v>170</v>
      </c>
      <c r="G3" s="155" t="s">
        <v>155</v>
      </c>
      <c r="H3" s="155" t="s">
        <v>171</v>
      </c>
      <c r="K3" s="155" t="s">
        <v>225</v>
      </c>
      <c r="L3" s="155" t="s">
        <v>153</v>
      </c>
      <c r="M3" s="155" t="s">
        <v>226</v>
      </c>
      <c r="N3" s="155" t="s">
        <v>227</v>
      </c>
      <c r="O3" s="155" t="s">
        <v>228</v>
      </c>
      <c r="R3" s="155" t="s">
        <v>168</v>
      </c>
      <c r="S3" s="155" t="s">
        <v>153</v>
      </c>
      <c r="T3" s="155" t="s">
        <v>154</v>
      </c>
      <c r="U3" s="155" t="s">
        <v>169</v>
      </c>
      <c r="V3" s="155" t="s">
        <v>170</v>
      </c>
      <c r="W3" s="155" t="s">
        <v>279</v>
      </c>
      <c r="X3" s="155" t="s">
        <v>155</v>
      </c>
      <c r="Y3" s="155" t="s">
        <v>171</v>
      </c>
      <c r="AC3" s="155" t="s">
        <v>153</v>
      </c>
      <c r="AD3" s="155" t="s">
        <v>333</v>
      </c>
      <c r="AE3" s="155" t="s">
        <v>226</v>
      </c>
      <c r="AF3" s="155" t="s">
        <v>148</v>
      </c>
      <c r="AG3" s="155" t="s">
        <v>225</v>
      </c>
    </row>
    <row r="4" spans="1:33">
      <c r="B4" s="156" t="s">
        <v>172</v>
      </c>
      <c r="C4" s="156" t="s">
        <v>173</v>
      </c>
      <c r="D4" s="156" t="s">
        <v>174</v>
      </c>
      <c r="E4" s="156" t="s">
        <v>10</v>
      </c>
      <c r="F4" s="156" t="s">
        <v>21</v>
      </c>
      <c r="G4" s="156" t="s">
        <v>175</v>
      </c>
      <c r="H4" s="156" t="s">
        <v>176</v>
      </c>
      <c r="K4" s="156" t="s">
        <v>229</v>
      </c>
      <c r="L4" s="156" t="s">
        <v>173</v>
      </c>
      <c r="M4" s="156" t="s">
        <v>230</v>
      </c>
      <c r="N4" s="160">
        <v>2.3692500000000001</v>
      </c>
      <c r="O4" s="160">
        <v>0.14000000000000001</v>
      </c>
      <c r="R4" s="156" t="s">
        <v>280</v>
      </c>
      <c r="S4" s="156" t="s">
        <v>281</v>
      </c>
      <c r="T4" s="156" t="s">
        <v>282</v>
      </c>
      <c r="U4" s="156" t="s">
        <v>10</v>
      </c>
      <c r="V4" s="156" t="s">
        <v>21</v>
      </c>
      <c r="W4" s="156" t="s">
        <v>283</v>
      </c>
      <c r="X4" s="156" t="s">
        <v>284</v>
      </c>
      <c r="Y4" s="156" t="s">
        <v>176</v>
      </c>
      <c r="AC4" s="156" t="s">
        <v>281</v>
      </c>
      <c r="AD4" s="156" t="s">
        <v>334</v>
      </c>
      <c r="AE4" s="156" t="s">
        <v>335</v>
      </c>
      <c r="AF4" s="162">
        <v>1</v>
      </c>
      <c r="AG4" s="156" t="s">
        <v>265</v>
      </c>
    </row>
    <row r="5" spans="1:33">
      <c r="B5" s="157" t="s">
        <v>172</v>
      </c>
      <c r="C5" s="157" t="s">
        <v>177</v>
      </c>
      <c r="D5" s="157" t="s">
        <v>178</v>
      </c>
      <c r="E5" s="157" t="s">
        <v>10</v>
      </c>
      <c r="F5" s="157" t="s">
        <v>21</v>
      </c>
      <c r="G5" s="157" t="s">
        <v>175</v>
      </c>
      <c r="H5" s="157" t="s">
        <v>176</v>
      </c>
      <c r="K5" s="157" t="s">
        <v>231</v>
      </c>
      <c r="L5" s="157" t="s">
        <v>177</v>
      </c>
      <c r="M5" s="157" t="s">
        <v>232</v>
      </c>
      <c r="N5" s="161">
        <v>3.6675</v>
      </c>
      <c r="O5" s="161">
        <v>0.13800000000000001</v>
      </c>
      <c r="R5" s="157" t="s">
        <v>280</v>
      </c>
      <c r="S5" s="157" t="s">
        <v>285</v>
      </c>
      <c r="T5" s="157" t="s">
        <v>286</v>
      </c>
      <c r="U5" s="157" t="s">
        <v>10</v>
      </c>
      <c r="V5" s="157" t="s">
        <v>21</v>
      </c>
      <c r="W5" s="157" t="s">
        <v>283</v>
      </c>
      <c r="X5" s="157" t="s">
        <v>284</v>
      </c>
      <c r="Y5" s="157" t="s">
        <v>176</v>
      </c>
      <c r="AC5" s="157" t="s">
        <v>285</v>
      </c>
      <c r="AD5" s="157" t="s">
        <v>336</v>
      </c>
      <c r="AE5" s="157" t="s">
        <v>337</v>
      </c>
      <c r="AF5" s="163">
        <v>1</v>
      </c>
      <c r="AG5" s="157" t="s">
        <v>241</v>
      </c>
    </row>
    <row r="6" spans="1:33">
      <c r="B6" s="156" t="s">
        <v>172</v>
      </c>
      <c r="C6" s="156" t="s">
        <v>179</v>
      </c>
      <c r="D6" s="156" t="s">
        <v>180</v>
      </c>
      <c r="E6" s="156" t="s">
        <v>10</v>
      </c>
      <c r="F6" s="156" t="s">
        <v>21</v>
      </c>
      <c r="G6" s="156" t="s">
        <v>175</v>
      </c>
      <c r="H6" s="156" t="s">
        <v>176</v>
      </c>
      <c r="K6" s="156" t="s">
        <v>233</v>
      </c>
      <c r="L6" s="156" t="s">
        <v>179</v>
      </c>
      <c r="M6" s="156" t="s">
        <v>234</v>
      </c>
      <c r="N6" s="160">
        <v>3.0960000000000001</v>
      </c>
      <c r="O6" s="160">
        <v>0.13</v>
      </c>
      <c r="R6" s="156" t="s">
        <v>280</v>
      </c>
      <c r="S6" s="156" t="s">
        <v>287</v>
      </c>
      <c r="T6" s="156" t="s">
        <v>288</v>
      </c>
      <c r="U6" s="156" t="s">
        <v>10</v>
      </c>
      <c r="V6" s="156" t="s">
        <v>21</v>
      </c>
      <c r="W6" s="156" t="s">
        <v>283</v>
      </c>
      <c r="X6" s="156" t="s">
        <v>284</v>
      </c>
      <c r="Y6" s="156" t="s">
        <v>176</v>
      </c>
      <c r="AC6" s="156" t="s">
        <v>287</v>
      </c>
      <c r="AD6" s="156" t="s">
        <v>338</v>
      </c>
      <c r="AE6" s="156" t="s">
        <v>339</v>
      </c>
      <c r="AF6" s="162">
        <v>1</v>
      </c>
      <c r="AG6" s="156" t="s">
        <v>247</v>
      </c>
    </row>
    <row r="7" spans="1:33">
      <c r="B7" s="157" t="s">
        <v>172</v>
      </c>
      <c r="C7" s="157" t="s">
        <v>181</v>
      </c>
      <c r="D7" s="157" t="s">
        <v>182</v>
      </c>
      <c r="E7" s="157" t="s">
        <v>10</v>
      </c>
      <c r="F7" s="157" t="s">
        <v>21</v>
      </c>
      <c r="G7" s="157" t="s">
        <v>175</v>
      </c>
      <c r="H7" s="157" t="s">
        <v>176</v>
      </c>
      <c r="K7" s="157" t="s">
        <v>235</v>
      </c>
      <c r="L7" s="157" t="s">
        <v>181</v>
      </c>
      <c r="M7" s="157" t="s">
        <v>236</v>
      </c>
      <c r="N7" s="161">
        <v>0.13950000000000001</v>
      </c>
      <c r="O7" s="161">
        <v>0.14299999999999999</v>
      </c>
      <c r="R7" s="157" t="s">
        <v>280</v>
      </c>
      <c r="S7" s="157" t="s">
        <v>289</v>
      </c>
      <c r="T7" s="157" t="s">
        <v>290</v>
      </c>
      <c r="U7" s="157" t="s">
        <v>10</v>
      </c>
      <c r="V7" s="157" t="s">
        <v>21</v>
      </c>
      <c r="W7" s="157" t="s">
        <v>283</v>
      </c>
      <c r="X7" s="157" t="s">
        <v>284</v>
      </c>
      <c r="Y7" s="157" t="s">
        <v>176</v>
      </c>
      <c r="AC7" s="157" t="s">
        <v>289</v>
      </c>
      <c r="AD7" s="157" t="s">
        <v>340</v>
      </c>
      <c r="AE7" s="157" t="s">
        <v>341</v>
      </c>
      <c r="AF7" s="163">
        <v>1</v>
      </c>
      <c r="AG7" s="157" t="s">
        <v>245</v>
      </c>
    </row>
    <row r="8" spans="1:33">
      <c r="B8" s="156" t="s">
        <v>172</v>
      </c>
      <c r="C8" s="156" t="s">
        <v>183</v>
      </c>
      <c r="D8" s="156" t="s">
        <v>184</v>
      </c>
      <c r="E8" s="156" t="s">
        <v>10</v>
      </c>
      <c r="F8" s="156" t="s">
        <v>21</v>
      </c>
      <c r="G8" s="156" t="s">
        <v>175</v>
      </c>
      <c r="H8" s="156" t="s">
        <v>176</v>
      </c>
      <c r="K8" s="156" t="s">
        <v>237</v>
      </c>
      <c r="L8" s="156" t="s">
        <v>183</v>
      </c>
      <c r="M8" s="156" t="s">
        <v>238</v>
      </c>
      <c r="N8" s="160">
        <v>8.2500000000000004E-3</v>
      </c>
      <c r="O8" s="160">
        <v>0.121</v>
      </c>
      <c r="R8" s="156" t="s">
        <v>280</v>
      </c>
      <c r="S8" s="156" t="s">
        <v>291</v>
      </c>
      <c r="T8" s="156" t="s">
        <v>292</v>
      </c>
      <c r="U8" s="156" t="s">
        <v>10</v>
      </c>
      <c r="V8" s="156" t="s">
        <v>21</v>
      </c>
      <c r="W8" s="156" t="s">
        <v>283</v>
      </c>
      <c r="X8" s="156" t="s">
        <v>284</v>
      </c>
      <c r="Y8" s="156" t="s">
        <v>176</v>
      </c>
      <c r="AC8" s="156" t="s">
        <v>291</v>
      </c>
      <c r="AD8" s="156" t="s">
        <v>342</v>
      </c>
      <c r="AE8" s="156" t="s">
        <v>343</v>
      </c>
      <c r="AF8" s="162">
        <v>1</v>
      </c>
      <c r="AG8" s="156" t="s">
        <v>249</v>
      </c>
    </row>
    <row r="9" spans="1:33">
      <c r="B9" s="157" t="s">
        <v>172</v>
      </c>
      <c r="C9" s="157" t="s">
        <v>185</v>
      </c>
      <c r="D9" s="157" t="s">
        <v>186</v>
      </c>
      <c r="E9" s="157" t="s">
        <v>10</v>
      </c>
      <c r="F9" s="157" t="s">
        <v>21</v>
      </c>
      <c r="G9" s="157" t="s">
        <v>175</v>
      </c>
      <c r="H9" s="157" t="s">
        <v>176</v>
      </c>
      <c r="K9" s="157" t="s">
        <v>239</v>
      </c>
      <c r="L9" s="157" t="s">
        <v>185</v>
      </c>
      <c r="M9" s="157" t="s">
        <v>240</v>
      </c>
      <c r="N9" s="161">
        <v>1.9815</v>
      </c>
      <c r="O9" s="161">
        <v>0.127</v>
      </c>
      <c r="R9" s="157" t="s">
        <v>280</v>
      </c>
      <c r="S9" s="157" t="s">
        <v>293</v>
      </c>
      <c r="T9" s="157" t="s">
        <v>294</v>
      </c>
      <c r="U9" s="157" t="s">
        <v>10</v>
      </c>
      <c r="V9" s="157" t="s">
        <v>21</v>
      </c>
      <c r="W9" s="157" t="s">
        <v>283</v>
      </c>
      <c r="X9" s="157" t="s">
        <v>284</v>
      </c>
      <c r="Y9" s="157" t="s">
        <v>176</v>
      </c>
      <c r="AC9" s="157" t="s">
        <v>293</v>
      </c>
      <c r="AD9" s="157" t="s">
        <v>344</v>
      </c>
      <c r="AE9" s="157" t="s">
        <v>345</v>
      </c>
      <c r="AF9" s="163">
        <v>1</v>
      </c>
      <c r="AG9" s="157" t="s">
        <v>259</v>
      </c>
    </row>
    <row r="10" spans="1:33">
      <c r="B10" s="156" t="s">
        <v>172</v>
      </c>
      <c r="C10" s="156" t="s">
        <v>187</v>
      </c>
      <c r="D10" s="156" t="s">
        <v>188</v>
      </c>
      <c r="E10" s="156" t="s">
        <v>10</v>
      </c>
      <c r="F10" s="156" t="s">
        <v>21</v>
      </c>
      <c r="G10" s="156" t="s">
        <v>175</v>
      </c>
      <c r="H10" s="156" t="s">
        <v>176</v>
      </c>
      <c r="K10" s="156" t="s">
        <v>241</v>
      </c>
      <c r="L10" s="156" t="s">
        <v>187</v>
      </c>
      <c r="M10" s="156" t="s">
        <v>242</v>
      </c>
      <c r="N10" s="160">
        <v>2.6587499999999999</v>
      </c>
      <c r="O10" s="160">
        <v>0.127</v>
      </c>
      <c r="R10" s="156" t="s">
        <v>280</v>
      </c>
      <c r="S10" s="156" t="s">
        <v>295</v>
      </c>
      <c r="T10" s="156" t="s">
        <v>296</v>
      </c>
      <c r="U10" s="156" t="s">
        <v>10</v>
      </c>
      <c r="V10" s="156" t="s">
        <v>21</v>
      </c>
      <c r="W10" s="156" t="s">
        <v>283</v>
      </c>
      <c r="X10" s="156" t="s">
        <v>284</v>
      </c>
      <c r="Y10" s="156" t="s">
        <v>176</v>
      </c>
      <c r="AC10" s="156" t="s">
        <v>295</v>
      </c>
      <c r="AD10" s="156" t="s">
        <v>346</v>
      </c>
      <c r="AE10" s="156" t="s">
        <v>347</v>
      </c>
      <c r="AF10" s="162">
        <v>1</v>
      </c>
      <c r="AG10" s="156" t="s">
        <v>253</v>
      </c>
    </row>
    <row r="11" spans="1:33">
      <c r="B11" s="157" t="s">
        <v>172</v>
      </c>
      <c r="C11" s="157" t="s">
        <v>189</v>
      </c>
      <c r="D11" s="157" t="s">
        <v>190</v>
      </c>
      <c r="E11" s="157" t="s">
        <v>10</v>
      </c>
      <c r="F11" s="157" t="s">
        <v>21</v>
      </c>
      <c r="G11" s="157" t="s">
        <v>175</v>
      </c>
      <c r="H11" s="157" t="s">
        <v>176</v>
      </c>
      <c r="K11" s="157" t="s">
        <v>243</v>
      </c>
      <c r="L11" s="157" t="s">
        <v>189</v>
      </c>
      <c r="M11" s="157" t="s">
        <v>244</v>
      </c>
      <c r="N11" s="161">
        <v>0.44700000000000001</v>
      </c>
      <c r="O11" s="161">
        <v>0.14599999999999999</v>
      </c>
      <c r="R11" s="157" t="s">
        <v>280</v>
      </c>
      <c r="S11" s="157" t="s">
        <v>297</v>
      </c>
      <c r="T11" s="157" t="s">
        <v>298</v>
      </c>
      <c r="U11" s="157" t="s">
        <v>10</v>
      </c>
      <c r="V11" s="157" t="s">
        <v>21</v>
      </c>
      <c r="W11" s="157" t="s">
        <v>283</v>
      </c>
      <c r="X11" s="157" t="s">
        <v>284</v>
      </c>
      <c r="Y11" s="157" t="s">
        <v>176</v>
      </c>
      <c r="AC11" s="157" t="s">
        <v>297</v>
      </c>
      <c r="AD11" s="157" t="s">
        <v>348</v>
      </c>
      <c r="AE11" s="157" t="s">
        <v>349</v>
      </c>
      <c r="AF11" s="163">
        <v>1</v>
      </c>
      <c r="AG11" s="157" t="s">
        <v>231</v>
      </c>
    </row>
    <row r="12" spans="1:33">
      <c r="B12" s="156" t="s">
        <v>172</v>
      </c>
      <c r="C12" s="156" t="s">
        <v>191</v>
      </c>
      <c r="D12" s="156" t="s">
        <v>192</v>
      </c>
      <c r="E12" s="156" t="s">
        <v>10</v>
      </c>
      <c r="F12" s="156" t="s">
        <v>21</v>
      </c>
      <c r="G12" s="156" t="s">
        <v>175</v>
      </c>
      <c r="H12" s="156" t="s">
        <v>176</v>
      </c>
      <c r="K12" s="156" t="s">
        <v>245</v>
      </c>
      <c r="L12" s="156" t="s">
        <v>191</v>
      </c>
      <c r="M12" s="156" t="s">
        <v>246</v>
      </c>
      <c r="N12" s="160">
        <v>0.747</v>
      </c>
      <c r="O12" s="160">
        <v>0.126</v>
      </c>
      <c r="R12" s="156" t="s">
        <v>280</v>
      </c>
      <c r="S12" s="156" t="s">
        <v>299</v>
      </c>
      <c r="T12" s="156" t="s">
        <v>300</v>
      </c>
      <c r="U12" s="156" t="s">
        <v>10</v>
      </c>
      <c r="V12" s="156" t="s">
        <v>21</v>
      </c>
      <c r="W12" s="156" t="s">
        <v>283</v>
      </c>
      <c r="X12" s="156" t="s">
        <v>284</v>
      </c>
      <c r="Y12" s="156" t="s">
        <v>176</v>
      </c>
      <c r="AC12" s="156" t="s">
        <v>299</v>
      </c>
      <c r="AD12" s="156" t="s">
        <v>350</v>
      </c>
      <c r="AE12" s="156" t="s">
        <v>351</v>
      </c>
      <c r="AF12" s="162">
        <v>1</v>
      </c>
      <c r="AG12" s="156" t="s">
        <v>271</v>
      </c>
    </row>
    <row r="13" spans="1:33">
      <c r="B13" s="157" t="s">
        <v>172</v>
      </c>
      <c r="C13" s="157" t="s">
        <v>193</v>
      </c>
      <c r="D13" s="157" t="s">
        <v>194</v>
      </c>
      <c r="E13" s="157" t="s">
        <v>10</v>
      </c>
      <c r="F13" s="157" t="s">
        <v>21</v>
      </c>
      <c r="G13" s="157" t="s">
        <v>175</v>
      </c>
      <c r="H13" s="157" t="s">
        <v>176</v>
      </c>
      <c r="K13" s="157" t="s">
        <v>247</v>
      </c>
      <c r="L13" s="157" t="s">
        <v>193</v>
      </c>
      <c r="M13" s="157" t="s">
        <v>248</v>
      </c>
      <c r="N13" s="161">
        <v>3.5550000000000002</v>
      </c>
      <c r="O13" s="161">
        <v>0.128</v>
      </c>
      <c r="R13" s="157" t="s">
        <v>280</v>
      </c>
      <c r="S13" s="157" t="s">
        <v>301</v>
      </c>
      <c r="T13" s="157" t="s">
        <v>302</v>
      </c>
      <c r="U13" s="157" t="s">
        <v>10</v>
      </c>
      <c r="V13" s="157" t="s">
        <v>21</v>
      </c>
      <c r="W13" s="157" t="s">
        <v>283</v>
      </c>
      <c r="X13" s="157" t="s">
        <v>284</v>
      </c>
      <c r="Y13" s="157" t="s">
        <v>176</v>
      </c>
      <c r="AC13" s="157" t="s">
        <v>301</v>
      </c>
      <c r="AD13" s="157" t="s">
        <v>352</v>
      </c>
      <c r="AE13" s="157" t="s">
        <v>353</v>
      </c>
      <c r="AF13" s="163">
        <v>1</v>
      </c>
      <c r="AG13" s="157" t="s">
        <v>239</v>
      </c>
    </row>
    <row r="14" spans="1:33">
      <c r="B14" s="156" t="s">
        <v>172</v>
      </c>
      <c r="C14" s="156" t="s">
        <v>195</v>
      </c>
      <c r="D14" s="156" t="s">
        <v>196</v>
      </c>
      <c r="E14" s="156" t="s">
        <v>10</v>
      </c>
      <c r="F14" s="156" t="s">
        <v>21</v>
      </c>
      <c r="G14" s="156" t="s">
        <v>175</v>
      </c>
      <c r="H14" s="156" t="s">
        <v>176</v>
      </c>
      <c r="K14" s="156" t="s">
        <v>249</v>
      </c>
      <c r="L14" s="156" t="s">
        <v>195</v>
      </c>
      <c r="M14" s="156" t="s">
        <v>250</v>
      </c>
      <c r="N14" s="160">
        <v>0.32174999999999998</v>
      </c>
      <c r="O14" s="160">
        <v>0.14299999999999999</v>
      </c>
      <c r="R14" s="156" t="s">
        <v>280</v>
      </c>
      <c r="S14" s="156" t="s">
        <v>303</v>
      </c>
      <c r="T14" s="156" t="s">
        <v>304</v>
      </c>
      <c r="U14" s="156" t="s">
        <v>10</v>
      </c>
      <c r="V14" s="156" t="s">
        <v>21</v>
      </c>
      <c r="W14" s="156" t="s">
        <v>283</v>
      </c>
      <c r="X14" s="156" t="s">
        <v>284</v>
      </c>
      <c r="Y14" s="156" t="s">
        <v>176</v>
      </c>
      <c r="AC14" s="156" t="s">
        <v>303</v>
      </c>
      <c r="AD14" s="156" t="s">
        <v>354</v>
      </c>
      <c r="AE14" s="156" t="s">
        <v>355</v>
      </c>
      <c r="AF14" s="162">
        <v>1</v>
      </c>
      <c r="AG14" s="156" t="s">
        <v>235</v>
      </c>
    </row>
    <row r="15" spans="1:33">
      <c r="B15" s="157" t="s">
        <v>172</v>
      </c>
      <c r="C15" s="157" t="s">
        <v>197</v>
      </c>
      <c r="D15" s="157" t="s">
        <v>198</v>
      </c>
      <c r="E15" s="157" t="s">
        <v>10</v>
      </c>
      <c r="F15" s="157" t="s">
        <v>21</v>
      </c>
      <c r="G15" s="157" t="s">
        <v>175</v>
      </c>
      <c r="H15" s="157" t="s">
        <v>176</v>
      </c>
      <c r="K15" s="157" t="s">
        <v>251</v>
      </c>
      <c r="L15" s="157" t="s">
        <v>197</v>
      </c>
      <c r="M15" s="157" t="s">
        <v>252</v>
      </c>
      <c r="N15" s="161">
        <v>4.0867500000000003</v>
      </c>
      <c r="O15" s="161">
        <v>0.13300000000000001</v>
      </c>
      <c r="R15" s="157" t="s">
        <v>280</v>
      </c>
      <c r="S15" s="157" t="s">
        <v>305</v>
      </c>
      <c r="T15" s="157" t="s">
        <v>306</v>
      </c>
      <c r="U15" s="157" t="s">
        <v>10</v>
      </c>
      <c r="V15" s="157" t="s">
        <v>21</v>
      </c>
      <c r="W15" s="157" t="s">
        <v>283</v>
      </c>
      <c r="X15" s="157" t="s">
        <v>284</v>
      </c>
      <c r="Y15" s="157" t="s">
        <v>176</v>
      </c>
      <c r="AC15" s="157" t="s">
        <v>305</v>
      </c>
      <c r="AD15" s="157" t="s">
        <v>356</v>
      </c>
      <c r="AE15" s="157" t="s">
        <v>357</v>
      </c>
      <c r="AF15" s="163">
        <v>1</v>
      </c>
      <c r="AG15" s="157" t="s">
        <v>243</v>
      </c>
    </row>
    <row r="16" spans="1:33">
      <c r="B16" s="156" t="s">
        <v>172</v>
      </c>
      <c r="C16" s="156" t="s">
        <v>199</v>
      </c>
      <c r="D16" s="156" t="s">
        <v>200</v>
      </c>
      <c r="E16" s="156" t="s">
        <v>10</v>
      </c>
      <c r="F16" s="156" t="s">
        <v>21</v>
      </c>
      <c r="G16" s="156" t="s">
        <v>175</v>
      </c>
      <c r="H16" s="156" t="s">
        <v>176</v>
      </c>
      <c r="K16" s="156" t="s">
        <v>253</v>
      </c>
      <c r="L16" s="156" t="s">
        <v>199</v>
      </c>
      <c r="M16" s="156" t="s">
        <v>254</v>
      </c>
      <c r="N16" s="160">
        <v>1.125E-2</v>
      </c>
      <c r="O16" s="160">
        <v>0.13800000000000001</v>
      </c>
      <c r="R16" s="156" t="s">
        <v>280</v>
      </c>
      <c r="S16" s="156" t="s">
        <v>307</v>
      </c>
      <c r="T16" s="156" t="s">
        <v>308</v>
      </c>
      <c r="U16" s="156" t="s">
        <v>10</v>
      </c>
      <c r="V16" s="156" t="s">
        <v>21</v>
      </c>
      <c r="W16" s="156" t="s">
        <v>283</v>
      </c>
      <c r="X16" s="156" t="s">
        <v>284</v>
      </c>
      <c r="Y16" s="156" t="s">
        <v>176</v>
      </c>
      <c r="AC16" s="156" t="s">
        <v>307</v>
      </c>
      <c r="AD16" s="156" t="s">
        <v>358</v>
      </c>
      <c r="AE16" s="156" t="s">
        <v>359</v>
      </c>
      <c r="AF16" s="162">
        <v>1</v>
      </c>
      <c r="AG16" s="156" t="s">
        <v>263</v>
      </c>
    </row>
    <row r="17" spans="2:33">
      <c r="B17" s="157" t="s">
        <v>172</v>
      </c>
      <c r="C17" s="157" t="s">
        <v>201</v>
      </c>
      <c r="D17" s="157" t="s">
        <v>202</v>
      </c>
      <c r="E17" s="157" t="s">
        <v>10</v>
      </c>
      <c r="F17" s="157" t="s">
        <v>21</v>
      </c>
      <c r="G17" s="157" t="s">
        <v>175</v>
      </c>
      <c r="H17" s="157" t="s">
        <v>176</v>
      </c>
      <c r="K17" s="157" t="s">
        <v>255</v>
      </c>
      <c r="L17" s="157" t="s">
        <v>201</v>
      </c>
      <c r="M17" s="157" t="s">
        <v>256</v>
      </c>
      <c r="N17" s="161">
        <v>0.48225000000000001</v>
      </c>
      <c r="O17" s="161">
        <v>0.13</v>
      </c>
      <c r="R17" s="157" t="s">
        <v>280</v>
      </c>
      <c r="S17" s="157" t="s">
        <v>309</v>
      </c>
      <c r="T17" s="157" t="s">
        <v>310</v>
      </c>
      <c r="U17" s="157" t="s">
        <v>10</v>
      </c>
      <c r="V17" s="157" t="s">
        <v>21</v>
      </c>
      <c r="W17" s="157" t="s">
        <v>283</v>
      </c>
      <c r="X17" s="157" t="s">
        <v>284</v>
      </c>
      <c r="Y17" s="157" t="s">
        <v>176</v>
      </c>
      <c r="AC17" s="157" t="s">
        <v>309</v>
      </c>
      <c r="AD17" s="157" t="s">
        <v>360</v>
      </c>
      <c r="AE17" s="157" t="s">
        <v>361</v>
      </c>
      <c r="AF17" s="163">
        <v>1</v>
      </c>
      <c r="AG17" s="157" t="s">
        <v>251</v>
      </c>
    </row>
    <row r="18" spans="2:33">
      <c r="B18" s="156" t="s">
        <v>172</v>
      </c>
      <c r="C18" s="156" t="s">
        <v>203</v>
      </c>
      <c r="D18" s="156" t="s">
        <v>204</v>
      </c>
      <c r="E18" s="156" t="s">
        <v>10</v>
      </c>
      <c r="F18" s="156" t="s">
        <v>21</v>
      </c>
      <c r="G18" s="156" t="s">
        <v>175</v>
      </c>
      <c r="H18" s="156" t="s">
        <v>176</v>
      </c>
      <c r="K18" s="156" t="s">
        <v>257</v>
      </c>
      <c r="L18" s="156" t="s">
        <v>203</v>
      </c>
      <c r="M18" s="156" t="s">
        <v>258</v>
      </c>
      <c r="N18" s="160">
        <v>4.6665000000000001</v>
      </c>
      <c r="O18" s="160">
        <v>0.128</v>
      </c>
      <c r="R18" s="156" t="s">
        <v>280</v>
      </c>
      <c r="S18" s="156" t="s">
        <v>311</v>
      </c>
      <c r="T18" s="156" t="s">
        <v>312</v>
      </c>
      <c r="U18" s="156" t="s">
        <v>10</v>
      </c>
      <c r="V18" s="156" t="s">
        <v>21</v>
      </c>
      <c r="W18" s="156" t="s">
        <v>283</v>
      </c>
      <c r="X18" s="156" t="s">
        <v>284</v>
      </c>
      <c r="Y18" s="156" t="s">
        <v>176</v>
      </c>
      <c r="AC18" s="156" t="s">
        <v>311</v>
      </c>
      <c r="AD18" s="156" t="s">
        <v>362</v>
      </c>
      <c r="AE18" s="156" t="s">
        <v>363</v>
      </c>
      <c r="AF18" s="162">
        <v>1</v>
      </c>
      <c r="AG18" s="156" t="s">
        <v>237</v>
      </c>
    </row>
    <row r="19" spans="2:33">
      <c r="B19" s="157" t="s">
        <v>172</v>
      </c>
      <c r="C19" s="157" t="s">
        <v>205</v>
      </c>
      <c r="D19" s="157" t="s">
        <v>206</v>
      </c>
      <c r="E19" s="157" t="s">
        <v>10</v>
      </c>
      <c r="F19" s="157" t="s">
        <v>21</v>
      </c>
      <c r="G19" s="157" t="s">
        <v>175</v>
      </c>
      <c r="H19" s="157" t="s">
        <v>176</v>
      </c>
      <c r="K19" s="157" t="s">
        <v>259</v>
      </c>
      <c r="L19" s="157" t="s">
        <v>205</v>
      </c>
      <c r="M19" s="157" t="s">
        <v>260</v>
      </c>
      <c r="N19" s="161">
        <v>1.35E-2</v>
      </c>
      <c r="O19" s="161">
        <v>0.14099999999999999</v>
      </c>
      <c r="R19" s="157" t="s">
        <v>280</v>
      </c>
      <c r="S19" s="157" t="s">
        <v>313</v>
      </c>
      <c r="T19" s="157" t="s">
        <v>314</v>
      </c>
      <c r="U19" s="157" t="s">
        <v>10</v>
      </c>
      <c r="V19" s="157" t="s">
        <v>21</v>
      </c>
      <c r="W19" s="157" t="s">
        <v>283</v>
      </c>
      <c r="X19" s="157" t="s">
        <v>284</v>
      </c>
      <c r="Y19" s="157" t="s">
        <v>176</v>
      </c>
      <c r="AC19" s="157" t="s">
        <v>313</v>
      </c>
      <c r="AD19" s="157" t="s">
        <v>364</v>
      </c>
      <c r="AE19" s="157" t="s">
        <v>365</v>
      </c>
      <c r="AF19" s="163">
        <v>1</v>
      </c>
      <c r="AG19" s="157" t="s">
        <v>261</v>
      </c>
    </row>
    <row r="20" spans="2:33">
      <c r="B20" s="156" t="s">
        <v>172</v>
      </c>
      <c r="C20" s="156" t="s">
        <v>207</v>
      </c>
      <c r="D20" s="156" t="s">
        <v>208</v>
      </c>
      <c r="E20" s="156" t="s">
        <v>10</v>
      </c>
      <c r="F20" s="156" t="s">
        <v>21</v>
      </c>
      <c r="G20" s="156" t="s">
        <v>175</v>
      </c>
      <c r="H20" s="156" t="s">
        <v>176</v>
      </c>
      <c r="K20" s="156" t="s">
        <v>261</v>
      </c>
      <c r="L20" s="156" t="s">
        <v>207</v>
      </c>
      <c r="M20" s="156" t="s">
        <v>262</v>
      </c>
      <c r="N20" s="160">
        <v>6.7499999999999999E-3</v>
      </c>
      <c r="O20" s="160">
        <v>0.14799999999999999</v>
      </c>
      <c r="R20" s="156" t="s">
        <v>280</v>
      </c>
      <c r="S20" s="156" t="s">
        <v>315</v>
      </c>
      <c r="T20" s="156" t="s">
        <v>316</v>
      </c>
      <c r="U20" s="156" t="s">
        <v>10</v>
      </c>
      <c r="V20" s="156" t="s">
        <v>21</v>
      </c>
      <c r="W20" s="156" t="s">
        <v>283</v>
      </c>
      <c r="X20" s="156" t="s">
        <v>284</v>
      </c>
      <c r="Y20" s="156" t="s">
        <v>176</v>
      </c>
      <c r="AC20" s="156" t="s">
        <v>315</v>
      </c>
      <c r="AD20" s="156" t="s">
        <v>366</v>
      </c>
      <c r="AE20" s="156" t="s">
        <v>367</v>
      </c>
      <c r="AF20" s="162">
        <v>1</v>
      </c>
      <c r="AG20" s="156" t="s">
        <v>275</v>
      </c>
    </row>
    <row r="21" spans="2:33">
      <c r="B21" s="157" t="s">
        <v>172</v>
      </c>
      <c r="C21" s="157" t="s">
        <v>209</v>
      </c>
      <c r="D21" s="157" t="s">
        <v>210</v>
      </c>
      <c r="E21" s="157" t="s">
        <v>10</v>
      </c>
      <c r="F21" s="157" t="s">
        <v>21</v>
      </c>
      <c r="G21" s="157" t="s">
        <v>175</v>
      </c>
      <c r="H21" s="157" t="s">
        <v>176</v>
      </c>
      <c r="K21" s="157" t="s">
        <v>263</v>
      </c>
      <c r="L21" s="157" t="s">
        <v>209</v>
      </c>
      <c r="M21" s="157" t="s">
        <v>264</v>
      </c>
      <c r="N21" s="161">
        <v>2.2499999999999998E-3</v>
      </c>
      <c r="O21" s="161">
        <v>0.122</v>
      </c>
      <c r="R21" s="157" t="s">
        <v>280</v>
      </c>
      <c r="S21" s="157" t="s">
        <v>317</v>
      </c>
      <c r="T21" s="157" t="s">
        <v>318</v>
      </c>
      <c r="U21" s="157" t="s">
        <v>10</v>
      </c>
      <c r="V21" s="157" t="s">
        <v>21</v>
      </c>
      <c r="W21" s="157" t="s">
        <v>283</v>
      </c>
      <c r="X21" s="157" t="s">
        <v>284</v>
      </c>
      <c r="Y21" s="157" t="s">
        <v>176</v>
      </c>
      <c r="AC21" s="157" t="s">
        <v>317</v>
      </c>
      <c r="AD21" s="157" t="s">
        <v>368</v>
      </c>
      <c r="AE21" s="157" t="s">
        <v>369</v>
      </c>
      <c r="AF21" s="163">
        <v>1</v>
      </c>
      <c r="AG21" s="157" t="s">
        <v>269</v>
      </c>
    </row>
    <row r="22" spans="2:33">
      <c r="B22" s="156" t="s">
        <v>172</v>
      </c>
      <c r="C22" s="156" t="s">
        <v>211</v>
      </c>
      <c r="D22" s="156" t="s">
        <v>212</v>
      </c>
      <c r="E22" s="156" t="s">
        <v>10</v>
      </c>
      <c r="F22" s="156" t="s">
        <v>21</v>
      </c>
      <c r="G22" s="156" t="s">
        <v>175</v>
      </c>
      <c r="H22" s="156" t="s">
        <v>176</v>
      </c>
      <c r="K22" s="156" t="s">
        <v>265</v>
      </c>
      <c r="L22" s="156" t="s">
        <v>211</v>
      </c>
      <c r="M22" s="156" t="s">
        <v>266</v>
      </c>
      <c r="N22" s="160">
        <v>0.27900000000000003</v>
      </c>
      <c r="O22" s="160">
        <v>0.14000000000000001</v>
      </c>
      <c r="R22" s="156" t="s">
        <v>280</v>
      </c>
      <c r="S22" s="156" t="s">
        <v>319</v>
      </c>
      <c r="T22" s="156" t="s">
        <v>320</v>
      </c>
      <c r="U22" s="156" t="s">
        <v>10</v>
      </c>
      <c r="V22" s="156" t="s">
        <v>21</v>
      </c>
      <c r="W22" s="156" t="s">
        <v>283</v>
      </c>
      <c r="X22" s="156" t="s">
        <v>284</v>
      </c>
      <c r="Y22" s="156" t="s">
        <v>176</v>
      </c>
      <c r="AC22" s="156" t="s">
        <v>319</v>
      </c>
      <c r="AD22" s="156" t="s">
        <v>370</v>
      </c>
      <c r="AE22" s="156" t="s">
        <v>371</v>
      </c>
      <c r="AF22" s="162">
        <v>1</v>
      </c>
      <c r="AG22" s="156" t="s">
        <v>229</v>
      </c>
    </row>
    <row r="23" spans="2:33">
      <c r="B23" s="157" t="s">
        <v>172</v>
      </c>
      <c r="C23" s="157" t="s">
        <v>213</v>
      </c>
      <c r="D23" s="157" t="s">
        <v>214</v>
      </c>
      <c r="E23" s="157" t="s">
        <v>10</v>
      </c>
      <c r="F23" s="157" t="s">
        <v>21</v>
      </c>
      <c r="G23" s="157" t="s">
        <v>175</v>
      </c>
      <c r="H23" s="157" t="s">
        <v>176</v>
      </c>
      <c r="K23" s="157" t="s">
        <v>267</v>
      </c>
      <c r="L23" s="157" t="s">
        <v>213</v>
      </c>
      <c r="M23" s="157" t="s">
        <v>268</v>
      </c>
      <c r="N23" s="161">
        <v>2.7719999999999998</v>
      </c>
      <c r="O23" s="161">
        <v>0.13900000000000001</v>
      </c>
      <c r="R23" s="157" t="s">
        <v>280</v>
      </c>
      <c r="S23" s="157" t="s">
        <v>321</v>
      </c>
      <c r="T23" s="157" t="s">
        <v>322</v>
      </c>
      <c r="U23" s="157" t="s">
        <v>10</v>
      </c>
      <c r="V23" s="157" t="s">
        <v>21</v>
      </c>
      <c r="W23" s="157" t="s">
        <v>283</v>
      </c>
      <c r="X23" s="157" t="s">
        <v>284</v>
      </c>
      <c r="Y23" s="157" t="s">
        <v>176</v>
      </c>
      <c r="AC23" s="157" t="s">
        <v>321</v>
      </c>
      <c r="AD23" s="157" t="s">
        <v>372</v>
      </c>
      <c r="AE23" s="157" t="s">
        <v>373</v>
      </c>
      <c r="AF23" s="163">
        <v>1</v>
      </c>
      <c r="AG23" s="157" t="s">
        <v>277</v>
      </c>
    </row>
    <row r="24" spans="2:33">
      <c r="B24" s="156" t="s">
        <v>172</v>
      </c>
      <c r="C24" s="156" t="s">
        <v>215</v>
      </c>
      <c r="D24" s="156" t="s">
        <v>216</v>
      </c>
      <c r="E24" s="156" t="s">
        <v>10</v>
      </c>
      <c r="F24" s="156" t="s">
        <v>21</v>
      </c>
      <c r="G24" s="156" t="s">
        <v>175</v>
      </c>
      <c r="H24" s="156" t="s">
        <v>176</v>
      </c>
      <c r="K24" s="156" t="s">
        <v>269</v>
      </c>
      <c r="L24" s="156" t="s">
        <v>215</v>
      </c>
      <c r="M24" s="156" t="s">
        <v>270</v>
      </c>
      <c r="N24" s="160">
        <v>3.3885000000000001</v>
      </c>
      <c r="O24" s="160">
        <v>0.13300000000000001</v>
      </c>
      <c r="R24" s="156" t="s">
        <v>280</v>
      </c>
      <c r="S24" s="156" t="s">
        <v>323</v>
      </c>
      <c r="T24" s="156" t="s">
        <v>324</v>
      </c>
      <c r="U24" s="156" t="s">
        <v>10</v>
      </c>
      <c r="V24" s="156" t="s">
        <v>21</v>
      </c>
      <c r="W24" s="156" t="s">
        <v>283</v>
      </c>
      <c r="X24" s="156" t="s">
        <v>284</v>
      </c>
      <c r="Y24" s="156" t="s">
        <v>176</v>
      </c>
      <c r="AC24" s="156" t="s">
        <v>323</v>
      </c>
      <c r="AD24" s="156" t="s">
        <v>374</v>
      </c>
      <c r="AE24" s="156" t="s">
        <v>375</v>
      </c>
      <c r="AF24" s="162">
        <v>1</v>
      </c>
      <c r="AG24" s="156" t="s">
        <v>255</v>
      </c>
    </row>
    <row r="25" spans="2:33">
      <c r="B25" s="157" t="s">
        <v>172</v>
      </c>
      <c r="C25" s="157" t="s">
        <v>217</v>
      </c>
      <c r="D25" s="157" t="s">
        <v>218</v>
      </c>
      <c r="E25" s="157" t="s">
        <v>10</v>
      </c>
      <c r="F25" s="157" t="s">
        <v>21</v>
      </c>
      <c r="G25" s="157" t="s">
        <v>175</v>
      </c>
      <c r="H25" s="157" t="s">
        <v>176</v>
      </c>
      <c r="K25" s="157" t="s">
        <v>271</v>
      </c>
      <c r="L25" s="157" t="s">
        <v>217</v>
      </c>
      <c r="M25" s="157" t="s">
        <v>272</v>
      </c>
      <c r="N25" s="161">
        <v>4.6897500000000001</v>
      </c>
      <c r="O25" s="161">
        <v>0.13</v>
      </c>
      <c r="R25" s="157" t="s">
        <v>280</v>
      </c>
      <c r="S25" s="157" t="s">
        <v>325</v>
      </c>
      <c r="T25" s="157" t="s">
        <v>326</v>
      </c>
      <c r="U25" s="157" t="s">
        <v>10</v>
      </c>
      <c r="V25" s="157" t="s">
        <v>21</v>
      </c>
      <c r="W25" s="157" t="s">
        <v>283</v>
      </c>
      <c r="X25" s="157" t="s">
        <v>284</v>
      </c>
      <c r="Y25" s="157" t="s">
        <v>176</v>
      </c>
      <c r="AC25" s="157" t="s">
        <v>325</v>
      </c>
      <c r="AD25" s="157" t="s">
        <v>376</v>
      </c>
      <c r="AE25" s="157" t="s">
        <v>377</v>
      </c>
      <c r="AF25" s="163">
        <v>1</v>
      </c>
      <c r="AG25" s="157" t="s">
        <v>267</v>
      </c>
    </row>
    <row r="26" spans="2:33">
      <c r="B26" s="156" t="s">
        <v>172</v>
      </c>
      <c r="C26" s="156" t="s">
        <v>219</v>
      </c>
      <c r="D26" s="156" t="s">
        <v>220</v>
      </c>
      <c r="E26" s="156" t="s">
        <v>10</v>
      </c>
      <c r="F26" s="156" t="s">
        <v>21</v>
      </c>
      <c r="G26" s="156" t="s">
        <v>175</v>
      </c>
      <c r="H26" s="156" t="s">
        <v>176</v>
      </c>
      <c r="K26" s="156" t="s">
        <v>273</v>
      </c>
      <c r="L26" s="156" t="s">
        <v>219</v>
      </c>
      <c r="M26" s="156" t="s">
        <v>274</v>
      </c>
      <c r="N26" s="160">
        <v>4.725E-2</v>
      </c>
      <c r="O26" s="160">
        <v>0.14799999999999999</v>
      </c>
      <c r="R26" s="156" t="s">
        <v>280</v>
      </c>
      <c r="S26" s="156" t="s">
        <v>327</v>
      </c>
      <c r="T26" s="156" t="s">
        <v>328</v>
      </c>
      <c r="U26" s="156" t="s">
        <v>10</v>
      </c>
      <c r="V26" s="156" t="s">
        <v>21</v>
      </c>
      <c r="W26" s="156" t="s">
        <v>283</v>
      </c>
      <c r="X26" s="156" t="s">
        <v>284</v>
      </c>
      <c r="Y26" s="156" t="s">
        <v>176</v>
      </c>
      <c r="AC26" s="156" t="s">
        <v>327</v>
      </c>
      <c r="AD26" s="156" t="s">
        <v>378</v>
      </c>
      <c r="AE26" s="156" t="s">
        <v>379</v>
      </c>
      <c r="AF26" s="162">
        <v>1</v>
      </c>
      <c r="AG26" s="156" t="s">
        <v>273</v>
      </c>
    </row>
    <row r="27" spans="2:33">
      <c r="B27" s="157" t="s">
        <v>172</v>
      </c>
      <c r="C27" s="157" t="s">
        <v>221</v>
      </c>
      <c r="D27" s="157" t="s">
        <v>222</v>
      </c>
      <c r="E27" s="157" t="s">
        <v>10</v>
      </c>
      <c r="F27" s="157" t="s">
        <v>21</v>
      </c>
      <c r="G27" s="157" t="s">
        <v>175</v>
      </c>
      <c r="H27" s="157" t="s">
        <v>176</v>
      </c>
      <c r="K27" s="157" t="s">
        <v>275</v>
      </c>
      <c r="L27" s="157" t="s">
        <v>221</v>
      </c>
      <c r="M27" s="157" t="s">
        <v>276</v>
      </c>
      <c r="N27" s="161">
        <v>0.45524999999999999</v>
      </c>
      <c r="O27" s="161">
        <v>0.13100000000000001</v>
      </c>
      <c r="R27" s="157" t="s">
        <v>280</v>
      </c>
      <c r="S27" s="157" t="s">
        <v>329</v>
      </c>
      <c r="T27" s="157" t="s">
        <v>330</v>
      </c>
      <c r="U27" s="157" t="s">
        <v>10</v>
      </c>
      <c r="V27" s="157" t="s">
        <v>21</v>
      </c>
      <c r="W27" s="157" t="s">
        <v>283</v>
      </c>
      <c r="X27" s="157" t="s">
        <v>284</v>
      </c>
      <c r="Y27" s="157" t="s">
        <v>176</v>
      </c>
      <c r="AC27" s="157" t="s">
        <v>329</v>
      </c>
      <c r="AD27" s="157" t="s">
        <v>380</v>
      </c>
      <c r="AE27" s="157" t="s">
        <v>381</v>
      </c>
      <c r="AF27" s="163">
        <v>1</v>
      </c>
      <c r="AG27" s="157" t="s">
        <v>233</v>
      </c>
    </row>
    <row r="28" spans="2:33">
      <c r="B28" s="156" t="s">
        <v>172</v>
      </c>
      <c r="C28" s="156" t="s">
        <v>223</v>
      </c>
      <c r="D28" s="156" t="s">
        <v>224</v>
      </c>
      <c r="E28" s="156" t="s">
        <v>10</v>
      </c>
      <c r="F28" s="156" t="s">
        <v>21</v>
      </c>
      <c r="G28" s="156" t="s">
        <v>175</v>
      </c>
      <c r="H28" s="156" t="s">
        <v>176</v>
      </c>
      <c r="K28" s="156" t="s">
        <v>277</v>
      </c>
      <c r="L28" s="156" t="s">
        <v>223</v>
      </c>
      <c r="M28" s="156" t="s">
        <v>278</v>
      </c>
      <c r="N28" s="160">
        <v>3.0750000000000002</v>
      </c>
      <c r="O28" s="160">
        <v>0.13300000000000001</v>
      </c>
      <c r="R28" s="156" t="s">
        <v>280</v>
      </c>
      <c r="S28" s="156" t="s">
        <v>331</v>
      </c>
      <c r="T28" s="156" t="s">
        <v>332</v>
      </c>
      <c r="U28" s="156" t="s">
        <v>10</v>
      </c>
      <c r="V28" s="156" t="s">
        <v>21</v>
      </c>
      <c r="W28" s="156" t="s">
        <v>283</v>
      </c>
      <c r="X28" s="156" t="s">
        <v>284</v>
      </c>
      <c r="Y28" s="156" t="s">
        <v>176</v>
      </c>
      <c r="AC28" s="156" t="s">
        <v>331</v>
      </c>
      <c r="AD28" s="156" t="s">
        <v>382</v>
      </c>
      <c r="AE28" s="156" t="s">
        <v>383</v>
      </c>
      <c r="AF28" s="162">
        <v>1</v>
      </c>
      <c r="AG28" s="156" t="s">
        <v>257</v>
      </c>
    </row>
  </sheetData>
  <mergeCells count="1">
    <mergeCell ref="A1:H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A234B-65CE-4B62-B03B-3217E59B5A3F}">
  <dimension ref="A1:O29"/>
  <sheetViews>
    <sheetView workbookViewId="0">
      <selection sqref="A1:H1"/>
    </sheetView>
  </sheetViews>
  <sheetFormatPr defaultRowHeight="14.25"/>
  <cols>
    <col min="2" max="2" width="10.59765625" customWidth="1"/>
    <col min="3" max="3" width="13.06640625" bestFit="1" customWidth="1"/>
    <col min="4" max="4" width="24.59765625" bestFit="1" customWidth="1"/>
    <col min="5" max="5" width="12" bestFit="1" customWidth="1"/>
    <col min="6" max="6" width="11.265625" bestFit="1" customWidth="1"/>
    <col min="7" max="7" width="12.46484375" bestFit="1" customWidth="1"/>
    <col min="8" max="8" width="10.59765625" customWidth="1"/>
    <col min="11" max="11" width="10.59765625" customWidth="1"/>
    <col min="12" max="12" width="13.06640625" bestFit="1" customWidth="1"/>
    <col min="13" max="13" width="14.19921875" bestFit="1" customWidth="1"/>
    <col min="14" max="15" width="10.59765625" customWidth="1"/>
  </cols>
  <sheetData>
    <row r="1" spans="1:15" ht="22.05" customHeight="1">
      <c r="A1" s="153" t="s">
        <v>163</v>
      </c>
      <c r="B1" s="153"/>
      <c r="C1" s="153"/>
      <c r="D1" s="153"/>
      <c r="E1" s="153"/>
      <c r="F1" s="153"/>
      <c r="G1" s="153"/>
      <c r="H1" s="153"/>
    </row>
    <row r="2" spans="1:15" ht="14.65" thickBot="1">
      <c r="B2" s="154" t="s">
        <v>152</v>
      </c>
      <c r="K2" s="154" t="s">
        <v>164</v>
      </c>
    </row>
    <row r="3" spans="1:15" ht="15.75" thickBot="1">
      <c r="B3" s="155" t="s">
        <v>168</v>
      </c>
      <c r="C3" s="155" t="s">
        <v>153</v>
      </c>
      <c r="D3" s="155" t="s">
        <v>154</v>
      </c>
      <c r="E3" s="155" t="s">
        <v>169</v>
      </c>
      <c r="F3" s="155" t="s">
        <v>170</v>
      </c>
      <c r="G3" s="155" t="s">
        <v>155</v>
      </c>
      <c r="H3" s="155" t="s">
        <v>171</v>
      </c>
      <c r="K3" s="155" t="s">
        <v>225</v>
      </c>
      <c r="L3" s="155" t="s">
        <v>153</v>
      </c>
      <c r="M3" s="155" t="s">
        <v>226</v>
      </c>
      <c r="N3" s="155" t="s">
        <v>227</v>
      </c>
      <c r="O3" s="155" t="s">
        <v>228</v>
      </c>
    </row>
    <row r="4" spans="1:15">
      <c r="B4" s="156" t="s">
        <v>172</v>
      </c>
      <c r="C4" s="156" t="s">
        <v>384</v>
      </c>
      <c r="D4" s="156" t="s">
        <v>385</v>
      </c>
      <c r="E4" s="156" t="s">
        <v>10</v>
      </c>
      <c r="F4" s="156" t="s">
        <v>21</v>
      </c>
      <c r="G4" s="156" t="s">
        <v>175</v>
      </c>
      <c r="H4" s="156" t="s">
        <v>176</v>
      </c>
      <c r="K4" s="156" t="s">
        <v>229</v>
      </c>
      <c r="L4" s="156" t="s">
        <v>384</v>
      </c>
      <c r="M4" s="156" t="s">
        <v>436</v>
      </c>
      <c r="N4" s="162">
        <v>3.3975</v>
      </c>
      <c r="O4" s="160">
        <v>0.16700000000000001</v>
      </c>
    </row>
    <row r="5" spans="1:15">
      <c r="B5" s="157" t="s">
        <v>172</v>
      </c>
      <c r="C5" s="157" t="s">
        <v>386</v>
      </c>
      <c r="D5" s="157" t="s">
        <v>387</v>
      </c>
      <c r="E5" s="157" t="s">
        <v>10</v>
      </c>
      <c r="F5" s="157" t="s">
        <v>21</v>
      </c>
      <c r="G5" s="157" t="s">
        <v>175</v>
      </c>
      <c r="H5" s="157" t="s">
        <v>176</v>
      </c>
      <c r="K5" s="157" t="s">
        <v>231</v>
      </c>
      <c r="L5" s="157" t="s">
        <v>386</v>
      </c>
      <c r="M5" s="157" t="s">
        <v>437</v>
      </c>
      <c r="N5" s="163">
        <v>7.4332500000000001</v>
      </c>
      <c r="O5" s="161">
        <v>0.22</v>
      </c>
    </row>
    <row r="6" spans="1:15">
      <c r="B6" s="156" t="s">
        <v>172</v>
      </c>
      <c r="C6" s="156" t="s">
        <v>388</v>
      </c>
      <c r="D6" s="156" t="s">
        <v>389</v>
      </c>
      <c r="E6" s="156" t="s">
        <v>10</v>
      </c>
      <c r="F6" s="156" t="s">
        <v>21</v>
      </c>
      <c r="G6" s="156" t="s">
        <v>175</v>
      </c>
      <c r="H6" s="156" t="s">
        <v>176</v>
      </c>
      <c r="K6" s="156" t="s">
        <v>233</v>
      </c>
      <c r="L6" s="156" t="s">
        <v>388</v>
      </c>
      <c r="M6" s="156" t="s">
        <v>438</v>
      </c>
      <c r="N6" s="162">
        <v>6.3525</v>
      </c>
      <c r="O6" s="160">
        <v>0.17799999999999999</v>
      </c>
    </row>
    <row r="7" spans="1:15">
      <c r="B7" s="157" t="s">
        <v>172</v>
      </c>
      <c r="C7" s="157" t="s">
        <v>390</v>
      </c>
      <c r="D7" s="157" t="s">
        <v>391</v>
      </c>
      <c r="E7" s="157" t="s">
        <v>10</v>
      </c>
      <c r="F7" s="157" t="s">
        <v>21</v>
      </c>
      <c r="G7" s="157" t="s">
        <v>175</v>
      </c>
      <c r="H7" s="157" t="s">
        <v>176</v>
      </c>
      <c r="K7" s="157" t="s">
        <v>235</v>
      </c>
      <c r="L7" s="157" t="s">
        <v>390</v>
      </c>
      <c r="M7" s="157" t="s">
        <v>439</v>
      </c>
      <c r="N7" s="163">
        <v>0.30525000000000002</v>
      </c>
      <c r="O7" s="161">
        <v>0.19600000000000001</v>
      </c>
    </row>
    <row r="8" spans="1:15">
      <c r="B8" s="156" t="s">
        <v>172</v>
      </c>
      <c r="C8" s="156" t="s">
        <v>392</v>
      </c>
      <c r="D8" s="156" t="s">
        <v>393</v>
      </c>
      <c r="E8" s="156" t="s">
        <v>10</v>
      </c>
      <c r="F8" s="156" t="s">
        <v>21</v>
      </c>
      <c r="G8" s="156" t="s">
        <v>175</v>
      </c>
      <c r="H8" s="156" t="s">
        <v>176</v>
      </c>
      <c r="K8" s="156" t="s">
        <v>237</v>
      </c>
      <c r="L8" s="156" t="s">
        <v>392</v>
      </c>
      <c r="M8" s="156" t="s">
        <v>440</v>
      </c>
      <c r="N8" s="162">
        <v>0.46800000000000003</v>
      </c>
      <c r="O8" s="160">
        <v>0.221</v>
      </c>
    </row>
    <row r="9" spans="1:15">
      <c r="B9" s="157" t="s">
        <v>172</v>
      </c>
      <c r="C9" s="157" t="s">
        <v>394</v>
      </c>
      <c r="D9" s="157" t="s">
        <v>395</v>
      </c>
      <c r="E9" s="157" t="s">
        <v>10</v>
      </c>
      <c r="F9" s="157" t="s">
        <v>21</v>
      </c>
      <c r="G9" s="157" t="s">
        <v>175</v>
      </c>
      <c r="H9" s="157" t="s">
        <v>176</v>
      </c>
      <c r="K9" s="157" t="s">
        <v>239</v>
      </c>
      <c r="L9" s="157" t="s">
        <v>394</v>
      </c>
      <c r="M9" s="157" t="s">
        <v>441</v>
      </c>
      <c r="N9" s="163">
        <v>2.9737499999999999</v>
      </c>
      <c r="O9" s="161">
        <v>0.14299999999999999</v>
      </c>
    </row>
    <row r="10" spans="1:15">
      <c r="B10" s="156" t="s">
        <v>172</v>
      </c>
      <c r="C10" s="156" t="s">
        <v>396</v>
      </c>
      <c r="D10" s="156" t="s">
        <v>397</v>
      </c>
      <c r="E10" s="156" t="s">
        <v>10</v>
      </c>
      <c r="F10" s="156" t="s">
        <v>21</v>
      </c>
      <c r="G10" s="156" t="s">
        <v>175</v>
      </c>
      <c r="H10" s="156" t="s">
        <v>176</v>
      </c>
      <c r="K10" s="156" t="s">
        <v>241</v>
      </c>
      <c r="L10" s="156" t="s">
        <v>396</v>
      </c>
      <c r="M10" s="156" t="s">
        <v>442</v>
      </c>
      <c r="N10" s="162">
        <v>7.33575</v>
      </c>
      <c r="O10" s="160">
        <v>0.16900000000000001</v>
      </c>
    </row>
    <row r="11" spans="1:15">
      <c r="B11" s="157" t="s">
        <v>172</v>
      </c>
      <c r="C11" s="157" t="s">
        <v>398</v>
      </c>
      <c r="D11" s="157" t="s">
        <v>399</v>
      </c>
      <c r="E11" s="157" t="s">
        <v>10</v>
      </c>
      <c r="F11" s="157" t="s">
        <v>21</v>
      </c>
      <c r="G11" s="157" t="s">
        <v>175</v>
      </c>
      <c r="H11" s="157" t="s">
        <v>176</v>
      </c>
      <c r="K11" s="157" t="s">
        <v>243</v>
      </c>
      <c r="L11" s="157" t="s">
        <v>398</v>
      </c>
      <c r="M11" s="157" t="s">
        <v>443</v>
      </c>
      <c r="N11" s="163">
        <v>0.10725</v>
      </c>
      <c r="O11" s="161">
        <v>0.14099999999999999</v>
      </c>
    </row>
    <row r="12" spans="1:15">
      <c r="B12" s="156" t="s">
        <v>172</v>
      </c>
      <c r="C12" s="156" t="s">
        <v>400</v>
      </c>
      <c r="D12" s="156" t="s">
        <v>401</v>
      </c>
      <c r="E12" s="156" t="s">
        <v>10</v>
      </c>
      <c r="F12" s="156" t="s">
        <v>21</v>
      </c>
      <c r="G12" s="156" t="s">
        <v>175</v>
      </c>
      <c r="H12" s="156" t="s">
        <v>176</v>
      </c>
      <c r="K12" s="156" t="s">
        <v>444</v>
      </c>
      <c r="L12" s="156" t="s">
        <v>400</v>
      </c>
      <c r="M12" s="156" t="s">
        <v>445</v>
      </c>
      <c r="N12" s="162">
        <v>0.44850000000000001</v>
      </c>
      <c r="O12" s="160">
        <v>0.246</v>
      </c>
    </row>
    <row r="13" spans="1:15">
      <c r="B13" s="157" t="s">
        <v>172</v>
      </c>
      <c r="C13" s="157" t="s">
        <v>402</v>
      </c>
      <c r="D13" s="157" t="s">
        <v>403</v>
      </c>
      <c r="E13" s="157" t="s">
        <v>10</v>
      </c>
      <c r="F13" s="157" t="s">
        <v>21</v>
      </c>
      <c r="G13" s="157" t="s">
        <v>175</v>
      </c>
      <c r="H13" s="157" t="s">
        <v>176</v>
      </c>
      <c r="K13" s="157" t="s">
        <v>245</v>
      </c>
      <c r="L13" s="157" t="s">
        <v>402</v>
      </c>
      <c r="M13" s="157" t="s">
        <v>446</v>
      </c>
      <c r="N13" s="163">
        <v>1.2615000000000001</v>
      </c>
      <c r="O13" s="161">
        <v>0.14399999999999999</v>
      </c>
    </row>
    <row r="14" spans="1:15">
      <c r="B14" s="156" t="s">
        <v>172</v>
      </c>
      <c r="C14" s="156" t="s">
        <v>404</v>
      </c>
      <c r="D14" s="156" t="s">
        <v>405</v>
      </c>
      <c r="E14" s="156" t="s">
        <v>10</v>
      </c>
      <c r="F14" s="156" t="s">
        <v>21</v>
      </c>
      <c r="G14" s="156" t="s">
        <v>175</v>
      </c>
      <c r="H14" s="156" t="s">
        <v>176</v>
      </c>
      <c r="K14" s="156" t="s">
        <v>247</v>
      </c>
      <c r="L14" s="156" t="s">
        <v>404</v>
      </c>
      <c r="M14" s="156" t="s">
        <v>447</v>
      </c>
      <c r="N14" s="162">
        <v>6.7882499999999997</v>
      </c>
      <c r="O14" s="160">
        <v>0.153</v>
      </c>
    </row>
    <row r="15" spans="1:15">
      <c r="B15" s="157" t="s">
        <v>172</v>
      </c>
      <c r="C15" s="157" t="s">
        <v>406</v>
      </c>
      <c r="D15" s="157" t="s">
        <v>407</v>
      </c>
      <c r="E15" s="157" t="s">
        <v>10</v>
      </c>
      <c r="F15" s="157" t="s">
        <v>21</v>
      </c>
      <c r="G15" s="157" t="s">
        <v>175</v>
      </c>
      <c r="H15" s="157" t="s">
        <v>176</v>
      </c>
      <c r="K15" s="157" t="s">
        <v>249</v>
      </c>
      <c r="L15" s="157" t="s">
        <v>406</v>
      </c>
      <c r="M15" s="157" t="s">
        <v>448</v>
      </c>
      <c r="N15" s="163">
        <v>0.183</v>
      </c>
      <c r="O15" s="161">
        <v>0.13700000000000001</v>
      </c>
    </row>
    <row r="16" spans="1:15">
      <c r="B16" s="156" t="s">
        <v>172</v>
      </c>
      <c r="C16" s="156" t="s">
        <v>408</v>
      </c>
      <c r="D16" s="156" t="s">
        <v>409</v>
      </c>
      <c r="E16" s="156" t="s">
        <v>10</v>
      </c>
      <c r="F16" s="156" t="s">
        <v>21</v>
      </c>
      <c r="G16" s="156" t="s">
        <v>175</v>
      </c>
      <c r="H16" s="156" t="s">
        <v>176</v>
      </c>
      <c r="K16" s="156" t="s">
        <v>251</v>
      </c>
      <c r="L16" s="156" t="s">
        <v>408</v>
      </c>
      <c r="M16" s="156" t="s">
        <v>449</v>
      </c>
      <c r="N16" s="162">
        <v>7.5884999999999998</v>
      </c>
      <c r="O16" s="160">
        <v>0.24199999999999999</v>
      </c>
    </row>
    <row r="17" spans="2:15">
      <c r="B17" s="157" t="s">
        <v>172</v>
      </c>
      <c r="C17" s="157" t="s">
        <v>410</v>
      </c>
      <c r="D17" s="157" t="s">
        <v>411</v>
      </c>
      <c r="E17" s="157" t="s">
        <v>10</v>
      </c>
      <c r="F17" s="157" t="s">
        <v>21</v>
      </c>
      <c r="G17" s="157" t="s">
        <v>175</v>
      </c>
      <c r="H17" s="157" t="s">
        <v>176</v>
      </c>
      <c r="K17" s="157" t="s">
        <v>253</v>
      </c>
      <c r="L17" s="157" t="s">
        <v>410</v>
      </c>
      <c r="M17" s="157" t="s">
        <v>450</v>
      </c>
      <c r="N17" s="163">
        <v>0.90225</v>
      </c>
      <c r="O17" s="161">
        <v>0.23200000000000001</v>
      </c>
    </row>
    <row r="18" spans="2:15">
      <c r="B18" s="156" t="s">
        <v>172</v>
      </c>
      <c r="C18" s="156" t="s">
        <v>412</v>
      </c>
      <c r="D18" s="156" t="s">
        <v>413</v>
      </c>
      <c r="E18" s="156" t="s">
        <v>10</v>
      </c>
      <c r="F18" s="156" t="s">
        <v>21</v>
      </c>
      <c r="G18" s="156" t="s">
        <v>175</v>
      </c>
      <c r="H18" s="156" t="s">
        <v>176</v>
      </c>
      <c r="K18" s="156" t="s">
        <v>255</v>
      </c>
      <c r="L18" s="156" t="s">
        <v>412</v>
      </c>
      <c r="M18" s="156" t="s">
        <v>451</v>
      </c>
      <c r="N18" s="162">
        <v>0.89849999999999997</v>
      </c>
      <c r="O18" s="160">
        <v>0.156</v>
      </c>
    </row>
    <row r="19" spans="2:15">
      <c r="B19" s="157" t="s">
        <v>172</v>
      </c>
      <c r="C19" s="157" t="s">
        <v>414</v>
      </c>
      <c r="D19" s="157" t="s">
        <v>415</v>
      </c>
      <c r="E19" s="157" t="s">
        <v>10</v>
      </c>
      <c r="F19" s="157" t="s">
        <v>21</v>
      </c>
      <c r="G19" s="157" t="s">
        <v>175</v>
      </c>
      <c r="H19" s="157" t="s">
        <v>176</v>
      </c>
      <c r="K19" s="157" t="s">
        <v>257</v>
      </c>
      <c r="L19" s="157" t="s">
        <v>414</v>
      </c>
      <c r="M19" s="157" t="s">
        <v>452</v>
      </c>
      <c r="N19" s="163">
        <v>4.8682499999999997</v>
      </c>
      <c r="O19" s="161">
        <v>0.153</v>
      </c>
    </row>
    <row r="20" spans="2:15">
      <c r="B20" s="156" t="s">
        <v>172</v>
      </c>
      <c r="C20" s="156" t="s">
        <v>416</v>
      </c>
      <c r="D20" s="156" t="s">
        <v>417</v>
      </c>
      <c r="E20" s="156" t="s">
        <v>10</v>
      </c>
      <c r="F20" s="156" t="s">
        <v>21</v>
      </c>
      <c r="G20" s="156" t="s">
        <v>175</v>
      </c>
      <c r="H20" s="156" t="s">
        <v>176</v>
      </c>
      <c r="K20" s="156" t="s">
        <v>259</v>
      </c>
      <c r="L20" s="156" t="s">
        <v>416</v>
      </c>
      <c r="M20" s="156" t="s">
        <v>453</v>
      </c>
      <c r="N20" s="162">
        <v>0.27600000000000002</v>
      </c>
      <c r="O20" s="160">
        <v>0.156</v>
      </c>
    </row>
    <row r="21" spans="2:15">
      <c r="B21" s="157" t="s">
        <v>172</v>
      </c>
      <c r="C21" s="157" t="s">
        <v>418</v>
      </c>
      <c r="D21" s="157" t="s">
        <v>419</v>
      </c>
      <c r="E21" s="157" t="s">
        <v>10</v>
      </c>
      <c r="F21" s="157" t="s">
        <v>21</v>
      </c>
      <c r="G21" s="157" t="s">
        <v>175</v>
      </c>
      <c r="H21" s="157" t="s">
        <v>176</v>
      </c>
      <c r="K21" s="157" t="s">
        <v>261</v>
      </c>
      <c r="L21" s="157" t="s">
        <v>418</v>
      </c>
      <c r="M21" s="157" t="s">
        <v>454</v>
      </c>
      <c r="N21" s="163">
        <v>0.85575000000000001</v>
      </c>
      <c r="O21" s="161">
        <v>0.23</v>
      </c>
    </row>
    <row r="22" spans="2:15">
      <c r="B22" s="156" t="s">
        <v>172</v>
      </c>
      <c r="C22" s="156" t="s">
        <v>420</v>
      </c>
      <c r="D22" s="156" t="s">
        <v>421</v>
      </c>
      <c r="E22" s="156" t="s">
        <v>10</v>
      </c>
      <c r="F22" s="156" t="s">
        <v>21</v>
      </c>
      <c r="G22" s="156" t="s">
        <v>175</v>
      </c>
      <c r="H22" s="156" t="s">
        <v>176</v>
      </c>
      <c r="K22" s="156" t="s">
        <v>263</v>
      </c>
      <c r="L22" s="156" t="s">
        <v>420</v>
      </c>
      <c r="M22" s="156" t="s">
        <v>455</v>
      </c>
      <c r="N22" s="162">
        <v>0.71025000000000005</v>
      </c>
      <c r="O22" s="160">
        <v>0.22700000000000001</v>
      </c>
    </row>
    <row r="23" spans="2:15">
      <c r="B23" s="157" t="s">
        <v>172</v>
      </c>
      <c r="C23" s="157" t="s">
        <v>422</v>
      </c>
      <c r="D23" s="157" t="s">
        <v>423</v>
      </c>
      <c r="E23" s="157" t="s">
        <v>10</v>
      </c>
      <c r="F23" s="157" t="s">
        <v>21</v>
      </c>
      <c r="G23" s="157" t="s">
        <v>175</v>
      </c>
      <c r="H23" s="157" t="s">
        <v>176</v>
      </c>
      <c r="K23" s="157" t="s">
        <v>265</v>
      </c>
      <c r="L23" s="157" t="s">
        <v>422</v>
      </c>
      <c r="M23" s="157" t="s">
        <v>456</v>
      </c>
      <c r="N23" s="163">
        <v>0.55874999999999997</v>
      </c>
      <c r="O23" s="161">
        <v>0.17100000000000001</v>
      </c>
    </row>
    <row r="24" spans="2:15">
      <c r="B24" s="156" t="s">
        <v>172</v>
      </c>
      <c r="C24" s="156" t="s">
        <v>424</v>
      </c>
      <c r="D24" s="156" t="s">
        <v>425</v>
      </c>
      <c r="E24" s="156" t="s">
        <v>10</v>
      </c>
      <c r="F24" s="156" t="s">
        <v>21</v>
      </c>
      <c r="G24" s="156" t="s">
        <v>175</v>
      </c>
      <c r="H24" s="156" t="s">
        <v>176</v>
      </c>
      <c r="K24" s="156" t="s">
        <v>267</v>
      </c>
      <c r="L24" s="156" t="s">
        <v>424</v>
      </c>
      <c r="M24" s="156" t="s">
        <v>457</v>
      </c>
      <c r="N24" s="162">
        <v>4.6582499999999998</v>
      </c>
      <c r="O24" s="160">
        <v>0.19600000000000001</v>
      </c>
    </row>
    <row r="25" spans="2:15">
      <c r="B25" s="157" t="s">
        <v>172</v>
      </c>
      <c r="C25" s="157" t="s">
        <v>426</v>
      </c>
      <c r="D25" s="157" t="s">
        <v>427</v>
      </c>
      <c r="E25" s="157" t="s">
        <v>10</v>
      </c>
      <c r="F25" s="157" t="s">
        <v>21</v>
      </c>
      <c r="G25" s="157" t="s">
        <v>175</v>
      </c>
      <c r="H25" s="157" t="s">
        <v>176</v>
      </c>
      <c r="K25" s="157" t="s">
        <v>269</v>
      </c>
      <c r="L25" s="157" t="s">
        <v>426</v>
      </c>
      <c r="M25" s="157" t="s">
        <v>458</v>
      </c>
      <c r="N25" s="163">
        <v>6.7035</v>
      </c>
      <c r="O25" s="161">
        <v>0.219</v>
      </c>
    </row>
    <row r="26" spans="2:15">
      <c r="B26" s="156" t="s">
        <v>172</v>
      </c>
      <c r="C26" s="156" t="s">
        <v>428</v>
      </c>
      <c r="D26" s="156" t="s">
        <v>429</v>
      </c>
      <c r="E26" s="156" t="s">
        <v>10</v>
      </c>
      <c r="F26" s="156" t="s">
        <v>21</v>
      </c>
      <c r="G26" s="156" t="s">
        <v>175</v>
      </c>
      <c r="H26" s="156" t="s">
        <v>176</v>
      </c>
      <c r="K26" s="156" t="s">
        <v>271</v>
      </c>
      <c r="L26" s="156" t="s">
        <v>428</v>
      </c>
      <c r="M26" s="156" t="s">
        <v>459</v>
      </c>
      <c r="N26" s="162">
        <v>7.6980000000000004</v>
      </c>
      <c r="O26" s="160">
        <v>0.223</v>
      </c>
    </row>
    <row r="27" spans="2:15">
      <c r="B27" s="157" t="s">
        <v>172</v>
      </c>
      <c r="C27" s="157" t="s">
        <v>430</v>
      </c>
      <c r="D27" s="157" t="s">
        <v>431</v>
      </c>
      <c r="E27" s="157" t="s">
        <v>10</v>
      </c>
      <c r="F27" s="157" t="s">
        <v>21</v>
      </c>
      <c r="G27" s="157" t="s">
        <v>175</v>
      </c>
      <c r="H27" s="157" t="s">
        <v>176</v>
      </c>
      <c r="K27" s="157" t="s">
        <v>273</v>
      </c>
      <c r="L27" s="157" t="s">
        <v>430</v>
      </c>
      <c r="M27" s="157" t="s">
        <v>460</v>
      </c>
      <c r="N27" s="163">
        <v>0.35399999999999998</v>
      </c>
      <c r="O27" s="161">
        <v>0.183</v>
      </c>
    </row>
    <row r="28" spans="2:15">
      <c r="B28" s="156" t="s">
        <v>172</v>
      </c>
      <c r="C28" s="156" t="s">
        <v>432</v>
      </c>
      <c r="D28" s="156" t="s">
        <v>433</v>
      </c>
      <c r="E28" s="156" t="s">
        <v>10</v>
      </c>
      <c r="F28" s="156" t="s">
        <v>21</v>
      </c>
      <c r="G28" s="156" t="s">
        <v>175</v>
      </c>
      <c r="H28" s="156" t="s">
        <v>176</v>
      </c>
      <c r="K28" s="156" t="s">
        <v>275</v>
      </c>
      <c r="L28" s="156" t="s">
        <v>432</v>
      </c>
      <c r="M28" s="156" t="s">
        <v>461</v>
      </c>
      <c r="N28" s="162">
        <v>1.0920000000000001</v>
      </c>
      <c r="O28" s="160">
        <v>0.17199999999999999</v>
      </c>
    </row>
    <row r="29" spans="2:15">
      <c r="B29" s="157" t="s">
        <v>172</v>
      </c>
      <c r="C29" s="157" t="s">
        <v>434</v>
      </c>
      <c r="D29" s="157" t="s">
        <v>435</v>
      </c>
      <c r="E29" s="157" t="s">
        <v>10</v>
      </c>
      <c r="F29" s="157" t="s">
        <v>21</v>
      </c>
      <c r="G29" s="157" t="s">
        <v>175</v>
      </c>
      <c r="H29" s="157" t="s">
        <v>176</v>
      </c>
      <c r="K29" s="157" t="s">
        <v>277</v>
      </c>
      <c r="L29" s="157" t="s">
        <v>434</v>
      </c>
      <c r="M29" s="157" t="s">
        <v>462</v>
      </c>
      <c r="N29" s="163">
        <v>6.1920000000000002</v>
      </c>
      <c r="O29" s="161">
        <v>0.161</v>
      </c>
    </row>
  </sheetData>
  <mergeCells count="1">
    <mergeCell ref="A1:H1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80656-F0E8-4384-A7B5-DADB4188F789}">
  <dimension ref="A1:Q66"/>
  <sheetViews>
    <sheetView workbookViewId="0">
      <selection sqref="A1:H1"/>
    </sheetView>
  </sheetViews>
  <sheetFormatPr defaultRowHeight="14.25"/>
  <cols>
    <col min="2" max="2" width="27.19921875" bestFit="1" customWidth="1"/>
    <col min="3" max="8" width="10.59765625" customWidth="1"/>
    <col min="11" max="11" width="10.59765625" customWidth="1"/>
    <col min="12" max="12" width="27.19921875" bestFit="1" customWidth="1"/>
    <col min="13" max="13" width="10.59765625" customWidth="1"/>
    <col min="14" max="14" width="12" bestFit="1" customWidth="1"/>
    <col min="15" max="15" width="11.265625" bestFit="1" customWidth="1"/>
    <col min="16" max="16" width="12.46484375" bestFit="1" customWidth="1"/>
    <col min="17" max="17" width="10.59765625" customWidth="1"/>
  </cols>
  <sheetData>
    <row r="1" spans="1:17" ht="22.05" customHeight="1">
      <c r="A1" s="153" t="s">
        <v>163</v>
      </c>
      <c r="B1" s="153"/>
      <c r="C1" s="153"/>
      <c r="D1" s="153"/>
      <c r="E1" s="153"/>
      <c r="F1" s="153"/>
      <c r="G1" s="153"/>
      <c r="H1" s="153"/>
    </row>
    <row r="2" spans="1:17" ht="14.65" thickBot="1">
      <c r="B2" s="154" t="s">
        <v>164</v>
      </c>
      <c r="K2" s="154" t="s">
        <v>152</v>
      </c>
    </row>
    <row r="3" spans="1:17" ht="15.75" thickBot="1">
      <c r="B3" s="155" t="s">
        <v>153</v>
      </c>
      <c r="C3" s="155" t="s">
        <v>333</v>
      </c>
      <c r="D3" s="155" t="s">
        <v>226</v>
      </c>
      <c r="E3" s="155">
        <v>2023</v>
      </c>
      <c r="F3" s="155">
        <v>2030</v>
      </c>
      <c r="G3" s="155">
        <v>2050</v>
      </c>
      <c r="H3" s="155" t="s">
        <v>56</v>
      </c>
      <c r="K3" s="155" t="s">
        <v>168</v>
      </c>
      <c r="L3" s="155" t="s">
        <v>153</v>
      </c>
      <c r="M3" s="155" t="s">
        <v>154</v>
      </c>
      <c r="N3" s="155" t="s">
        <v>169</v>
      </c>
      <c r="O3" s="155" t="s">
        <v>170</v>
      </c>
      <c r="P3" s="155" t="s">
        <v>155</v>
      </c>
      <c r="Q3" s="155" t="s">
        <v>171</v>
      </c>
    </row>
    <row r="4" spans="1:17">
      <c r="B4" s="156" t="s">
        <v>463</v>
      </c>
      <c r="C4" s="156" t="s">
        <v>33</v>
      </c>
      <c r="D4" s="156" t="s">
        <v>19</v>
      </c>
      <c r="E4" s="158">
        <v>0.30000000000000004</v>
      </c>
      <c r="F4" s="158">
        <v>0.30000000000000004</v>
      </c>
      <c r="G4" s="158">
        <v>0.30000000000000004</v>
      </c>
      <c r="H4" s="156" t="s">
        <v>148</v>
      </c>
      <c r="K4" s="156" t="s">
        <v>172</v>
      </c>
      <c r="L4" s="156" t="s">
        <v>463</v>
      </c>
      <c r="M4" s="156"/>
      <c r="N4" s="156" t="s">
        <v>10</v>
      </c>
      <c r="O4" s="156" t="s">
        <v>21</v>
      </c>
      <c r="P4" s="156" t="s">
        <v>284</v>
      </c>
      <c r="Q4" s="156" t="s">
        <v>484</v>
      </c>
    </row>
    <row r="5" spans="1:17">
      <c r="B5" s="157" t="s">
        <v>463</v>
      </c>
      <c r="C5" s="157" t="s">
        <v>33</v>
      </c>
      <c r="D5" s="157" t="s">
        <v>19</v>
      </c>
      <c r="E5" s="159">
        <v>0.60000000000000009</v>
      </c>
      <c r="F5" s="159">
        <v>0.60000000000000009</v>
      </c>
      <c r="G5" s="159">
        <v>0.60000000000000009</v>
      </c>
      <c r="H5" s="157" t="s">
        <v>464</v>
      </c>
      <c r="K5" s="157" t="s">
        <v>172</v>
      </c>
      <c r="L5" s="157" t="s">
        <v>468</v>
      </c>
      <c r="M5" s="157"/>
      <c r="N5" s="157" t="s">
        <v>10</v>
      </c>
      <c r="O5" s="157" t="s">
        <v>21</v>
      </c>
      <c r="P5" s="157" t="s">
        <v>284</v>
      </c>
      <c r="Q5" s="157" t="s">
        <v>484</v>
      </c>
    </row>
    <row r="6" spans="1:17">
      <c r="B6" s="156" t="s">
        <v>463</v>
      </c>
      <c r="C6" s="156" t="s">
        <v>33</v>
      </c>
      <c r="D6" s="156" t="s">
        <v>19</v>
      </c>
      <c r="E6" s="158">
        <v>5750</v>
      </c>
      <c r="F6" s="158">
        <v>5700</v>
      </c>
      <c r="G6" s="158">
        <v>5100</v>
      </c>
      <c r="H6" s="156" t="s">
        <v>465</v>
      </c>
      <c r="K6" s="156" t="s">
        <v>172</v>
      </c>
      <c r="L6" s="156" t="s">
        <v>469</v>
      </c>
      <c r="M6" s="156"/>
      <c r="N6" s="156" t="s">
        <v>10</v>
      </c>
      <c r="O6" s="156" t="s">
        <v>21</v>
      </c>
      <c r="P6" s="156" t="s">
        <v>284</v>
      </c>
      <c r="Q6" s="156" t="s">
        <v>484</v>
      </c>
    </row>
    <row r="7" spans="1:17">
      <c r="B7" s="157" t="s">
        <v>463</v>
      </c>
      <c r="C7" s="157" t="s">
        <v>33</v>
      </c>
      <c r="D7" s="157" t="s">
        <v>19</v>
      </c>
      <c r="E7" s="159">
        <v>200</v>
      </c>
      <c r="F7" s="159">
        <v>200</v>
      </c>
      <c r="G7" s="159">
        <v>175</v>
      </c>
      <c r="H7" s="157" t="s">
        <v>466</v>
      </c>
      <c r="K7" s="157" t="s">
        <v>172</v>
      </c>
      <c r="L7" s="157" t="s">
        <v>470</v>
      </c>
      <c r="M7" s="157"/>
      <c r="N7" s="157" t="s">
        <v>10</v>
      </c>
      <c r="O7" s="157" t="s">
        <v>21</v>
      </c>
      <c r="P7" s="157" t="s">
        <v>284</v>
      </c>
      <c r="Q7" s="157" t="s">
        <v>484</v>
      </c>
    </row>
    <row r="8" spans="1:17">
      <c r="B8" s="156" t="s">
        <v>463</v>
      </c>
      <c r="C8" s="156" t="s">
        <v>33</v>
      </c>
      <c r="D8" s="156" t="s">
        <v>19</v>
      </c>
      <c r="E8" s="158">
        <v>3</v>
      </c>
      <c r="F8" s="158">
        <v>3</v>
      </c>
      <c r="G8" s="158">
        <v>3</v>
      </c>
      <c r="H8" s="156" t="s">
        <v>467</v>
      </c>
      <c r="K8" s="156" t="s">
        <v>172</v>
      </c>
      <c r="L8" s="156" t="s">
        <v>471</v>
      </c>
      <c r="M8" s="156"/>
      <c r="N8" s="156" t="s">
        <v>10</v>
      </c>
      <c r="O8" s="156" t="s">
        <v>21</v>
      </c>
      <c r="P8" s="156" t="s">
        <v>284</v>
      </c>
      <c r="Q8" s="156" t="s">
        <v>484</v>
      </c>
    </row>
    <row r="9" spans="1:17">
      <c r="B9" s="157" t="s">
        <v>468</v>
      </c>
      <c r="C9" s="157" t="s">
        <v>33</v>
      </c>
      <c r="D9" s="157" t="s">
        <v>19</v>
      </c>
      <c r="E9" s="159">
        <v>0.35000000000000003</v>
      </c>
      <c r="F9" s="159">
        <v>0.35000000000000003</v>
      </c>
      <c r="G9" s="159">
        <v>0.35000000000000003</v>
      </c>
      <c r="H9" s="157" t="s">
        <v>148</v>
      </c>
      <c r="K9" s="157" t="s">
        <v>172</v>
      </c>
      <c r="L9" s="157" t="s">
        <v>472</v>
      </c>
      <c r="M9" s="157"/>
      <c r="N9" s="157" t="s">
        <v>10</v>
      </c>
      <c r="O9" s="157" t="s">
        <v>21</v>
      </c>
      <c r="P9" s="157" t="s">
        <v>284</v>
      </c>
      <c r="Q9" s="157" t="s">
        <v>484</v>
      </c>
    </row>
    <row r="10" spans="1:17">
      <c r="B10" s="156" t="s">
        <v>468</v>
      </c>
      <c r="C10" s="156" t="s">
        <v>33</v>
      </c>
      <c r="D10" s="156" t="s">
        <v>19</v>
      </c>
      <c r="E10" s="158">
        <v>0.60000000000000009</v>
      </c>
      <c r="F10" s="158">
        <v>0.60000000000000009</v>
      </c>
      <c r="G10" s="158">
        <v>0.60000000000000009</v>
      </c>
      <c r="H10" s="156" t="s">
        <v>464</v>
      </c>
      <c r="K10" s="156" t="s">
        <v>172</v>
      </c>
      <c r="L10" s="156" t="s">
        <v>473</v>
      </c>
      <c r="M10" s="156"/>
      <c r="N10" s="156" t="s">
        <v>10</v>
      </c>
      <c r="O10" s="156" t="s">
        <v>21</v>
      </c>
      <c r="P10" s="156" t="s">
        <v>284</v>
      </c>
      <c r="Q10" s="156" t="s">
        <v>484</v>
      </c>
    </row>
    <row r="11" spans="1:17">
      <c r="B11" s="157" t="s">
        <v>468</v>
      </c>
      <c r="C11" s="157" t="s">
        <v>33</v>
      </c>
      <c r="D11" s="157" t="s">
        <v>19</v>
      </c>
      <c r="E11" s="159">
        <v>2400</v>
      </c>
      <c r="F11" s="159">
        <v>2350</v>
      </c>
      <c r="G11" s="159">
        <v>2300</v>
      </c>
      <c r="H11" s="157" t="s">
        <v>465</v>
      </c>
      <c r="K11" s="157" t="s">
        <v>172</v>
      </c>
      <c r="L11" s="157" t="s">
        <v>474</v>
      </c>
      <c r="M11" s="157"/>
      <c r="N11" s="157" t="s">
        <v>10</v>
      </c>
      <c r="O11" s="157" t="s">
        <v>21</v>
      </c>
      <c r="P11" s="157" t="s">
        <v>284</v>
      </c>
      <c r="Q11" s="157" t="s">
        <v>484</v>
      </c>
    </row>
    <row r="12" spans="1:17">
      <c r="B12" s="156" t="s">
        <v>468</v>
      </c>
      <c r="C12" s="156" t="s">
        <v>33</v>
      </c>
      <c r="D12" s="156" t="s">
        <v>19</v>
      </c>
      <c r="E12" s="158">
        <v>85</v>
      </c>
      <c r="F12" s="158">
        <v>85</v>
      </c>
      <c r="G12" s="158">
        <v>80</v>
      </c>
      <c r="H12" s="156" t="s">
        <v>466</v>
      </c>
      <c r="K12" s="156" t="s">
        <v>172</v>
      </c>
      <c r="L12" s="156" t="s">
        <v>475</v>
      </c>
      <c r="M12" s="156"/>
      <c r="N12" s="156" t="s">
        <v>10</v>
      </c>
      <c r="O12" s="156" t="s">
        <v>21</v>
      </c>
      <c r="P12" s="156" t="s">
        <v>284</v>
      </c>
      <c r="Q12" s="156" t="s">
        <v>484</v>
      </c>
    </row>
    <row r="13" spans="1:17">
      <c r="B13" s="157" t="s">
        <v>468</v>
      </c>
      <c r="C13" s="157" t="s">
        <v>33</v>
      </c>
      <c r="D13" s="157" t="s">
        <v>19</v>
      </c>
      <c r="E13" s="159">
        <v>3</v>
      </c>
      <c r="F13" s="159">
        <v>3</v>
      </c>
      <c r="G13" s="159">
        <v>3</v>
      </c>
      <c r="H13" s="157" t="s">
        <v>467</v>
      </c>
      <c r="K13" s="157" t="s">
        <v>172</v>
      </c>
      <c r="L13" s="157" t="s">
        <v>476</v>
      </c>
      <c r="M13" s="157"/>
      <c r="N13" s="157" t="s">
        <v>10</v>
      </c>
      <c r="O13" s="157" t="s">
        <v>21</v>
      </c>
      <c r="P13" s="157" t="s">
        <v>284</v>
      </c>
      <c r="Q13" s="157" t="s">
        <v>484</v>
      </c>
    </row>
    <row r="14" spans="1:17">
      <c r="B14" s="156" t="s">
        <v>469</v>
      </c>
      <c r="C14" s="156" t="s">
        <v>35</v>
      </c>
      <c r="D14" s="156" t="s">
        <v>19</v>
      </c>
      <c r="E14" s="158">
        <v>0.59</v>
      </c>
      <c r="F14" s="158">
        <v>0.6</v>
      </c>
      <c r="G14" s="158">
        <v>0.61</v>
      </c>
      <c r="H14" s="156" t="s">
        <v>148</v>
      </c>
      <c r="K14" s="156" t="s">
        <v>172</v>
      </c>
      <c r="L14" s="156" t="s">
        <v>477</v>
      </c>
      <c r="M14" s="156"/>
      <c r="N14" s="156" t="s">
        <v>10</v>
      </c>
      <c r="O14" s="156" t="s">
        <v>21</v>
      </c>
      <c r="P14" s="156" t="s">
        <v>284</v>
      </c>
      <c r="Q14" s="156" t="s">
        <v>484</v>
      </c>
    </row>
    <row r="15" spans="1:17">
      <c r="B15" s="157" t="s">
        <v>469</v>
      </c>
      <c r="C15" s="157" t="s">
        <v>35</v>
      </c>
      <c r="D15" s="157" t="s">
        <v>19</v>
      </c>
      <c r="E15" s="159">
        <v>1000</v>
      </c>
      <c r="F15" s="159">
        <v>1000</v>
      </c>
      <c r="G15" s="159">
        <v>1000</v>
      </c>
      <c r="H15" s="157" t="s">
        <v>465</v>
      </c>
      <c r="K15" s="157" t="s">
        <v>172</v>
      </c>
      <c r="L15" s="157" t="s">
        <v>478</v>
      </c>
      <c r="M15" s="157"/>
      <c r="N15" s="157" t="s">
        <v>10</v>
      </c>
      <c r="O15" s="157" t="s">
        <v>21</v>
      </c>
      <c r="P15" s="157" t="s">
        <v>284</v>
      </c>
      <c r="Q15" s="157" t="s">
        <v>484</v>
      </c>
    </row>
    <row r="16" spans="1:17">
      <c r="B16" s="156" t="s">
        <v>469</v>
      </c>
      <c r="C16" s="156" t="s">
        <v>35</v>
      </c>
      <c r="D16" s="156" t="s">
        <v>19</v>
      </c>
      <c r="E16" s="158">
        <v>25</v>
      </c>
      <c r="F16" s="158">
        <v>25</v>
      </c>
      <c r="G16" s="158">
        <v>25</v>
      </c>
      <c r="H16" s="156" t="s">
        <v>466</v>
      </c>
      <c r="K16" s="156" t="s">
        <v>172</v>
      </c>
      <c r="L16" s="156" t="s">
        <v>479</v>
      </c>
      <c r="M16" s="156"/>
      <c r="N16" s="156" t="s">
        <v>10</v>
      </c>
      <c r="O16" s="156" t="s">
        <v>21</v>
      </c>
      <c r="P16" s="156" t="s">
        <v>284</v>
      </c>
      <c r="Q16" s="156" t="s">
        <v>484</v>
      </c>
    </row>
    <row r="17" spans="2:17">
      <c r="B17" s="157" t="s">
        <v>470</v>
      </c>
      <c r="C17" s="157" t="s">
        <v>35</v>
      </c>
      <c r="D17" s="157" t="s">
        <v>19</v>
      </c>
      <c r="E17" s="159">
        <v>0.51</v>
      </c>
      <c r="F17" s="159">
        <v>0.52</v>
      </c>
      <c r="G17" s="159">
        <v>0.54</v>
      </c>
      <c r="H17" s="157" t="s">
        <v>148</v>
      </c>
      <c r="K17" s="157" t="s">
        <v>172</v>
      </c>
      <c r="L17" s="157" t="s">
        <v>480</v>
      </c>
      <c r="M17" s="157"/>
      <c r="N17" s="157" t="s">
        <v>10</v>
      </c>
      <c r="O17" s="157" t="s">
        <v>21</v>
      </c>
      <c r="P17" s="157" t="s">
        <v>284</v>
      </c>
      <c r="Q17" s="157" t="s">
        <v>484</v>
      </c>
    </row>
    <row r="18" spans="2:17">
      <c r="B18" s="156" t="s">
        <v>470</v>
      </c>
      <c r="C18" s="156" t="s">
        <v>35</v>
      </c>
      <c r="D18" s="156" t="s">
        <v>19</v>
      </c>
      <c r="E18" s="158">
        <v>3100</v>
      </c>
      <c r="F18" s="158">
        <v>3100</v>
      </c>
      <c r="G18" s="158">
        <v>2400</v>
      </c>
      <c r="H18" s="156" t="s">
        <v>465</v>
      </c>
      <c r="K18" s="156" t="s">
        <v>172</v>
      </c>
      <c r="L18" s="156" t="s">
        <v>481</v>
      </c>
      <c r="M18" s="156"/>
      <c r="N18" s="156" t="s">
        <v>10</v>
      </c>
      <c r="O18" s="156" t="s">
        <v>21</v>
      </c>
      <c r="P18" s="156" t="s">
        <v>284</v>
      </c>
      <c r="Q18" s="156" t="s">
        <v>484</v>
      </c>
    </row>
    <row r="19" spans="2:17">
      <c r="B19" s="157" t="s">
        <v>470</v>
      </c>
      <c r="C19" s="157" t="s">
        <v>35</v>
      </c>
      <c r="D19" s="157" t="s">
        <v>19</v>
      </c>
      <c r="E19" s="159">
        <v>75</v>
      </c>
      <c r="F19" s="159">
        <v>75</v>
      </c>
      <c r="G19" s="159">
        <v>60</v>
      </c>
      <c r="H19" s="157" t="s">
        <v>466</v>
      </c>
      <c r="K19" s="157" t="s">
        <v>172</v>
      </c>
      <c r="L19" s="157" t="s">
        <v>482</v>
      </c>
      <c r="M19" s="157"/>
      <c r="N19" s="157" t="s">
        <v>10</v>
      </c>
      <c r="O19" s="157" t="s">
        <v>21</v>
      </c>
      <c r="P19" s="157" t="s">
        <v>284</v>
      </c>
      <c r="Q19" s="157" t="s">
        <v>484</v>
      </c>
    </row>
    <row r="20" spans="2:17">
      <c r="B20" s="156" t="s">
        <v>471</v>
      </c>
      <c r="C20" s="156" t="s">
        <v>34</v>
      </c>
      <c r="D20" s="156" t="s">
        <v>19</v>
      </c>
      <c r="E20" s="158">
        <v>0.37</v>
      </c>
      <c r="F20" s="158">
        <v>0.38</v>
      </c>
      <c r="G20" s="158">
        <v>0.39</v>
      </c>
      <c r="H20" s="156" t="s">
        <v>148</v>
      </c>
      <c r="K20" s="156" t="s">
        <v>172</v>
      </c>
      <c r="L20" s="156" t="s">
        <v>483</v>
      </c>
      <c r="M20" s="156"/>
      <c r="N20" s="156" t="s">
        <v>10</v>
      </c>
      <c r="O20" s="156" t="s">
        <v>21</v>
      </c>
      <c r="P20" s="156" t="s">
        <v>284</v>
      </c>
      <c r="Q20" s="156" t="s">
        <v>484</v>
      </c>
    </row>
    <row r="21" spans="2:17">
      <c r="B21" s="157" t="s">
        <v>471</v>
      </c>
      <c r="C21" s="157" t="s">
        <v>34</v>
      </c>
      <c r="D21" s="157" t="s">
        <v>19</v>
      </c>
      <c r="E21" s="159">
        <v>5500</v>
      </c>
      <c r="F21" s="159">
        <v>5500</v>
      </c>
      <c r="G21" s="159">
        <v>4350</v>
      </c>
      <c r="H21" s="157" t="s">
        <v>465</v>
      </c>
    </row>
    <row r="22" spans="2:17">
      <c r="B22" s="156" t="s">
        <v>471</v>
      </c>
      <c r="C22" s="156" t="s">
        <v>34</v>
      </c>
      <c r="D22" s="156" t="s">
        <v>19</v>
      </c>
      <c r="E22" s="158">
        <v>165</v>
      </c>
      <c r="F22" s="158">
        <v>165</v>
      </c>
      <c r="G22" s="158">
        <v>130</v>
      </c>
      <c r="H22" s="156" t="s">
        <v>466</v>
      </c>
    </row>
    <row r="23" spans="2:17">
      <c r="B23" s="157" t="s">
        <v>472</v>
      </c>
      <c r="C23" s="157" t="s">
        <v>35</v>
      </c>
      <c r="D23" s="157" t="s">
        <v>19</v>
      </c>
      <c r="E23" s="159">
        <v>0.4</v>
      </c>
      <c r="F23" s="159">
        <v>0.41000000000000003</v>
      </c>
      <c r="G23" s="159">
        <v>0.42</v>
      </c>
      <c r="H23" s="157" t="s">
        <v>148</v>
      </c>
    </row>
    <row r="24" spans="2:17">
      <c r="B24" s="156" t="s">
        <v>472</v>
      </c>
      <c r="C24" s="156" t="s">
        <v>35</v>
      </c>
      <c r="D24" s="156" t="s">
        <v>19</v>
      </c>
      <c r="E24" s="158">
        <v>500</v>
      </c>
      <c r="F24" s="158">
        <v>500</v>
      </c>
      <c r="G24" s="158">
        <v>500</v>
      </c>
      <c r="H24" s="156" t="s">
        <v>465</v>
      </c>
    </row>
    <row r="25" spans="2:17">
      <c r="B25" s="157" t="s">
        <v>472</v>
      </c>
      <c r="C25" s="157" t="s">
        <v>35</v>
      </c>
      <c r="D25" s="157" t="s">
        <v>19</v>
      </c>
      <c r="E25" s="159">
        <v>20</v>
      </c>
      <c r="F25" s="159">
        <v>20</v>
      </c>
      <c r="G25" s="159">
        <v>20</v>
      </c>
      <c r="H25" s="157" t="s">
        <v>466</v>
      </c>
    </row>
    <row r="26" spans="2:17">
      <c r="B26" s="156" t="s">
        <v>473</v>
      </c>
      <c r="C26" s="156" t="s">
        <v>29</v>
      </c>
      <c r="D26" s="156" t="s">
        <v>19</v>
      </c>
      <c r="E26" s="158">
        <v>1</v>
      </c>
      <c r="F26" s="158">
        <v>1</v>
      </c>
      <c r="G26" s="158">
        <v>1</v>
      </c>
      <c r="H26" s="156" t="s">
        <v>148</v>
      </c>
    </row>
    <row r="27" spans="2:17">
      <c r="B27" s="157" t="s">
        <v>473</v>
      </c>
      <c r="C27" s="157" t="s">
        <v>29</v>
      </c>
      <c r="D27" s="157" t="s">
        <v>19</v>
      </c>
      <c r="E27" s="159">
        <v>0.35000000000000003</v>
      </c>
      <c r="F27" s="159">
        <v>0.35000000000000003</v>
      </c>
      <c r="G27" s="159">
        <v>0.35000000000000003</v>
      </c>
      <c r="H27" s="157" t="s">
        <v>464</v>
      </c>
    </row>
    <row r="28" spans="2:17">
      <c r="B28" s="156" t="s">
        <v>473</v>
      </c>
      <c r="C28" s="156" t="s">
        <v>29</v>
      </c>
      <c r="D28" s="156" t="s">
        <v>19</v>
      </c>
      <c r="E28" s="158">
        <v>2650</v>
      </c>
      <c r="F28" s="158">
        <v>2650</v>
      </c>
      <c r="G28" s="158">
        <v>2650</v>
      </c>
      <c r="H28" s="156" t="s">
        <v>465</v>
      </c>
    </row>
    <row r="29" spans="2:17">
      <c r="B29" s="157" t="s">
        <v>473</v>
      </c>
      <c r="C29" s="157" t="s">
        <v>29</v>
      </c>
      <c r="D29" s="157" t="s">
        <v>19</v>
      </c>
      <c r="E29" s="159">
        <v>65</v>
      </c>
      <c r="F29" s="159">
        <v>65</v>
      </c>
      <c r="G29" s="159">
        <v>65</v>
      </c>
      <c r="H29" s="157" t="s">
        <v>466</v>
      </c>
    </row>
    <row r="30" spans="2:17">
      <c r="B30" s="156" t="s">
        <v>473</v>
      </c>
      <c r="C30" s="156" t="s">
        <v>29</v>
      </c>
      <c r="D30" s="156" t="s">
        <v>19</v>
      </c>
      <c r="E30" s="158">
        <v>4</v>
      </c>
      <c r="F30" s="158">
        <v>4</v>
      </c>
      <c r="G30" s="158">
        <v>4</v>
      </c>
      <c r="H30" s="156" t="s">
        <v>467</v>
      </c>
    </row>
    <row r="31" spans="2:17">
      <c r="B31" s="157" t="s">
        <v>474</v>
      </c>
      <c r="C31" s="157" t="s">
        <v>35</v>
      </c>
      <c r="D31" s="157" t="s">
        <v>19</v>
      </c>
      <c r="E31" s="159">
        <v>0.45</v>
      </c>
      <c r="F31" s="159">
        <v>0.47000000000000003</v>
      </c>
      <c r="G31" s="159">
        <v>0.5</v>
      </c>
      <c r="H31" s="157" t="s">
        <v>148</v>
      </c>
    </row>
    <row r="32" spans="2:17">
      <c r="B32" s="156" t="s">
        <v>474</v>
      </c>
      <c r="C32" s="156" t="s">
        <v>35</v>
      </c>
      <c r="D32" s="156" t="s">
        <v>19</v>
      </c>
      <c r="E32" s="158">
        <v>2500</v>
      </c>
      <c r="F32" s="158">
        <v>2350</v>
      </c>
      <c r="G32" s="158">
        <v>2300</v>
      </c>
      <c r="H32" s="156" t="s">
        <v>465</v>
      </c>
    </row>
    <row r="33" spans="2:8">
      <c r="B33" s="157" t="s">
        <v>474</v>
      </c>
      <c r="C33" s="157" t="s">
        <v>35</v>
      </c>
      <c r="D33" s="157" t="s">
        <v>19</v>
      </c>
      <c r="E33" s="159">
        <v>95</v>
      </c>
      <c r="F33" s="159">
        <v>85</v>
      </c>
      <c r="G33" s="159">
        <v>80</v>
      </c>
      <c r="H33" s="157" t="s">
        <v>466</v>
      </c>
    </row>
    <row r="34" spans="2:8">
      <c r="B34" s="156" t="s">
        <v>475</v>
      </c>
      <c r="C34" s="156" t="s">
        <v>34</v>
      </c>
      <c r="D34" s="156" t="s">
        <v>19</v>
      </c>
      <c r="E34" s="158">
        <v>0.36</v>
      </c>
      <c r="F34" s="158">
        <v>0.38</v>
      </c>
      <c r="G34" s="158">
        <v>0.43</v>
      </c>
      <c r="H34" s="156" t="s">
        <v>148</v>
      </c>
    </row>
    <row r="35" spans="2:8">
      <c r="B35" s="157" t="s">
        <v>475</v>
      </c>
      <c r="C35" s="157" t="s">
        <v>34</v>
      </c>
      <c r="D35" s="157" t="s">
        <v>19</v>
      </c>
      <c r="E35" s="159">
        <v>5850</v>
      </c>
      <c r="F35" s="159">
        <v>5700</v>
      </c>
      <c r="G35" s="159">
        <v>5100</v>
      </c>
      <c r="H35" s="157" t="s">
        <v>465</v>
      </c>
    </row>
    <row r="36" spans="2:8">
      <c r="B36" s="156" t="s">
        <v>475</v>
      </c>
      <c r="C36" s="156" t="s">
        <v>34</v>
      </c>
      <c r="D36" s="156" t="s">
        <v>19</v>
      </c>
      <c r="E36" s="158">
        <v>205</v>
      </c>
      <c r="F36" s="158">
        <v>200</v>
      </c>
      <c r="G36" s="158">
        <v>180</v>
      </c>
      <c r="H36" s="156" t="s">
        <v>466</v>
      </c>
    </row>
    <row r="37" spans="2:8">
      <c r="B37" s="157" t="s">
        <v>476</v>
      </c>
      <c r="C37" s="157" t="s">
        <v>38</v>
      </c>
      <c r="D37" s="157" t="s">
        <v>19</v>
      </c>
      <c r="E37" s="159">
        <v>0.33</v>
      </c>
      <c r="F37" s="159">
        <v>0.33</v>
      </c>
      <c r="G37" s="159">
        <v>0.33</v>
      </c>
      <c r="H37" s="157" t="s">
        <v>148</v>
      </c>
    </row>
    <row r="38" spans="2:8">
      <c r="B38" s="156" t="s">
        <v>476</v>
      </c>
      <c r="C38" s="156" t="s">
        <v>38</v>
      </c>
      <c r="D38" s="156" t="s">
        <v>19</v>
      </c>
      <c r="E38" s="158">
        <v>6600</v>
      </c>
      <c r="F38" s="158">
        <v>5100</v>
      </c>
      <c r="G38" s="158">
        <v>4500</v>
      </c>
      <c r="H38" s="156" t="s">
        <v>465</v>
      </c>
    </row>
    <row r="39" spans="2:8">
      <c r="B39" s="157" t="s">
        <v>476</v>
      </c>
      <c r="C39" s="157" t="s">
        <v>38</v>
      </c>
      <c r="D39" s="157" t="s">
        <v>19</v>
      </c>
      <c r="E39" s="159">
        <v>165</v>
      </c>
      <c r="F39" s="159">
        <v>165</v>
      </c>
      <c r="G39" s="159">
        <v>160</v>
      </c>
      <c r="H39" s="157" t="s">
        <v>466</v>
      </c>
    </row>
    <row r="40" spans="2:8">
      <c r="B40" s="156" t="s">
        <v>477</v>
      </c>
      <c r="C40" s="156" t="s">
        <v>34</v>
      </c>
      <c r="D40" s="156" t="s">
        <v>19</v>
      </c>
      <c r="E40" s="158">
        <v>0.37</v>
      </c>
      <c r="F40" s="158">
        <v>0.38</v>
      </c>
      <c r="G40" s="158">
        <v>0.39</v>
      </c>
      <c r="H40" s="156" t="s">
        <v>148</v>
      </c>
    </row>
    <row r="41" spans="2:8">
      <c r="B41" s="157" t="s">
        <v>477</v>
      </c>
      <c r="C41" s="157" t="s">
        <v>34</v>
      </c>
      <c r="D41" s="157" t="s">
        <v>19</v>
      </c>
      <c r="E41" s="159">
        <v>5700</v>
      </c>
      <c r="F41" s="159">
        <v>5700</v>
      </c>
      <c r="G41" s="159">
        <v>5100</v>
      </c>
      <c r="H41" s="157" t="s">
        <v>465</v>
      </c>
    </row>
    <row r="42" spans="2:8">
      <c r="B42" s="156" t="s">
        <v>477</v>
      </c>
      <c r="C42" s="156" t="s">
        <v>34</v>
      </c>
      <c r="D42" s="156" t="s">
        <v>19</v>
      </c>
      <c r="E42" s="158">
        <v>170</v>
      </c>
      <c r="F42" s="158">
        <v>170</v>
      </c>
      <c r="G42" s="158">
        <v>155</v>
      </c>
      <c r="H42" s="156" t="s">
        <v>466</v>
      </c>
    </row>
    <row r="43" spans="2:8">
      <c r="B43" s="157" t="s">
        <v>478</v>
      </c>
      <c r="C43" s="157" t="s">
        <v>27</v>
      </c>
      <c r="D43" s="157" t="s">
        <v>19</v>
      </c>
      <c r="E43" s="159">
        <v>1</v>
      </c>
      <c r="F43" s="159">
        <v>1</v>
      </c>
      <c r="G43" s="159">
        <v>1</v>
      </c>
      <c r="H43" s="157" t="s">
        <v>148</v>
      </c>
    </row>
    <row r="44" spans="2:8">
      <c r="B44" s="156" t="s">
        <v>478</v>
      </c>
      <c r="C44" s="156" t="s">
        <v>27</v>
      </c>
      <c r="D44" s="156" t="s">
        <v>19</v>
      </c>
      <c r="E44" s="158">
        <v>0.14000000000000001</v>
      </c>
      <c r="F44" s="158">
        <v>0.14000000000000001</v>
      </c>
      <c r="G44" s="158">
        <v>0.14000000000000001</v>
      </c>
      <c r="H44" s="156" t="s">
        <v>464</v>
      </c>
    </row>
    <row r="45" spans="2:8">
      <c r="B45" s="157" t="s">
        <v>478</v>
      </c>
      <c r="C45" s="157" t="s">
        <v>27</v>
      </c>
      <c r="D45" s="157" t="s">
        <v>19</v>
      </c>
      <c r="E45" s="159">
        <v>750</v>
      </c>
      <c r="F45" s="159">
        <v>480</v>
      </c>
      <c r="G45" s="159">
        <v>340</v>
      </c>
      <c r="H45" s="157" t="s">
        <v>465</v>
      </c>
    </row>
    <row r="46" spans="2:8">
      <c r="B46" s="156" t="s">
        <v>478</v>
      </c>
      <c r="C46" s="156" t="s">
        <v>27</v>
      </c>
      <c r="D46" s="156" t="s">
        <v>19</v>
      </c>
      <c r="E46" s="158">
        <v>12</v>
      </c>
      <c r="F46" s="158">
        <v>10</v>
      </c>
      <c r="G46" s="158">
        <v>10</v>
      </c>
      <c r="H46" s="156" t="s">
        <v>466</v>
      </c>
    </row>
    <row r="47" spans="2:8">
      <c r="B47" s="157" t="s">
        <v>478</v>
      </c>
      <c r="C47" s="157" t="s">
        <v>27</v>
      </c>
      <c r="D47" s="157" t="s">
        <v>19</v>
      </c>
      <c r="E47" s="159">
        <v>1.5</v>
      </c>
      <c r="F47" s="159">
        <v>1.5</v>
      </c>
      <c r="G47" s="159">
        <v>1.5</v>
      </c>
      <c r="H47" s="157" t="s">
        <v>467</v>
      </c>
    </row>
    <row r="48" spans="2:8">
      <c r="B48" s="156" t="s">
        <v>479</v>
      </c>
      <c r="C48" s="156" t="s">
        <v>34</v>
      </c>
      <c r="D48" s="156" t="s">
        <v>19</v>
      </c>
      <c r="E48" s="158">
        <v>0.39</v>
      </c>
      <c r="F48" s="158">
        <v>0.39</v>
      </c>
      <c r="G48" s="158">
        <v>0.39</v>
      </c>
      <c r="H48" s="156" t="s">
        <v>148</v>
      </c>
    </row>
    <row r="49" spans="2:8">
      <c r="B49" s="157" t="s">
        <v>479</v>
      </c>
      <c r="C49" s="157" t="s">
        <v>34</v>
      </c>
      <c r="D49" s="157" t="s">
        <v>19</v>
      </c>
      <c r="E49" s="159">
        <v>1700</v>
      </c>
      <c r="F49" s="159">
        <v>1700</v>
      </c>
      <c r="G49" s="159">
        <v>1700</v>
      </c>
      <c r="H49" s="157" t="s">
        <v>465</v>
      </c>
    </row>
    <row r="50" spans="2:8">
      <c r="B50" s="156" t="s">
        <v>479</v>
      </c>
      <c r="C50" s="156" t="s">
        <v>34</v>
      </c>
      <c r="D50" s="156" t="s">
        <v>19</v>
      </c>
      <c r="E50" s="158">
        <v>45</v>
      </c>
      <c r="F50" s="158">
        <v>45</v>
      </c>
      <c r="G50" s="158">
        <v>45</v>
      </c>
      <c r="H50" s="156" t="s">
        <v>466</v>
      </c>
    </row>
    <row r="51" spans="2:8">
      <c r="B51" s="157" t="s">
        <v>480</v>
      </c>
      <c r="C51" s="157" t="s">
        <v>34</v>
      </c>
      <c r="D51" s="157" t="s">
        <v>19</v>
      </c>
      <c r="E51" s="159">
        <v>0.43</v>
      </c>
      <c r="F51" s="159">
        <v>0.43</v>
      </c>
      <c r="G51" s="159">
        <v>0.43</v>
      </c>
      <c r="H51" s="157" t="s">
        <v>148</v>
      </c>
    </row>
    <row r="52" spans="2:8">
      <c r="B52" s="156" t="s">
        <v>480</v>
      </c>
      <c r="C52" s="156" t="s">
        <v>34</v>
      </c>
      <c r="D52" s="156" t="s">
        <v>19</v>
      </c>
      <c r="E52" s="158">
        <v>2000</v>
      </c>
      <c r="F52" s="158">
        <v>2000</v>
      </c>
      <c r="G52" s="158">
        <v>2000</v>
      </c>
      <c r="H52" s="156" t="s">
        <v>465</v>
      </c>
    </row>
    <row r="53" spans="2:8">
      <c r="B53" s="157" t="s">
        <v>480</v>
      </c>
      <c r="C53" s="157" t="s">
        <v>34</v>
      </c>
      <c r="D53" s="157" t="s">
        <v>19</v>
      </c>
      <c r="E53" s="159">
        <v>60</v>
      </c>
      <c r="F53" s="159">
        <v>60</v>
      </c>
      <c r="G53" s="159">
        <v>60</v>
      </c>
      <c r="H53" s="157" t="s">
        <v>466</v>
      </c>
    </row>
    <row r="54" spans="2:8">
      <c r="B54" s="156" t="s">
        <v>481</v>
      </c>
      <c r="C54" s="156" t="s">
        <v>34</v>
      </c>
      <c r="D54" s="156" t="s">
        <v>19</v>
      </c>
      <c r="E54" s="158">
        <v>0.46</v>
      </c>
      <c r="F54" s="158">
        <v>0.46</v>
      </c>
      <c r="G54" s="158">
        <v>0.48</v>
      </c>
      <c r="H54" s="156" t="s">
        <v>148</v>
      </c>
    </row>
    <row r="55" spans="2:8">
      <c r="B55" s="157" t="s">
        <v>481</v>
      </c>
      <c r="C55" s="157" t="s">
        <v>34</v>
      </c>
      <c r="D55" s="157" t="s">
        <v>19</v>
      </c>
      <c r="E55" s="159">
        <v>2200</v>
      </c>
      <c r="F55" s="159">
        <v>2200</v>
      </c>
      <c r="G55" s="159">
        <v>2200</v>
      </c>
      <c r="H55" s="157" t="s">
        <v>465</v>
      </c>
    </row>
    <row r="56" spans="2:8">
      <c r="B56" s="156" t="s">
        <v>481</v>
      </c>
      <c r="C56" s="156" t="s">
        <v>34</v>
      </c>
      <c r="D56" s="156" t="s">
        <v>19</v>
      </c>
      <c r="E56" s="158">
        <v>65</v>
      </c>
      <c r="F56" s="158">
        <v>65</v>
      </c>
      <c r="G56" s="158">
        <v>65</v>
      </c>
      <c r="H56" s="156" t="s">
        <v>466</v>
      </c>
    </row>
    <row r="57" spans="2:8">
      <c r="B57" s="157" t="s">
        <v>482</v>
      </c>
      <c r="C57" s="157" t="s">
        <v>28</v>
      </c>
      <c r="D57" s="157" t="s">
        <v>19</v>
      </c>
      <c r="E57" s="159">
        <v>1</v>
      </c>
      <c r="F57" s="159">
        <v>1</v>
      </c>
      <c r="G57" s="159">
        <v>1</v>
      </c>
      <c r="H57" s="157" t="s">
        <v>148</v>
      </c>
    </row>
    <row r="58" spans="2:8">
      <c r="B58" s="156" t="s">
        <v>482</v>
      </c>
      <c r="C58" s="156" t="s">
        <v>28</v>
      </c>
      <c r="D58" s="156" t="s">
        <v>19</v>
      </c>
      <c r="E58" s="158">
        <v>0.5</v>
      </c>
      <c r="F58" s="158">
        <v>0.55000000000000004</v>
      </c>
      <c r="G58" s="158">
        <v>0.56000000000000005</v>
      </c>
      <c r="H58" s="156" t="s">
        <v>464</v>
      </c>
    </row>
    <row r="59" spans="2:8">
      <c r="B59" s="157" t="s">
        <v>482</v>
      </c>
      <c r="C59" s="157" t="s">
        <v>28</v>
      </c>
      <c r="D59" s="157" t="s">
        <v>19</v>
      </c>
      <c r="E59" s="159">
        <v>3120</v>
      </c>
      <c r="F59" s="159">
        <v>2280</v>
      </c>
      <c r="G59" s="159">
        <v>1660</v>
      </c>
      <c r="H59" s="157" t="s">
        <v>465</v>
      </c>
    </row>
    <row r="60" spans="2:8">
      <c r="B60" s="156" t="s">
        <v>482</v>
      </c>
      <c r="C60" s="156" t="s">
        <v>28</v>
      </c>
      <c r="D60" s="156" t="s">
        <v>19</v>
      </c>
      <c r="E60" s="158">
        <v>60</v>
      </c>
      <c r="F60" s="158">
        <v>50</v>
      </c>
      <c r="G60" s="158">
        <v>40</v>
      </c>
      <c r="H60" s="156" t="s">
        <v>466</v>
      </c>
    </row>
    <row r="61" spans="2:8">
      <c r="B61" s="157" t="s">
        <v>482</v>
      </c>
      <c r="C61" s="157" t="s">
        <v>28</v>
      </c>
      <c r="D61" s="157" t="s">
        <v>19</v>
      </c>
      <c r="E61" s="159">
        <v>3</v>
      </c>
      <c r="F61" s="159">
        <v>3</v>
      </c>
      <c r="G61" s="159">
        <v>3</v>
      </c>
      <c r="H61" s="157" t="s">
        <v>467</v>
      </c>
    </row>
    <row r="62" spans="2:8">
      <c r="B62" s="156" t="s">
        <v>483</v>
      </c>
      <c r="C62" s="156" t="s">
        <v>28</v>
      </c>
      <c r="D62" s="156" t="s">
        <v>19</v>
      </c>
      <c r="E62" s="158">
        <v>1</v>
      </c>
      <c r="F62" s="158">
        <v>1</v>
      </c>
      <c r="G62" s="158">
        <v>1</v>
      </c>
      <c r="H62" s="156" t="s">
        <v>148</v>
      </c>
    </row>
    <row r="63" spans="2:8">
      <c r="B63" s="157" t="s">
        <v>483</v>
      </c>
      <c r="C63" s="157" t="s">
        <v>28</v>
      </c>
      <c r="D63" s="157" t="s">
        <v>19</v>
      </c>
      <c r="E63" s="159">
        <v>0.28999999999999998</v>
      </c>
      <c r="F63" s="159">
        <v>0.3</v>
      </c>
      <c r="G63" s="159">
        <v>0.3</v>
      </c>
      <c r="H63" s="157" t="s">
        <v>464</v>
      </c>
    </row>
    <row r="64" spans="2:8">
      <c r="B64" s="156" t="s">
        <v>483</v>
      </c>
      <c r="C64" s="156" t="s">
        <v>28</v>
      </c>
      <c r="D64" s="156" t="s">
        <v>19</v>
      </c>
      <c r="E64" s="158">
        <v>1630</v>
      </c>
      <c r="F64" s="158">
        <v>1550</v>
      </c>
      <c r="G64" s="158">
        <v>1490</v>
      </c>
      <c r="H64" s="156" t="s">
        <v>465</v>
      </c>
    </row>
    <row r="65" spans="2:8">
      <c r="B65" s="157" t="s">
        <v>483</v>
      </c>
      <c r="C65" s="157" t="s">
        <v>28</v>
      </c>
      <c r="D65" s="157" t="s">
        <v>19</v>
      </c>
      <c r="E65" s="159">
        <v>42</v>
      </c>
      <c r="F65" s="159">
        <v>40</v>
      </c>
      <c r="G65" s="159">
        <v>38</v>
      </c>
      <c r="H65" s="157" t="s">
        <v>466</v>
      </c>
    </row>
    <row r="66" spans="2:8">
      <c r="B66" s="156" t="s">
        <v>483</v>
      </c>
      <c r="C66" s="156" t="s">
        <v>28</v>
      </c>
      <c r="D66" s="156" t="s">
        <v>19</v>
      </c>
      <c r="E66" s="158">
        <v>1.5</v>
      </c>
      <c r="F66" s="158">
        <v>1.5</v>
      </c>
      <c r="G66" s="158">
        <v>1.5</v>
      </c>
      <c r="H66" s="156" t="s">
        <v>467</v>
      </c>
    </row>
  </sheetData>
  <mergeCells count="1">
    <mergeCell ref="A1:H1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4180C-D93F-480A-9681-11BD9CFACF3A}">
  <dimension ref="A1:M77"/>
  <sheetViews>
    <sheetView tabSelected="1" workbookViewId="0"/>
  </sheetViews>
  <sheetFormatPr defaultRowHeight="14.25"/>
  <cols>
    <col min="2" max="2" width="25.73046875" bestFit="1" customWidth="1"/>
    <col min="3" max="4" width="15.3984375" bestFit="1" customWidth="1"/>
    <col min="5" max="5" width="10.59765625" customWidth="1"/>
    <col min="8" max="8" width="10.59765625" customWidth="1"/>
    <col min="9" max="9" width="25.73046875" bestFit="1" customWidth="1"/>
    <col min="10" max="10" width="30.59765625" customWidth="1"/>
    <col min="11" max="11" width="10.59765625" customWidth="1"/>
    <col min="12" max="12" width="11.265625" bestFit="1" customWidth="1"/>
    <col min="13" max="13" width="12.46484375" bestFit="1" customWidth="1"/>
  </cols>
  <sheetData>
    <row r="1" spans="1:13" ht="22.05" customHeight="1">
      <c r="A1" s="153" t="s">
        <v>163</v>
      </c>
      <c r="B1" s="153"/>
      <c r="C1" s="153"/>
      <c r="D1" s="153"/>
      <c r="E1" s="153"/>
      <c r="F1" s="153"/>
      <c r="G1" s="153"/>
      <c r="H1" s="153"/>
    </row>
    <row r="2" spans="1:13" ht="14.65" thickBot="1">
      <c r="B2" s="154" t="s">
        <v>164</v>
      </c>
      <c r="H2" s="154" t="s">
        <v>152</v>
      </c>
    </row>
    <row r="3" spans="1:13" ht="15.75" thickBot="1">
      <c r="B3" s="155" t="s">
        <v>153</v>
      </c>
      <c r="C3" s="155" t="s">
        <v>333</v>
      </c>
      <c r="D3" s="155" t="s">
        <v>226</v>
      </c>
      <c r="E3" s="155" t="s">
        <v>148</v>
      </c>
      <c r="H3" s="155" t="s">
        <v>168</v>
      </c>
      <c r="I3" s="155" t="s">
        <v>153</v>
      </c>
      <c r="J3" s="155" t="s">
        <v>154</v>
      </c>
      <c r="K3" s="155" t="s">
        <v>629</v>
      </c>
      <c r="L3" s="155" t="s">
        <v>630</v>
      </c>
      <c r="M3" s="155" t="s">
        <v>155</v>
      </c>
    </row>
    <row r="4" spans="1:13">
      <c r="B4" s="156" t="s">
        <v>485</v>
      </c>
      <c r="C4" s="156" t="s">
        <v>486</v>
      </c>
      <c r="D4" s="156" t="s">
        <v>487</v>
      </c>
      <c r="E4" s="162">
        <v>1</v>
      </c>
      <c r="H4" s="156" t="s">
        <v>280</v>
      </c>
      <c r="I4" s="156" t="s">
        <v>485</v>
      </c>
      <c r="J4" s="156" t="s">
        <v>631</v>
      </c>
      <c r="K4" s="156" t="s">
        <v>21</v>
      </c>
      <c r="L4" s="156" t="s">
        <v>10</v>
      </c>
      <c r="M4" s="156" t="s">
        <v>284</v>
      </c>
    </row>
    <row r="5" spans="1:13">
      <c r="B5" s="157" t="s">
        <v>488</v>
      </c>
      <c r="C5" s="157" t="s">
        <v>487</v>
      </c>
      <c r="D5" s="157" t="s">
        <v>486</v>
      </c>
      <c r="E5" s="163">
        <v>1</v>
      </c>
      <c r="H5" s="157" t="s">
        <v>280</v>
      </c>
      <c r="I5" s="157" t="s">
        <v>488</v>
      </c>
      <c r="J5" s="157" t="s">
        <v>632</v>
      </c>
      <c r="K5" s="157" t="s">
        <v>21</v>
      </c>
      <c r="L5" s="157" t="s">
        <v>10</v>
      </c>
      <c r="M5" s="157" t="s">
        <v>284</v>
      </c>
    </row>
    <row r="6" spans="1:13">
      <c r="B6" s="156" t="s">
        <v>489</v>
      </c>
      <c r="C6" s="156" t="s">
        <v>490</v>
      </c>
      <c r="D6" s="156" t="s">
        <v>491</v>
      </c>
      <c r="E6" s="162">
        <v>1</v>
      </c>
      <c r="H6" s="156" t="s">
        <v>280</v>
      </c>
      <c r="I6" s="156" t="s">
        <v>489</v>
      </c>
      <c r="J6" s="156" t="s">
        <v>633</v>
      </c>
      <c r="K6" s="156" t="s">
        <v>21</v>
      </c>
      <c r="L6" s="156" t="s">
        <v>10</v>
      </c>
      <c r="M6" s="156" t="s">
        <v>284</v>
      </c>
    </row>
    <row r="7" spans="1:13">
      <c r="B7" s="157" t="s">
        <v>492</v>
      </c>
      <c r="C7" s="157" t="s">
        <v>491</v>
      </c>
      <c r="D7" s="157" t="s">
        <v>490</v>
      </c>
      <c r="E7" s="163">
        <v>1</v>
      </c>
      <c r="H7" s="157" t="s">
        <v>280</v>
      </c>
      <c r="I7" s="157" t="s">
        <v>492</v>
      </c>
      <c r="J7" s="157" t="s">
        <v>634</v>
      </c>
      <c r="K7" s="157" t="s">
        <v>21</v>
      </c>
      <c r="L7" s="157" t="s">
        <v>10</v>
      </c>
      <c r="M7" s="157" t="s">
        <v>284</v>
      </c>
    </row>
    <row r="8" spans="1:13">
      <c r="B8" s="156" t="s">
        <v>493</v>
      </c>
      <c r="C8" s="156" t="s">
        <v>494</v>
      </c>
      <c r="D8" s="156" t="s">
        <v>495</v>
      </c>
      <c r="E8" s="162">
        <v>1</v>
      </c>
      <c r="H8" s="156" t="s">
        <v>280</v>
      </c>
      <c r="I8" s="156" t="s">
        <v>493</v>
      </c>
      <c r="J8" s="156" t="s">
        <v>635</v>
      </c>
      <c r="K8" s="156" t="s">
        <v>21</v>
      </c>
      <c r="L8" s="156" t="s">
        <v>10</v>
      </c>
      <c r="M8" s="156" t="s">
        <v>284</v>
      </c>
    </row>
    <row r="9" spans="1:13">
      <c r="B9" s="157" t="s">
        <v>496</v>
      </c>
      <c r="C9" s="157" t="s">
        <v>495</v>
      </c>
      <c r="D9" s="157" t="s">
        <v>494</v>
      </c>
      <c r="E9" s="163">
        <v>1</v>
      </c>
      <c r="H9" s="157" t="s">
        <v>280</v>
      </c>
      <c r="I9" s="157" t="s">
        <v>496</v>
      </c>
      <c r="J9" s="157" t="s">
        <v>636</v>
      </c>
      <c r="K9" s="157" t="s">
        <v>21</v>
      </c>
      <c r="L9" s="157" t="s">
        <v>10</v>
      </c>
      <c r="M9" s="157" t="s">
        <v>284</v>
      </c>
    </row>
    <row r="10" spans="1:13">
      <c r="B10" s="156" t="s">
        <v>497</v>
      </c>
      <c r="C10" s="156" t="s">
        <v>498</v>
      </c>
      <c r="D10" s="156" t="s">
        <v>499</v>
      </c>
      <c r="E10" s="162">
        <v>1</v>
      </c>
      <c r="H10" s="156" t="s">
        <v>280</v>
      </c>
      <c r="I10" s="156" t="s">
        <v>497</v>
      </c>
      <c r="J10" s="156" t="s">
        <v>637</v>
      </c>
      <c r="K10" s="156" t="s">
        <v>21</v>
      </c>
      <c r="L10" s="156" t="s">
        <v>10</v>
      </c>
      <c r="M10" s="156" t="s">
        <v>284</v>
      </c>
    </row>
    <row r="11" spans="1:13">
      <c r="B11" s="157" t="s">
        <v>500</v>
      </c>
      <c r="C11" s="157" t="s">
        <v>499</v>
      </c>
      <c r="D11" s="157" t="s">
        <v>498</v>
      </c>
      <c r="E11" s="163">
        <v>1</v>
      </c>
      <c r="H11" s="157" t="s">
        <v>280</v>
      </c>
      <c r="I11" s="157" t="s">
        <v>500</v>
      </c>
      <c r="J11" s="157" t="s">
        <v>638</v>
      </c>
      <c r="K11" s="157" t="s">
        <v>21</v>
      </c>
      <c r="L11" s="157" t="s">
        <v>10</v>
      </c>
      <c r="M11" s="157" t="s">
        <v>284</v>
      </c>
    </row>
    <row r="12" spans="1:13">
      <c r="B12" s="156" t="s">
        <v>501</v>
      </c>
      <c r="C12" s="156" t="s">
        <v>502</v>
      </c>
      <c r="D12" s="156" t="s">
        <v>503</v>
      </c>
      <c r="E12" s="162">
        <v>1</v>
      </c>
      <c r="H12" s="156" t="s">
        <v>280</v>
      </c>
      <c r="I12" s="156" t="s">
        <v>501</v>
      </c>
      <c r="J12" s="156" t="s">
        <v>639</v>
      </c>
      <c r="K12" s="156" t="s">
        <v>21</v>
      </c>
      <c r="L12" s="156" t="s">
        <v>10</v>
      </c>
      <c r="M12" s="156" t="s">
        <v>284</v>
      </c>
    </row>
    <row r="13" spans="1:13">
      <c r="B13" s="157" t="s">
        <v>504</v>
      </c>
      <c r="C13" s="157" t="s">
        <v>503</v>
      </c>
      <c r="D13" s="157" t="s">
        <v>502</v>
      </c>
      <c r="E13" s="163">
        <v>1</v>
      </c>
      <c r="H13" s="157" t="s">
        <v>280</v>
      </c>
      <c r="I13" s="157" t="s">
        <v>504</v>
      </c>
      <c r="J13" s="157" t="s">
        <v>640</v>
      </c>
      <c r="K13" s="157" t="s">
        <v>21</v>
      </c>
      <c r="L13" s="157" t="s">
        <v>10</v>
      </c>
      <c r="M13" s="157" t="s">
        <v>284</v>
      </c>
    </row>
    <row r="14" spans="1:13">
      <c r="B14" s="156" t="s">
        <v>505</v>
      </c>
      <c r="C14" s="156" t="s">
        <v>506</v>
      </c>
      <c r="D14" s="156" t="s">
        <v>507</v>
      </c>
      <c r="E14" s="162">
        <v>1</v>
      </c>
      <c r="H14" s="156" t="s">
        <v>280</v>
      </c>
      <c r="I14" s="156" t="s">
        <v>505</v>
      </c>
      <c r="J14" s="156" t="s">
        <v>641</v>
      </c>
      <c r="K14" s="156" t="s">
        <v>21</v>
      </c>
      <c r="L14" s="156" t="s">
        <v>10</v>
      </c>
      <c r="M14" s="156" t="s">
        <v>284</v>
      </c>
    </row>
    <row r="15" spans="1:13">
      <c r="B15" s="157" t="s">
        <v>508</v>
      </c>
      <c r="C15" s="157" t="s">
        <v>507</v>
      </c>
      <c r="D15" s="157" t="s">
        <v>506</v>
      </c>
      <c r="E15" s="163">
        <v>1</v>
      </c>
      <c r="H15" s="157" t="s">
        <v>280</v>
      </c>
      <c r="I15" s="157" t="s">
        <v>508</v>
      </c>
      <c r="J15" s="157" t="s">
        <v>642</v>
      </c>
      <c r="K15" s="157" t="s">
        <v>21</v>
      </c>
      <c r="L15" s="157" t="s">
        <v>10</v>
      </c>
      <c r="M15" s="157" t="s">
        <v>284</v>
      </c>
    </row>
    <row r="16" spans="1:13">
      <c r="B16" s="156" t="s">
        <v>509</v>
      </c>
      <c r="C16" s="156" t="s">
        <v>510</v>
      </c>
      <c r="D16" s="156" t="s">
        <v>511</v>
      </c>
      <c r="E16" s="162">
        <v>1</v>
      </c>
      <c r="H16" s="156" t="s">
        <v>280</v>
      </c>
      <c r="I16" s="156" t="s">
        <v>509</v>
      </c>
      <c r="J16" s="156" t="s">
        <v>643</v>
      </c>
      <c r="K16" s="156" t="s">
        <v>21</v>
      </c>
      <c r="L16" s="156" t="s">
        <v>10</v>
      </c>
      <c r="M16" s="156" t="s">
        <v>284</v>
      </c>
    </row>
    <row r="17" spans="2:13">
      <c r="B17" s="157" t="s">
        <v>512</v>
      </c>
      <c r="C17" s="157" t="s">
        <v>511</v>
      </c>
      <c r="D17" s="157" t="s">
        <v>510</v>
      </c>
      <c r="E17" s="163">
        <v>1</v>
      </c>
      <c r="H17" s="157" t="s">
        <v>280</v>
      </c>
      <c r="I17" s="157" t="s">
        <v>512</v>
      </c>
      <c r="J17" s="157" t="s">
        <v>644</v>
      </c>
      <c r="K17" s="157" t="s">
        <v>21</v>
      </c>
      <c r="L17" s="157" t="s">
        <v>10</v>
      </c>
      <c r="M17" s="157" t="s">
        <v>284</v>
      </c>
    </row>
    <row r="18" spans="2:13">
      <c r="B18" s="156" t="s">
        <v>513</v>
      </c>
      <c r="C18" s="156" t="s">
        <v>511</v>
      </c>
      <c r="D18" s="156" t="s">
        <v>514</v>
      </c>
      <c r="E18" s="162">
        <v>1</v>
      </c>
      <c r="H18" s="156" t="s">
        <v>280</v>
      </c>
      <c r="I18" s="156" t="s">
        <v>513</v>
      </c>
      <c r="J18" s="156" t="s">
        <v>645</v>
      </c>
      <c r="K18" s="156" t="s">
        <v>21</v>
      </c>
      <c r="L18" s="156" t="s">
        <v>10</v>
      </c>
      <c r="M18" s="156" t="s">
        <v>284</v>
      </c>
    </row>
    <row r="19" spans="2:13">
      <c r="B19" s="157" t="s">
        <v>515</v>
      </c>
      <c r="C19" s="157" t="s">
        <v>514</v>
      </c>
      <c r="D19" s="157" t="s">
        <v>511</v>
      </c>
      <c r="E19" s="163">
        <v>1</v>
      </c>
      <c r="H19" s="157" t="s">
        <v>280</v>
      </c>
      <c r="I19" s="157" t="s">
        <v>515</v>
      </c>
      <c r="J19" s="157" t="s">
        <v>646</v>
      </c>
      <c r="K19" s="157" t="s">
        <v>21</v>
      </c>
      <c r="L19" s="157" t="s">
        <v>10</v>
      </c>
      <c r="M19" s="157" t="s">
        <v>284</v>
      </c>
    </row>
    <row r="20" spans="2:13">
      <c r="B20" s="156" t="s">
        <v>516</v>
      </c>
      <c r="C20" s="156" t="s">
        <v>517</v>
      </c>
      <c r="D20" s="156" t="s">
        <v>518</v>
      </c>
      <c r="E20" s="162">
        <v>1</v>
      </c>
      <c r="H20" s="156" t="s">
        <v>280</v>
      </c>
      <c r="I20" s="156" t="s">
        <v>516</v>
      </c>
      <c r="J20" s="156" t="s">
        <v>647</v>
      </c>
      <c r="K20" s="156" t="s">
        <v>21</v>
      </c>
      <c r="L20" s="156" t="s">
        <v>10</v>
      </c>
      <c r="M20" s="156" t="s">
        <v>284</v>
      </c>
    </row>
    <row r="21" spans="2:13">
      <c r="B21" s="157" t="s">
        <v>519</v>
      </c>
      <c r="C21" s="157" t="s">
        <v>518</v>
      </c>
      <c r="D21" s="157" t="s">
        <v>517</v>
      </c>
      <c r="E21" s="163">
        <v>1</v>
      </c>
      <c r="H21" s="157" t="s">
        <v>280</v>
      </c>
      <c r="I21" s="157" t="s">
        <v>519</v>
      </c>
      <c r="J21" s="157" t="s">
        <v>648</v>
      </c>
      <c r="K21" s="157" t="s">
        <v>21</v>
      </c>
      <c r="L21" s="157" t="s">
        <v>10</v>
      </c>
      <c r="M21" s="157" t="s">
        <v>284</v>
      </c>
    </row>
    <row r="22" spans="2:13">
      <c r="B22" s="156" t="s">
        <v>520</v>
      </c>
      <c r="C22" s="156" t="s">
        <v>521</v>
      </c>
      <c r="D22" s="156" t="s">
        <v>522</v>
      </c>
      <c r="E22" s="162">
        <v>1</v>
      </c>
      <c r="H22" s="156" t="s">
        <v>280</v>
      </c>
      <c r="I22" s="156" t="s">
        <v>520</v>
      </c>
      <c r="J22" s="156" t="s">
        <v>649</v>
      </c>
      <c r="K22" s="156" t="s">
        <v>21</v>
      </c>
      <c r="L22" s="156" t="s">
        <v>10</v>
      </c>
      <c r="M22" s="156" t="s">
        <v>284</v>
      </c>
    </row>
    <row r="23" spans="2:13">
      <c r="B23" s="157" t="s">
        <v>523</v>
      </c>
      <c r="C23" s="157" t="s">
        <v>522</v>
      </c>
      <c r="D23" s="157" t="s">
        <v>521</v>
      </c>
      <c r="E23" s="163">
        <v>1</v>
      </c>
      <c r="H23" s="157" t="s">
        <v>280</v>
      </c>
      <c r="I23" s="157" t="s">
        <v>523</v>
      </c>
      <c r="J23" s="157" t="s">
        <v>650</v>
      </c>
      <c r="K23" s="157" t="s">
        <v>21</v>
      </c>
      <c r="L23" s="157" t="s">
        <v>10</v>
      </c>
      <c r="M23" s="157" t="s">
        <v>284</v>
      </c>
    </row>
    <row r="24" spans="2:13">
      <c r="B24" s="156" t="s">
        <v>524</v>
      </c>
      <c r="C24" s="156" t="s">
        <v>525</v>
      </c>
      <c r="D24" s="156" t="s">
        <v>526</v>
      </c>
      <c r="E24" s="162">
        <v>1</v>
      </c>
      <c r="H24" s="156" t="s">
        <v>280</v>
      </c>
      <c r="I24" s="156" t="s">
        <v>524</v>
      </c>
      <c r="J24" s="156" t="s">
        <v>651</v>
      </c>
      <c r="K24" s="156" t="s">
        <v>21</v>
      </c>
      <c r="L24" s="156" t="s">
        <v>10</v>
      </c>
      <c r="M24" s="156" t="s">
        <v>284</v>
      </c>
    </row>
    <row r="25" spans="2:13">
      <c r="B25" s="157" t="s">
        <v>527</v>
      </c>
      <c r="C25" s="157" t="s">
        <v>526</v>
      </c>
      <c r="D25" s="157" t="s">
        <v>525</v>
      </c>
      <c r="E25" s="163">
        <v>1</v>
      </c>
      <c r="H25" s="157" t="s">
        <v>280</v>
      </c>
      <c r="I25" s="157" t="s">
        <v>527</v>
      </c>
      <c r="J25" s="157" t="s">
        <v>652</v>
      </c>
      <c r="K25" s="157" t="s">
        <v>21</v>
      </c>
      <c r="L25" s="157" t="s">
        <v>10</v>
      </c>
      <c r="M25" s="157" t="s">
        <v>284</v>
      </c>
    </row>
    <row r="26" spans="2:13">
      <c r="B26" s="156" t="s">
        <v>528</v>
      </c>
      <c r="C26" s="156" t="s">
        <v>529</v>
      </c>
      <c r="D26" s="156" t="s">
        <v>530</v>
      </c>
      <c r="E26" s="162">
        <v>1</v>
      </c>
      <c r="H26" s="156" t="s">
        <v>280</v>
      </c>
      <c r="I26" s="156" t="s">
        <v>528</v>
      </c>
      <c r="J26" s="156" t="s">
        <v>653</v>
      </c>
      <c r="K26" s="156" t="s">
        <v>21</v>
      </c>
      <c r="L26" s="156" t="s">
        <v>10</v>
      </c>
      <c r="M26" s="156" t="s">
        <v>284</v>
      </c>
    </row>
    <row r="27" spans="2:13">
      <c r="B27" s="157" t="s">
        <v>531</v>
      </c>
      <c r="C27" s="157" t="s">
        <v>530</v>
      </c>
      <c r="D27" s="157" t="s">
        <v>529</v>
      </c>
      <c r="E27" s="163">
        <v>1</v>
      </c>
      <c r="H27" s="157" t="s">
        <v>280</v>
      </c>
      <c r="I27" s="157" t="s">
        <v>531</v>
      </c>
      <c r="J27" s="157" t="s">
        <v>654</v>
      </c>
      <c r="K27" s="157" t="s">
        <v>21</v>
      </c>
      <c r="L27" s="157" t="s">
        <v>10</v>
      </c>
      <c r="M27" s="157" t="s">
        <v>284</v>
      </c>
    </row>
    <row r="28" spans="2:13">
      <c r="B28" s="156" t="s">
        <v>532</v>
      </c>
      <c r="C28" s="156" t="s">
        <v>530</v>
      </c>
      <c r="D28" s="156" t="s">
        <v>533</v>
      </c>
      <c r="E28" s="162">
        <v>1</v>
      </c>
      <c r="H28" s="156" t="s">
        <v>280</v>
      </c>
      <c r="I28" s="156" t="s">
        <v>532</v>
      </c>
      <c r="J28" s="156" t="s">
        <v>655</v>
      </c>
      <c r="K28" s="156" t="s">
        <v>21</v>
      </c>
      <c r="L28" s="156" t="s">
        <v>10</v>
      </c>
      <c r="M28" s="156" t="s">
        <v>284</v>
      </c>
    </row>
    <row r="29" spans="2:13">
      <c r="B29" s="157" t="s">
        <v>534</v>
      </c>
      <c r="C29" s="157" t="s">
        <v>533</v>
      </c>
      <c r="D29" s="157" t="s">
        <v>530</v>
      </c>
      <c r="E29" s="163">
        <v>1</v>
      </c>
      <c r="H29" s="157" t="s">
        <v>280</v>
      </c>
      <c r="I29" s="157" t="s">
        <v>534</v>
      </c>
      <c r="J29" s="157" t="s">
        <v>656</v>
      </c>
      <c r="K29" s="157" t="s">
        <v>21</v>
      </c>
      <c r="L29" s="157" t="s">
        <v>10</v>
      </c>
      <c r="M29" s="157" t="s">
        <v>284</v>
      </c>
    </row>
    <row r="30" spans="2:13">
      <c r="B30" s="156" t="s">
        <v>535</v>
      </c>
      <c r="C30" s="156" t="s">
        <v>351</v>
      </c>
      <c r="D30" s="156" t="s">
        <v>536</v>
      </c>
      <c r="E30" s="162">
        <v>1</v>
      </c>
      <c r="H30" s="156" t="s">
        <v>280</v>
      </c>
      <c r="I30" s="156" t="s">
        <v>535</v>
      </c>
      <c r="J30" s="156" t="s">
        <v>657</v>
      </c>
      <c r="K30" s="156" t="s">
        <v>21</v>
      </c>
      <c r="L30" s="156" t="s">
        <v>10</v>
      </c>
      <c r="M30" s="156" t="s">
        <v>284</v>
      </c>
    </row>
    <row r="31" spans="2:13">
      <c r="B31" s="157" t="s">
        <v>537</v>
      </c>
      <c r="C31" s="157" t="s">
        <v>536</v>
      </c>
      <c r="D31" s="157" t="s">
        <v>351</v>
      </c>
      <c r="E31" s="163">
        <v>1</v>
      </c>
      <c r="H31" s="157" t="s">
        <v>280</v>
      </c>
      <c r="I31" s="157" t="s">
        <v>537</v>
      </c>
      <c r="J31" s="157" t="s">
        <v>658</v>
      </c>
      <c r="K31" s="157" t="s">
        <v>21</v>
      </c>
      <c r="L31" s="157" t="s">
        <v>10</v>
      </c>
      <c r="M31" s="157" t="s">
        <v>284</v>
      </c>
    </row>
    <row r="32" spans="2:13">
      <c r="B32" s="156" t="s">
        <v>538</v>
      </c>
      <c r="C32" s="156" t="s">
        <v>539</v>
      </c>
      <c r="D32" s="156" t="s">
        <v>540</v>
      </c>
      <c r="E32" s="162">
        <v>1</v>
      </c>
      <c r="H32" s="156" t="s">
        <v>280</v>
      </c>
      <c r="I32" s="156" t="s">
        <v>538</v>
      </c>
      <c r="J32" s="156" t="s">
        <v>659</v>
      </c>
      <c r="K32" s="156" t="s">
        <v>21</v>
      </c>
      <c r="L32" s="156" t="s">
        <v>10</v>
      </c>
      <c r="M32" s="156" t="s">
        <v>284</v>
      </c>
    </row>
    <row r="33" spans="2:13">
      <c r="B33" s="157" t="s">
        <v>541</v>
      </c>
      <c r="C33" s="157" t="s">
        <v>540</v>
      </c>
      <c r="D33" s="157" t="s">
        <v>539</v>
      </c>
      <c r="E33" s="163">
        <v>1</v>
      </c>
      <c r="H33" s="157" t="s">
        <v>280</v>
      </c>
      <c r="I33" s="157" t="s">
        <v>541</v>
      </c>
      <c r="J33" s="157" t="s">
        <v>660</v>
      </c>
      <c r="K33" s="157" t="s">
        <v>21</v>
      </c>
      <c r="L33" s="157" t="s">
        <v>10</v>
      </c>
      <c r="M33" s="157" t="s">
        <v>284</v>
      </c>
    </row>
    <row r="34" spans="2:13">
      <c r="B34" s="156" t="s">
        <v>542</v>
      </c>
      <c r="C34" s="156" t="s">
        <v>543</v>
      </c>
      <c r="D34" s="156" t="s">
        <v>544</v>
      </c>
      <c r="E34" s="162">
        <v>1</v>
      </c>
      <c r="H34" s="156" t="s">
        <v>280</v>
      </c>
      <c r="I34" s="156" t="s">
        <v>542</v>
      </c>
      <c r="J34" s="156" t="s">
        <v>661</v>
      </c>
      <c r="K34" s="156" t="s">
        <v>21</v>
      </c>
      <c r="L34" s="156" t="s">
        <v>10</v>
      </c>
      <c r="M34" s="156" t="s">
        <v>284</v>
      </c>
    </row>
    <row r="35" spans="2:13">
      <c r="B35" s="157" t="s">
        <v>545</v>
      </c>
      <c r="C35" s="157" t="s">
        <v>544</v>
      </c>
      <c r="D35" s="157" t="s">
        <v>543</v>
      </c>
      <c r="E35" s="163">
        <v>1</v>
      </c>
      <c r="H35" s="157" t="s">
        <v>280</v>
      </c>
      <c r="I35" s="157" t="s">
        <v>545</v>
      </c>
      <c r="J35" s="157" t="s">
        <v>662</v>
      </c>
      <c r="K35" s="157" t="s">
        <v>21</v>
      </c>
      <c r="L35" s="157" t="s">
        <v>10</v>
      </c>
      <c r="M35" s="157" t="s">
        <v>284</v>
      </c>
    </row>
    <row r="36" spans="2:13">
      <c r="B36" s="156" t="s">
        <v>546</v>
      </c>
      <c r="C36" s="156" t="s">
        <v>547</v>
      </c>
      <c r="D36" s="156" t="s">
        <v>548</v>
      </c>
      <c r="E36" s="162">
        <v>1</v>
      </c>
      <c r="H36" s="156" t="s">
        <v>280</v>
      </c>
      <c r="I36" s="156" t="s">
        <v>546</v>
      </c>
      <c r="J36" s="156" t="s">
        <v>663</v>
      </c>
      <c r="K36" s="156" t="s">
        <v>21</v>
      </c>
      <c r="L36" s="156" t="s">
        <v>10</v>
      </c>
      <c r="M36" s="156" t="s">
        <v>284</v>
      </c>
    </row>
    <row r="37" spans="2:13">
      <c r="B37" s="157" t="s">
        <v>549</v>
      </c>
      <c r="C37" s="157" t="s">
        <v>548</v>
      </c>
      <c r="D37" s="157" t="s">
        <v>547</v>
      </c>
      <c r="E37" s="163">
        <v>1</v>
      </c>
      <c r="H37" s="157" t="s">
        <v>280</v>
      </c>
      <c r="I37" s="157" t="s">
        <v>549</v>
      </c>
      <c r="J37" s="157" t="s">
        <v>664</v>
      </c>
      <c r="K37" s="157" t="s">
        <v>21</v>
      </c>
      <c r="L37" s="157" t="s">
        <v>10</v>
      </c>
      <c r="M37" s="157" t="s">
        <v>284</v>
      </c>
    </row>
    <row r="38" spans="2:13">
      <c r="B38" s="156" t="s">
        <v>550</v>
      </c>
      <c r="C38" s="156" t="s">
        <v>551</v>
      </c>
      <c r="D38" s="156" t="s">
        <v>552</v>
      </c>
      <c r="E38" s="162">
        <v>1</v>
      </c>
      <c r="H38" s="156" t="s">
        <v>280</v>
      </c>
      <c r="I38" s="156" t="s">
        <v>550</v>
      </c>
      <c r="J38" s="156" t="s">
        <v>665</v>
      </c>
      <c r="K38" s="156" t="s">
        <v>21</v>
      </c>
      <c r="L38" s="156" t="s">
        <v>10</v>
      </c>
      <c r="M38" s="156" t="s">
        <v>284</v>
      </c>
    </row>
    <row r="39" spans="2:13">
      <c r="B39" s="157" t="s">
        <v>553</v>
      </c>
      <c r="C39" s="157" t="s">
        <v>552</v>
      </c>
      <c r="D39" s="157" t="s">
        <v>551</v>
      </c>
      <c r="E39" s="163">
        <v>1</v>
      </c>
      <c r="H39" s="157" t="s">
        <v>280</v>
      </c>
      <c r="I39" s="157" t="s">
        <v>553</v>
      </c>
      <c r="J39" s="157" t="s">
        <v>666</v>
      </c>
      <c r="K39" s="157" t="s">
        <v>21</v>
      </c>
      <c r="L39" s="157" t="s">
        <v>10</v>
      </c>
      <c r="M39" s="157" t="s">
        <v>284</v>
      </c>
    </row>
    <row r="40" spans="2:13">
      <c r="B40" s="156" t="s">
        <v>554</v>
      </c>
      <c r="C40" s="156" t="s">
        <v>555</v>
      </c>
      <c r="D40" s="156" t="s">
        <v>556</v>
      </c>
      <c r="E40" s="162">
        <v>1</v>
      </c>
      <c r="H40" s="156" t="s">
        <v>280</v>
      </c>
      <c r="I40" s="156" t="s">
        <v>554</v>
      </c>
      <c r="J40" s="156" t="s">
        <v>667</v>
      </c>
      <c r="K40" s="156" t="s">
        <v>21</v>
      </c>
      <c r="L40" s="156" t="s">
        <v>10</v>
      </c>
      <c r="M40" s="156" t="s">
        <v>284</v>
      </c>
    </row>
    <row r="41" spans="2:13">
      <c r="B41" s="157" t="s">
        <v>557</v>
      </c>
      <c r="C41" s="157" t="s">
        <v>556</v>
      </c>
      <c r="D41" s="157" t="s">
        <v>555</v>
      </c>
      <c r="E41" s="163">
        <v>1</v>
      </c>
      <c r="H41" s="157" t="s">
        <v>280</v>
      </c>
      <c r="I41" s="157" t="s">
        <v>557</v>
      </c>
      <c r="J41" s="157" t="s">
        <v>668</v>
      </c>
      <c r="K41" s="157" t="s">
        <v>21</v>
      </c>
      <c r="L41" s="157" t="s">
        <v>10</v>
      </c>
      <c r="M41" s="157" t="s">
        <v>284</v>
      </c>
    </row>
    <row r="42" spans="2:13">
      <c r="B42" s="156" t="s">
        <v>558</v>
      </c>
      <c r="C42" s="156" t="s">
        <v>559</v>
      </c>
      <c r="D42" s="156" t="s">
        <v>560</v>
      </c>
      <c r="E42" s="162">
        <v>1</v>
      </c>
      <c r="H42" s="156" t="s">
        <v>280</v>
      </c>
      <c r="I42" s="156" t="s">
        <v>558</v>
      </c>
      <c r="J42" s="156" t="s">
        <v>669</v>
      </c>
      <c r="K42" s="156" t="s">
        <v>21</v>
      </c>
      <c r="L42" s="156" t="s">
        <v>10</v>
      </c>
      <c r="M42" s="156" t="s">
        <v>284</v>
      </c>
    </row>
    <row r="43" spans="2:13">
      <c r="B43" s="157" t="s">
        <v>561</v>
      </c>
      <c r="C43" s="157" t="s">
        <v>560</v>
      </c>
      <c r="D43" s="157" t="s">
        <v>559</v>
      </c>
      <c r="E43" s="163">
        <v>1</v>
      </c>
      <c r="H43" s="157" t="s">
        <v>280</v>
      </c>
      <c r="I43" s="157" t="s">
        <v>561</v>
      </c>
      <c r="J43" s="157" t="s">
        <v>670</v>
      </c>
      <c r="K43" s="157" t="s">
        <v>21</v>
      </c>
      <c r="L43" s="157" t="s">
        <v>10</v>
      </c>
      <c r="M43" s="157" t="s">
        <v>284</v>
      </c>
    </row>
    <row r="44" spans="2:13">
      <c r="B44" s="156" t="s">
        <v>562</v>
      </c>
      <c r="C44" s="156" t="s">
        <v>563</v>
      </c>
      <c r="D44" s="156" t="s">
        <v>564</v>
      </c>
      <c r="E44" s="162">
        <v>1</v>
      </c>
      <c r="H44" s="156" t="s">
        <v>280</v>
      </c>
      <c r="I44" s="156" t="s">
        <v>562</v>
      </c>
      <c r="J44" s="156" t="s">
        <v>671</v>
      </c>
      <c r="K44" s="156" t="s">
        <v>21</v>
      </c>
      <c r="L44" s="156" t="s">
        <v>10</v>
      </c>
      <c r="M44" s="156" t="s">
        <v>284</v>
      </c>
    </row>
    <row r="45" spans="2:13">
      <c r="B45" s="157" t="s">
        <v>565</v>
      </c>
      <c r="C45" s="157" t="s">
        <v>564</v>
      </c>
      <c r="D45" s="157" t="s">
        <v>563</v>
      </c>
      <c r="E45" s="163">
        <v>1</v>
      </c>
      <c r="H45" s="157" t="s">
        <v>280</v>
      </c>
      <c r="I45" s="157" t="s">
        <v>565</v>
      </c>
      <c r="J45" s="157" t="s">
        <v>672</v>
      </c>
      <c r="K45" s="157" t="s">
        <v>21</v>
      </c>
      <c r="L45" s="157" t="s">
        <v>10</v>
      </c>
      <c r="M45" s="157" t="s">
        <v>284</v>
      </c>
    </row>
    <row r="46" spans="2:13">
      <c r="B46" s="156" t="s">
        <v>566</v>
      </c>
      <c r="C46" s="156" t="s">
        <v>567</v>
      </c>
      <c r="D46" s="156" t="s">
        <v>568</v>
      </c>
      <c r="E46" s="162">
        <v>1</v>
      </c>
      <c r="H46" s="156" t="s">
        <v>280</v>
      </c>
      <c r="I46" s="156" t="s">
        <v>566</v>
      </c>
      <c r="J46" s="156" t="s">
        <v>673</v>
      </c>
      <c r="K46" s="156" t="s">
        <v>21</v>
      </c>
      <c r="L46" s="156" t="s">
        <v>10</v>
      </c>
      <c r="M46" s="156" t="s">
        <v>284</v>
      </c>
    </row>
    <row r="47" spans="2:13">
      <c r="B47" s="157" t="s">
        <v>569</v>
      </c>
      <c r="C47" s="157" t="s">
        <v>568</v>
      </c>
      <c r="D47" s="157" t="s">
        <v>567</v>
      </c>
      <c r="E47" s="163">
        <v>1</v>
      </c>
      <c r="H47" s="157" t="s">
        <v>280</v>
      </c>
      <c r="I47" s="157" t="s">
        <v>569</v>
      </c>
      <c r="J47" s="157" t="s">
        <v>674</v>
      </c>
      <c r="K47" s="157" t="s">
        <v>21</v>
      </c>
      <c r="L47" s="157" t="s">
        <v>10</v>
      </c>
      <c r="M47" s="157" t="s">
        <v>284</v>
      </c>
    </row>
    <row r="48" spans="2:13">
      <c r="B48" s="156" t="s">
        <v>570</v>
      </c>
      <c r="C48" s="156" t="s">
        <v>571</v>
      </c>
      <c r="D48" s="156" t="s">
        <v>572</v>
      </c>
      <c r="E48" s="162">
        <v>1</v>
      </c>
      <c r="H48" s="156" t="s">
        <v>280</v>
      </c>
      <c r="I48" s="156" t="s">
        <v>570</v>
      </c>
      <c r="J48" s="156" t="s">
        <v>675</v>
      </c>
      <c r="K48" s="156" t="s">
        <v>21</v>
      </c>
      <c r="L48" s="156" t="s">
        <v>10</v>
      </c>
      <c r="M48" s="156" t="s">
        <v>284</v>
      </c>
    </row>
    <row r="49" spans="2:13">
      <c r="B49" s="157" t="s">
        <v>573</v>
      </c>
      <c r="C49" s="157" t="s">
        <v>572</v>
      </c>
      <c r="D49" s="157" t="s">
        <v>571</v>
      </c>
      <c r="E49" s="163">
        <v>1</v>
      </c>
      <c r="H49" s="157" t="s">
        <v>280</v>
      </c>
      <c r="I49" s="157" t="s">
        <v>573</v>
      </c>
      <c r="J49" s="157" t="s">
        <v>676</v>
      </c>
      <c r="K49" s="157" t="s">
        <v>21</v>
      </c>
      <c r="L49" s="157" t="s">
        <v>10</v>
      </c>
      <c r="M49" s="157" t="s">
        <v>284</v>
      </c>
    </row>
    <row r="50" spans="2:13">
      <c r="B50" s="156" t="s">
        <v>574</v>
      </c>
      <c r="C50" s="156" t="s">
        <v>575</v>
      </c>
      <c r="D50" s="156" t="s">
        <v>576</v>
      </c>
      <c r="E50" s="162">
        <v>1</v>
      </c>
      <c r="H50" s="156" t="s">
        <v>280</v>
      </c>
      <c r="I50" s="156" t="s">
        <v>574</v>
      </c>
      <c r="J50" s="156" t="s">
        <v>677</v>
      </c>
      <c r="K50" s="156" t="s">
        <v>21</v>
      </c>
      <c r="L50" s="156" t="s">
        <v>10</v>
      </c>
      <c r="M50" s="156" t="s">
        <v>284</v>
      </c>
    </row>
    <row r="51" spans="2:13">
      <c r="B51" s="157" t="s">
        <v>577</v>
      </c>
      <c r="C51" s="157" t="s">
        <v>576</v>
      </c>
      <c r="D51" s="157" t="s">
        <v>575</v>
      </c>
      <c r="E51" s="163">
        <v>1</v>
      </c>
      <c r="H51" s="157" t="s">
        <v>280</v>
      </c>
      <c r="I51" s="157" t="s">
        <v>577</v>
      </c>
      <c r="J51" s="157" t="s">
        <v>678</v>
      </c>
      <c r="K51" s="157" t="s">
        <v>21</v>
      </c>
      <c r="L51" s="157" t="s">
        <v>10</v>
      </c>
      <c r="M51" s="157" t="s">
        <v>284</v>
      </c>
    </row>
    <row r="52" spans="2:13">
      <c r="B52" s="156" t="s">
        <v>578</v>
      </c>
      <c r="C52" s="156" t="s">
        <v>579</v>
      </c>
      <c r="D52" s="156" t="s">
        <v>580</v>
      </c>
      <c r="E52" s="162">
        <v>1</v>
      </c>
      <c r="H52" s="156" t="s">
        <v>280</v>
      </c>
      <c r="I52" s="156" t="s">
        <v>578</v>
      </c>
      <c r="J52" s="156" t="s">
        <v>679</v>
      </c>
      <c r="K52" s="156" t="s">
        <v>21</v>
      </c>
      <c r="L52" s="156" t="s">
        <v>10</v>
      </c>
      <c r="M52" s="156" t="s">
        <v>284</v>
      </c>
    </row>
    <row r="53" spans="2:13">
      <c r="B53" s="157" t="s">
        <v>581</v>
      </c>
      <c r="C53" s="157" t="s">
        <v>580</v>
      </c>
      <c r="D53" s="157" t="s">
        <v>579</v>
      </c>
      <c r="E53" s="163">
        <v>1</v>
      </c>
      <c r="H53" s="157" t="s">
        <v>280</v>
      </c>
      <c r="I53" s="157" t="s">
        <v>581</v>
      </c>
      <c r="J53" s="157" t="s">
        <v>680</v>
      </c>
      <c r="K53" s="157" t="s">
        <v>21</v>
      </c>
      <c r="L53" s="157" t="s">
        <v>10</v>
      </c>
      <c r="M53" s="157" t="s">
        <v>284</v>
      </c>
    </row>
    <row r="54" spans="2:13">
      <c r="B54" s="156" t="s">
        <v>582</v>
      </c>
      <c r="C54" s="156" t="s">
        <v>583</v>
      </c>
      <c r="D54" s="156" t="s">
        <v>584</v>
      </c>
      <c r="E54" s="162">
        <v>1</v>
      </c>
      <c r="H54" s="156" t="s">
        <v>280</v>
      </c>
      <c r="I54" s="156" t="s">
        <v>582</v>
      </c>
      <c r="J54" s="156" t="s">
        <v>681</v>
      </c>
      <c r="K54" s="156" t="s">
        <v>21</v>
      </c>
      <c r="L54" s="156" t="s">
        <v>10</v>
      </c>
      <c r="M54" s="156" t="s">
        <v>284</v>
      </c>
    </row>
    <row r="55" spans="2:13">
      <c r="B55" s="157" t="s">
        <v>585</v>
      </c>
      <c r="C55" s="157" t="s">
        <v>584</v>
      </c>
      <c r="D55" s="157" t="s">
        <v>583</v>
      </c>
      <c r="E55" s="163">
        <v>1</v>
      </c>
      <c r="H55" s="157" t="s">
        <v>280</v>
      </c>
      <c r="I55" s="157" t="s">
        <v>585</v>
      </c>
      <c r="J55" s="157" t="s">
        <v>682</v>
      </c>
      <c r="K55" s="157" t="s">
        <v>21</v>
      </c>
      <c r="L55" s="157" t="s">
        <v>10</v>
      </c>
      <c r="M55" s="157" t="s">
        <v>284</v>
      </c>
    </row>
    <row r="56" spans="2:13">
      <c r="B56" s="156" t="s">
        <v>586</v>
      </c>
      <c r="C56" s="156" t="s">
        <v>587</v>
      </c>
      <c r="D56" s="156" t="s">
        <v>588</v>
      </c>
      <c r="E56" s="162">
        <v>1</v>
      </c>
      <c r="H56" s="156" t="s">
        <v>280</v>
      </c>
      <c r="I56" s="156" t="s">
        <v>586</v>
      </c>
      <c r="J56" s="156" t="s">
        <v>683</v>
      </c>
      <c r="K56" s="156" t="s">
        <v>21</v>
      </c>
      <c r="L56" s="156" t="s">
        <v>10</v>
      </c>
      <c r="M56" s="156" t="s">
        <v>284</v>
      </c>
    </row>
    <row r="57" spans="2:13">
      <c r="B57" s="157" t="s">
        <v>589</v>
      </c>
      <c r="C57" s="157" t="s">
        <v>588</v>
      </c>
      <c r="D57" s="157" t="s">
        <v>587</v>
      </c>
      <c r="E57" s="163">
        <v>1</v>
      </c>
      <c r="H57" s="157" t="s">
        <v>280</v>
      </c>
      <c r="I57" s="157" t="s">
        <v>589</v>
      </c>
      <c r="J57" s="157" t="s">
        <v>684</v>
      </c>
      <c r="K57" s="157" t="s">
        <v>21</v>
      </c>
      <c r="L57" s="157" t="s">
        <v>10</v>
      </c>
      <c r="M57" s="157" t="s">
        <v>284</v>
      </c>
    </row>
    <row r="58" spans="2:13">
      <c r="B58" s="156" t="s">
        <v>590</v>
      </c>
      <c r="C58" s="156" t="s">
        <v>591</v>
      </c>
      <c r="D58" s="156" t="s">
        <v>592</v>
      </c>
      <c r="E58" s="162">
        <v>1</v>
      </c>
      <c r="H58" s="156" t="s">
        <v>280</v>
      </c>
      <c r="I58" s="156" t="s">
        <v>590</v>
      </c>
      <c r="J58" s="156" t="s">
        <v>685</v>
      </c>
      <c r="K58" s="156" t="s">
        <v>21</v>
      </c>
      <c r="L58" s="156" t="s">
        <v>10</v>
      </c>
      <c r="M58" s="156" t="s">
        <v>284</v>
      </c>
    </row>
    <row r="59" spans="2:13">
      <c r="B59" s="157" t="s">
        <v>593</v>
      </c>
      <c r="C59" s="157" t="s">
        <v>592</v>
      </c>
      <c r="D59" s="157" t="s">
        <v>591</v>
      </c>
      <c r="E59" s="163">
        <v>1</v>
      </c>
      <c r="H59" s="157" t="s">
        <v>280</v>
      </c>
      <c r="I59" s="157" t="s">
        <v>593</v>
      </c>
      <c r="J59" s="157" t="s">
        <v>686</v>
      </c>
      <c r="K59" s="157" t="s">
        <v>21</v>
      </c>
      <c r="L59" s="157" t="s">
        <v>10</v>
      </c>
      <c r="M59" s="157" t="s">
        <v>284</v>
      </c>
    </row>
    <row r="60" spans="2:13">
      <c r="B60" s="156" t="s">
        <v>594</v>
      </c>
      <c r="C60" s="156" t="s">
        <v>595</v>
      </c>
      <c r="D60" s="156" t="s">
        <v>596</v>
      </c>
      <c r="E60" s="162">
        <v>1</v>
      </c>
      <c r="H60" s="156" t="s">
        <v>280</v>
      </c>
      <c r="I60" s="156" t="s">
        <v>594</v>
      </c>
      <c r="J60" s="156" t="s">
        <v>687</v>
      </c>
      <c r="K60" s="156" t="s">
        <v>21</v>
      </c>
      <c r="L60" s="156" t="s">
        <v>10</v>
      </c>
      <c r="M60" s="156" t="s">
        <v>284</v>
      </c>
    </row>
    <row r="61" spans="2:13">
      <c r="B61" s="157" t="s">
        <v>597</v>
      </c>
      <c r="C61" s="157" t="s">
        <v>596</v>
      </c>
      <c r="D61" s="157" t="s">
        <v>595</v>
      </c>
      <c r="E61" s="163">
        <v>1</v>
      </c>
      <c r="H61" s="157" t="s">
        <v>280</v>
      </c>
      <c r="I61" s="157" t="s">
        <v>597</v>
      </c>
      <c r="J61" s="157" t="s">
        <v>688</v>
      </c>
      <c r="K61" s="157" t="s">
        <v>21</v>
      </c>
      <c r="L61" s="157" t="s">
        <v>10</v>
      </c>
      <c r="M61" s="157" t="s">
        <v>284</v>
      </c>
    </row>
    <row r="62" spans="2:13">
      <c r="B62" s="156" t="s">
        <v>598</v>
      </c>
      <c r="C62" s="156" t="s">
        <v>596</v>
      </c>
      <c r="D62" s="156" t="s">
        <v>599</v>
      </c>
      <c r="E62" s="162">
        <v>1</v>
      </c>
      <c r="H62" s="156" t="s">
        <v>280</v>
      </c>
      <c r="I62" s="156" t="s">
        <v>598</v>
      </c>
      <c r="J62" s="156" t="s">
        <v>689</v>
      </c>
      <c r="K62" s="156" t="s">
        <v>21</v>
      </c>
      <c r="L62" s="156" t="s">
        <v>10</v>
      </c>
      <c r="M62" s="156" t="s">
        <v>284</v>
      </c>
    </row>
    <row r="63" spans="2:13">
      <c r="B63" s="157" t="s">
        <v>600</v>
      </c>
      <c r="C63" s="157" t="s">
        <v>599</v>
      </c>
      <c r="D63" s="157" t="s">
        <v>596</v>
      </c>
      <c r="E63" s="163">
        <v>1</v>
      </c>
      <c r="H63" s="157" t="s">
        <v>280</v>
      </c>
      <c r="I63" s="157" t="s">
        <v>600</v>
      </c>
      <c r="J63" s="157" t="s">
        <v>690</v>
      </c>
      <c r="K63" s="157" t="s">
        <v>21</v>
      </c>
      <c r="L63" s="157" t="s">
        <v>10</v>
      </c>
      <c r="M63" s="157" t="s">
        <v>284</v>
      </c>
    </row>
    <row r="64" spans="2:13">
      <c r="B64" s="156" t="s">
        <v>601</v>
      </c>
      <c r="C64" s="156" t="s">
        <v>602</v>
      </c>
      <c r="D64" s="156" t="s">
        <v>603</v>
      </c>
      <c r="E64" s="162">
        <v>1</v>
      </c>
      <c r="H64" s="156" t="s">
        <v>280</v>
      </c>
      <c r="I64" s="156" t="s">
        <v>601</v>
      </c>
      <c r="J64" s="156" t="s">
        <v>691</v>
      </c>
      <c r="K64" s="156" t="s">
        <v>21</v>
      </c>
      <c r="L64" s="156" t="s">
        <v>10</v>
      </c>
      <c r="M64" s="156" t="s">
        <v>284</v>
      </c>
    </row>
    <row r="65" spans="2:13">
      <c r="B65" s="157" t="s">
        <v>604</v>
      </c>
      <c r="C65" s="157" t="s">
        <v>603</v>
      </c>
      <c r="D65" s="157" t="s">
        <v>602</v>
      </c>
      <c r="E65" s="163">
        <v>1</v>
      </c>
      <c r="H65" s="157" t="s">
        <v>280</v>
      </c>
      <c r="I65" s="157" t="s">
        <v>604</v>
      </c>
      <c r="J65" s="157" t="s">
        <v>692</v>
      </c>
      <c r="K65" s="157" t="s">
        <v>21</v>
      </c>
      <c r="L65" s="157" t="s">
        <v>10</v>
      </c>
      <c r="M65" s="157" t="s">
        <v>284</v>
      </c>
    </row>
    <row r="66" spans="2:13">
      <c r="B66" s="156" t="s">
        <v>605</v>
      </c>
      <c r="C66" s="156" t="s">
        <v>606</v>
      </c>
      <c r="D66" s="156" t="s">
        <v>607</v>
      </c>
      <c r="E66" s="162">
        <v>1</v>
      </c>
      <c r="H66" s="156" t="s">
        <v>280</v>
      </c>
      <c r="I66" s="156" t="s">
        <v>605</v>
      </c>
      <c r="J66" s="156" t="s">
        <v>693</v>
      </c>
      <c r="K66" s="156" t="s">
        <v>21</v>
      </c>
      <c r="L66" s="156" t="s">
        <v>10</v>
      </c>
      <c r="M66" s="156" t="s">
        <v>284</v>
      </c>
    </row>
    <row r="67" spans="2:13">
      <c r="B67" s="157" t="s">
        <v>608</v>
      </c>
      <c r="C67" s="157" t="s">
        <v>607</v>
      </c>
      <c r="D67" s="157" t="s">
        <v>606</v>
      </c>
      <c r="E67" s="163">
        <v>1</v>
      </c>
      <c r="H67" s="157" t="s">
        <v>280</v>
      </c>
      <c r="I67" s="157" t="s">
        <v>608</v>
      </c>
      <c r="J67" s="157" t="s">
        <v>694</v>
      </c>
      <c r="K67" s="157" t="s">
        <v>21</v>
      </c>
      <c r="L67" s="157" t="s">
        <v>10</v>
      </c>
      <c r="M67" s="157" t="s">
        <v>284</v>
      </c>
    </row>
    <row r="68" spans="2:13">
      <c r="B68" s="156" t="s">
        <v>609</v>
      </c>
      <c r="C68" s="156" t="s">
        <v>610</v>
      </c>
      <c r="D68" s="156" t="s">
        <v>611</v>
      </c>
      <c r="E68" s="162">
        <v>1</v>
      </c>
      <c r="H68" s="156" t="s">
        <v>280</v>
      </c>
      <c r="I68" s="156" t="s">
        <v>609</v>
      </c>
      <c r="J68" s="156" t="s">
        <v>695</v>
      </c>
      <c r="K68" s="156" t="s">
        <v>21</v>
      </c>
      <c r="L68" s="156" t="s">
        <v>10</v>
      </c>
      <c r="M68" s="156" t="s">
        <v>284</v>
      </c>
    </row>
    <row r="69" spans="2:13">
      <c r="B69" s="157" t="s">
        <v>612</v>
      </c>
      <c r="C69" s="157" t="s">
        <v>611</v>
      </c>
      <c r="D69" s="157" t="s">
        <v>610</v>
      </c>
      <c r="E69" s="163">
        <v>1</v>
      </c>
      <c r="H69" s="157" t="s">
        <v>280</v>
      </c>
      <c r="I69" s="157" t="s">
        <v>612</v>
      </c>
      <c r="J69" s="157" t="s">
        <v>696</v>
      </c>
      <c r="K69" s="157" t="s">
        <v>21</v>
      </c>
      <c r="L69" s="157" t="s">
        <v>10</v>
      </c>
      <c r="M69" s="157" t="s">
        <v>284</v>
      </c>
    </row>
    <row r="70" spans="2:13">
      <c r="B70" s="156" t="s">
        <v>613</v>
      </c>
      <c r="C70" s="156" t="s">
        <v>614</v>
      </c>
      <c r="D70" s="156" t="s">
        <v>615</v>
      </c>
      <c r="E70" s="162">
        <v>1</v>
      </c>
      <c r="H70" s="156" t="s">
        <v>280</v>
      </c>
      <c r="I70" s="156" t="s">
        <v>613</v>
      </c>
      <c r="J70" s="156" t="s">
        <v>697</v>
      </c>
      <c r="K70" s="156" t="s">
        <v>21</v>
      </c>
      <c r="L70" s="156" t="s">
        <v>10</v>
      </c>
      <c r="M70" s="156" t="s">
        <v>284</v>
      </c>
    </row>
    <row r="71" spans="2:13">
      <c r="B71" s="157" t="s">
        <v>616</v>
      </c>
      <c r="C71" s="157" t="s">
        <v>615</v>
      </c>
      <c r="D71" s="157" t="s">
        <v>614</v>
      </c>
      <c r="E71" s="163">
        <v>1</v>
      </c>
      <c r="H71" s="157" t="s">
        <v>280</v>
      </c>
      <c r="I71" s="157" t="s">
        <v>616</v>
      </c>
      <c r="J71" s="157" t="s">
        <v>698</v>
      </c>
      <c r="K71" s="157" t="s">
        <v>21</v>
      </c>
      <c r="L71" s="157" t="s">
        <v>10</v>
      </c>
      <c r="M71" s="157" t="s">
        <v>284</v>
      </c>
    </row>
    <row r="72" spans="2:13">
      <c r="B72" s="156" t="s">
        <v>617</v>
      </c>
      <c r="C72" s="156" t="s">
        <v>618</v>
      </c>
      <c r="D72" s="156" t="s">
        <v>619</v>
      </c>
      <c r="E72" s="162">
        <v>1</v>
      </c>
      <c r="H72" s="156" t="s">
        <v>280</v>
      </c>
      <c r="I72" s="156" t="s">
        <v>617</v>
      </c>
      <c r="J72" s="156" t="s">
        <v>699</v>
      </c>
      <c r="K72" s="156" t="s">
        <v>21</v>
      </c>
      <c r="L72" s="156" t="s">
        <v>10</v>
      </c>
      <c r="M72" s="156" t="s">
        <v>284</v>
      </c>
    </row>
    <row r="73" spans="2:13">
      <c r="B73" s="157" t="s">
        <v>620</v>
      </c>
      <c r="C73" s="157" t="s">
        <v>619</v>
      </c>
      <c r="D73" s="157" t="s">
        <v>618</v>
      </c>
      <c r="E73" s="163">
        <v>1</v>
      </c>
      <c r="H73" s="157" t="s">
        <v>280</v>
      </c>
      <c r="I73" s="157" t="s">
        <v>620</v>
      </c>
      <c r="J73" s="157" t="s">
        <v>700</v>
      </c>
      <c r="K73" s="157" t="s">
        <v>21</v>
      </c>
      <c r="L73" s="157" t="s">
        <v>10</v>
      </c>
      <c r="M73" s="157" t="s">
        <v>284</v>
      </c>
    </row>
    <row r="74" spans="2:13">
      <c r="B74" s="156" t="s">
        <v>621</v>
      </c>
      <c r="C74" s="156" t="s">
        <v>622</v>
      </c>
      <c r="D74" s="156" t="s">
        <v>623</v>
      </c>
      <c r="E74" s="162">
        <v>1</v>
      </c>
      <c r="H74" s="156" t="s">
        <v>280</v>
      </c>
      <c r="I74" s="156" t="s">
        <v>621</v>
      </c>
      <c r="J74" s="156" t="s">
        <v>701</v>
      </c>
      <c r="K74" s="156" t="s">
        <v>21</v>
      </c>
      <c r="L74" s="156" t="s">
        <v>10</v>
      </c>
      <c r="M74" s="156" t="s">
        <v>284</v>
      </c>
    </row>
    <row r="75" spans="2:13">
      <c r="B75" s="157" t="s">
        <v>624</v>
      </c>
      <c r="C75" s="157" t="s">
        <v>623</v>
      </c>
      <c r="D75" s="157" t="s">
        <v>622</v>
      </c>
      <c r="E75" s="163">
        <v>1</v>
      </c>
      <c r="H75" s="157" t="s">
        <v>280</v>
      </c>
      <c r="I75" s="157" t="s">
        <v>624</v>
      </c>
      <c r="J75" s="157" t="s">
        <v>702</v>
      </c>
      <c r="K75" s="157" t="s">
        <v>21</v>
      </c>
      <c r="L75" s="157" t="s">
        <v>10</v>
      </c>
      <c r="M75" s="157" t="s">
        <v>284</v>
      </c>
    </row>
    <row r="76" spans="2:13">
      <c r="B76" s="156" t="s">
        <v>625</v>
      </c>
      <c r="C76" s="156" t="s">
        <v>626</v>
      </c>
      <c r="D76" s="156" t="s">
        <v>627</v>
      </c>
      <c r="E76" s="162">
        <v>1</v>
      </c>
      <c r="H76" s="156" t="s">
        <v>280</v>
      </c>
      <c r="I76" s="156" t="s">
        <v>625</v>
      </c>
      <c r="J76" s="156" t="s">
        <v>703</v>
      </c>
      <c r="K76" s="156" t="s">
        <v>21</v>
      </c>
      <c r="L76" s="156" t="s">
        <v>10</v>
      </c>
      <c r="M76" s="156" t="s">
        <v>284</v>
      </c>
    </row>
    <row r="77" spans="2:13">
      <c r="B77" s="157" t="s">
        <v>628</v>
      </c>
      <c r="C77" s="157" t="s">
        <v>627</v>
      </c>
      <c r="D77" s="157" t="s">
        <v>626</v>
      </c>
      <c r="E77" s="163">
        <v>1</v>
      </c>
      <c r="H77" s="157" t="s">
        <v>280</v>
      </c>
      <c r="I77" s="157" t="s">
        <v>628</v>
      </c>
      <c r="J77" s="157" t="s">
        <v>704</v>
      </c>
      <c r="K77" s="157" t="s">
        <v>21</v>
      </c>
      <c r="L77" s="157" t="s">
        <v>10</v>
      </c>
      <c r="M77" s="157" t="s">
        <v>284</v>
      </c>
    </row>
  </sheetData>
  <mergeCells count="1">
    <mergeCell ref="A1:H1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BFCCA8-CBC8-4420-8192-FBA74C41319B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misc</vt:lpstr>
      <vt:lpstr>hydro</vt:lpstr>
      <vt:lpstr>ELC_Storage</vt:lpstr>
      <vt:lpstr>EV Battery</vt:lpstr>
      <vt:lpstr>H2 prod</vt:lpstr>
      <vt:lpstr>solar</vt:lpstr>
      <vt:lpstr>wind</vt:lpstr>
      <vt:lpstr>conventional</vt:lpstr>
      <vt:lpstr>grid_transformers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cp:lastPrinted>2019-05-06T14:41:57Z</cp:lastPrinted>
  <dcterms:created xsi:type="dcterms:W3CDTF">2016-08-02T11:07:23Z</dcterms:created>
  <dcterms:modified xsi:type="dcterms:W3CDTF">2025-08-21T07:34:38Z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427268445491790</vt:r8>
  </property>
  <property fmtid="{D5CDD505-2E9C-101B-9397-08002B2CF9AE}" pid="3" name="{A44787D4-0540-4523-9961-78E4036D8C6D}">
    <vt:lpwstr>{302D441D-EDB0-49B8-84B4-625F8847A58E}</vt:lpwstr>
  </property>
</Properties>
</file>