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CD83D61F-80AC-4C1B-B33A-52F0C4FB693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<sst xmlns="http://schemas.openxmlformats.org/spreadsheetml/2006/main" count="6984" uniqueCount="84">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</sst>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93.133180018275993</c:v>
                </c:pt>
                <c:pt idx="2">
                  <c:v>102.37082241851968</c:v>
                </c:pt>
                <c:pt idx="3">
                  <c:v>104.98032592141337</c:v>
                </c:pt>
                <c:pt idx="4">
                  <c:v>103.91042948522697</c:v>
                </c:pt>
                <c:pt idx="5">
                  <c:v>101.22264087724645</c:v>
                </c:pt>
                <c:pt idx="6">
                  <c:v>102.29253731343287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85.670000000000016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85.670000000000016</v>
      </c>
      <c r="S12" s="8">
        <f t="shared" ref="S12:X12" si="0">SUM(S16:S19)</f>
        <v>93.133180018275993</v>
      </c>
      <c r="T12" s="8">
        <f t="shared" si="0"/>
        <v>102.37082241851968</v>
      </c>
      <c r="U12" s="8">
        <f t="shared" si="0"/>
        <v>104.98032592141337</v>
      </c>
      <c r="V12" s="8">
        <f t="shared" si="0"/>
        <v>103.91042948522697</v>
      </c>
      <c r="W12" s="8">
        <f t="shared" si="0"/>
        <v>101.22264087724645</v>
      </c>
      <c r="X12" s="8">
        <f t="shared" si="0"/>
        <v>102.29253731343287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6.3E-3</v>
      </c>
      <c r="H16" s="10">
        <f>SUMIFS(iamc_data!$J$2:$J$17119,iamc_data!$B$2:$B$17119,Veda!$C$5,iamc_data!$H$2:$H$17119,Veda!$Q16,iamc_data!$I$2:$I$17119,Veda!H$15)</f>
        <v>5.4000000000000003E-3</v>
      </c>
      <c r="I16" s="10">
        <f>SUMIFS(iamc_data!$J$2:$J$17119,iamc_data!$B$2:$B$17119,Veda!$C$5,iamc_data!$H$2:$H$17119,Veda!$Q16,iamc_data!$I$2:$I$17119,Veda!I$15)</f>
        <v>8.5000000000000006E-3</v>
      </c>
      <c r="J16" s="10">
        <f>SUMIFS(iamc_data!$J$2:$J$17119,iamc_data!$B$2:$B$17119,Veda!$C$5,iamc_data!$H$2:$H$17119,Veda!$Q16,iamc_data!$I$2:$I$17119,Veda!J$15)</f>
        <v>9.2999999999999992E-3</v>
      </c>
      <c r="K16" s="10">
        <f>SUMIFS(iamc_data!$J$2:$J$17119,iamc_data!$B$2:$B$17119,Veda!$C$5,iamc_data!$H$2:$H$17119,Veda!$Q16,iamc_data!$I$2:$I$17119,Veda!K$15)</f>
        <v>8.8999999999999999E-3</v>
      </c>
      <c r="L16" s="10">
        <f>SUMIFS(iamc_data!$J$2:$J$17119,iamc_data!$B$2:$B$17119,Veda!$C$5,iamc_data!$H$2:$H$17119,Veda!$Q16,iamc_data!$I$2:$I$17119,Veda!L$15)</f>
        <v>1.0999999999999999E-2</v>
      </c>
      <c r="M16" s="10">
        <f>SUMIFS(iamc_data!$J$2:$J$17119,iamc_data!$B$2:$B$17119,Veda!$C$5,iamc_data!$H$2:$H$17119,Veda!$Q16,iamc_data!$I$2:$I$17119,Veda!M$15)</f>
        <v>1.7299999999999999E-2</v>
      </c>
      <c r="Q16" s="12" t="s">
        <v>10</v>
      </c>
      <c r="R16" s="6">
        <f>$Q$10*G16/SUM($G$16:$G$18)</f>
        <v>1.6439872068230281</v>
      </c>
      <c r="S16" s="6">
        <f>R16</f>
        <v>1.6439872068230281</v>
      </c>
      <c r="T16" s="6">
        <f t="shared" ref="T16:X16" si="2">S16</f>
        <v>1.6439872068230281</v>
      </c>
      <c r="U16" s="6">
        <f t="shared" si="2"/>
        <v>1.6439872068230281</v>
      </c>
      <c r="V16" s="6">
        <f t="shared" si="2"/>
        <v>1.6439872068230281</v>
      </c>
      <c r="W16" s="6">
        <f t="shared" si="2"/>
        <v>1.6439872068230281</v>
      </c>
      <c r="X16" s="6">
        <f t="shared" si="2"/>
        <v>1.6439872068230281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0.17299999999999999</v>
      </c>
      <c r="H17" s="10">
        <f>SUMIFS(iamc_data!$J$2:$J$17119,iamc_data!$B$2:$B$17119,Veda!$C$5,iamc_data!$H$2:$H$17119,Veda!$Q17,iamc_data!$I$2:$I$17119,Veda!H$15)</f>
        <v>0.19520000000000001</v>
      </c>
      <c r="I17" s="10">
        <f>SUMIFS(iamc_data!$J$2:$J$17119,iamc_data!$B$2:$B$17119,Veda!$C$5,iamc_data!$H$2:$H$17119,Veda!$Q17,iamc_data!$I$2:$I$17119,Veda!I$15)</f>
        <v>0.22450000000000001</v>
      </c>
      <c r="J17" s="10">
        <f>SUMIFS(iamc_data!$J$2:$J$17119,iamc_data!$B$2:$B$17119,Veda!$C$5,iamc_data!$H$2:$H$17119,Veda!$Q17,iamc_data!$I$2:$I$17119,Veda!J$15)</f>
        <v>0.22869999999999999</v>
      </c>
      <c r="K17" s="10">
        <f>SUMIFS(iamc_data!$J$2:$J$17119,iamc_data!$B$2:$B$17119,Veda!$C$5,iamc_data!$H$2:$H$17119,Veda!$Q17,iamc_data!$I$2:$I$17119,Veda!K$15)</f>
        <v>0.22500000000000001</v>
      </c>
      <c r="L17" s="10">
        <f>SUMIFS(iamc_data!$J$2:$J$17119,iamc_data!$B$2:$B$17119,Veda!$C$5,iamc_data!$H$2:$H$17119,Veda!$Q17,iamc_data!$I$2:$I$17119,Veda!L$15)</f>
        <v>0.22559999999999999</v>
      </c>
      <c r="M17" s="10">
        <f>SUMIFS(iamc_data!$J$2:$J$17119,iamc_data!$B$2:$B$17119,Veda!$C$5,iamc_data!$H$2:$H$17119,Veda!$Q17,iamc_data!$I$2:$I$17119,Veda!M$15)</f>
        <v>0.23089999999999999</v>
      </c>
      <c r="Q17" s="12" t="s">
        <v>12</v>
      </c>
      <c r="R17" s="6">
        <f>$Q$10*G17/SUM($G$16:$G$18)</f>
        <v>45.14441060006093</v>
      </c>
      <c r="S17" s="6">
        <f t="shared" ref="S17:X18" si="3">R17*H17/G17</f>
        <v>50.937508376484942</v>
      </c>
      <c r="T17" s="6">
        <f t="shared" si="3"/>
        <v>58.58335363996347</v>
      </c>
      <c r="U17" s="6">
        <f t="shared" si="3"/>
        <v>59.679345111178819</v>
      </c>
      <c r="V17" s="6">
        <f t="shared" si="3"/>
        <v>58.713828815108158</v>
      </c>
      <c r="W17" s="6">
        <f t="shared" si="3"/>
        <v>58.87039902528177</v>
      </c>
      <c r="X17" s="6">
        <f t="shared" si="3"/>
        <v>60.253435881815427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0.14899999999999999</v>
      </c>
      <c r="H18" s="10">
        <f>SUMIFS(iamc_data!$J$2:$J$17119,iamc_data!$B$2:$B$17119,Veda!$C$5,iamc_data!$H$2:$H$17119,Veda!$Q18,iamc_data!$I$2:$I$17119,Veda!H$15)</f>
        <v>0.15629999999999999</v>
      </c>
      <c r="I18" s="10">
        <f>SUMIFS(iamc_data!$J$2:$J$17119,iamc_data!$B$2:$B$17119,Veda!$C$5,iamc_data!$H$2:$H$17119,Veda!$Q18,iamc_data!$I$2:$I$17119,Veda!I$15)</f>
        <v>0.1593</v>
      </c>
      <c r="J18" s="10">
        <f>SUMIFS(iamc_data!$J$2:$J$17119,iamc_data!$B$2:$B$17119,Veda!$C$5,iamc_data!$H$2:$H$17119,Veda!$Q18,iamc_data!$I$2:$I$17119,Veda!J$15)</f>
        <v>0.1643</v>
      </c>
      <c r="K18" s="10">
        <f>SUMIFS(iamc_data!$J$2:$J$17119,iamc_data!$B$2:$B$17119,Veda!$C$5,iamc_data!$H$2:$H$17119,Veda!$Q18,iamc_data!$I$2:$I$17119,Veda!K$15)</f>
        <v>0.1643</v>
      </c>
      <c r="L18" s="10">
        <f>SUMIFS(iamc_data!$J$2:$J$17119,iamc_data!$B$2:$B$17119,Veda!$C$5,iamc_data!$H$2:$H$17119,Veda!$Q18,iamc_data!$I$2:$I$17119,Veda!L$15)</f>
        <v>0.15129999999999999</v>
      </c>
      <c r="M18" s="10">
        <f>SUMIFS(iamc_data!$J$2:$J$17119,iamc_data!$B$2:$B$17119,Veda!$C$5,iamc_data!$H$2:$H$17119,Veda!$Q18,iamc_data!$I$2:$I$17119,Veda!M$15)</f>
        <v>0.14380000000000001</v>
      </c>
      <c r="Q18" s="12" t="s">
        <v>13</v>
      </c>
      <c r="R18" s="6">
        <f>$Q$10*G18/SUM($G$16:$G$18)</f>
        <v>38.881602193116059</v>
      </c>
      <c r="S18" s="6">
        <f t="shared" si="3"/>
        <v>40.786539750228457</v>
      </c>
      <c r="T18" s="6">
        <f t="shared" si="3"/>
        <v>41.569390801096567</v>
      </c>
      <c r="U18" s="6">
        <f t="shared" si="3"/>
        <v>42.874142552543418</v>
      </c>
      <c r="V18" s="6">
        <f t="shared" si="3"/>
        <v>42.874142552543418</v>
      </c>
      <c r="W18" s="6">
        <f t="shared" si="3"/>
        <v>39.481787998781613</v>
      </c>
      <c r="X18" s="6">
        <f t="shared" si="3"/>
        <v>37.524660371611347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-0.23485531526043268</v>
      </c>
      <c r="T19" s="6">
        <f t="shared" si="4"/>
        <v>0.57409077063661318</v>
      </c>
      <c r="U19" s="6">
        <f t="shared" si="4"/>
        <v>0.78285105086810836</v>
      </c>
      <c r="V19" s="6">
        <f t="shared" si="4"/>
        <v>0.67847091075236055</v>
      </c>
      <c r="W19" s="6">
        <f t="shared" si="4"/>
        <v>1.2264666463600369</v>
      </c>
      <c r="X19" s="6">
        <f t="shared" si="4"/>
        <v>2.870453853183065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9.009999999999998</v>
      </c>
      <c r="D21" s="12" t="s">
        <v>80</v>
      </c>
      <c r="G21" s="8">
        <f>G34/$G$34*$B21</f>
        <v>9.009999999999998</v>
      </c>
      <c r="H21" s="8">
        <f t="shared" ref="H21:M21" si="5">H34/$G$34*$B21</f>
        <v>6.6458218044615087</v>
      </c>
      <c r="I21" s="8">
        <f t="shared" si="5"/>
        <v>2.4097043313254338</v>
      </c>
      <c r="J21" s="8">
        <f t="shared" si="5"/>
        <v>4.0440727256680118</v>
      </c>
      <c r="K21" s="8">
        <f t="shared" si="5"/>
        <v>6.9597334568963598</v>
      </c>
      <c r="L21" s="8">
        <f t="shared" si="5"/>
        <v>10.035829085854239</v>
      </c>
      <c r="M21" s="8">
        <f t="shared" si="5"/>
        <v>8.1615041592197848</v>
      </c>
      <c r="Q21" t="s">
        <v>65</v>
      </c>
      <c r="T21" s="8">
        <f>I34*1000</f>
        <v>1212.0999999999999</v>
      </c>
      <c r="U21" s="8">
        <f>J34*1000</f>
        <v>2034.1999999999998</v>
      </c>
      <c r="V21" s="8">
        <f>K34*1000</f>
        <v>3500.7999999999997</v>
      </c>
      <c r="W21" s="8">
        <f>L34*1000</f>
        <v>5048.1000000000004</v>
      </c>
      <c r="X21" s="8">
        <f>M34*1000</f>
        <v>4105.2999999999993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19.399999999999999</v>
      </c>
      <c r="S25" s="3">
        <f>AVERAGEIFS(historical_data_long!$D$3:$D$9999,historical_data_long!$B$3:$B$9999,"&gt;2017",historical_data_long!$A$3:$A$9999,$O25)</f>
        <v>20.283333333333331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6.9</v>
      </c>
      <c r="S26" s="3">
        <f>AVERAGEIFS(historical_data_long!$D$3:$D$9999,historical_data_long!$B$3:$B$9999,"&gt;2017",historical_data_long!$A$3:$A$9999,$O26)</f>
        <v>5.7833333333333323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4.5320999999999998</v>
      </c>
      <c r="H34" s="11">
        <f>SUMIFS(iamc_data!$J$2:$J$17119,iamc_data!$B$2:$B$17119,Veda!$C$5,iamc_data!$D$2:$D$17119,Veda!$D21,iamc_data!$I$2:$I$17119,Veda!H$15)</f>
        <v>3.3429000000000006</v>
      </c>
      <c r="I34" s="11">
        <f>SUMIFS(iamc_data!$J$2:$J$17119,iamc_data!$B$2:$B$17119,Veda!$C$5,iamc_data!$D$2:$D$17119,Veda!$D21,iamc_data!$I$2:$I$17119,Veda!I$15)</f>
        <v>1.2121</v>
      </c>
      <c r="J34" s="11">
        <f>SUMIFS(iamc_data!$J$2:$J$17119,iamc_data!$B$2:$B$17119,Veda!$C$5,iamc_data!$D$2:$D$17119,Veda!$D21,iamc_data!$I$2:$I$17119,Veda!J$15)</f>
        <v>2.0341999999999998</v>
      </c>
      <c r="K34" s="11">
        <f>SUMIFS(iamc_data!$J$2:$J$17119,iamc_data!$B$2:$B$17119,Veda!$C$5,iamc_data!$D$2:$D$17119,Veda!$D21,iamc_data!$I$2:$I$17119,Veda!K$15)</f>
        <v>3.5007999999999999</v>
      </c>
      <c r="L34" s="11">
        <f>SUMIFS(iamc_data!$J$2:$J$17119,iamc_data!$B$2:$B$17119,Veda!$C$5,iamc_data!$D$2:$D$17119,Veda!$D21,iamc_data!$I$2:$I$17119,Veda!L$15)</f>
        <v>5.0481000000000007</v>
      </c>
      <c r="M34" s="11">
        <f>SUMIFS(iamc_data!$J$2:$J$17119,iamc_data!$B$2:$B$17119,Veda!$C$5,iamc_data!$D$2:$D$17119,Veda!$D21,iamc_data!$I$2:$I$17119,Veda!M$15)</f>
        <v>4.1052999999999997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8.64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8.49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10.130000000000001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14.66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22.48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5.49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0.08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8.27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10.61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11.69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13.2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22.77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7.84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7.0000000000000007E-2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8.99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12.71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11.63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10.78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22.3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8.4499999999999993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0.06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9.3800000000000008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19.25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13.85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9.59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22.73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9.39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0.09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10.44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16.5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12.75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15.07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22.72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8.24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0.12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9.51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6.5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11.23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13.78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23.27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6.1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0.17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10.81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16.329999999999998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12.32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11.49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22.91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8.27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0.16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9.9499999999999993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13.89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10.56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14.18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23.42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8.98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0.19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10.4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8.5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11.03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17.11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22.96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7.09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0.26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8.73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11.13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9.82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12.69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23.53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5.88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0.28000000000000003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10.97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14.54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11.26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12.92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22.8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7.86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0.28999999999999998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11.24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9.7799999999999994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9.4499999999999993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12.45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23.19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6.9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0.01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0.48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11.2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7.1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6.73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16.86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22.99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5.03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0.01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0.49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12.01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10.69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6.79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12.84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23.61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4.54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0.01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0.77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11.76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7.92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5.52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13.4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23.58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4.8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0.01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1.1100000000000001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11.42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5.12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5.2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16.77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23.25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4.51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0.01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2.33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11.52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6.97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3.74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15.8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23.2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4.43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0.02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3.07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11.86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5.86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3.3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14.77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22.48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4.41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0.05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4.79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12.91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5.79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4.2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13.3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22.79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5.31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0.09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5.84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13.29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4.3600000000000003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3.85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12.42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23.87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4.6500000000000004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0.15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6.02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11.57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2.44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3.99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15.88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23.29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3.59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0.22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8.26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13.58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2.67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3.83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15.79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23.6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3.83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0.3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8.51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12.76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3.44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0.96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13.49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25.34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3.77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0.39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11.72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11.04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1.58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0.54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15.17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33.92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2.35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0.65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14.63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1.51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3.72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1.77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2.88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2.64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0.93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0.03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0.04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1.61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3.72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1.77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2.93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2.64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0.93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0.04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0.04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1.61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3.72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1.77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2.96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2.67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0.93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0.04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0.04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1.71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3.69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1.77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2.97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2.67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0.93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0.05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0.05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1.71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3.69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1.77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3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2.67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0.93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0.06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0.08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1.73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3.69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1.77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3.04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2.67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0.93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0.08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0.08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1.74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3.61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1.77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3.06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2.67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0.93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0.06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0.09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1.77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3.61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1.77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3.1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2.67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0.93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0.08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0.11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1.77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3.61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1.77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3.01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2.72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0.93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0.08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0.01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0.14000000000000001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1.67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3.61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2.0499999999999998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3.03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2.72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0.93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0.08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0.01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0.15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1.68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3.61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2.0499999999999998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3.04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2.72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0.93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0.09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0.01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0.2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1.8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3.61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2.0499999999999998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3.08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2.72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0.93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0.08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0.01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0.2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1.77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3.61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2.0499999999999998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3.08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2.73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0.93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0.09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0.01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0.26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1.84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3.53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2.0499999999999998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3.11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2.75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1.24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0.11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0.01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0.45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1.85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2.5299999999999998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2.0499999999999998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3.13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2.75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1.24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0.13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0.01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0.63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1.85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2.5299999999999998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2.0499999999999998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3.13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2.75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1.24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0.13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0.02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1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1.86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2.5299999999999998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2.17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3.13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2.76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1.24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0.15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0.04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1.56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2.08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2.06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2.17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3.16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2.78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1.24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0.15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0.08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2.04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2.08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2.06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2.2200000000000002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3.15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2.78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1.24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0.15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0.14000000000000001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2.04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2.08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1.92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2.2200000000000002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3.16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2.79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1.24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0.15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0.22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2.2799999999999998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2.56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1.59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2.2200000000000002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3.16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2.79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1.24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0.15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0.32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2.59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2.5099999999999998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1.59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2.2200000000000002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3.17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2.79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1.24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0.2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0.43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3.26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2.95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1.59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2.16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3.17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2.79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1.24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0.25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0.66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5.68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2.81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1.37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2.16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3.18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4.3899999999999997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1.24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0.25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0.9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6.96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1.87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8.08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3.24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0.35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0.11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3.61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1.79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10.1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3.73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0.31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0.11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5.16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1.94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12.1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3.71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0.26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5.56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2.0299999999999998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18.32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4.42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0.23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0.11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6.18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2.2599999999999998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15.7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4.07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0.36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0.11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5.42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2.06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6.18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3.59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0.33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0.11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4.01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2.34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15.53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3.93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0.27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0.11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5.44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2.15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13.2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3.37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0.34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0.11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5.91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2.25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8.08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3.52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0.41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0.11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4.67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1.89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10.58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3.14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0.3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0.11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3.87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2.37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13.82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3.6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0.31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0.11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5.17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2.4300000000000002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9.3000000000000007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3.02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0.3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0.11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4.54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2.42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6.75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2.15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0.4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0.11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3.31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2.6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10.16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2.17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0.31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0.11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2.99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0.01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2.54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7.51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1.76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0.32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0.11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3.16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0.01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2.4700000000000002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4.84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1.66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0.4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2.97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0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0.03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2.4900000000000002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6.59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1.19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0.38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0.11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2.91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0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0.04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2.56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5.52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1.05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0.35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0.11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2.9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0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0.06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2.79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5.43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1.34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0.32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0.11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3.49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7.0000000000000007E-2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2.87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4.08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1.23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0.3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0.12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3.06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0.01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7.0000000000000007E-2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2.5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2.2799999999999998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1.27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0.38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0.11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2.36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0.01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0.1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2.94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2.4900000000000002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1.22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0.38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0.11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2.52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0.01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0.1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2.76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3.21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0.31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0.32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0.12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2.48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0.02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0.14000000000000001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2.39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1.48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0.17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0.36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0.16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1.55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0.03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0.18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0.3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12.2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1.8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11.8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1.5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13.5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7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11.9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6.8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11.7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0.9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17.899999999999999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2.7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14.1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2.9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15.4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3.3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16.100000000000001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3.4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15.5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5.2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15.7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3.8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17.7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1.6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19.100000000000001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1.9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17.600000000000001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3.7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21.6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5.0999999999999996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21.5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3.2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22.1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1.8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22.2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2.6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22.5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3.9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23.9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6.7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21.8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6.7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24.5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6.9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19.399999999999999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7.9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2.9985999999999997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1.3160000000000001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8.4599999999999995E-2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7.5200000000000003E-2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4.7E-2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0.8909999999999999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1.5234999999999999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1.5894999999999999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1.76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2.1780000000000004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2.4144999999999999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2.2989999999999999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0.52500000000000002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22.502099999999999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2.1189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-10.380100000000001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-12.971299999999999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-16.4116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-16.993200000000002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-18.1249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36.639099999999999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30.823799999999999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23.667999999999999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22.2089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19.819600000000001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16.982199999999999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13.8653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0.14899999999999999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0.15629999999999999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0.1593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0.1643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0.1643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0.15129999999999999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0.14380000000000001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0.17299999999999999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0.19520000000000001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0.22450000000000001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0.22869999999999999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0.22500000000000001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0.22559999999999999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0.23089999999999999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5.4000000000000003E-3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8.5000000000000006E-3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9.2999999999999992E-3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8.8999999999999999E-3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1.0999999999999999E-2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1.7299999999999999E-2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3.0926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1.3724000000000001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8.4599999999999995E-2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0.26319999999999999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0.11279999999999998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3.7600000000000001E-2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1.8800000000000001E-2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0.90750000000000008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1.9635000000000002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1.1274999999999999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1.7709999999999999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3.3879999999999999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5.0105000000000004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4.0865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0.53200000000000003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23.166799999999999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1.8531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-10.9611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-9.0897000000000006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-7.7614000000000001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-5.2286999999999999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-7.5149999999999997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37.2806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32.848399999999998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27.3154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31.831800000000001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35.302999999999997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40.028199999999998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39.837400000000002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1.1898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2.1093000000000002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2.7907000000000002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3.3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0.15129999999999999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0.16009999999999999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0.1648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0.17610000000000001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0.1961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0.18529999999999999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0.17249999999999999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0.17469999999999999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0.1981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0.2293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0.23619999999999999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0.245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0.26050000000000001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0.28220000000000001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6.3E-3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5.4000000000000003E-3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8.3999999999999995E-3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1.26E-2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2.4199999999999999E-2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3.56E-2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4.8899999999999999E-2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3.1302000000000003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1.3817999999999999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6.5799999999999997E-2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3.7600000000000001E-2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9.4000000000000004E-3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0.91300000000000003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1.9855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1.1274999999999999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1.21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1.2705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1.4080000000000001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1.0834999999999999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0.54599999999999993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23.319900000000001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4.8708999999999998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-5.1147999999999998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-11.348800000000001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-16.839300000000001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-19.1919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-21.060300000000002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37.419199999999996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32.943399999999997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27.334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22.494199999999999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18.173100000000002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13.8781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9.99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1.7547999999999999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2.1402000000000001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2.8599000000000001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3.9672999999999998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0.1467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0.15759999999999999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0.16089999999999999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0.16289999999999999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0.1741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0.16719999999999999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0.1527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0.18029999999999999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0.2051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0.23830000000000001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0.23230000000000001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0.23250000000000001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0.2336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0.22989999999999999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4.8999999999999998E-3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4.5999999999999999E-3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7.6E-3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1.2999999999999999E-2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2.0400000000000001E-2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3.3300000000000003E-2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4.48E-2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3.008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1.3535999999999999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7.5200000000000003E-2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2.8199999999999996E-2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1.8800000000000001E-2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0.8909999999999999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1.9524999999999999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1.133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1.21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1.2429999999999999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1.133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0.87450000000000006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0.53900000000000003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22.7392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3.2404999999999999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-8.0969999999999995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-14.3902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-21.382100000000001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-27.447099999999999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-33.265900000000002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36.861800000000002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32.748699999999999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27.2286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23.821400000000001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19.384499999999999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14.1557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9.3927999999999994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1.6598999999999999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2.0569000000000002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2.5882999999999998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3.2437999999999998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4.0690999999999997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0.14199999999999999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0.1414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0.1464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0.1467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0.13919999999999999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0.1157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9.7900000000000001E-2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0.1744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0.19650000000000001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0.18179999999999999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0.153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0.12820000000000001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0.13339999999999999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0.13469999999999999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5.1000000000000004E-3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4.4999999999999997E-3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8.3999999999999995E-3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1.6E-2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2.8899999999999999E-2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4.19E-2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5.3900000000000003E-2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3.149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1.3253999999999999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8.4599999999999995E-2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2.8199999999999996E-2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1.8800000000000001E-2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0.91849999999999998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1.5455000000000001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0.91849999999999998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7.1499999999999994E-2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8.2500000000000004E-2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0.253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0.45650000000000002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0.53900000000000003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23.4877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3.9285999999999999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-13.4285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-16.6526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-18.504000000000001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-21.1372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-20.461300000000001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37.650100000000002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32.716099999999997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20.844200000000001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14.943099999999999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10.382999999999999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5.2450999999999999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2.6326999999999998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1.1153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1.3069999999999999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1.9298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2.4601000000000002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0.14860000000000001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0.153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0.15090000000000001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0.15709999999999999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0.1608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0.14990000000000001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0.1489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0.1782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0.20399999999999999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0.22470000000000001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0.22700000000000001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0.22770000000000001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0.22969999999999999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0.2303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4.7999999999999996E-3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5.8999999999999999E-3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1.09E-2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1.7600000000000001E-2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3.1099999999999999E-2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4.6600000000000003E-2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3.0362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1.3253999999999999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8.4599999999999995E-2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5.6399999999999992E-2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2.8199999999999996E-2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0.8909999999999999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1.54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1.5620000000000001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1.5455000000000001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2.0734999999999997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2.1065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2.4584999999999999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0.53900000000000003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22.802900000000001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1.1585000000000001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-8.5693999999999999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-13.0274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-16.113199999999999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-19.325500000000002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-22.771899999999999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36.931600000000003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31.300599999999999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27.668099999999999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25.890599999999999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25.385200000000001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22.9772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20.189699999999998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3.0011000000000001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3.6364999999999998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3.2894999999999999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4.2554999999999996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4.3307000000000002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0.13900000000000001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0.1401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0.14699999999999999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0.16600000000000001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0.16850000000000001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0.1583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0.1522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0.1762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0.1988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0.2036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0.2165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0.23100000000000001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0.24199999999999999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0.2462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5.0000000000000001E-3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4.4999999999999997E-3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7.4000000000000003E-3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1.6500000000000001E-2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2.5999999999999999E-2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3.5200000000000002E-2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4.2999999999999997E-2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3.0173999999999999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1.3253999999999999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6.5799999999999997E-2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1.8800000000000001E-2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0.89649999999999996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1.5234999999999999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0.51700000000000002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3.2999999999999995E-2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7.6999999999999999E-2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8.2500000000000004E-2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2.2000000000000002E-2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0.52500000000000002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22.405999999999999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1.9745999999999999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-16.751300000000001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-19.290800000000001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-19.488900000000001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-19.782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-18.958500000000001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36.577199999999998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30.740500000000001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17.790299999999998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12.7248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9.5919000000000008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6.4118000000000004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4.0986000000000002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2025-08-14T21:11:17Z</dcterms:modified>
</cp:coreProperties>
</file>