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SuppXLS\"/>
    </mc:Choice>
  </mc:AlternateContent>
  <xr:revisionPtr revIDLastSave="0" documentId="13_ncr:1_{9B10AF4D-09E7-45C1-8258-C968F9D743E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" sheetId="4" r:id="rId1"/>
    <sheet name="Veda" sheetId="1" r:id="rId2"/>
    <sheet name="iamc_data" sheetId="2" r:id="rId3"/>
    <sheet name="base_year_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<sst xmlns="http://schemas.openxmlformats.org/spreadsheetml/2006/main" count="469" uniqueCount="56">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</sst>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2"/>
    <xf numFmtId="0" fontId="6" fillId="0" borderId="4" xfId="4"/>
    <xf numFmtId="0" fontId="5" fillId="0" borderId="3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6F25-31C3-4BAC-AD21-E9AEB83C4B52}">
  <dimension ref="A1:H8"/>
  <sheetViews>
    <sheetView tabSelected="1" workbookViewId="0"/>
  </sheetViews>
  <sheetFormatPr defaultRowHeight="14.25" x14ac:dyDescent="0.45"/>
  <sheetData>
    <row r="1" spans="1:8" x14ac:dyDescent="0.4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45">
      <c r="A2" t="s">
        <v>55</v>
      </c>
      <c r="B2" t="s">
        <v>32</v>
      </c>
      <c r="C2">
        <v>1.2</v>
      </c>
      <c r="D2">
        <v>1.2</v>
      </c>
      <c r="E2">
        <v>4.0999999999999996</v>
      </c>
      <c r="F2">
        <v>4.3</v>
      </c>
      <c r="G2">
        <v>0.66</v>
      </c>
      <c r="H2">
        <v>0.66</v>
      </c>
    </row>
    <row r="3" spans="1:8" x14ac:dyDescent="0.45">
      <c r="A3" t="s">
        <v>55</v>
      </c>
      <c r="B3" t="s">
        <v>36</v>
      </c>
      <c r="D3">
        <v>17.3</v>
      </c>
      <c r="F3">
        <v>17.399999999999999</v>
      </c>
      <c r="H3">
        <v>0.47</v>
      </c>
    </row>
    <row r="4" spans="1:8" x14ac:dyDescent="0.45">
      <c r="A4" t="s">
        <v>55</v>
      </c>
      <c r="B4" t="s">
        <v>47</v>
      </c>
      <c r="C4">
        <v>0.2</v>
      </c>
      <c r="E4">
        <v>0.2</v>
      </c>
      <c r="G4">
        <v>0.76</v>
      </c>
    </row>
    <row r="5" spans="1:8" x14ac:dyDescent="0.45">
      <c r="A5" t="s">
        <v>55</v>
      </c>
      <c r="B5" t="s">
        <v>48</v>
      </c>
      <c r="C5">
        <v>8</v>
      </c>
      <c r="D5">
        <v>5.9</v>
      </c>
      <c r="E5">
        <v>8.8000000000000007</v>
      </c>
      <c r="F5">
        <v>6.5</v>
      </c>
      <c r="G5">
        <v>0.12</v>
      </c>
      <c r="H5">
        <v>0.09</v>
      </c>
    </row>
    <row r="6" spans="1:8" x14ac:dyDescent="0.45">
      <c r="A6" t="s">
        <v>55</v>
      </c>
      <c r="B6" t="s">
        <v>38</v>
      </c>
      <c r="C6">
        <v>0.1</v>
      </c>
      <c r="D6">
        <v>1.3</v>
      </c>
      <c r="E6">
        <v>1.5</v>
      </c>
      <c r="F6">
        <v>1.3</v>
      </c>
      <c r="G6">
        <v>0.03</v>
      </c>
      <c r="H6">
        <v>0.32</v>
      </c>
    </row>
    <row r="7" spans="1:8" x14ac:dyDescent="0.45">
      <c r="A7" t="s">
        <v>55</v>
      </c>
      <c r="B7" t="s">
        <v>50</v>
      </c>
      <c r="C7">
        <v>2.2999999999999998</v>
      </c>
      <c r="D7">
        <v>2.5</v>
      </c>
      <c r="E7">
        <v>3.5</v>
      </c>
      <c r="F7">
        <v>3.5</v>
      </c>
      <c r="G7">
        <v>0.14000000000000001</v>
      </c>
      <c r="H7">
        <v>0.15</v>
      </c>
    </row>
    <row r="8" spans="1:8" x14ac:dyDescent="0.45">
      <c r="A8" t="s">
        <v>55</v>
      </c>
      <c r="B8" t="s">
        <v>51</v>
      </c>
      <c r="C8">
        <v>13.4</v>
      </c>
      <c r="D8">
        <v>13.5</v>
      </c>
      <c r="E8">
        <v>13.2</v>
      </c>
      <c r="F8">
        <v>13.3</v>
      </c>
      <c r="G8">
        <v>0.27</v>
      </c>
      <c r="H8">
        <v>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5">
        <f>SUM(base_year_data!F2:F16)</f>
        <v>340.2</v>
      </c>
      <c r="R10" s="4" t="s">
        <v>54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7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2:27" x14ac:dyDescent="0.45">
      <c r="G16">
        <f>SUMIFS(iamc_data!F$2:F$50,iamc_data!$O$2:$O$50,Veda!$Q16,iamc_data!$B$2:$B$50,Veda!$C$5)</f>
        <v>2.0999999999999999E-3</v>
      </c>
      <c r="H16">
        <f>SUMIFS(iamc_data!G$2:G$50,iamc_data!$O$2:$O$50,Veda!$Q16,iamc_data!$B$2:$B$50,Veda!$C$5)</f>
        <v>1.9E-3</v>
      </c>
      <c r="I16">
        <f>SUMIFS(iamc_data!H$2:H$50,iamc_data!$O$2:$O$50,Veda!$Q16,iamc_data!$B$2:$B$50,Veda!$C$5)</f>
        <v>2.5999999999999999E-3</v>
      </c>
      <c r="J16">
        <f>SUMIFS(iamc_data!I$2:I$50,iamc_data!$O$2:$O$50,Veda!$Q16,iamc_data!$B$2:$B$50,Veda!$C$5)</f>
        <v>5.3E-3</v>
      </c>
      <c r="K16">
        <f>SUMIFS(iamc_data!J$2:J$50,iamc_data!$O$2:$O$50,Veda!$Q16,iamc_data!$B$2:$B$50,Veda!$C$5)</f>
        <v>1.14E-2</v>
      </c>
      <c r="L16">
        <f>SUMIFS(iamc_data!K$2:K$50,iamc_data!$O$2:$O$50,Veda!$Q16,iamc_data!$B$2:$B$50,Veda!$C$5)</f>
        <v>2.3099999999999999E-2</v>
      </c>
      <c r="M16">
        <f>SUMIFS(iamc_data!L$2:L$50,iamc_data!$O$2:$O$50,Veda!$Q16,iamc_data!$B$2:$B$50,Veda!$C$5)</f>
        <v>3.7699999999999997E-2</v>
      </c>
      <c r="Q16" t="s">
        <v>11</v>
      </c>
      <c r="R16" s="1">
        <f>$Q$10*G16/SUM($G$16:$G$18)</f>
        <v>4.242399049881235</v>
      </c>
      <c r="S16" s="1">
        <f>R16</f>
        <v>4.242399049881235</v>
      </c>
      <c r="T16" s="1">
        <f t="shared" ref="T16:X16" si="0">S16</f>
        <v>4.242399049881235</v>
      </c>
      <c r="U16" s="1">
        <f t="shared" si="0"/>
        <v>4.242399049881235</v>
      </c>
      <c r="V16" s="1">
        <f t="shared" si="0"/>
        <v>4.242399049881235</v>
      </c>
      <c r="W16" s="1">
        <f t="shared" si="0"/>
        <v>4.242399049881235</v>
      </c>
      <c r="X16" s="1">
        <f t="shared" si="0"/>
        <v>4.242399049881235</v>
      </c>
      <c r="Y16" t="s">
        <v>12</v>
      </c>
      <c r="AA16" s="4" t="s">
        <v>53</v>
      </c>
    </row>
    <row r="17" spans="7:25" x14ac:dyDescent="0.45">
      <c r="G17">
        <f>SUMIFS(iamc_data!F$2:F$50,iamc_data!$O$2:$O$50,Veda!$Q17,iamc_data!$B$2:$B$50,Veda!$C$5)</f>
        <v>0.1164</v>
      </c>
      <c r="H17">
        <f>SUMIFS(iamc_data!G$2:G$50,iamc_data!$O$2:$O$50,Veda!$Q17,iamc_data!$B$2:$B$50,Veda!$C$5)</f>
        <v>0.13669999999999999</v>
      </c>
      <c r="I17">
        <f>SUMIFS(iamc_data!H$2:H$50,iamc_data!$O$2:$O$50,Veda!$Q17,iamc_data!$B$2:$B$50,Veda!$C$5)</f>
        <v>0.1527</v>
      </c>
      <c r="J17">
        <f>SUMIFS(iamc_data!I$2:I$50,iamc_data!$O$2:$O$50,Veda!$Q17,iamc_data!$B$2:$B$50,Veda!$C$5)</f>
        <v>0.15920000000000001</v>
      </c>
      <c r="K17">
        <f>SUMIFS(iamc_data!J$2:J$50,iamc_data!$O$2:$O$50,Veda!$Q17,iamc_data!$B$2:$B$50,Veda!$C$5)</f>
        <v>0.15959999999999999</v>
      </c>
      <c r="L17">
        <f>SUMIFS(iamc_data!K$2:K$50,iamc_data!$O$2:$O$50,Veda!$Q17,iamc_data!$B$2:$B$50,Veda!$C$5)</f>
        <v>0.17580000000000001</v>
      </c>
      <c r="M17">
        <f>SUMIFS(iamc_data!L$2:L$50,iamc_data!$O$2:$O$50,Veda!$Q17,iamc_data!$B$2:$B$50,Veda!$C$5)</f>
        <v>0.19220000000000001</v>
      </c>
      <c r="Q17" t="s">
        <v>13</v>
      </c>
      <c r="R17" s="1">
        <f>$Q$10*G17/SUM($G$16:$G$18)</f>
        <v>235.15011876484562</v>
      </c>
      <c r="S17" s="1">
        <f t="shared" ref="S17:X18" si="1">R17*H17/G17</f>
        <v>276.1599762470309</v>
      </c>
      <c r="T17" s="1">
        <f t="shared" si="1"/>
        <v>308.48301662707848</v>
      </c>
      <c r="U17" s="1">
        <f t="shared" si="1"/>
        <v>321.61425178147277</v>
      </c>
      <c r="V17" s="1">
        <f t="shared" si="1"/>
        <v>322.42232779097395</v>
      </c>
      <c r="W17" s="1">
        <f t="shared" si="1"/>
        <v>355.14940617577213</v>
      </c>
      <c r="X17" s="1">
        <f t="shared" si="1"/>
        <v>388.28052256532089</v>
      </c>
      <c r="Y17" t="s">
        <v>12</v>
      </c>
    </row>
    <row r="18" spans="7:25" x14ac:dyDescent="0.45">
      <c r="G18">
        <f>SUMIFS(iamc_data!F$2:F$50,iamc_data!$O$2:$O$50,Veda!$Q18,iamc_data!$B$2:$B$50,Veda!$C$5)</f>
        <v>4.99E-2</v>
      </c>
      <c r="H18">
        <f>SUMIFS(iamc_data!G$2:G$50,iamc_data!$O$2:$O$50,Veda!$Q18,iamc_data!$B$2:$B$50,Veda!$C$5)</f>
        <v>4.99E-2</v>
      </c>
      <c r="I18">
        <f>SUMIFS(iamc_data!H$2:H$50,iamc_data!$O$2:$O$50,Veda!$Q18,iamc_data!$B$2:$B$50,Veda!$C$5)</f>
        <v>4.4999999999999998E-2</v>
      </c>
      <c r="J18">
        <f>SUMIFS(iamc_data!I$2:I$50,iamc_data!$O$2:$O$50,Veda!$Q18,iamc_data!$B$2:$B$50,Veda!$C$5)</f>
        <v>4.4299999999999999E-2</v>
      </c>
      <c r="K18">
        <f>SUMIFS(iamc_data!J$2:J$50,iamc_data!$O$2:$O$50,Veda!$Q18,iamc_data!$B$2:$B$50,Veda!$C$5)</f>
        <v>4.41E-2</v>
      </c>
      <c r="L18">
        <f>SUMIFS(iamc_data!K$2:K$50,iamc_data!$O$2:$O$50,Veda!$Q18,iamc_data!$B$2:$B$50,Veda!$C$5)</f>
        <v>4.5699999999999998E-2</v>
      </c>
      <c r="M18">
        <f>SUMIFS(iamc_data!L$2:L$50,iamc_data!$O$2:$O$50,Veda!$Q18,iamc_data!$B$2:$B$50,Veda!$C$5)</f>
        <v>4.9500000000000002E-2</v>
      </c>
      <c r="Q18" t="s">
        <v>14</v>
      </c>
      <c r="R18" s="1">
        <f>$Q$10*G18/SUM($G$16:$G$18)</f>
        <v>100.80748218527316</v>
      </c>
      <c r="S18" s="1">
        <f t="shared" si="1"/>
        <v>100.80748218527317</v>
      </c>
      <c r="T18" s="1">
        <f t="shared" si="1"/>
        <v>90.908551068883611</v>
      </c>
      <c r="U18" s="1">
        <f t="shared" si="1"/>
        <v>89.49441805225652</v>
      </c>
      <c r="V18" s="1">
        <f t="shared" si="1"/>
        <v>89.090380047505931</v>
      </c>
      <c r="W18" s="1">
        <f t="shared" si="1"/>
        <v>92.322684085510687</v>
      </c>
      <c r="X18" s="1">
        <f t="shared" si="1"/>
        <v>99.999406175771981</v>
      </c>
      <c r="Y18" t="s">
        <v>12</v>
      </c>
    </row>
    <row r="19" spans="7:25" x14ac:dyDescent="0.45">
      <c r="Q19" t="s">
        <v>52</v>
      </c>
      <c r="R19" s="1">
        <f>$Q$10*G16/SUM($G$16:$G$18)-R16</f>
        <v>0</v>
      </c>
      <c r="S19" s="1">
        <f t="shared" ref="S19:X19" si="2">$Q$10*H16/SUM($G$16:$G$18)-S16</f>
        <v>-0.40403800475059359</v>
      </c>
      <c r="T19" s="1">
        <f t="shared" si="2"/>
        <v>1.0100950118764844</v>
      </c>
      <c r="U19" s="1">
        <f t="shared" si="2"/>
        <v>6.4646080760095019</v>
      </c>
      <c r="V19" s="1">
        <f t="shared" si="2"/>
        <v>18.787767220902612</v>
      </c>
      <c r="W19" s="1">
        <f t="shared" si="2"/>
        <v>42.423990498812351</v>
      </c>
      <c r="X19" s="1">
        <f t="shared" si="2"/>
        <v>71.918764845605693</v>
      </c>
      <c r="Y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55</v>
      </c>
      <c r="D2" t="s">
        <v>24</v>
      </c>
      <c r="E2" t="s">
        <v>25</v>
      </c>
      <c r="F2">
        <v>5.2999999999999999E-2</v>
      </c>
      <c r="G2">
        <v>5.5E-2</v>
      </c>
      <c r="H2">
        <v>5.0999999999999997E-2</v>
      </c>
      <c r="I2">
        <v>5.0599999999999999E-2</v>
      </c>
      <c r="J2">
        <v>5.4300000000000001E-2</v>
      </c>
      <c r="K2">
        <v>5.8700000000000002E-2</v>
      </c>
      <c r="L2">
        <v>5.91E-2</v>
      </c>
      <c r="M2" t="s">
        <v>24</v>
      </c>
      <c r="N2" t="s">
        <v>26</v>
      </c>
      <c r="O2" t="s">
        <v>14</v>
      </c>
    </row>
    <row r="3" spans="1:15" x14ac:dyDescent="0.45">
      <c r="A3" t="s">
        <v>22</v>
      </c>
      <c r="B3" t="s">
        <v>2</v>
      </c>
      <c r="C3" t="s">
        <v>55</v>
      </c>
      <c r="D3" t="s">
        <v>24</v>
      </c>
      <c r="E3" t="s">
        <v>25</v>
      </c>
      <c r="F3">
        <v>4.8599999999999997E-2</v>
      </c>
      <c r="G3">
        <v>4.8399999999999999E-2</v>
      </c>
      <c r="H3">
        <v>5.2999999999999999E-2</v>
      </c>
      <c r="I3">
        <v>6.3700000000000007E-2</v>
      </c>
      <c r="J3">
        <v>7.0999999999999994E-2</v>
      </c>
      <c r="K3">
        <v>7.1300000000000002E-2</v>
      </c>
      <c r="L3">
        <v>6.6199999999999995E-2</v>
      </c>
      <c r="M3" t="s">
        <v>24</v>
      </c>
      <c r="N3" t="s">
        <v>26</v>
      </c>
      <c r="O3" t="s">
        <v>14</v>
      </c>
    </row>
    <row r="4" spans="1:15" x14ac:dyDescent="0.45">
      <c r="A4" t="s">
        <v>22</v>
      </c>
      <c r="B4" t="s">
        <v>3</v>
      </c>
      <c r="C4" t="s">
        <v>55</v>
      </c>
      <c r="D4" t="s">
        <v>27</v>
      </c>
      <c r="E4" t="s">
        <v>25</v>
      </c>
      <c r="F4">
        <v>2.0999999999999999E-3</v>
      </c>
      <c r="G4">
        <v>1.9E-3</v>
      </c>
      <c r="H4">
        <v>2.5999999999999999E-3</v>
      </c>
      <c r="I4">
        <v>5.3E-3</v>
      </c>
      <c r="J4">
        <v>1.14E-2</v>
      </c>
      <c r="K4">
        <v>2.3099999999999999E-2</v>
      </c>
      <c r="L4">
        <v>3.7699999999999997E-2</v>
      </c>
      <c r="M4" t="s">
        <v>27</v>
      </c>
      <c r="N4" t="s">
        <v>26</v>
      </c>
      <c r="O4" t="s">
        <v>11</v>
      </c>
    </row>
    <row r="5" spans="1:15" x14ac:dyDescent="0.45">
      <c r="A5" t="s">
        <v>22</v>
      </c>
      <c r="B5" t="s">
        <v>3</v>
      </c>
      <c r="C5" t="s">
        <v>55</v>
      </c>
      <c r="D5" t="s">
        <v>28</v>
      </c>
      <c r="E5" t="s">
        <v>25</v>
      </c>
      <c r="F5">
        <v>0.1164</v>
      </c>
      <c r="G5">
        <v>0.13669999999999999</v>
      </c>
      <c r="H5">
        <v>0.1527</v>
      </c>
      <c r="I5">
        <v>0.15920000000000001</v>
      </c>
      <c r="J5">
        <v>0.15959999999999999</v>
      </c>
      <c r="K5">
        <v>0.17580000000000001</v>
      </c>
      <c r="L5">
        <v>0.19220000000000001</v>
      </c>
      <c r="M5" t="s">
        <v>28</v>
      </c>
      <c r="N5" t="s">
        <v>26</v>
      </c>
      <c r="O5" t="s">
        <v>13</v>
      </c>
    </row>
    <row r="6" spans="1:15" x14ac:dyDescent="0.45">
      <c r="A6" t="s">
        <v>22</v>
      </c>
      <c r="B6" t="s">
        <v>3</v>
      </c>
      <c r="C6" t="s">
        <v>55</v>
      </c>
      <c r="D6" t="s">
        <v>24</v>
      </c>
      <c r="E6" t="s">
        <v>25</v>
      </c>
      <c r="F6">
        <v>4.99E-2</v>
      </c>
      <c r="G6">
        <v>4.99E-2</v>
      </c>
      <c r="H6">
        <v>4.4999999999999998E-2</v>
      </c>
      <c r="I6">
        <v>4.4299999999999999E-2</v>
      </c>
      <c r="J6">
        <v>4.41E-2</v>
      </c>
      <c r="K6">
        <v>4.5699999999999998E-2</v>
      </c>
      <c r="L6">
        <v>4.9500000000000002E-2</v>
      </c>
      <c r="M6" t="s">
        <v>24</v>
      </c>
      <c r="N6" t="s">
        <v>26</v>
      </c>
      <c r="O6" t="s">
        <v>14</v>
      </c>
    </row>
    <row r="7" spans="1:15" x14ac:dyDescent="0.45">
      <c r="A7" t="s">
        <v>22</v>
      </c>
      <c r="B7" t="s">
        <v>4</v>
      </c>
      <c r="C7" t="s">
        <v>55</v>
      </c>
      <c r="D7" t="s">
        <v>24</v>
      </c>
      <c r="E7" t="s">
        <v>25</v>
      </c>
      <c r="F7">
        <v>4.8300000000000003E-2</v>
      </c>
      <c r="G7">
        <v>4.8800000000000003E-2</v>
      </c>
      <c r="H7">
        <v>4.5900000000000003E-2</v>
      </c>
      <c r="I7">
        <v>4.6899999999999997E-2</v>
      </c>
      <c r="J7">
        <v>4.7500000000000001E-2</v>
      </c>
      <c r="K7">
        <v>5.2499999999999998E-2</v>
      </c>
      <c r="L7">
        <v>5.6599999999999998E-2</v>
      </c>
      <c r="M7" t="s">
        <v>24</v>
      </c>
      <c r="N7" t="s">
        <v>26</v>
      </c>
      <c r="O7" t="s">
        <v>14</v>
      </c>
    </row>
    <row r="8" spans="1:15" x14ac:dyDescent="0.45">
      <c r="A8" t="s">
        <v>22</v>
      </c>
      <c r="B8" t="s">
        <v>4</v>
      </c>
      <c r="C8" t="s">
        <v>55</v>
      </c>
      <c r="D8" t="s">
        <v>28</v>
      </c>
      <c r="E8" t="s">
        <v>25</v>
      </c>
      <c r="F8">
        <v>0.1149</v>
      </c>
      <c r="G8">
        <v>0.13350000000000001</v>
      </c>
      <c r="H8">
        <v>0.15859999999999999</v>
      </c>
      <c r="I8">
        <v>0.15740000000000001</v>
      </c>
      <c r="J8">
        <v>0.15359999999999999</v>
      </c>
      <c r="K8">
        <v>0.1721</v>
      </c>
      <c r="L8">
        <v>0.1883</v>
      </c>
      <c r="M8" t="s">
        <v>28</v>
      </c>
      <c r="N8" t="s">
        <v>26</v>
      </c>
      <c r="O8" t="s">
        <v>13</v>
      </c>
    </row>
    <row r="9" spans="1:15" x14ac:dyDescent="0.45">
      <c r="A9" t="s">
        <v>22</v>
      </c>
      <c r="B9" t="s">
        <v>4</v>
      </c>
      <c r="C9" t="s">
        <v>55</v>
      </c>
      <c r="D9" t="s">
        <v>27</v>
      </c>
      <c r="E9" t="s">
        <v>25</v>
      </c>
      <c r="F9">
        <v>2.2000000000000001E-3</v>
      </c>
      <c r="G9">
        <v>2.5999999999999999E-3</v>
      </c>
      <c r="H9">
        <v>5.4999999999999997E-3</v>
      </c>
      <c r="I9">
        <v>1.32E-2</v>
      </c>
      <c r="J9">
        <v>3.09E-2</v>
      </c>
      <c r="K9">
        <v>4.7199999999999999E-2</v>
      </c>
      <c r="L9">
        <v>5.3199999999999997E-2</v>
      </c>
      <c r="M9" t="s">
        <v>27</v>
      </c>
      <c r="N9" t="s">
        <v>26</v>
      </c>
      <c r="O9" t="s">
        <v>11</v>
      </c>
    </row>
    <row r="10" spans="1:15" x14ac:dyDescent="0.45">
      <c r="A10" t="s">
        <v>22</v>
      </c>
      <c r="B10" t="s">
        <v>5</v>
      </c>
      <c r="C10" t="s">
        <v>55</v>
      </c>
      <c r="D10" t="s">
        <v>27</v>
      </c>
      <c r="E10" t="s">
        <v>25</v>
      </c>
      <c r="F10">
        <v>2.3E-3</v>
      </c>
      <c r="G10">
        <v>2.0999999999999999E-3</v>
      </c>
      <c r="H10">
        <v>3.8999999999999998E-3</v>
      </c>
      <c r="I10">
        <v>3.7000000000000002E-3</v>
      </c>
      <c r="J10">
        <v>2.8999999999999998E-3</v>
      </c>
      <c r="K10">
        <v>3.5000000000000001E-3</v>
      </c>
      <c r="L10">
        <v>6.3E-3</v>
      </c>
      <c r="M10" t="s">
        <v>27</v>
      </c>
      <c r="N10" t="s">
        <v>26</v>
      </c>
      <c r="O10" t="s">
        <v>11</v>
      </c>
    </row>
    <row r="11" spans="1:15" x14ac:dyDescent="0.45">
      <c r="A11" t="s">
        <v>22</v>
      </c>
      <c r="B11" t="s">
        <v>2</v>
      </c>
      <c r="C11" t="s">
        <v>55</v>
      </c>
      <c r="D11" t="s">
        <v>28</v>
      </c>
      <c r="E11" t="s">
        <v>25</v>
      </c>
      <c r="F11">
        <v>0.1109</v>
      </c>
      <c r="G11">
        <v>0.1295</v>
      </c>
      <c r="H11">
        <v>0.15060000000000001</v>
      </c>
      <c r="I11">
        <v>0.17080000000000001</v>
      </c>
      <c r="J11">
        <v>0.16930000000000001</v>
      </c>
      <c r="K11">
        <v>0.19889999999999999</v>
      </c>
      <c r="L11">
        <v>0.23469999999999999</v>
      </c>
      <c r="M11" t="s">
        <v>28</v>
      </c>
      <c r="N11" t="s">
        <v>26</v>
      </c>
      <c r="O11" t="s">
        <v>13</v>
      </c>
    </row>
    <row r="12" spans="1:15" x14ac:dyDescent="0.45">
      <c r="A12" t="s">
        <v>22</v>
      </c>
      <c r="B12" t="s">
        <v>5</v>
      </c>
      <c r="C12" t="s">
        <v>55</v>
      </c>
      <c r="D12" t="s">
        <v>24</v>
      </c>
      <c r="E12" t="s">
        <v>25</v>
      </c>
      <c r="F12">
        <v>5.3199999999999997E-2</v>
      </c>
      <c r="G12">
        <v>5.5100000000000003E-2</v>
      </c>
      <c r="H12">
        <v>5.1200000000000002E-2</v>
      </c>
      <c r="I12">
        <v>4.7800000000000002E-2</v>
      </c>
      <c r="J12">
        <v>4.1200000000000001E-2</v>
      </c>
      <c r="K12">
        <v>3.9100000000000003E-2</v>
      </c>
      <c r="L12">
        <v>3.85E-2</v>
      </c>
      <c r="M12" t="s">
        <v>24</v>
      </c>
      <c r="N12" t="s">
        <v>26</v>
      </c>
      <c r="O12" t="s">
        <v>14</v>
      </c>
    </row>
    <row r="13" spans="1:15" x14ac:dyDescent="0.45">
      <c r="A13" t="s">
        <v>22</v>
      </c>
      <c r="B13" t="s">
        <v>5</v>
      </c>
      <c r="C13" t="s">
        <v>55</v>
      </c>
      <c r="D13" t="s">
        <v>28</v>
      </c>
      <c r="E13" t="s">
        <v>25</v>
      </c>
      <c r="F13">
        <v>0.11600000000000001</v>
      </c>
      <c r="G13">
        <v>0.1363</v>
      </c>
      <c r="H13">
        <v>0.16370000000000001</v>
      </c>
      <c r="I13">
        <v>0.16600000000000001</v>
      </c>
      <c r="J13">
        <v>0.16009999999999999</v>
      </c>
      <c r="K13">
        <v>0.16739999999999999</v>
      </c>
      <c r="L13">
        <v>0.17810000000000001</v>
      </c>
      <c r="M13" t="s">
        <v>28</v>
      </c>
      <c r="N13" t="s">
        <v>26</v>
      </c>
      <c r="O13" t="s">
        <v>13</v>
      </c>
    </row>
    <row r="14" spans="1:15" x14ac:dyDescent="0.45">
      <c r="A14" t="s">
        <v>22</v>
      </c>
      <c r="B14" t="s">
        <v>2</v>
      </c>
      <c r="C14" t="s">
        <v>55</v>
      </c>
      <c r="D14" t="s">
        <v>27</v>
      </c>
      <c r="E14" t="s">
        <v>25</v>
      </c>
      <c r="F14">
        <v>2.3999999999999998E-3</v>
      </c>
      <c r="G14">
        <v>2.5000000000000001E-3</v>
      </c>
      <c r="H14">
        <v>5.1000000000000004E-3</v>
      </c>
      <c r="I14">
        <v>1.29E-2</v>
      </c>
      <c r="J14">
        <v>3.2599999999999997E-2</v>
      </c>
      <c r="K14">
        <v>3.5499999999999997E-2</v>
      </c>
      <c r="L14">
        <v>3.2599999999999997E-2</v>
      </c>
      <c r="M14" t="s">
        <v>27</v>
      </c>
      <c r="N14" t="s">
        <v>26</v>
      </c>
      <c r="O14" t="s">
        <v>11</v>
      </c>
    </row>
    <row r="15" spans="1:15" x14ac:dyDescent="0.45">
      <c r="A15" t="s">
        <v>22</v>
      </c>
      <c r="B15" t="s">
        <v>1</v>
      </c>
      <c r="C15" t="s">
        <v>55</v>
      </c>
      <c r="D15" t="s">
        <v>28</v>
      </c>
      <c r="E15" t="s">
        <v>25</v>
      </c>
      <c r="F15">
        <v>0.1162</v>
      </c>
      <c r="G15">
        <v>0.1366</v>
      </c>
      <c r="H15">
        <v>0.16439999999999999</v>
      </c>
      <c r="I15">
        <v>0.16370000000000001</v>
      </c>
      <c r="J15">
        <v>0.16470000000000001</v>
      </c>
      <c r="K15">
        <v>0.1885</v>
      </c>
      <c r="L15">
        <v>0.2099</v>
      </c>
      <c r="M15" t="s">
        <v>28</v>
      </c>
      <c r="N15" t="s">
        <v>26</v>
      </c>
      <c r="O15" t="s">
        <v>13</v>
      </c>
    </row>
    <row r="16" spans="1:15" x14ac:dyDescent="0.45">
      <c r="A16" t="s">
        <v>22</v>
      </c>
      <c r="B16" t="s">
        <v>6</v>
      </c>
      <c r="C16" t="s">
        <v>55</v>
      </c>
      <c r="D16" t="s">
        <v>24</v>
      </c>
      <c r="E16" t="s">
        <v>25</v>
      </c>
      <c r="F16">
        <v>0.05</v>
      </c>
      <c r="G16">
        <v>5.04E-2</v>
      </c>
      <c r="H16">
        <v>4.9099999999999998E-2</v>
      </c>
      <c r="I16">
        <v>4.6699999999999998E-2</v>
      </c>
      <c r="J16">
        <v>4.2700000000000002E-2</v>
      </c>
      <c r="K16">
        <v>4.4900000000000002E-2</v>
      </c>
      <c r="L16">
        <v>4.3099999999999999E-2</v>
      </c>
      <c r="M16" t="s">
        <v>24</v>
      </c>
      <c r="N16" t="s">
        <v>26</v>
      </c>
      <c r="O16" t="s">
        <v>14</v>
      </c>
    </row>
    <row r="17" spans="1:15" x14ac:dyDescent="0.45">
      <c r="A17" t="s">
        <v>22</v>
      </c>
      <c r="B17" t="s">
        <v>7</v>
      </c>
      <c r="C17" t="s">
        <v>55</v>
      </c>
      <c r="D17" t="s">
        <v>27</v>
      </c>
      <c r="E17" t="s">
        <v>25</v>
      </c>
      <c r="F17">
        <v>2.3E-3</v>
      </c>
      <c r="G17">
        <v>2.0999999999999999E-3</v>
      </c>
      <c r="H17">
        <v>3.7000000000000002E-3</v>
      </c>
      <c r="I17">
        <v>9.7000000000000003E-3</v>
      </c>
      <c r="J17">
        <v>2.1499999999999998E-2</v>
      </c>
      <c r="K17">
        <v>3.44E-2</v>
      </c>
      <c r="L17">
        <v>4.4600000000000001E-2</v>
      </c>
      <c r="M17" t="s">
        <v>27</v>
      </c>
      <c r="N17" t="s">
        <v>26</v>
      </c>
      <c r="O17" t="s">
        <v>11</v>
      </c>
    </row>
    <row r="18" spans="1:15" x14ac:dyDescent="0.45">
      <c r="A18" t="s">
        <v>22</v>
      </c>
      <c r="B18" t="s">
        <v>7</v>
      </c>
      <c r="C18" t="s">
        <v>55</v>
      </c>
      <c r="D18" t="s">
        <v>28</v>
      </c>
      <c r="E18" t="s">
        <v>25</v>
      </c>
      <c r="F18">
        <v>0.1143</v>
      </c>
      <c r="G18">
        <v>0.13519999999999999</v>
      </c>
      <c r="H18">
        <v>0.16289999999999999</v>
      </c>
      <c r="I18">
        <v>0.16350000000000001</v>
      </c>
      <c r="J18">
        <v>0.15640000000000001</v>
      </c>
      <c r="K18">
        <v>0.17510000000000001</v>
      </c>
      <c r="L18">
        <v>0.1948</v>
      </c>
      <c r="M18" t="s">
        <v>28</v>
      </c>
      <c r="N18" t="s">
        <v>26</v>
      </c>
      <c r="O18" t="s">
        <v>13</v>
      </c>
    </row>
    <row r="19" spans="1:15" x14ac:dyDescent="0.45">
      <c r="A19" t="s">
        <v>22</v>
      </c>
      <c r="B19" t="s">
        <v>7</v>
      </c>
      <c r="C19" t="s">
        <v>55</v>
      </c>
      <c r="D19" t="s">
        <v>24</v>
      </c>
      <c r="E19" t="s">
        <v>25</v>
      </c>
      <c r="F19">
        <v>4.9299999999999997E-2</v>
      </c>
      <c r="G19">
        <v>5.11E-2</v>
      </c>
      <c r="H19">
        <v>4.6600000000000003E-2</v>
      </c>
      <c r="I19">
        <v>4.7300000000000002E-2</v>
      </c>
      <c r="J19">
        <v>4.8599999999999997E-2</v>
      </c>
      <c r="K19">
        <v>5.1499999999999997E-2</v>
      </c>
      <c r="L19">
        <v>5.3699999999999998E-2</v>
      </c>
      <c r="M19" t="s">
        <v>24</v>
      </c>
      <c r="N19" t="s">
        <v>26</v>
      </c>
      <c r="O19" t="s">
        <v>14</v>
      </c>
    </row>
    <row r="20" spans="1:15" x14ac:dyDescent="0.45">
      <c r="A20" t="s">
        <v>22</v>
      </c>
      <c r="B20" t="s">
        <v>6</v>
      </c>
      <c r="C20" t="s">
        <v>55</v>
      </c>
      <c r="D20" t="s">
        <v>28</v>
      </c>
      <c r="E20" t="s">
        <v>25</v>
      </c>
      <c r="F20">
        <v>0.11119999999999999</v>
      </c>
      <c r="G20">
        <v>0.12959999999999999</v>
      </c>
      <c r="H20">
        <v>0.1356</v>
      </c>
      <c r="I20">
        <v>0.12640000000000001</v>
      </c>
      <c r="J20">
        <v>0.1116</v>
      </c>
      <c r="K20">
        <v>0.11899999999999999</v>
      </c>
      <c r="L20">
        <v>0.1361</v>
      </c>
      <c r="M20" t="s">
        <v>28</v>
      </c>
      <c r="N20" t="s">
        <v>26</v>
      </c>
      <c r="O20" t="s">
        <v>13</v>
      </c>
    </row>
    <row r="21" spans="1:15" x14ac:dyDescent="0.45">
      <c r="A21" t="s">
        <v>22</v>
      </c>
      <c r="B21" t="s">
        <v>6</v>
      </c>
      <c r="C21" t="s">
        <v>55</v>
      </c>
      <c r="D21" t="s">
        <v>27</v>
      </c>
      <c r="E21" t="s">
        <v>25</v>
      </c>
      <c r="F21">
        <v>2.5000000000000001E-3</v>
      </c>
      <c r="G21">
        <v>2.5000000000000001E-3</v>
      </c>
      <c r="H21">
        <v>5.1999999999999998E-3</v>
      </c>
      <c r="I21">
        <v>1.34E-2</v>
      </c>
      <c r="J21">
        <v>2.8799999999999999E-2</v>
      </c>
      <c r="K21">
        <v>4.65E-2</v>
      </c>
      <c r="L21">
        <v>5.4600000000000003E-2</v>
      </c>
      <c r="M21" t="s">
        <v>27</v>
      </c>
      <c r="N21" t="s">
        <v>26</v>
      </c>
      <c r="O21" t="s">
        <v>11</v>
      </c>
    </row>
    <row r="22" spans="1:15" x14ac:dyDescent="0.45">
      <c r="A22" t="s">
        <v>22</v>
      </c>
      <c r="B22" t="s">
        <v>1</v>
      </c>
      <c r="C22" t="s">
        <v>55</v>
      </c>
      <c r="D22" t="s">
        <v>27</v>
      </c>
      <c r="E22" t="s">
        <v>25</v>
      </c>
      <c r="F22">
        <v>2.3E-3</v>
      </c>
      <c r="G22">
        <v>2.0999999999999999E-3</v>
      </c>
      <c r="H22">
        <v>3.8999999999999998E-3</v>
      </c>
      <c r="I22">
        <v>1.06E-2</v>
      </c>
      <c r="J22">
        <v>2.86E-2</v>
      </c>
      <c r="K22">
        <v>4.4699999999999997E-2</v>
      </c>
      <c r="L22">
        <v>5.7500000000000002E-2</v>
      </c>
      <c r="M22" t="s">
        <v>27</v>
      </c>
      <c r="N22" t="s">
        <v>26</v>
      </c>
      <c r="O22" t="s">
        <v>11</v>
      </c>
    </row>
    <row r="23" spans="1:15" x14ac:dyDescent="0.45">
      <c r="A23" t="s">
        <v>22</v>
      </c>
      <c r="B23" t="s">
        <v>2</v>
      </c>
      <c r="C23" t="s">
        <v>55</v>
      </c>
      <c r="D23" t="s">
        <v>29</v>
      </c>
      <c r="E23" t="s">
        <v>30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29</v>
      </c>
      <c r="N23" t="s">
        <v>31</v>
      </c>
      <c r="O23" t="s">
        <v>32</v>
      </c>
    </row>
    <row r="24" spans="1:15" x14ac:dyDescent="0.45">
      <c r="A24" t="s">
        <v>22</v>
      </c>
      <c r="B24" t="s">
        <v>2</v>
      </c>
      <c r="C24" t="s">
        <v>55</v>
      </c>
      <c r="D24" t="s">
        <v>33</v>
      </c>
      <c r="E24" t="s">
        <v>30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33</v>
      </c>
      <c r="N24" t="s">
        <v>31</v>
      </c>
      <c r="O24" t="s">
        <v>34</v>
      </c>
    </row>
    <row r="25" spans="1:15" x14ac:dyDescent="0.45">
      <c r="A25" t="s">
        <v>22</v>
      </c>
      <c r="B25" t="s">
        <v>2</v>
      </c>
      <c r="C25" t="s">
        <v>55</v>
      </c>
      <c r="D25" t="s">
        <v>35</v>
      </c>
      <c r="E25" t="s">
        <v>30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35</v>
      </c>
      <c r="N25" t="s">
        <v>31</v>
      </c>
      <c r="O25" t="s">
        <v>36</v>
      </c>
    </row>
    <row r="26" spans="1:15" x14ac:dyDescent="0.45">
      <c r="A26" t="s">
        <v>22</v>
      </c>
      <c r="B26" t="s">
        <v>4</v>
      </c>
      <c r="C26" t="s">
        <v>55</v>
      </c>
      <c r="D26" t="s">
        <v>35</v>
      </c>
      <c r="E26" t="s">
        <v>30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35</v>
      </c>
      <c r="N26" t="s">
        <v>31</v>
      </c>
      <c r="O26" t="s">
        <v>36</v>
      </c>
    </row>
    <row r="27" spans="1:15" x14ac:dyDescent="0.45">
      <c r="A27" t="s">
        <v>22</v>
      </c>
      <c r="B27" t="s">
        <v>6</v>
      </c>
      <c r="C27" t="s">
        <v>55</v>
      </c>
      <c r="D27" t="s">
        <v>33</v>
      </c>
      <c r="E27" t="s">
        <v>30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33</v>
      </c>
      <c r="N27" t="s">
        <v>31</v>
      </c>
      <c r="O27" t="s">
        <v>34</v>
      </c>
    </row>
    <row r="28" spans="1:15" x14ac:dyDescent="0.45">
      <c r="A28" t="s">
        <v>22</v>
      </c>
      <c r="B28" t="s">
        <v>4</v>
      </c>
      <c r="C28" t="s">
        <v>55</v>
      </c>
      <c r="D28" t="s">
        <v>37</v>
      </c>
      <c r="E28" t="s">
        <v>30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37</v>
      </c>
      <c r="N28" t="s">
        <v>31</v>
      </c>
      <c r="O28" t="s">
        <v>38</v>
      </c>
    </row>
    <row r="29" spans="1:15" x14ac:dyDescent="0.45">
      <c r="A29" t="s">
        <v>22</v>
      </c>
      <c r="B29" t="s">
        <v>4</v>
      </c>
      <c r="C29" t="s">
        <v>55</v>
      </c>
      <c r="D29" t="s">
        <v>29</v>
      </c>
      <c r="E29" t="s">
        <v>30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29</v>
      </c>
      <c r="N29" t="s">
        <v>31</v>
      </c>
      <c r="O29" t="s">
        <v>32</v>
      </c>
    </row>
    <row r="30" spans="1:15" x14ac:dyDescent="0.45">
      <c r="A30" t="s">
        <v>22</v>
      </c>
      <c r="B30" t="s">
        <v>4</v>
      </c>
      <c r="C30" t="s">
        <v>55</v>
      </c>
      <c r="D30" t="s">
        <v>33</v>
      </c>
      <c r="E30" t="s">
        <v>30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33</v>
      </c>
      <c r="N30" t="s">
        <v>31</v>
      </c>
      <c r="O30" t="s">
        <v>34</v>
      </c>
    </row>
    <row r="31" spans="1:15" x14ac:dyDescent="0.45">
      <c r="A31" t="s">
        <v>22</v>
      </c>
      <c r="B31" t="s">
        <v>2</v>
      </c>
      <c r="C31" t="s">
        <v>55</v>
      </c>
      <c r="D31" t="s">
        <v>37</v>
      </c>
      <c r="E31" t="s">
        <v>30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37</v>
      </c>
      <c r="N31" t="s">
        <v>31</v>
      </c>
      <c r="O31" t="s">
        <v>38</v>
      </c>
    </row>
    <row r="32" spans="1:15" x14ac:dyDescent="0.45">
      <c r="A32" t="s">
        <v>22</v>
      </c>
      <c r="B32" t="s">
        <v>6</v>
      </c>
      <c r="C32" t="s">
        <v>55</v>
      </c>
      <c r="D32" t="s">
        <v>29</v>
      </c>
      <c r="E32" t="s">
        <v>30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29</v>
      </c>
      <c r="N32" t="s">
        <v>31</v>
      </c>
      <c r="O32" t="s">
        <v>32</v>
      </c>
    </row>
    <row r="33" spans="1:15" x14ac:dyDescent="0.45">
      <c r="A33" t="s">
        <v>22</v>
      </c>
      <c r="B33" t="s">
        <v>3</v>
      </c>
      <c r="C33" t="s">
        <v>55</v>
      </c>
      <c r="D33" t="s">
        <v>29</v>
      </c>
      <c r="E33" t="s">
        <v>30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29</v>
      </c>
      <c r="N33" t="s">
        <v>31</v>
      </c>
      <c r="O33" t="s">
        <v>32</v>
      </c>
    </row>
    <row r="34" spans="1:15" x14ac:dyDescent="0.45">
      <c r="A34" t="s">
        <v>22</v>
      </c>
      <c r="B34" t="s">
        <v>3</v>
      </c>
      <c r="C34" t="s">
        <v>55</v>
      </c>
      <c r="D34" t="s">
        <v>35</v>
      </c>
      <c r="E34" t="s">
        <v>30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35</v>
      </c>
      <c r="N34" t="s">
        <v>31</v>
      </c>
      <c r="O34" t="s">
        <v>36</v>
      </c>
    </row>
    <row r="35" spans="1:15" x14ac:dyDescent="0.45">
      <c r="A35" t="s">
        <v>22</v>
      </c>
      <c r="B35" t="s">
        <v>1</v>
      </c>
      <c r="C35" t="s">
        <v>55</v>
      </c>
      <c r="D35" t="s">
        <v>29</v>
      </c>
      <c r="E35" t="s">
        <v>30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29</v>
      </c>
      <c r="N35" t="s">
        <v>31</v>
      </c>
      <c r="O35" t="s">
        <v>32</v>
      </c>
    </row>
    <row r="36" spans="1:15" x14ac:dyDescent="0.45">
      <c r="A36" t="s">
        <v>22</v>
      </c>
      <c r="B36" t="s">
        <v>1</v>
      </c>
      <c r="C36" t="s">
        <v>55</v>
      </c>
      <c r="D36" t="s">
        <v>33</v>
      </c>
      <c r="E36" t="s">
        <v>30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33</v>
      </c>
      <c r="N36" t="s">
        <v>31</v>
      </c>
      <c r="O36" t="s">
        <v>34</v>
      </c>
    </row>
    <row r="37" spans="1:15" x14ac:dyDescent="0.45">
      <c r="A37" t="s">
        <v>22</v>
      </c>
      <c r="B37" t="s">
        <v>1</v>
      </c>
      <c r="C37" t="s">
        <v>55</v>
      </c>
      <c r="D37" t="s">
        <v>35</v>
      </c>
      <c r="E37" t="s">
        <v>30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35</v>
      </c>
      <c r="N37" t="s">
        <v>31</v>
      </c>
      <c r="O37" t="s">
        <v>36</v>
      </c>
    </row>
    <row r="38" spans="1:15" x14ac:dyDescent="0.45">
      <c r="A38" t="s">
        <v>22</v>
      </c>
      <c r="B38" t="s">
        <v>1</v>
      </c>
      <c r="C38" t="s">
        <v>55</v>
      </c>
      <c r="D38" t="s">
        <v>37</v>
      </c>
      <c r="E38" t="s">
        <v>30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37</v>
      </c>
      <c r="N38" t="s">
        <v>31</v>
      </c>
      <c r="O38" t="s">
        <v>38</v>
      </c>
    </row>
    <row r="39" spans="1:15" x14ac:dyDescent="0.45">
      <c r="A39" t="s">
        <v>22</v>
      </c>
      <c r="B39" t="s">
        <v>7</v>
      </c>
      <c r="C39" t="s">
        <v>55</v>
      </c>
      <c r="D39" t="s">
        <v>29</v>
      </c>
      <c r="E39" t="s">
        <v>30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29</v>
      </c>
      <c r="N39" t="s">
        <v>31</v>
      </c>
      <c r="O39" t="s">
        <v>32</v>
      </c>
    </row>
    <row r="40" spans="1:15" x14ac:dyDescent="0.45">
      <c r="A40" t="s">
        <v>22</v>
      </c>
      <c r="B40" t="s">
        <v>7</v>
      </c>
      <c r="C40" t="s">
        <v>55</v>
      </c>
      <c r="D40" t="s">
        <v>33</v>
      </c>
      <c r="E40" t="s">
        <v>30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33</v>
      </c>
      <c r="N40" t="s">
        <v>31</v>
      </c>
      <c r="O40" t="s">
        <v>34</v>
      </c>
    </row>
    <row r="41" spans="1:15" x14ac:dyDescent="0.45">
      <c r="A41" t="s">
        <v>22</v>
      </c>
      <c r="B41" t="s">
        <v>3</v>
      </c>
      <c r="C41" t="s">
        <v>55</v>
      </c>
      <c r="D41" t="s">
        <v>37</v>
      </c>
      <c r="E41" t="s">
        <v>30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37</v>
      </c>
      <c r="N41" t="s">
        <v>31</v>
      </c>
      <c r="O41" t="s">
        <v>38</v>
      </c>
    </row>
    <row r="42" spans="1:15" x14ac:dyDescent="0.45">
      <c r="A42" t="s">
        <v>22</v>
      </c>
      <c r="B42" t="s">
        <v>7</v>
      </c>
      <c r="C42" t="s">
        <v>55</v>
      </c>
      <c r="D42" t="s">
        <v>35</v>
      </c>
      <c r="E42" t="s">
        <v>30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35</v>
      </c>
      <c r="N42" t="s">
        <v>31</v>
      </c>
      <c r="O42" t="s">
        <v>36</v>
      </c>
    </row>
    <row r="43" spans="1:15" x14ac:dyDescent="0.45">
      <c r="A43" t="s">
        <v>22</v>
      </c>
      <c r="B43" t="s">
        <v>5</v>
      </c>
      <c r="C43" t="s">
        <v>55</v>
      </c>
      <c r="D43" t="s">
        <v>29</v>
      </c>
      <c r="E43" t="s">
        <v>30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29</v>
      </c>
      <c r="N43" t="s">
        <v>31</v>
      </c>
      <c r="O43" t="s">
        <v>32</v>
      </c>
    </row>
    <row r="44" spans="1:15" x14ac:dyDescent="0.45">
      <c r="A44" t="s">
        <v>22</v>
      </c>
      <c r="B44" t="s">
        <v>5</v>
      </c>
      <c r="C44" t="s">
        <v>55</v>
      </c>
      <c r="D44" t="s">
        <v>33</v>
      </c>
      <c r="E44" t="s">
        <v>30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33</v>
      </c>
      <c r="N44" t="s">
        <v>31</v>
      </c>
      <c r="O44" t="s">
        <v>34</v>
      </c>
    </row>
    <row r="45" spans="1:15" x14ac:dyDescent="0.45">
      <c r="A45" t="s">
        <v>22</v>
      </c>
      <c r="B45" t="s">
        <v>5</v>
      </c>
      <c r="C45" t="s">
        <v>55</v>
      </c>
      <c r="D45" t="s">
        <v>35</v>
      </c>
      <c r="E45" t="s">
        <v>30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35</v>
      </c>
      <c r="N45" t="s">
        <v>31</v>
      </c>
      <c r="O45" t="s">
        <v>36</v>
      </c>
    </row>
    <row r="46" spans="1:15" x14ac:dyDescent="0.45">
      <c r="A46" t="s">
        <v>22</v>
      </c>
      <c r="B46" t="s">
        <v>5</v>
      </c>
      <c r="C46" t="s">
        <v>55</v>
      </c>
      <c r="D46" t="s">
        <v>37</v>
      </c>
      <c r="E46" t="s">
        <v>30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37</v>
      </c>
      <c r="N46" t="s">
        <v>31</v>
      </c>
      <c r="O46" t="s">
        <v>38</v>
      </c>
    </row>
    <row r="47" spans="1:15" x14ac:dyDescent="0.45">
      <c r="A47" t="s">
        <v>22</v>
      </c>
      <c r="B47" t="s">
        <v>6</v>
      </c>
      <c r="C47" t="s">
        <v>55</v>
      </c>
      <c r="D47" t="s">
        <v>35</v>
      </c>
      <c r="E47" t="s">
        <v>30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35</v>
      </c>
      <c r="N47" t="s">
        <v>31</v>
      </c>
      <c r="O47" t="s">
        <v>36</v>
      </c>
    </row>
    <row r="48" spans="1:15" x14ac:dyDescent="0.45">
      <c r="A48" t="s">
        <v>22</v>
      </c>
      <c r="B48" t="s">
        <v>3</v>
      </c>
      <c r="C48" t="s">
        <v>55</v>
      </c>
      <c r="D48" t="s">
        <v>33</v>
      </c>
      <c r="E48" t="s">
        <v>30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33</v>
      </c>
      <c r="N48" t="s">
        <v>31</v>
      </c>
      <c r="O48" t="s">
        <v>34</v>
      </c>
    </row>
    <row r="49" spans="1:15" x14ac:dyDescent="0.45">
      <c r="A49" t="s">
        <v>22</v>
      </c>
      <c r="B49" t="s">
        <v>7</v>
      </c>
      <c r="C49" t="s">
        <v>55</v>
      </c>
      <c r="D49" t="s">
        <v>37</v>
      </c>
      <c r="E49" t="s">
        <v>30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37</v>
      </c>
      <c r="N49" t="s">
        <v>31</v>
      </c>
      <c r="O49" t="s">
        <v>38</v>
      </c>
    </row>
    <row r="50" spans="1:15" x14ac:dyDescent="0.45">
      <c r="A50" t="s">
        <v>22</v>
      </c>
      <c r="B50" t="s">
        <v>6</v>
      </c>
      <c r="C50" t="s">
        <v>55</v>
      </c>
      <c r="D50" t="s">
        <v>37</v>
      </c>
      <c r="E50" t="s">
        <v>30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37</v>
      </c>
      <c r="N50" t="s">
        <v>31</v>
      </c>
      <c r="O50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45">
      <c r="A2" t="s">
        <v>23</v>
      </c>
      <c r="B2" t="s">
        <v>32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23</v>
      </c>
      <c r="B3" t="s">
        <v>34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23</v>
      </c>
      <c r="B4" t="s">
        <v>36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23</v>
      </c>
      <c r="B5" t="s">
        <v>47</v>
      </c>
      <c r="C5">
        <v>4.3</v>
      </c>
      <c r="E5">
        <v>4.5</v>
      </c>
      <c r="G5">
        <v>0.52</v>
      </c>
    </row>
    <row r="6" spans="1:8" x14ac:dyDescent="0.45">
      <c r="A6" t="s">
        <v>23</v>
      </c>
      <c r="B6" t="s">
        <v>48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23</v>
      </c>
      <c r="B7" t="s">
        <v>49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23</v>
      </c>
      <c r="B8" t="s">
        <v>38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23</v>
      </c>
      <c r="B9" t="s">
        <v>50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23</v>
      </c>
      <c r="B10" t="s">
        <v>51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</vt:lpstr>
      <vt:lpstr>Veda</vt:lpstr>
      <vt:lpstr>iamc_data</vt:lpstr>
      <vt:lpstr>base_year_data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2025-07-28T14:07:15Z</dcterms:modified>
</cp:coreProperties>
</file>