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0D67C36-4E3D-482B-A346-3652D130E81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<sst xmlns="http://schemas.openxmlformats.org/spreadsheetml/2006/main" count="6993" uniqueCount="88">
  <si>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</si>
  <si>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</si>
  <si>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</si>
  <si>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</si>
  <si>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</si>
  <si>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</si>
  <si>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</si>
  <si>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</si>
  <si>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</si>
  <si>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</si>
  <si>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</si>
  <si>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</si>
  <si>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</si>
  <si>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</si>
  <si>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</si>
  <si>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</si>
  <si>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</si>
  <si>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</si>
  <si>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</si>
  <si>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</si>
  <si>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</si>
  <si>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</si>
  <si>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</si>
  <si>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</si>
  <si>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</si>
  <si>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</si>
  <si>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</si>
  <si>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</si>
  <si>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</si>
  <si>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</si>
  <si>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</si>
  <si>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</si>
  <si>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</si>
  <si>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</si>
  <si>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</si>
  <si>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</si>
  <si>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</si>
  <si>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</si>
  <si>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</si>
  <si>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</si>
  <si>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</si>
  <si>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</si>
  <si>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</si>
  <si>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</si>
  <si>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</si>
  <si>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</si>
  <si>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</si>
  <si>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</si>
  <si>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</si>
  <si>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</si>
  <si>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</si>
  <si>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</si>
  <si>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</si>
  <si>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</si>
  <si>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</si>
  <si>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</si>
  <si>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</si>
  <si>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</si>
  <si>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</si>
  <si>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</si>
  <si>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</si>
  <si>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</si>
  <si>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</si>
  <si>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</si>
  <si>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</si>
  <si>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</si>
  <si>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</si>
  <si>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</si>
  <si>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</si>
  <si>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</si>
  <si>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</si>
  <si>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</si>
  <si>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</si>
  <si>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</si>
  <si>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</si>
  <si>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</si>
  <si>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</si>
  <si>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</si>
  <si>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</si>
  <si>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</si>
  <si>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</si>
  <si>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</si>
  <si>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BGR</t>
  </si>
  <si>
    <t>~tfm_ins-ts</t>
  </si>
  <si>
    <t>Trd_electricity_exp</t>
  </si>
  <si>
    <t>cap_bnd</t>
  </si>
  <si>
    <t>fx</t>
  </si>
  <si>
    <t>Trd_electricity_imp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</si>
</sst>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A1" t="s">
        <v>83</v>
      </c>
    </row>
    <row r="2" spans="1:27" x14ac:dyDescent="0.45">
      <c r="B2" s="1" t="s">
        <v>41</v>
      </c>
      <c r="C2">
        <v>2024</v>
      </c>
      <c r="D2">
        <v>2030</v>
      </c>
      <c r="E2">
        <v>2040</v>
      </c>
      <c r="F2" t="s">
        <v>9</v>
      </c>
      <c r="G2" t="s">
        <v>42</v>
      </c>
    </row>
    <row r="3" spans="1:27" x14ac:dyDescent="0.45">
      <c r="B3" s="9" t="s">
        <v>84</v>
      </c>
      <c r="C3">
        <v>4.1820000000000004</v>
      </c>
      <c r="D3">
        <v>5.57</v>
      </c>
      <c r="E3">
        <v>6.06</v>
      </c>
      <c r="F3" t="s">
        <v>85</v>
      </c>
      <c r="G3" t="s">
        <v>86</v>
      </c>
    </row>
    <row r="4" spans="1:27" x14ac:dyDescent="0.45">
      <c r="B4" t="s">
        <v>87</v>
      </c>
      <c r="C4">
        <v>0</v>
      </c>
      <c r="D4">
        <v>0</v>
      </c>
      <c r="E4">
        <v>0</v>
      </c>
      <c r="F4" t="s">
        <v>85</v>
      </c>
      <c r="G4" t="s">
        <v>86</v>
      </c>
    </row>
    <row r="5" spans="1:27" x14ac:dyDescent="0.45">
      <c r="C5" s="1" t="e">
        <f>VLOOKUP(B3,$B$7:$C$14,2,FALSE)</f>
        <v>#N/A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 t="e">
        <f>SUM(R16:R19)</f>
        <v>#DIV/0!</v>
      </c>
      <c r="S12" s="8" t="e">
        <f t="shared" ref="S12:X12" si="0">SUM(S16:S19)</f>
        <v>#DIV/0!</v>
      </c>
      <c r="T12" s="8" t="e">
        <f t="shared" si="0"/>
        <v>#DIV/0!</v>
      </c>
      <c r="U12" s="8" t="e">
        <f t="shared" si="0"/>
        <v>#DIV/0!</v>
      </c>
      <c r="V12" s="8" t="e">
        <f t="shared" si="0"/>
        <v>#DIV/0!</v>
      </c>
      <c r="W12" s="8" t="e">
        <f t="shared" si="0"/>
        <v>#DIV/0!</v>
      </c>
      <c r="X12" s="8" t="e">
        <f t="shared" si="0"/>
        <v>#DIV/0!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0</v>
      </c>
      <c r="H16" s="10">
        <f>SUMIFS(iamc_data!$J$2:$J$17119,iamc_data!$B$2:$B$17119,Veda!$C$5,iamc_data!$H$2:$H$17119,Veda!$Q16,iamc_data!$I$2:$I$17119,Veda!H$15)</f>
        <v>0</v>
      </c>
      <c r="I16" s="10">
        <f>SUMIFS(iamc_data!$J$2:$J$17119,iamc_data!$B$2:$B$17119,Veda!$C$5,iamc_data!$H$2:$H$17119,Veda!$Q16,iamc_data!$I$2:$I$17119,Veda!I$15)</f>
        <v>0</v>
      </c>
      <c r="J16" s="10">
        <f>SUMIFS(iamc_data!$J$2:$J$17119,iamc_data!$B$2:$B$17119,Veda!$C$5,iamc_data!$H$2:$H$17119,Veda!$Q16,iamc_data!$I$2:$I$17119,Veda!J$15)</f>
        <v>0</v>
      </c>
      <c r="K16" s="10">
        <f>SUMIFS(iamc_data!$J$2:$J$17119,iamc_data!$B$2:$B$17119,Veda!$C$5,iamc_data!$H$2:$H$17119,Veda!$Q16,iamc_data!$I$2:$I$17119,Veda!K$15)</f>
        <v>0</v>
      </c>
      <c r="L16" s="10">
        <f>SUMIFS(iamc_data!$J$2:$J$17119,iamc_data!$B$2:$B$17119,Veda!$C$5,iamc_data!$H$2:$H$17119,Veda!$Q16,iamc_data!$I$2:$I$17119,Veda!L$15)</f>
        <v>0</v>
      </c>
      <c r="M16" s="10">
        <f>SUMIFS(iamc_data!$J$2:$J$17119,iamc_data!$B$2:$B$17119,Veda!$C$5,iamc_data!$H$2:$H$17119,Veda!$Q16,iamc_data!$I$2:$I$17119,Veda!M$15)</f>
        <v>0</v>
      </c>
      <c r="Q16" s="12" t="s">
        <v>10</v>
      </c>
      <c r="R16" s="6" t="e">
        <f>$Q$10*G16/SUM($G$16:$G$18)</f>
        <v>#DIV/0!</v>
      </c>
      <c r="S16" s="6" t="e">
        <f>R16</f>
        <v>#DIV/0!</v>
      </c>
      <c r="T16" s="6" t="e">
        <f t="shared" ref="T16:X16" si="2">S16</f>
        <v>#DIV/0!</v>
      </c>
      <c r="U16" s="6" t="e">
        <f t="shared" si="2"/>
        <v>#DIV/0!</v>
      </c>
      <c r="V16" s="6" t="e">
        <f t="shared" si="2"/>
        <v>#DIV/0!</v>
      </c>
      <c r="W16" s="6" t="e">
        <f t="shared" si="2"/>
        <v>#DIV/0!</v>
      </c>
      <c r="X16" s="6" t="e">
        <f t="shared" si="2"/>
        <v>#DIV/0!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</v>
      </c>
      <c r="H17" s="10">
        <f>SUMIFS(iamc_data!$J$2:$J$17119,iamc_data!$B$2:$B$17119,Veda!$C$5,iamc_data!$H$2:$H$17119,Veda!$Q17,iamc_data!$I$2:$I$17119,Veda!H$15)</f>
        <v>0</v>
      </c>
      <c r="I17" s="10">
        <f>SUMIFS(iamc_data!$J$2:$J$17119,iamc_data!$B$2:$B$17119,Veda!$C$5,iamc_data!$H$2:$H$17119,Veda!$Q17,iamc_data!$I$2:$I$17119,Veda!I$15)</f>
        <v>0</v>
      </c>
      <c r="J17" s="10">
        <f>SUMIFS(iamc_data!$J$2:$J$17119,iamc_data!$B$2:$B$17119,Veda!$C$5,iamc_data!$H$2:$H$17119,Veda!$Q17,iamc_data!$I$2:$I$17119,Veda!J$15)</f>
        <v>0</v>
      </c>
      <c r="K17" s="10">
        <f>SUMIFS(iamc_data!$J$2:$J$17119,iamc_data!$B$2:$B$17119,Veda!$C$5,iamc_data!$H$2:$H$17119,Veda!$Q17,iamc_data!$I$2:$I$17119,Veda!K$15)</f>
        <v>0</v>
      </c>
      <c r="L17" s="10">
        <f>SUMIFS(iamc_data!$J$2:$J$17119,iamc_data!$B$2:$B$17119,Veda!$C$5,iamc_data!$H$2:$H$17119,Veda!$Q17,iamc_data!$I$2:$I$17119,Veda!L$15)</f>
        <v>0</v>
      </c>
      <c r="M17" s="10">
        <f>SUMIFS(iamc_data!$J$2:$J$17119,iamc_data!$B$2:$B$17119,Veda!$C$5,iamc_data!$H$2:$H$17119,Veda!$Q17,iamc_data!$I$2:$I$17119,Veda!M$15)</f>
        <v>0</v>
      </c>
      <c r="Q17" s="12" t="s">
        <v>12</v>
      </c>
      <c r="R17" s="6" t="e">
        <f>$Q$10*G17/SUM($G$16:$G$18)</f>
        <v>#DIV/0!</v>
      </c>
      <c r="S17" s="6" t="e">
        <f t="shared" ref="S17:X18" si="3">R17*H17/G17</f>
        <v>#DIV/0!</v>
      </c>
      <c r="T17" s="6" t="e">
        <f t="shared" si="3"/>
        <v>#DIV/0!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</v>
      </c>
      <c r="H18" s="10">
        <f>SUMIFS(iamc_data!$J$2:$J$17119,iamc_data!$B$2:$B$17119,Veda!$C$5,iamc_data!$H$2:$H$17119,Veda!$Q18,iamc_data!$I$2:$I$17119,Veda!H$15)</f>
        <v>0</v>
      </c>
      <c r="I18" s="10">
        <f>SUMIFS(iamc_data!$J$2:$J$17119,iamc_data!$B$2:$B$17119,Veda!$C$5,iamc_data!$H$2:$H$17119,Veda!$Q18,iamc_data!$I$2:$I$17119,Veda!I$15)</f>
        <v>0</v>
      </c>
      <c r="J18" s="10">
        <f>SUMIFS(iamc_data!$J$2:$J$17119,iamc_data!$B$2:$B$17119,Veda!$C$5,iamc_data!$H$2:$H$17119,Veda!$Q18,iamc_data!$I$2:$I$17119,Veda!J$15)</f>
        <v>0</v>
      </c>
      <c r="K18" s="10">
        <f>SUMIFS(iamc_data!$J$2:$J$17119,iamc_data!$B$2:$B$17119,Veda!$C$5,iamc_data!$H$2:$H$17119,Veda!$Q18,iamc_data!$I$2:$I$17119,Veda!K$15)</f>
        <v>0</v>
      </c>
      <c r="L18" s="10">
        <f>SUMIFS(iamc_data!$J$2:$J$17119,iamc_data!$B$2:$B$17119,Veda!$C$5,iamc_data!$H$2:$H$17119,Veda!$Q18,iamc_data!$I$2:$I$17119,Veda!L$15)</f>
        <v>0</v>
      </c>
      <c r="M18" s="10">
        <f>SUMIFS(iamc_data!$J$2:$J$17119,iamc_data!$B$2:$B$17119,Veda!$C$5,iamc_data!$H$2:$H$17119,Veda!$Q18,iamc_data!$I$2:$I$17119,Veda!M$15)</f>
        <v>0</v>
      </c>
      <c r="Q18" s="12" t="s">
        <v>13</v>
      </c>
      <c r="R18" s="6" t="e">
        <f>$Q$10*G18/SUM($G$16:$G$18)</f>
        <v>#DIV/0!</v>
      </c>
      <c r="S18" s="6" t="e">
        <f t="shared" si="3"/>
        <v>#DIV/0!</v>
      </c>
      <c r="T18" s="6" t="e">
        <f t="shared" si="3"/>
        <v>#DIV/0!</v>
      </c>
      <c r="U18" s="6" t="e">
        <f t="shared" si="3"/>
        <v>#DIV/0!</v>
      </c>
      <c r="V18" s="6" t="e">
        <f t="shared" si="3"/>
        <v>#DIV/0!</v>
      </c>
      <c r="W18" s="6" t="e">
        <f t="shared" si="3"/>
        <v>#DIV/0!</v>
      </c>
      <c r="X18" s="6" t="e">
        <f t="shared" si="3"/>
        <v>#DIV/0!</v>
      </c>
      <c r="Y18" t="s">
        <v>11</v>
      </c>
    </row>
    <row r="19" spans="2:26" x14ac:dyDescent="0.45">
      <c r="B19" t="s">
        <v>81</v>
      </c>
      <c r="Q19" s="12" t="s">
        <v>14</v>
      </c>
      <c r="R19" s="6" t="e">
        <f>$Q$10*G16/SUM($G$16:$G$18)-R16</f>
        <v>#DIV/0!</v>
      </c>
      <c r="S19" s="6" t="e">
        <f t="shared" ref="S19:X19" si="4">$Q$10*H16/SUM($G$16:$G$18)-S16</f>
        <v>#DIV/0!</v>
      </c>
      <c r="T19" s="6" t="e">
        <f t="shared" si="4"/>
        <v>#DIV/0!</v>
      </c>
      <c r="U19" s="6" t="e">
        <f t="shared" si="4"/>
        <v>#DIV/0!</v>
      </c>
      <c r="V19" s="6" t="e">
        <f t="shared" si="4"/>
        <v>#DIV/0!</v>
      </c>
      <c r="W19" s="6" t="e">
        <f t="shared" si="4"/>
        <v>#DIV/0!</v>
      </c>
      <c r="X19" s="6" t="e">
        <f t="shared" si="4"/>
        <v>#DIV/0!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 t="e">
        <f>G34/$G$34*$B21</f>
        <v>#DIV/0!</v>
      </c>
      <c r="H21" s="8" t="e">
        <f t="shared" ref="H21:M21" si="5">H34/$G$34*$B21</f>
        <v>#DIV/0!</v>
      </c>
      <c r="I21" s="8" t="e">
        <f t="shared" si="5"/>
        <v>#DIV/0!</v>
      </c>
      <c r="J21" s="8" t="e">
        <f t="shared" si="5"/>
        <v>#DIV/0!</v>
      </c>
      <c r="K21" s="8" t="e">
        <f t="shared" si="5"/>
        <v>#DIV/0!</v>
      </c>
      <c r="L21" s="8" t="e">
        <f t="shared" si="5"/>
        <v>#DIV/0!</v>
      </c>
      <c r="M21" s="8" t="e">
        <f t="shared" si="5"/>
        <v>#DIV/0!</v>
      </c>
      <c r="Q21" t="s">
        <v>65</v>
      </c>
      <c r="T21" s="8">
        <f>I34*1000</f>
        <v>0</v>
      </c>
      <c r="U21" s="8">
        <f>J34*1000</f>
        <v>0</v>
      </c>
      <c r="V21" s="8">
        <f>K34*1000</f>
        <v>0</v>
      </c>
      <c r="W21" s="8">
        <f>L34*1000</f>
        <v>0</v>
      </c>
      <c r="X21" s="8">
        <f>M34*1000</f>
        <v>0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</v>
      </c>
      <c r="H34" s="11">
        <f>SUMIFS(iamc_data!$J$2:$J$17119,iamc_data!$B$2:$B$17119,Veda!$C$5,iamc_data!$D$2:$D$17119,Veda!$D21,iamc_data!$I$2:$I$17119,Veda!H$15)</f>
        <v>0</v>
      </c>
      <c r="I34" s="11">
        <f>SUMIFS(iamc_data!$J$2:$J$17119,iamc_data!$B$2:$B$17119,Veda!$C$5,iamc_data!$D$2:$D$17119,Veda!$D21,iamc_data!$I$2:$I$17119,Veda!I$15)</f>
        <v>0</v>
      </c>
      <c r="J34" s="11">
        <f>SUMIFS(iamc_data!$J$2:$J$17119,iamc_data!$B$2:$B$17119,Veda!$C$5,iamc_data!$D$2:$D$17119,Veda!$D21,iamc_data!$I$2:$I$17119,Veda!J$15)</f>
        <v>0</v>
      </c>
      <c r="K34" s="11">
        <f>SUMIFS(iamc_data!$J$2:$J$17119,iamc_data!$B$2:$B$17119,Veda!$C$5,iamc_data!$D$2:$D$17119,Veda!$D21,iamc_data!$I$2:$I$17119,Veda!K$15)</f>
        <v>0</v>
      </c>
      <c r="L34" s="11">
        <f>SUMIFS(iamc_data!$J$2:$J$17119,iamc_data!$B$2:$B$17119,Veda!$C$5,iamc_data!$D$2:$D$17119,Veda!$D21,iamc_data!$I$2:$I$17119,Veda!L$15)</f>
        <v>0</v>
      </c>
      <c r="M34" s="11">
        <f>SUMIFS(iamc_data!$J$2:$J$17119,iamc_data!$B$2:$B$17119,Veda!$C$5,iamc_data!$D$2:$D$17119,Veda!$D21,iamc_data!$I$2:$I$17119,Veda!M$15)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82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82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82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82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82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82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82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82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82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82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82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82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82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82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82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82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82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82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82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82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82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82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82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82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82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82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82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82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82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82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82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82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82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82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82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82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82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82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82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82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82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82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82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82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82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82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82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82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82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82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82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82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82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82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82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82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82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82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82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82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82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82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82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82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82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82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82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82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82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82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82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82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82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82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82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82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82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82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82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82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82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82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82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82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82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82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82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82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82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82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82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82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82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82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82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82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82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82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82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82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82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82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82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82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82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82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82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82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82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82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82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82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82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82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82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82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82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82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82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82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82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82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82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82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82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82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82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82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82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82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82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82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82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82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82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82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82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82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82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82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82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82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82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82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82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82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82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82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82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82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82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82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82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82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82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82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82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82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82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82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82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82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82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82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82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82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82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82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82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82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82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82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82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82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82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82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82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82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82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82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82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82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82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82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82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82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82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82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82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82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82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82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82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82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82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82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82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82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82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82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82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82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82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82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82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82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82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82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82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82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82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82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82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82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82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82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82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82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82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82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82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82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82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82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82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82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82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82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82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82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82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82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82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82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82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82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82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82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82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82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82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82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82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82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82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82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82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82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82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82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82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82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82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82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82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82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82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82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82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82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82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82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82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82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82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82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82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82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82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82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82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82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82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82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82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82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82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82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82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82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82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82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82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82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82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82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82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82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82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82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82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82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82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82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82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82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82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82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82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82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82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82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82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82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82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82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82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82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82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82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82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82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82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82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82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82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82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82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82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82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82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82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82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82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82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82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82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82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82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82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82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82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82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82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82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82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82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82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82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82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82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82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82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82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82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82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82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82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82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82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82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82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82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82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82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82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82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82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82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82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82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82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82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82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82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82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82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82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82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82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82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82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82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82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82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82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82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82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82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82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82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82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82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82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82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82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82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82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82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82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82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82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82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82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82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82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82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82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82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82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82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82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82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82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82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82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82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82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82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82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82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82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82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82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82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82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82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82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82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82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82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82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82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82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82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82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82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82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82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82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82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82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82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82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82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82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82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82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82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82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82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82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82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82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82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82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82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82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82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82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82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82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82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82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82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82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82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82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82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82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82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82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82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82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82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82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82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82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82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82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82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82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82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82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82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82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82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82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82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82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82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82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82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82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82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82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82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82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82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82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82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82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82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82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82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82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82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82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82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82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82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82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82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82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82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82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82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82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82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82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82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82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82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82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82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82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82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82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82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82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82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82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82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82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82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82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82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82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82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82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82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82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82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82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82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82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82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82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82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82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82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82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82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82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82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82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82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82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82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82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82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82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82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82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82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82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82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82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82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82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82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82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82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82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82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82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82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82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82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82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82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82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82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82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82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82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82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82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82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82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82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82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82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82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82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82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82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82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82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82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82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82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82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82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82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82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82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82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82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82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82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82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82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82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82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82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82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82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82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82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82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82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82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82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82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82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82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82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82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82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82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82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82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82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82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82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2025-08-15T14:37:30Z</dcterms:modified>
</cp:coreProperties>
</file>