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8_{3DA3FF5D-F4BC-452B-B31D-58D84BEEF26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<sst xmlns="http://schemas.openxmlformats.org/spreadsheetml/2006/main" count="6995" uniqueCount="88">
  <si>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</si>
  <si>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</si>
  <si>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</si>
  <si>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</si>
  <si>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</si>
  <si>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</si>
  <si>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</si>
  <si>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</si>
  <si>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</si>
  <si>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</si>
  <si>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</si>
  <si>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</si>
  <si>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</si>
  <si>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</si>
  <si>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</si>
  <si>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</si>
  <si>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</si>
  <si>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</si>
  <si>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</si>
  <si>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</si>
  <si>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</si>
  <si>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</si>
  <si>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</si>
  <si>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</si>
  <si>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</si>
  <si>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</si>
  <si>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</si>
  <si>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</si>
  <si>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</si>
  <si>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</si>
  <si>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</si>
  <si>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</si>
  <si>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</si>
  <si>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</si>
  <si>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</si>
  <si>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</si>
  <si>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</si>
  <si>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</si>
  <si>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</si>
  <si>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</si>
  <si>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</si>
  <si>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</si>
  <si>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</si>
  <si>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</si>
  <si>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</si>
  <si>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</si>
  <si>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</si>
  <si>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</si>
  <si>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</si>
  <si>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</si>
  <si>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</si>
  <si>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</si>
  <si>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</si>
  <si>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</si>
  <si>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</si>
  <si>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</si>
  <si>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</si>
  <si>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</si>
  <si>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</si>
  <si>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</si>
  <si>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</si>
  <si>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</si>
  <si>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</si>
  <si>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</si>
  <si>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</si>
  <si>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</si>
  <si>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</si>
  <si>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</si>
  <si>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</si>
  <si>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</si>
  <si>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</si>
  <si>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</si>
  <si>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</si>
  <si>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</si>
  <si>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</si>
  <si>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</si>
  <si>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</si>
  <si>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</si>
  <si>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</si>
  <si>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</si>
  <si>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</si>
  <si>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</si>
  <si>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</si>
  <si>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ESP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</si>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</sst>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341.87</c:v>
                </c:pt>
                <c:pt idx="1">
                  <c:v>356.599869739479</c:v>
                </c:pt>
                <c:pt idx="2">
                  <c:v>385.26031396125586</c:v>
                </c:pt>
                <c:pt idx="3">
                  <c:v>393.25326653306627</c:v>
                </c:pt>
                <c:pt idx="4">
                  <c:v>382.02507125361836</c:v>
                </c:pt>
                <c:pt idx="5">
                  <c:v>388.49555666889336</c:v>
                </c:pt>
                <c:pt idx="6">
                  <c:v>406.49873079492323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51.66</c:v>
                </c:pt>
                <c:pt idx="1">
                  <c:v>51.607255748201112</c:v>
                </c:pt>
                <c:pt idx="2">
                  <c:v>33.191976977276461</c:v>
                </c:pt>
                <c:pt idx="3">
                  <c:v>40.598970110850146</c:v>
                </c:pt>
                <c:pt idx="4">
                  <c:v>49.544627058805929</c:v>
                </c:pt>
                <c:pt idx="5">
                  <c:v>66.360962870435472</c:v>
                </c:pt>
                <c:pt idx="6">
                  <c:v>62.568206800604358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0B6A4F-28E8-EBF1-535C-2F0F91BFE7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341.87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341.87</v>
      </c>
      <c r="S12" s="8">
        <f t="shared" ref="S12:X12" si="0">SUM(S16:S19)</f>
        <v>356.599869739479</v>
      </c>
      <c r="T12" s="8">
        <f t="shared" si="0"/>
        <v>385.26031396125586</v>
      </c>
      <c r="U12" s="8">
        <f t="shared" si="0"/>
        <v>393.25326653306627</v>
      </c>
      <c r="V12" s="8">
        <f t="shared" si="0"/>
        <v>382.02507125361836</v>
      </c>
      <c r="W12" s="8">
        <f t="shared" si="0"/>
        <v>388.49555666889336</v>
      </c>
      <c r="X12" s="8">
        <f t="shared" si="0"/>
        <v>406.49873079492323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2.7699999999999999E-2</v>
      </c>
      <c r="H16" s="10">
        <f>SUMIFS(iamc_data!$J$2:$J$17119,iamc_data!$B$2:$B$17119,Veda!$C$5,iamc_data!$H$2:$H$17119,Veda!$Q16,iamc_data!$I$2:$I$17119,Veda!H$15)</f>
        <v>1.8700000000000001E-2</v>
      </c>
      <c r="I16" s="10">
        <f>SUMIFS(iamc_data!$J$2:$J$17119,iamc_data!$B$2:$B$17119,Veda!$C$5,iamc_data!$H$2:$H$17119,Veda!$Q16,iamc_data!$I$2:$I$17119,Veda!I$15)</f>
        <v>2.81E-2</v>
      </c>
      <c r="J16" s="10">
        <f>SUMIFS(iamc_data!$J$2:$J$17119,iamc_data!$B$2:$B$17119,Veda!$C$5,iamc_data!$H$2:$H$17119,Veda!$Q16,iamc_data!$I$2:$I$17119,Veda!J$15)</f>
        <v>2.46E-2</v>
      </c>
      <c r="K16" s="10">
        <f>SUMIFS(iamc_data!$J$2:$J$17119,iamc_data!$B$2:$B$17119,Veda!$C$5,iamc_data!$H$2:$H$17119,Veda!$Q16,iamc_data!$I$2:$I$17119,Veda!K$15)</f>
        <v>1.7600000000000001E-2</v>
      </c>
      <c r="L16" s="10">
        <f>SUMIFS(iamc_data!$J$2:$J$17119,iamc_data!$B$2:$B$17119,Veda!$C$5,iamc_data!$H$2:$H$17119,Veda!$Q16,iamc_data!$I$2:$I$17119,Veda!L$15)</f>
        <v>1.9800000000000002E-2</v>
      </c>
      <c r="M16" s="10">
        <f>SUMIFS(iamc_data!$J$2:$J$17119,iamc_data!$B$2:$B$17119,Veda!$C$5,iamc_data!$H$2:$H$17119,Veda!$Q16,iamc_data!$I$2:$I$17119,Veda!M$15)</f>
        <v>3.3300000000000003E-2</v>
      </c>
      <c r="Q16" s="12" t="s">
        <v>10</v>
      </c>
      <c r="R16" s="6">
        <f>$Q$10*G16/SUM($G$16:$G$18)</f>
        <v>10.543085059006904</v>
      </c>
      <c r="S16" s="6">
        <f>R16</f>
        <v>10.543085059006904</v>
      </c>
      <c r="T16" s="6">
        <f t="shared" ref="T16:X16" si="2">S16</f>
        <v>10.543085059006904</v>
      </c>
      <c r="U16" s="6">
        <f t="shared" si="2"/>
        <v>10.543085059006904</v>
      </c>
      <c r="V16" s="6">
        <f t="shared" si="2"/>
        <v>10.543085059006904</v>
      </c>
      <c r="W16" s="6">
        <f t="shared" si="2"/>
        <v>10.543085059006904</v>
      </c>
      <c r="X16" s="6">
        <f t="shared" si="2"/>
        <v>10.543085059006904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0.62409999999999999</v>
      </c>
      <c r="H17" s="10">
        <f>SUMIFS(iamc_data!$J$2:$J$17119,iamc_data!$B$2:$B$17119,Veda!$C$5,iamc_data!$H$2:$H$17119,Veda!$Q17,iamc_data!$I$2:$I$17119,Veda!H$15)</f>
        <v>0.6905</v>
      </c>
      <c r="I17" s="10">
        <f>SUMIFS(iamc_data!$J$2:$J$17119,iamc_data!$B$2:$B$17119,Veda!$C$5,iamc_data!$H$2:$H$17119,Veda!$Q17,iamc_data!$I$2:$I$17119,Veda!I$15)</f>
        <v>0.78139999999999998</v>
      </c>
      <c r="J17" s="10">
        <f>SUMIFS(iamc_data!$J$2:$J$17119,iamc_data!$B$2:$B$17119,Veda!$C$5,iamc_data!$H$2:$H$17119,Veda!$Q17,iamc_data!$I$2:$I$17119,Veda!J$15)</f>
        <v>0.81010000000000004</v>
      </c>
      <c r="K17" s="10">
        <f>SUMIFS(iamc_data!$J$2:$J$17119,iamc_data!$B$2:$B$17119,Veda!$C$5,iamc_data!$H$2:$H$17119,Veda!$Q17,iamc_data!$I$2:$I$17119,Veda!K$15)</f>
        <v>0.80320000000000003</v>
      </c>
      <c r="L17" s="10">
        <f>SUMIFS(iamc_data!$J$2:$J$17119,iamc_data!$B$2:$B$17119,Veda!$C$5,iamc_data!$H$2:$H$17119,Veda!$Q17,iamc_data!$I$2:$I$17119,Veda!L$15)</f>
        <v>0.8256</v>
      </c>
      <c r="M17" s="10">
        <f>SUMIFS(iamc_data!$J$2:$J$17119,iamc_data!$B$2:$B$17119,Veda!$C$5,iamc_data!$H$2:$H$17119,Veda!$Q17,iamc_data!$I$2:$I$17119,Veda!M$15)</f>
        <v>0.86140000000000005</v>
      </c>
      <c r="Q17" s="12" t="s">
        <v>12</v>
      </c>
      <c r="R17" s="6">
        <f>$Q$10*G17/SUM($G$16:$G$18)</f>
        <v>237.54293809841909</v>
      </c>
      <c r="S17" s="6">
        <f t="shared" ref="S17:X18" si="3">R17*H17/G17</f>
        <v>262.81589289690498</v>
      </c>
      <c r="T17" s="6">
        <f t="shared" si="3"/>
        <v>297.41395902916952</v>
      </c>
      <c r="U17" s="6">
        <f t="shared" si="3"/>
        <v>308.33766087731027</v>
      </c>
      <c r="V17" s="6">
        <f t="shared" si="3"/>
        <v>305.71140503228685</v>
      </c>
      <c r="W17" s="6">
        <f t="shared" si="3"/>
        <v>314.23722110888446</v>
      </c>
      <c r="X17" s="6">
        <f t="shared" si="3"/>
        <v>327.86330215987539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0.24640000000000001</v>
      </c>
      <c r="H18" s="10">
        <f>SUMIFS(iamc_data!$J$2:$J$17119,iamc_data!$B$2:$B$17119,Veda!$C$5,iamc_data!$H$2:$H$17119,Veda!$Q18,iamc_data!$I$2:$I$17119,Veda!H$15)</f>
        <v>0.22770000000000001</v>
      </c>
      <c r="I18" s="10">
        <f>SUMIFS(iamc_data!$J$2:$J$17119,iamc_data!$B$2:$B$17119,Veda!$C$5,iamc_data!$H$2:$H$17119,Veda!$Q18,iamc_data!$I$2:$I$17119,Veda!I$15)</f>
        <v>0.20269999999999999</v>
      </c>
      <c r="J18" s="10">
        <f>SUMIFS(iamc_data!$J$2:$J$17119,iamc_data!$B$2:$B$17119,Veda!$C$5,iamc_data!$H$2:$H$17119,Veda!$Q18,iamc_data!$I$2:$I$17119,Veda!J$15)</f>
        <v>0.19850000000000001</v>
      </c>
      <c r="K18" s="10">
        <f>SUMIFS(iamc_data!$J$2:$J$17119,iamc_data!$B$2:$B$17119,Veda!$C$5,iamc_data!$H$2:$H$17119,Veda!$Q18,iamc_data!$I$2:$I$17119,Veda!K$15)</f>
        <v>0.18290000000000001</v>
      </c>
      <c r="L18" s="10">
        <f>SUMIFS(iamc_data!$J$2:$J$17119,iamc_data!$B$2:$B$17119,Veda!$C$5,iamc_data!$H$2:$H$17119,Veda!$Q18,iamc_data!$I$2:$I$17119,Veda!L$15)</f>
        <v>0.17530000000000001</v>
      </c>
      <c r="M18" s="10">
        <f>SUMIFS(iamc_data!$J$2:$J$17119,iamc_data!$B$2:$B$17119,Veda!$C$5,iamc_data!$H$2:$H$17119,Veda!$Q18,iamc_data!$I$2:$I$17119,Veda!M$15)</f>
        <v>0.17330000000000001</v>
      </c>
      <c r="Q18" s="12" t="s">
        <v>13</v>
      </c>
      <c r="R18" s="6">
        <f>$Q$10*G18/SUM($G$16:$G$18)</f>
        <v>93.783976842574049</v>
      </c>
      <c r="S18" s="6">
        <f t="shared" si="3"/>
        <v>86.666442885771545</v>
      </c>
      <c r="T18" s="6">
        <f t="shared" si="3"/>
        <v>77.151023157425954</v>
      </c>
      <c r="U18" s="6">
        <f t="shared" si="3"/>
        <v>75.552432643063909</v>
      </c>
      <c r="V18" s="6">
        <f t="shared" si="3"/>
        <v>69.61481073257626</v>
      </c>
      <c r="W18" s="6">
        <f t="shared" si="3"/>
        <v>66.722123135159194</v>
      </c>
      <c r="X18" s="6">
        <f t="shared" si="3"/>
        <v>65.960889556891544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-3.4255511022044081</v>
      </c>
      <c r="T19" s="6">
        <f t="shared" si="4"/>
        <v>0.15224671565353098</v>
      </c>
      <c r="U19" s="6">
        <f t="shared" si="4"/>
        <v>-1.1799120463148522</v>
      </c>
      <c r="V19" s="6">
        <f t="shared" si="4"/>
        <v>-3.8442295702516143</v>
      </c>
      <c r="W19" s="6">
        <f t="shared" si="4"/>
        <v>-3.0068726341572036</v>
      </c>
      <c r="X19" s="6">
        <f t="shared" si="4"/>
        <v>2.1314540191494125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51.66</v>
      </c>
      <c r="D21" s="12" t="s">
        <v>80</v>
      </c>
      <c r="G21" s="8">
        <f>G34/$G$34*$B21</f>
        <v>51.66</v>
      </c>
      <c r="H21" s="8">
        <f t="shared" ref="H21:M21" si="5">H34/$G$34*$B21</f>
        <v>51.607255748201112</v>
      </c>
      <c r="I21" s="8">
        <f t="shared" si="5"/>
        <v>33.191976977276461</v>
      </c>
      <c r="J21" s="8">
        <f t="shared" si="5"/>
        <v>40.598970110850146</v>
      </c>
      <c r="K21" s="8">
        <f t="shared" si="5"/>
        <v>49.544627058805929</v>
      </c>
      <c r="L21" s="8">
        <f t="shared" si="5"/>
        <v>66.360962870435472</v>
      </c>
      <c r="M21" s="8">
        <f t="shared" si="5"/>
        <v>62.568206800604358</v>
      </c>
      <c r="Q21" t="s">
        <v>65</v>
      </c>
      <c r="T21" s="8">
        <f>I34*1000</f>
        <v>17179.900000000001</v>
      </c>
      <c r="U21" s="8">
        <f>J34*1000</f>
        <v>21013.7</v>
      </c>
      <c r="V21" s="8">
        <f>K34*1000</f>
        <v>25643.9</v>
      </c>
      <c r="W21" s="8">
        <f>L34*1000</f>
        <v>34347.9</v>
      </c>
      <c r="X21" s="8">
        <f>M34*1000</f>
        <v>32384.799999999999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8</v>
      </c>
      <c r="S25" s="3">
        <f>AVERAGEIFS(historical_data_long!$D$3:$D$9999,historical_data_long!$B$3:$B$9999,"&gt;2017",historical_data_long!$A$3:$A$9999,$O25)</f>
        <v>16.216666666666665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27.8</v>
      </c>
      <c r="S26" s="3">
        <f>AVERAGEIFS(historical_data_long!$D$3:$D$9999,historical_data_long!$B$3:$B$9999,"&gt;2017",historical_data_long!$A$3:$A$9999,$O26)</f>
        <v>18.183333333333334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26.738800000000001</v>
      </c>
      <c r="H34" s="11">
        <f>SUMIFS(iamc_data!$J$2:$J$17119,iamc_data!$B$2:$B$17119,Veda!$C$5,iamc_data!$D$2:$D$17119,Veda!$D21,iamc_data!$I$2:$I$17119,Veda!H$15)</f>
        <v>26.711500000000001</v>
      </c>
      <c r="I34" s="11">
        <f>SUMIFS(iamc_data!$J$2:$J$17119,iamc_data!$B$2:$B$17119,Veda!$C$5,iamc_data!$D$2:$D$17119,Veda!$D21,iamc_data!$I$2:$I$17119,Veda!I$15)</f>
        <v>17.1799</v>
      </c>
      <c r="J34" s="11">
        <f>SUMIFS(iamc_data!$J$2:$J$17119,iamc_data!$B$2:$B$17119,Veda!$C$5,iamc_data!$D$2:$D$17119,Veda!$D21,iamc_data!$I$2:$I$17119,Veda!J$15)</f>
        <v>21.0137</v>
      </c>
      <c r="K34" s="11">
        <f>SUMIFS(iamc_data!$J$2:$J$17119,iamc_data!$B$2:$B$17119,Veda!$C$5,iamc_data!$D$2:$D$17119,Veda!$D21,iamc_data!$I$2:$I$17119,Veda!K$15)</f>
        <v>25.643900000000002</v>
      </c>
      <c r="L34" s="11">
        <f>SUMIFS(iamc_data!$J$2:$J$17119,iamc_data!$B$2:$B$17119,Veda!$C$5,iamc_data!$D$2:$D$17119,Veda!$D21,iamc_data!$I$2:$I$17119,Veda!L$15)</f>
        <v>34.347900000000003</v>
      </c>
      <c r="M34" s="11">
        <f>SUMIFS(iamc_data!$J$2:$J$17119,iamc_data!$B$2:$B$17119,Veda!$C$5,iamc_data!$D$2:$D$17119,Veda!$D21,iamc_data!$I$2:$I$17119,Veda!M$15)</f>
        <v>32.384799999999998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6.68</v>
      </c>
      <c r="S36" s="23">
        <v>10.1</v>
      </c>
      <c r="T36" s="23">
        <v>12.25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0</v>
      </c>
      <c r="S37" s="26">
        <v>0</v>
      </c>
      <c r="T37" s="26">
        <v>0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1.49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79.09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20.18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28.26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62.21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24.95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0.01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4.7300000000000004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1.63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70.27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23.36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40.89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63.71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26.43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6.76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2.59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81.180000000000007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32.39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21.22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63.02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30.15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9.34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3.18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74.73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39.369999999999997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40.479999999999997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61.88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25.57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12.07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3.33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79.099999999999994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55.46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31.08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63.61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28.31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0.02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15.7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2.65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79.06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79.010000000000005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18.39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57.54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31.58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0.05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21.18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2.77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66.739999999999995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90.57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25.96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60.13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26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0.12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23.3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2.9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72.8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94.8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27.31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55.1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20.86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0.52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27.57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3.26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48.71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120.8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23.36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58.97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19.16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2.58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32.950000000000003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3.49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35.909999999999997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107.75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26.41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52.76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20.22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6.06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38.119999999999997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4.01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25.33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94.85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42.3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61.99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17.86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7.19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44.27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4.6100000000000003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43.98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85.51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30.6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57.72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16.8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9.4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42.92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4.9800000000000004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55.07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73.31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20.55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61.47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17.13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11.97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49.47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5.8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39.94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57.54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36.869999999999997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56.73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15.84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13.1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55.64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5.41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43.81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47.27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39.17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57.31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15.79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13.67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52.01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5.76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51.37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52.5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28.14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57.2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19.02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13.86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49.32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5.69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36.43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52.83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36.4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58.63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18.18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13.64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48.9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6.08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45.13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64.040000000000006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18.32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58.04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17.239999999999998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14.4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49.13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5.91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37.340000000000003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58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34.33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55.77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16.420000000000002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12.74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50.89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5.57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12.86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83.71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24.65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58.35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14.61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0.02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15.1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55.65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6.14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5.52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69.739999999999995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30.51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58.3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12.12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0.03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20.67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56.44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6.94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4.8600000000000003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71.5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29.63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56.56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12.08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0.02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27.1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62.06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6.8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7.86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86.1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17.59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58.59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11.69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0.02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35.72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61.9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5.86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3.9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63.24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20.010000000000002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56.8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10.73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45.08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64.13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0.18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13.84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0.81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15.51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7.5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2.35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0.05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0.01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2.21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0.2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13.84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1.26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15.58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7.52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2.5499999999999998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0.05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0.01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3.4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0.35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13.84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4.3899999999999997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15.61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7.58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2.58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0.05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4.8899999999999997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0.43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13.84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6.92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15.59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7.58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2.81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0.05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0.02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5.95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0.46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13.84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8.5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15.71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7.58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2.81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0.09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8.32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0.49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13.84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13.22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15.77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7.58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2.86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0.09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0.05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9.92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0.53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13.76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18.28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15.86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7.36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2.95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0.09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0.14000000000000001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11.72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0.55000000000000004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13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21.42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15.92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7.36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3.19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0.09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0.5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14.82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0.53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12.94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24.06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16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7.36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3.19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0.09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3.45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16.559999999999999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0.68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12.94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24.58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16.05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7.36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3.19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0.09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3.71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19.18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0.74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12.94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25.78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16.079999999999998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7.45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3.27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0.11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4.5999999999999996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20.69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0.78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12.78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27.23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16.09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7.45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3.27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0.11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5.43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21.53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0.87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11.98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27.28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16.100000000000001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7.45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3.27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0.11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6.57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22.79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0.9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11.39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27.33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15.85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6.98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3.27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0.12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6.99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22.96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0.92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11.39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27.33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15.89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7.4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3.27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0.12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7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22.93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0.92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11.14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27.33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16.72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7.4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3.33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0.12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7.01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22.94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0.92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10.61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27.33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16.75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7.4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3.33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0.12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7.02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22.99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0.92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10.61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27.33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16.75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7.12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3.33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0.13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7.03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23.12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0.94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10.24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27.35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16.75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7.12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3.33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0.13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7.07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23.41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0.99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9.99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27.35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16.78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7.12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3.33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0.13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11.11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25.59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1.1399999999999999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5.2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27.27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16.79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7.12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3.21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0.13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12.44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26.82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1.1399999999999999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3.68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27.27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16.8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7.12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3.21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0.14000000000000001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16.02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27.91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1.1499999999999999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2.95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27.27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16.809999999999999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7.12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3.21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0.14000000000000001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25.62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30.11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1.1499999999999999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2.95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27.27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16.809999999999999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7.12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3.21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0.14000000000000001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31.02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31.03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0.32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76.319999999999993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9.9499999999999993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0.67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0.3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16.420000000000002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0.06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0.35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67.86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11.52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0.97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0.31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17.39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0.08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0.56000000000000005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78.34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15.97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0.3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19.84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0.11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0.69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72.11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19.41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0.96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0.3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16.829999999999998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0.15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0.72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76.31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27.34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0.74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0.31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18.63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0.19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0.56999999999999995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76.239999999999995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38.950000000000003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0.44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0.28000000000000003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20.78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0.26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0.6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64.36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44.65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0.62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0.28999999999999998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17.11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0.01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0.28999999999999998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0.63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70.099999999999994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46.74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0.65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0.27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13.73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0.02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0.34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0.7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46.68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59.55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0.56000000000000005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0.28000000000000003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12.61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0.12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0.4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0.75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34.409999999999997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53.12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0.63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0.25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13.3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0.28999999999999998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0.47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0.87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24.27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46.76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1.01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0.3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11.75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0.34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0.54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42.14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42.16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0.73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0.28000000000000003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11.05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0.45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0.53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1.08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52.76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36.14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0.49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0.3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11.27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0.56999999999999995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0.61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1.25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38.26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28.37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0.88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0.27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10.42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0.62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0.68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1.17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41.96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23.3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0.93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0.28000000000000003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10.39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0.65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0.64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1.25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49.19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25.88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0.67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0.28000000000000003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12.52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0.66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0.61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1.23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34.97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26.04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0.86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0.28000000000000003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11.96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0.65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0.6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1.31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43.45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31.57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0.44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0.28000000000000003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11.34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0.68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0.6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1.28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35.950000000000003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28.59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0.82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0.27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10.8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0.61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0.62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1.2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12.38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41.27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0.59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0.28000000000000003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9.61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0.72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0.68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1.33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5.31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34.380000000000003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0.72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0.28000000000000003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7.97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0.98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0.69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1.5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4.68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35.25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0.7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0.27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7.95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1.29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0.76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1.47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7.57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42.45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0.42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0.28000000000000003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7.69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1.7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0.76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1.27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3.76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31.18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0.48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0.27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7.06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2.14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0.79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7.8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12.3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6.7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10.199999999999999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7.2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12.5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8.3000000000000007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9.5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11.1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8.1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11.6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10.199999999999999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12.4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9.1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14.5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8.8000000000000007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16.899999999999999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5.9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14.9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6.8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13.5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5.2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14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7.9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19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7.8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16.600000000000001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9.9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15.7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12.3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15.1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15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14.2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21.8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14.6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23.8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12.9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24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11.9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18.7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14.6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17.899999999999999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16.600000000000001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17.399999999999999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27.8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8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25.3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11.3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4.4297000000000004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10.132099999999999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15.654999999999999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23.557300000000001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39.3337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0.2301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0.20669999999999999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0.189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0.1895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0.19989999999999999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0.22259999999999999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0.2389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0.624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0.67469999999999997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0.76139999999999997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0.76229999999999998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0.76529999999999998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0.81420000000000003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0.87729999999999997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2.35E-2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1.78E-2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3.32E-2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6.6000000000000003E-2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0.13550000000000001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0.22070000000000001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0.2399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9.1650000000000009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6.2040000000000006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3.7882000000000002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2.6696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1.2596000000000001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12.067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15.471499999999999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16.714500000000001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18.161000000000001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20.515000000000001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25.7895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25.0855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4.8930000000000007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2.8000000000000001E-2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172.90209999999999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185.97720000000001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144.0341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131.2431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107.8053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85.206599999999995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59.583500000000001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230.70820000000001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231.98330000000001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201.40039999999999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194.36009999999999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175.6756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155.00319999999999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131.35740000000001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0.24640000000000001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0.22770000000000001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0.20269999999999999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0.19850000000000001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0.18290000000000001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0.17530000000000001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0.17330000000000001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0.62409999999999999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0.6905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0.78139999999999998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0.81010000000000004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0.80320000000000003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0.8256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0.86140000000000005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2.7699999999999999E-2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1.8700000000000001E-2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2.81E-2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2.46E-2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1.7600000000000001E-2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1.9800000000000002E-2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3.3300000000000003E-2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9.4187999999999992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6.157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3.5344000000000002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4.2111999999999998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3.4403999999999999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1.9364000000000001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1.2878000000000001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12.364000000000001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18.342500000000001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13.645499999999998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16.802499999999998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22.203500000000002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32.411500000000004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31.097000000000001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4.9560000000000004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2.2120000000000002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171.7664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191.5761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157.68119999999999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179.88290000000001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200.8974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230.14269999999999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230.4982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229.50569999999999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237.24469999999999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213.0129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240.01169999999999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265.09359999999998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298.23899999999998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302.5102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5.4333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10.648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17.1905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26.185500000000001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0.2455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0.2261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0.19989999999999999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0.20449999999999999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0.22600000000000001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0.24229999999999999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0.24149999999999999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0.62439999999999996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0.69079999999999997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0.78159999999999996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0.78029999999999999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0.80920000000000003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0.86470000000000002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0.97989999999999999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2.7799999999999998E-2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1.8700000000000001E-2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2.7900000000000001E-2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5.5100000000000003E-2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0.1263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0.22650000000000001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0.25140000000000001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9.4657999999999998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6.1757999999999997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3.5344000000000002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1.3724000000000001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0.29139999999999999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12.397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18.425000000000001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13.695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13.326499999999999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13.629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16.769500000000001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14.222999999999999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4.9630000000000001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2.2189999999999999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171.94900000000001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193.2713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160.67420000000001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145.0307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105.1131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65.006600000000006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26.412600000000001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229.68639999999999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237.4563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213.04349999999999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203.44130000000001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168.68690000000001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131.77379999999999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95.348200000000006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7.1410999999999998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11.724500000000001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18.6356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30.293299999999999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0.22919999999999999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0.21310000000000001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0.18640000000000001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0.18920000000000001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0.20269999999999999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0.21510000000000001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0.22639999999999999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0.62219999999999998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0.68130000000000002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0.77029999999999998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0.77600000000000002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0.75270000000000004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0.8165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0.89059999999999995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2.4500000000000001E-2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1.78E-2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2.52E-2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5.4699999999999999E-2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0.1105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0.17050000000000001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0.2152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9.0991999999999997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5.9501999999999997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3.4686000000000003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0.9870000000000001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0.29139999999999999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12.033999999999999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17.814500000000002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13.277000000000001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13.172499999999999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12.694000000000001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12.644499999999999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11.2585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4.8930000000000007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2.1910000000000003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171.02780000000001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195.19399999999999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164.52799999999999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139.65110000000001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102.7251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62.213999999999999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20.5046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228.78720000000001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240.06440000000001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218.2764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199.93270000000001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168.7764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132.36920000000001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94.970299999999995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10.29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15.668100000000001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23.345600000000001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35.460700000000003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47.808500000000002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0.24010000000000001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0.216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0.19989999999999999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0.188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0.1817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0.19220000000000001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0.1865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0.62549999999999994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0.68589999999999995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0.67320000000000002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0.62819999999999998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0.54759999999999998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0.57040000000000002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0.63370000000000004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2.6200000000000001E-2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1.7899999999999999E-2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3.32E-2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6.5699999999999995E-2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0.1321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0.21390000000000001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0.25519999999999998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9.5221999999999998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6.2885999999999997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3.6472000000000002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0.89300000000000002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0.2162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2.8199999999999996E-2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12.286999999999999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15.686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11.9625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2.3210000000000002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1.8975000000000002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5.3789999999999996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7.3094999999999999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4.9139999999999997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2.8000000000000001E-2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175.4228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187.0565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114.0331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68.671400000000006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26.228100000000001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-14.7257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-40.492899999999999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233.1268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232.82409999999999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171.67590000000001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130.44280000000001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92.103200000000001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56.752600000000001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33.495899999999999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4.6374000000000004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6.8465999999999996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10.2264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15.0992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0.2351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0.20760000000000001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0.17960000000000001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0.18240000000000001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0.1875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0.1928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0.2109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0.62909999999999999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0.68720000000000003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0.73570000000000002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0.76400000000000001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0.77200000000000002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0.82050000000000001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0.87709999999999999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2.4899999999999999E-2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1.6899999999999998E-2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1.8800000000000001E-2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3.4599999999999999E-2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6.6900000000000001E-2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0.1234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0.18790000000000001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9.2590000000000003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6.2697999999999992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3.6189999999999998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1.9551999999999998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0.81779999999999997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12.138500000000001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15.548500000000001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14.432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15.543000000000001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17.7925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21.785499999999999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25.762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4.9210000000000003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2.8000000000000001E-2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170.7998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178.21420000000001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161.79759999999999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146.41480000000001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134.89009999999999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121.3625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100.5157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228.55029999999999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224.92349999999999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218.59950000000001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209.2236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203.4134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193.70830000000001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176.4092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13.5144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18.6813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22.2455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31.092400000000001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30.267800000000001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0.23019999999999999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0.20960000000000001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0.22320000000000001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0.26090000000000002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0.28999999999999998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0.2949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0.28189999999999998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0.61509999999999998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0.66469999999999996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0.7329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0.81940000000000002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0.85970000000000002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0.9738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1.1047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2.4500000000000001E-2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1.7399999999999999E-2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3.2300000000000002E-2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7.2800000000000004E-2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0.14480000000000001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0.16120000000000001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0.14929999999999999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9.1462000000000003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6.2134000000000009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1.786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0.39479999999999998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2.8199999999999996E-2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5.6399999999999992E-2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12.0395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15.4055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8.4700000000000006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0.20350000000000001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0.70950000000000002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0.66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0.1045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4.8719999999999999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2.8000000000000001E-2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172.40129999999999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186.29239999999999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101.54640000000001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49.160899999999998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17.825600000000001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-10.538399999999999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-31.151800000000001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230.20079999999999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232.25980000000001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159.81569999999999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112.3291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84.627499999999998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60.103299999999997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42.543599999999998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2025-08-18T11:47:01Z</dcterms:modified>
</cp:coreProperties>
</file>