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USA\SuppXLS\"/>
    </mc:Choice>
  </mc:AlternateContent>
  <xr:revisionPtr revIDLastSave="0" documentId="13_ncr:1_{DE9B1B38-A323-4F3E-ABEE-EADEFE117029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Veda" sheetId="1" r:id="rId1"/>
    <sheet name="historical_dat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" i="1" l="1"/>
  <c r="AG9" i="1"/>
  <c r="AH9" i="1" s="1"/>
  <c r="AG8" i="1"/>
  <c r="AH8" i="1" s="1"/>
  <c r="AF9" i="1"/>
  <c r="AF8" i="1"/>
  <c r="X9" i="1"/>
  <c r="X8" i="1"/>
  <c r="Y9" i="1"/>
  <c r="Z9" i="1" s="1"/>
  <c r="Y8" i="1"/>
  <c r="Z8" i="1" s="1"/>
  <c r="D8" i="1"/>
  <c r="D6" i="1"/>
  <c r="D7" i="1"/>
  <c r="D5" i="1"/>
  <c r="E24" i="1"/>
  <c r="E23" i="1"/>
  <c r="E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8" authorId="0" shapeId="0" xr:uid="{79577DE7-359E-49C1-A1D9-EC64BAD436CB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29-07-2025
ember
</t>
        </r>
      </text>
    </comment>
  </commentList>
</comments>
</file>

<file path=xl/sharedStrings.xml><?xml version="1.0" encoding="utf-8"?>
<sst xmlns="http://schemas.openxmlformats.org/spreadsheetml/2006/main" count="168" uniqueCount="74">
  <si>
    <t>~TFM_INS-AT</t>
  </si>
  <si>
    <t>~UC_Sets: R_E: AllRegions</t>
  </si>
  <si>
    <t>pset_ci</t>
  </si>
  <si>
    <t>process</t>
  </si>
  <si>
    <t>AFA</t>
  </si>
  <si>
    <t>coal</t>
  </si>
  <si>
    <t>hydro</t>
  </si>
  <si>
    <t>ep*</t>
  </si>
  <si>
    <t>gas</t>
  </si>
  <si>
    <t>solar</t>
  </si>
  <si>
    <t>~UC_T: UC_CAP~UP</t>
  </si>
  <si>
    <t>~UC_T: UC_CAP~LO</t>
  </si>
  <si>
    <t>wind</t>
  </si>
  <si>
    <t>UC_N</t>
  </si>
  <si>
    <t>pset_co</t>
  </si>
  <si>
    <t>UC_ACT</t>
  </si>
  <si>
    <t>UC_RHSRT</t>
  </si>
  <si>
    <t>UC_RHSRT~0</t>
  </si>
  <si>
    <t>UC_CAP</t>
  </si>
  <si>
    <t>nuclear</t>
  </si>
  <si>
    <t>UCE_max coal fleet utilization</t>
  </si>
  <si>
    <t>-CO2Captured</t>
  </si>
  <si>
    <t>UCE_min coal fleet utilization</t>
  </si>
  <si>
    <t>oil</t>
  </si>
  <si>
    <t>UCE_max gas fleet utilization</t>
  </si>
  <si>
    <t>UCE_min gas fleet utilization</t>
  </si>
  <si>
    <t>~TFM_INS</t>
  </si>
  <si>
    <t>attribute</t>
  </si>
  <si>
    <t>value</t>
  </si>
  <si>
    <t>START</t>
  </si>
  <si>
    <t>Bioenergy + CCUS</t>
  </si>
  <si>
    <t>Bioenergy - Cofiring</t>
  </si>
  <si>
    <t>Bioenergy - Large scale unit</t>
  </si>
  <si>
    <t>Bioenergy - Medium-scale CHP</t>
  </si>
  <si>
    <t>Concentrating solar power</t>
  </si>
  <si>
    <t>Fuel cell (distributed electricity generation)</t>
  </si>
  <si>
    <t>cset_cn</t>
  </si>
  <si>
    <t>other_indexes</t>
  </si>
  <si>
    <t>Marine</t>
  </si>
  <si>
    <t>VDA_EMCB</t>
  </si>
  <si>
    <t>CO2</t>
  </si>
  <si>
    <t>Oxyfuel + CCS</t>
  </si>
  <si>
    <t>Solar photovoltaics - Buildings</t>
  </si>
  <si>
    <t>Solar photovoltaics - Large scale unit</t>
  </si>
  <si>
    <t>Wind offshore</t>
  </si>
  <si>
    <t>Wind onshore</t>
  </si>
  <si>
    <t>CCGT - CHP</t>
  </si>
  <si>
    <t>~UC_T: FX</t>
  </si>
  <si>
    <t>pset_pn</t>
  </si>
  <si>
    <t>UCE_Solar capacity aggregation for peak</t>
  </si>
  <si>
    <t>ElcAgg_Solar</t>
  </si>
  <si>
    <t>UCE_Wind capacity aggregation for peak</t>
  </si>
  <si>
    <t>ElcAgg_Wind</t>
  </si>
  <si>
    <t>ep*,EN*</t>
  </si>
  <si>
    <t>Geothermal*</t>
  </si>
  <si>
    <t>EMBER Utilization Factors</t>
  </si>
  <si>
    <t>model_fuel</t>
  </si>
  <si>
    <t>bioenergy</t>
  </si>
  <si>
    <t>IRENA Utilization Factors</t>
  </si>
  <si>
    <t>geothermal</t>
  </si>
  <si>
    <t>EMBER Generation (TWh)</t>
  </si>
  <si>
    <t>Total</t>
  </si>
  <si>
    <t>IRENA Generation (TWh)</t>
  </si>
  <si>
    <t>EMBER Capacity (GW)</t>
  </si>
  <si>
    <t>IRENA Capacity (GW)</t>
  </si>
  <si>
    <t>Electricity Trade Data (TWh) - Source: UNSD</t>
  </si>
  <si>
    <t>ISO</t>
  </si>
  <si>
    <t>USA</t>
  </si>
  <si>
    <t>Export</t>
  </si>
  <si>
    <t>Import</t>
  </si>
  <si>
    <t>ember_min</t>
  </si>
  <si>
    <t>ember_max</t>
  </si>
  <si>
    <t>irena_min</t>
  </si>
  <si>
    <t>irena_max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</si>
</sst>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1"/>
      <name val="Aptos Narrow"/>
      <family val="2"/>
    </font>
  </fonts>
  <fills count="5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DCE6F1"/>
        <bgColor indexed="64"/>
      </patternFill>
    </fill>
    <fill>
      <patternFill patternType="solid">
        <fgColor rgb="FFFFFFC8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/>
  </cellStyleXfs>
  <cellXfs count="11">
    <xf numFmtId="0" fontId="0" fillId="0" borderId="0" xfId="0"/>
    <xf numFmtId="0" fontId="0" fillId="0" borderId="0" xfId="0" quotePrefix="1"/>
    <xf numFmtId="0" fontId="0" fillId="0" borderId="0" xfId="0" applyAlignment="1">
      <alignment vertical="center"/>
    </xf>
    <xf numFmtId="2" fontId="0" fillId="0" borderId="0" xfId="0" applyNumberFormat="1"/>
    <xf numFmtId="164" fontId="0" fillId="0" borderId="0" xfId="0" applyNumberFormat="1"/>
    <xf numFmtId="164" fontId="1" fillId="0" borderId="0" xfId="1" applyNumberFormat="1"/>
    <xf numFmtId="0" fontId="5" fillId="0" borderId="0" xfId="0" applyFont="1"/>
    <xf numFmtId="0" fontId="4" fillId="3" borderId="0" xfId="0" applyFont="1" applyFill="1"/>
    <xf numFmtId="0" fontId="4" fillId="4" borderId="0" xfId="0" applyFont="1" applyFill="1"/>
    <xf numFmtId="165" fontId="0" fillId="0" borderId="0" xfId="0" applyNumberFormat="1"/>
    <xf numFmtId="0" fontId="6" fillId="2" borderId="0" xfId="0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J40"/>
  <sheetViews>
    <sheetView workbookViewId="0">
      <selection activeCell="D16" sqref="D16"/>
    </sheetView>
  </sheetViews>
  <sheetFormatPr defaultRowHeight="14.25" x14ac:dyDescent="0.45"/>
  <cols>
    <col min="2" max="2" width="10.9296875" bestFit="1" customWidth="1"/>
    <col min="3" max="3" width="6.9296875" bestFit="1" customWidth="1"/>
    <col min="4" max="4" width="8.59765625" customWidth="1"/>
    <col min="5" max="5" width="9.53125" customWidth="1"/>
    <col min="6" max="7" width="9.73046875" bestFit="1" customWidth="1"/>
    <col min="8" max="8" width="10.06640625" bestFit="1" customWidth="1"/>
    <col min="9" max="9" width="8.59765625" bestFit="1" customWidth="1"/>
    <col min="10" max="10" width="8.9296875" bestFit="1" customWidth="1"/>
    <col min="15" max="15" width="6.265625" bestFit="1" customWidth="1"/>
    <col min="16" max="16" width="4.06640625" bestFit="1" customWidth="1"/>
    <col min="17" max="17" width="4.19921875" bestFit="1" customWidth="1"/>
    <col min="18" max="18" width="4.73046875" bestFit="1" customWidth="1"/>
    <col min="19" max="19" width="4.19921875" bestFit="1" customWidth="1"/>
    <col min="20" max="20" width="4.73046875" bestFit="1" customWidth="1"/>
    <col min="21" max="21" width="24" bestFit="1" customWidth="1"/>
    <col min="22" max="22" width="6.33203125" bestFit="1" customWidth="1"/>
    <col min="23" max="23" width="6.33203125" customWidth="1"/>
    <col min="24" max="24" width="7" bestFit="1" customWidth="1"/>
    <col min="25" max="26" width="7.86328125" bestFit="1" customWidth="1"/>
    <col min="27" max="27" width="9.19921875" bestFit="1" customWidth="1"/>
    <col min="28" max="28" width="11.19921875" bestFit="1" customWidth="1"/>
    <col min="30" max="30" width="23.73046875" bestFit="1" customWidth="1"/>
    <col min="31" max="31" width="6.33203125" bestFit="1" customWidth="1"/>
    <col min="32" max="32" width="7" bestFit="1" customWidth="1"/>
    <col min="33" max="33" width="7.86328125" bestFit="1" customWidth="1"/>
    <col min="34" max="34" width="4.73046875" bestFit="1" customWidth="1"/>
    <col min="35" max="35" width="9.19921875" bestFit="1" customWidth="1"/>
    <col min="36" max="36" width="11.19921875" bestFit="1" customWidth="1"/>
  </cols>
  <sheetData>
    <row r="1" spans="2:36" x14ac:dyDescent="0.45">
      <c r="AA1">
        <v>1.1000000000000001</v>
      </c>
      <c r="AC1">
        <v>0.9</v>
      </c>
    </row>
    <row r="2" spans="2:36" x14ac:dyDescent="0.45">
      <c r="F2" s="10" t="s">
        <v>56</v>
      </c>
      <c r="G2" s="10" t="s">
        <v>70</v>
      </c>
      <c r="H2" s="10" t="s">
        <v>71</v>
      </c>
      <c r="I2" s="10" t="s">
        <v>72</v>
      </c>
      <c r="J2" s="10" t="s">
        <v>73</v>
      </c>
    </row>
    <row r="3" spans="2:36" x14ac:dyDescent="0.45">
      <c r="B3" t="s">
        <v>0</v>
      </c>
      <c r="F3" t="s">
        <v>57</v>
      </c>
      <c r="G3" s="4">
        <v>0.54863047126229303</v>
      </c>
      <c r="H3" s="4">
        <v>0.89062522319196646</v>
      </c>
      <c r="I3" s="4">
        <v>0.57869297792104235</v>
      </c>
      <c r="J3" s="4">
        <v>0.94365811868302962</v>
      </c>
      <c r="V3" t="s">
        <v>1</v>
      </c>
    </row>
    <row r="4" spans="2:36" x14ac:dyDescent="0.45">
      <c r="B4" t="s">
        <v>2</v>
      </c>
      <c r="C4" t="s">
        <v>3</v>
      </c>
      <c r="D4" t="s">
        <v>4</v>
      </c>
      <c r="F4" t="s">
        <v>5</v>
      </c>
      <c r="G4" s="4">
        <v>0.37884710642106634</v>
      </c>
      <c r="H4" s="4">
        <v>0.68993375409691593</v>
      </c>
      <c r="I4" s="4">
        <v>0.45128471065076869</v>
      </c>
      <c r="J4" s="4">
        <v>0.78236903179580108</v>
      </c>
    </row>
    <row r="5" spans="2:36" x14ac:dyDescent="0.45">
      <c r="B5" t="s">
        <v>6</v>
      </c>
      <c r="C5" t="s">
        <v>53</v>
      </c>
      <c r="D5" s="5">
        <f>IFERROR(VLOOKUP(B5,$F$3:$J$11,5,FALSE),"")</f>
        <v>0.3892785813467925</v>
      </c>
      <c r="F5" t="s">
        <v>8</v>
      </c>
      <c r="G5" s="4">
        <v>0.23254337785044626</v>
      </c>
      <c r="H5" s="4">
        <v>0.43459414324342821</v>
      </c>
      <c r="I5" s="4">
        <v>0.21452713874059057</v>
      </c>
      <c r="J5" s="4">
        <v>0.39466156459867135</v>
      </c>
    </row>
    <row r="6" spans="2:36" x14ac:dyDescent="0.45">
      <c r="B6" t="s">
        <v>9</v>
      </c>
      <c r="C6" t="s">
        <v>7</v>
      </c>
      <c r="D6" s="5">
        <f t="shared" ref="D6:D7" si="0">IFERROR(VLOOKUP(B6,$F$3:$J$11,5,FALSE),"")</f>
        <v>0.18705064796094981</v>
      </c>
      <c r="F6" t="s">
        <v>59</v>
      </c>
      <c r="G6" s="4"/>
      <c r="H6" s="4"/>
      <c r="I6" s="4">
        <v>0.59758823019714979</v>
      </c>
      <c r="J6" s="4">
        <v>0.87674857001201367</v>
      </c>
      <c r="U6" t="s">
        <v>11</v>
      </c>
      <c r="AD6" t="s">
        <v>10</v>
      </c>
    </row>
    <row r="7" spans="2:36" x14ac:dyDescent="0.45">
      <c r="B7" t="s">
        <v>12</v>
      </c>
      <c r="C7" t="s">
        <v>7</v>
      </c>
      <c r="D7" s="5">
        <f t="shared" si="0"/>
        <v>0.3539464426516985</v>
      </c>
      <c r="F7" t="s">
        <v>6</v>
      </c>
      <c r="G7" s="4">
        <v>0.30106784050434288</v>
      </c>
      <c r="H7" s="4">
        <v>0.43326382946908459</v>
      </c>
      <c r="I7" s="4">
        <v>0.24865417698441153</v>
      </c>
      <c r="J7" s="4">
        <v>0.3892785813467925</v>
      </c>
      <c r="U7" t="s">
        <v>13</v>
      </c>
      <c r="V7" t="s">
        <v>2</v>
      </c>
      <c r="W7" t="s">
        <v>14</v>
      </c>
      <c r="X7" t="s">
        <v>15</v>
      </c>
      <c r="Y7">
        <v>2022</v>
      </c>
      <c r="Z7">
        <v>2050</v>
      </c>
      <c r="AA7" t="s">
        <v>16</v>
      </c>
      <c r="AB7" t="s">
        <v>17</v>
      </c>
      <c r="AD7" t="s">
        <v>13</v>
      </c>
      <c r="AE7" t="s">
        <v>2</v>
      </c>
      <c r="AF7" t="s">
        <v>15</v>
      </c>
      <c r="AG7" t="s">
        <v>18</v>
      </c>
      <c r="AH7">
        <v>2050</v>
      </c>
      <c r="AI7" t="s">
        <v>16</v>
      </c>
      <c r="AJ7" t="s">
        <v>17</v>
      </c>
    </row>
    <row r="8" spans="2:36" x14ac:dyDescent="0.45">
      <c r="B8" t="s">
        <v>19</v>
      </c>
      <c r="C8" t="s">
        <v>7</v>
      </c>
      <c r="D8" s="5">
        <f>IFERROR(VLOOKUP(B8,$F$3:$J$11,3,FALSE),"")</f>
        <v>0.94168774792584609</v>
      </c>
      <c r="F8" t="s">
        <v>19</v>
      </c>
      <c r="G8" s="4">
        <v>0.86193992895014826</v>
      </c>
      <c r="H8" s="4">
        <v>0.94168774792584609</v>
      </c>
      <c r="I8" s="4">
        <v>0.89761085725848577</v>
      </c>
      <c r="J8" s="4">
        <v>0.98116112012154111</v>
      </c>
      <c r="U8" t="s">
        <v>20</v>
      </c>
      <c r="V8" t="s">
        <v>5</v>
      </c>
      <c r="W8" s="1" t="s">
        <v>21</v>
      </c>
      <c r="X8">
        <f>-1/8.76</f>
        <v>-0.11415525114155252</v>
      </c>
      <c r="Y8" s="3">
        <f>VLOOKUP(V8,$F$3:$J$11,3,FALSE)</f>
        <v>0.68993375409691593</v>
      </c>
      <c r="Z8" s="3">
        <f>Y8*$AA$1</f>
        <v>0.75892712950660757</v>
      </c>
      <c r="AA8">
        <v>0</v>
      </c>
      <c r="AB8">
        <v>3</v>
      </c>
      <c r="AD8" t="s">
        <v>22</v>
      </c>
      <c r="AE8" t="s">
        <v>5</v>
      </c>
      <c r="AF8">
        <f>-1/8.76</f>
        <v>-0.11415525114155252</v>
      </c>
      <c r="AG8" s="3">
        <f>VLOOKUP(AE8,$F$3:$J$11,2,FALSE)</f>
        <v>0.37884710642106634</v>
      </c>
      <c r="AH8">
        <f>AG8*$AC$1</f>
        <v>0.3409623957789597</v>
      </c>
      <c r="AI8">
        <v>0</v>
      </c>
      <c r="AJ8">
        <v>3</v>
      </c>
    </row>
    <row r="9" spans="2:36" x14ac:dyDescent="0.45">
      <c r="F9" t="s">
        <v>23</v>
      </c>
      <c r="G9" s="4">
        <v>8.8500483037795494E-2</v>
      </c>
      <c r="H9" s="4">
        <v>0.24242125602133488</v>
      </c>
      <c r="I9" s="4">
        <v>0.11213559179835184</v>
      </c>
      <c r="J9" s="4">
        <v>0.29107932795949315</v>
      </c>
      <c r="U9" t="s">
        <v>24</v>
      </c>
      <c r="V9" t="s">
        <v>8</v>
      </c>
      <c r="W9" s="1" t="s">
        <v>21</v>
      </c>
      <c r="X9">
        <f>-1/8.76</f>
        <v>-0.11415525114155252</v>
      </c>
      <c r="Y9" s="3">
        <f>VLOOKUP(V9,$F$3:$J$11,3,FALSE)</f>
        <v>0.43459414324342821</v>
      </c>
      <c r="Z9" s="3">
        <f>Y9*$AA$1</f>
        <v>0.47805355756777107</v>
      </c>
      <c r="AA9">
        <v>0</v>
      </c>
      <c r="AB9">
        <v>3</v>
      </c>
      <c r="AD9" t="s">
        <v>25</v>
      </c>
      <c r="AE9" t="s">
        <v>8</v>
      </c>
      <c r="AF9">
        <f>-1/8.76</f>
        <v>-0.11415525114155252</v>
      </c>
      <c r="AG9" s="3">
        <f>VLOOKUP(AE9,$F$3:$J$11,2,FALSE)</f>
        <v>0.23254337785044626</v>
      </c>
      <c r="AH9">
        <f>AG9*$AC$1</f>
        <v>0.20928904006540164</v>
      </c>
      <c r="AI9">
        <v>0</v>
      </c>
      <c r="AJ9">
        <v>3</v>
      </c>
    </row>
    <row r="10" spans="2:36" ht="14.65" customHeight="1" x14ac:dyDescent="0.45">
      <c r="F10" t="s">
        <v>9</v>
      </c>
      <c r="G10" s="4">
        <v>3.6837332815181839E-2</v>
      </c>
      <c r="H10" s="4">
        <v>0.20499200320398811</v>
      </c>
      <c r="I10" s="4">
        <v>0.12571540459727984</v>
      </c>
      <c r="J10" s="4">
        <v>0.18705064796094981</v>
      </c>
    </row>
    <row r="11" spans="2:36" ht="14.65" customHeight="1" x14ac:dyDescent="0.45">
      <c r="F11" t="s">
        <v>12</v>
      </c>
      <c r="G11" s="4">
        <v>0.19932808100882485</v>
      </c>
      <c r="H11" s="4">
        <v>0.34995147575899105</v>
      </c>
      <c r="I11" s="4">
        <v>0.20109032913765423</v>
      </c>
      <c r="J11" s="4">
        <v>0.3539464426516985</v>
      </c>
    </row>
    <row r="13" spans="2:36" x14ac:dyDescent="0.45">
      <c r="B13" t="s">
        <v>26</v>
      </c>
    </row>
    <row r="14" spans="2:36" x14ac:dyDescent="0.45">
      <c r="B14" t="s">
        <v>27</v>
      </c>
      <c r="C14" t="s">
        <v>28</v>
      </c>
      <c r="D14" t="s">
        <v>3</v>
      </c>
    </row>
    <row r="15" spans="2:36" x14ac:dyDescent="0.45">
      <c r="B15" t="s">
        <v>29</v>
      </c>
      <c r="C15">
        <v>2100</v>
      </c>
      <c r="D15" s="1" t="str">
        <f>_xlfn.TEXTJOIN(",",TRUE,L15:L28)</f>
        <v>Bioenergy + CCUS,Bioenergy - Cofiring,Bioenergy - Large scale unit,Bioenergy - Medium-scale CHP,Concentrating solar power,Fuel cell (distributed electricity generation),Marine,Oxyfuel + CCS,Solar photovoltaics - Buildings,Solar photovoltaics - Large scale unit,Wind offshore,Wind onshore,CCGT - CHP,Geothermal*</v>
      </c>
      <c r="L15" t="s">
        <v>30</v>
      </c>
    </row>
    <row r="16" spans="2:36" x14ac:dyDescent="0.45">
      <c r="L16" t="s">
        <v>31</v>
      </c>
    </row>
    <row r="17" spans="2:12" x14ac:dyDescent="0.45">
      <c r="L17" t="s">
        <v>32</v>
      </c>
    </row>
    <row r="18" spans="2:12" x14ac:dyDescent="0.45">
      <c r="L18" t="s">
        <v>33</v>
      </c>
    </row>
    <row r="19" spans="2:12" x14ac:dyDescent="0.45">
      <c r="L19" t="s">
        <v>34</v>
      </c>
    </row>
    <row r="20" spans="2:12" x14ac:dyDescent="0.45">
      <c r="B20" t="s">
        <v>26</v>
      </c>
      <c r="L20" t="s">
        <v>35</v>
      </c>
    </row>
    <row r="21" spans="2:12" x14ac:dyDescent="0.45">
      <c r="B21" t="s">
        <v>27</v>
      </c>
      <c r="C21" t="s">
        <v>36</v>
      </c>
      <c r="D21" t="s">
        <v>37</v>
      </c>
      <c r="E21" t="s">
        <v>28</v>
      </c>
      <c r="L21" t="s">
        <v>38</v>
      </c>
    </row>
    <row r="22" spans="2:12" x14ac:dyDescent="0.45">
      <c r="B22" t="s">
        <v>39</v>
      </c>
      <c r="C22" t="s">
        <v>5</v>
      </c>
      <c r="D22" t="s">
        <v>40</v>
      </c>
      <c r="E22">
        <f>G22*3.6</f>
        <v>338.40000000000003</v>
      </c>
      <c r="G22">
        <v>94</v>
      </c>
      <c r="L22" t="s">
        <v>41</v>
      </c>
    </row>
    <row r="23" spans="2:12" x14ac:dyDescent="0.45">
      <c r="B23" t="s">
        <v>39</v>
      </c>
      <c r="C23" t="s">
        <v>8</v>
      </c>
      <c r="D23" t="s">
        <v>40</v>
      </c>
      <c r="E23">
        <f>G23*3.6</f>
        <v>198</v>
      </c>
      <c r="G23">
        <v>55</v>
      </c>
      <c r="L23" t="s">
        <v>42</v>
      </c>
    </row>
    <row r="24" spans="2:12" x14ac:dyDescent="0.45">
      <c r="B24" t="s">
        <v>39</v>
      </c>
      <c r="C24" t="s">
        <v>23</v>
      </c>
      <c r="D24" t="s">
        <v>40</v>
      </c>
      <c r="E24">
        <f>G24*3.6</f>
        <v>252</v>
      </c>
      <c r="G24">
        <v>70</v>
      </c>
      <c r="L24" t="s">
        <v>43</v>
      </c>
    </row>
    <row r="25" spans="2:12" x14ac:dyDescent="0.45">
      <c r="L25" t="s">
        <v>44</v>
      </c>
    </row>
    <row r="26" spans="2:12" x14ac:dyDescent="0.45">
      <c r="L26" t="s">
        <v>45</v>
      </c>
    </row>
    <row r="27" spans="2:12" x14ac:dyDescent="0.45">
      <c r="L27" s="2" t="s">
        <v>46</v>
      </c>
    </row>
    <row r="28" spans="2:12" x14ac:dyDescent="0.45">
      <c r="L28" t="s">
        <v>54</v>
      </c>
    </row>
    <row r="35" spans="2:6" x14ac:dyDescent="0.45">
      <c r="E35" t="s">
        <v>47</v>
      </c>
    </row>
    <row r="36" spans="2:6" x14ac:dyDescent="0.45">
      <c r="B36" t="s">
        <v>13</v>
      </c>
      <c r="C36" t="s">
        <v>48</v>
      </c>
      <c r="D36" t="s">
        <v>2</v>
      </c>
      <c r="E36" t="s">
        <v>18</v>
      </c>
      <c r="F36" t="s">
        <v>17</v>
      </c>
    </row>
    <row r="37" spans="2:6" x14ac:dyDescent="0.45">
      <c r="B37" t="s">
        <v>49</v>
      </c>
      <c r="C37" t="s">
        <v>50</v>
      </c>
      <c r="E37">
        <v>1</v>
      </c>
      <c r="F37">
        <v>2</v>
      </c>
    </row>
    <row r="38" spans="2:6" x14ac:dyDescent="0.45">
      <c r="D38" t="s">
        <v>9</v>
      </c>
      <c r="E38">
        <v>-1</v>
      </c>
    </row>
    <row r="39" spans="2:6" x14ac:dyDescent="0.45">
      <c r="B39" t="s">
        <v>51</v>
      </c>
      <c r="C39" t="s">
        <v>52</v>
      </c>
      <c r="E39">
        <v>1</v>
      </c>
      <c r="F39">
        <v>2</v>
      </c>
    </row>
    <row r="40" spans="2:6" x14ac:dyDescent="0.45">
      <c r="D40" t="s">
        <v>12</v>
      </c>
      <c r="E40">
        <v>-1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88"/>
  <sheetViews>
    <sheetView tabSelected="1" workbookViewId="0">
      <selection sqref="A1:Z88"/>
    </sheetView>
  </sheetViews>
  <sheetFormatPr defaultRowHeight="14.25" x14ac:dyDescent="0.45"/>
  <cols>
    <col min="1" max="1" width="39.53125" bestFit="1" customWidth="1"/>
    <col min="2" max="7" width="11.73046875" bestFit="1" customWidth="1"/>
    <col min="8" max="8" width="8.73046875" bestFit="1" customWidth="1"/>
    <col min="9" max="12" width="11.73046875" bestFit="1" customWidth="1"/>
    <col min="13" max="13" width="8.73046875" bestFit="1" customWidth="1"/>
    <col min="14" max="19" width="11.73046875" bestFit="1" customWidth="1"/>
    <col min="20" max="20" width="8.73046875" bestFit="1" customWidth="1"/>
    <col min="21" max="23" width="11.73046875" bestFit="1" customWidth="1"/>
    <col min="24" max="24" width="8.73046875" bestFit="1" customWidth="1"/>
    <col min="25" max="25" width="7.73046875" bestFit="1" customWidth="1"/>
    <col min="26" max="27" width="4.73046875" bestFit="1" customWidth="1"/>
  </cols>
  <sheetData>
    <row r="1" spans="1:25" ht="15.75" customHeight="1" x14ac:dyDescent="0.5">
      <c r="A1" s="6" t="s">
        <v>55</v>
      </c>
    </row>
    <row r="2" spans="1:25" x14ac:dyDescent="0.45">
      <c r="A2" s="7" t="s">
        <v>56</v>
      </c>
      <c r="B2" s="7">
        <v>2000</v>
      </c>
      <c r="C2" s="7">
        <v>2001</v>
      </c>
      <c r="D2" s="7">
        <v>2002</v>
      </c>
      <c r="E2" s="7">
        <v>2003</v>
      </c>
      <c r="F2" s="7">
        <v>2004</v>
      </c>
      <c r="G2" s="7">
        <v>2005</v>
      </c>
      <c r="H2" s="7">
        <v>2006</v>
      </c>
      <c r="I2" s="7">
        <v>2007</v>
      </c>
      <c r="J2" s="7">
        <v>2008</v>
      </c>
      <c r="K2" s="7">
        <v>2009</v>
      </c>
      <c r="L2" s="7">
        <v>2010</v>
      </c>
      <c r="M2" s="7">
        <v>2011</v>
      </c>
      <c r="N2" s="7">
        <v>2012</v>
      </c>
      <c r="O2" s="7">
        <v>2013</v>
      </c>
      <c r="P2" s="7">
        <v>2014</v>
      </c>
      <c r="Q2" s="7">
        <v>2015</v>
      </c>
      <c r="R2" s="7">
        <v>2016</v>
      </c>
      <c r="S2" s="7">
        <v>2017</v>
      </c>
      <c r="T2" s="7">
        <v>2018</v>
      </c>
      <c r="U2" s="7">
        <v>2019</v>
      </c>
      <c r="V2" s="7">
        <v>2020</v>
      </c>
      <c r="W2" s="7">
        <v>2021</v>
      </c>
      <c r="X2" s="7">
        <v>2022</v>
      </c>
      <c r="Y2" s="7">
        <v>2023</v>
      </c>
    </row>
    <row r="3" spans="1:25" x14ac:dyDescent="0.45">
      <c r="A3" t="s">
        <v>57</v>
      </c>
      <c r="B3" s="4">
        <v>0.89062522319196646</v>
      </c>
      <c r="C3" s="4">
        <v>0.69678899280358397</v>
      </c>
      <c r="D3" s="4">
        <v>0.74800603116673936</v>
      </c>
      <c r="E3" s="4">
        <v>0.76020465632121148</v>
      </c>
      <c r="F3" s="4">
        <v>0.74784420566617438</v>
      </c>
      <c r="G3" s="4">
        <v>0.73599003735990043</v>
      </c>
      <c r="H3" s="4">
        <v>0.72227484698338673</v>
      </c>
      <c r="I3" s="4">
        <v>0.69066795163029759</v>
      </c>
      <c r="J3" s="4">
        <v>0.67864687100175214</v>
      </c>
      <c r="K3" s="4">
        <v>0.65559552052243575</v>
      </c>
      <c r="L3" s="4">
        <v>0.66443749325854817</v>
      </c>
      <c r="M3" s="4">
        <v>0.66201196417825925</v>
      </c>
      <c r="N3" s="4">
        <v>0.62723392155112279</v>
      </c>
      <c r="O3" s="4">
        <v>0.61041243088585706</v>
      </c>
      <c r="P3" s="4">
        <v>0.63515584141518866</v>
      </c>
      <c r="Q3" s="4">
        <v>0.60865638092548136</v>
      </c>
      <c r="R3" s="4">
        <v>0.60645902551984321</v>
      </c>
      <c r="S3" s="4">
        <v>0.60890247135321263</v>
      </c>
      <c r="T3" s="4">
        <v>0.6103440120795357</v>
      </c>
      <c r="U3" s="4">
        <v>0.58898171328201421</v>
      </c>
      <c r="V3" s="4">
        <v>0.57464458717798117</v>
      </c>
      <c r="W3" s="4">
        <v>0.59362368402088539</v>
      </c>
      <c r="X3" s="4">
        <v>0.5812370278123703</v>
      </c>
      <c r="Y3" s="4">
        <v>0.54863047126229303</v>
      </c>
    </row>
    <row r="4" spans="1:25" x14ac:dyDescent="0.45">
      <c r="A4" t="s">
        <v>5</v>
      </c>
      <c r="B4" s="4">
        <v>0.67155351143519759</v>
      </c>
      <c r="C4" s="4">
        <v>0.64817795527696032</v>
      </c>
      <c r="D4" s="4">
        <v>0.65716778034326806</v>
      </c>
      <c r="E4" s="4">
        <v>0.67364123953756039</v>
      </c>
      <c r="F4" s="4">
        <v>0.67517738977915964</v>
      </c>
      <c r="G4" s="4">
        <v>0.68666790295340163</v>
      </c>
      <c r="H4" s="4">
        <v>0.67841156311510031</v>
      </c>
      <c r="I4" s="4">
        <v>0.68993375409691593</v>
      </c>
      <c r="J4" s="4">
        <v>0.67757501708780188</v>
      </c>
      <c r="K4" s="4">
        <v>0.59666965969950614</v>
      </c>
      <c r="L4" s="4">
        <v>0.62139867362470103</v>
      </c>
      <c r="M4" s="4">
        <v>0.58165825098854018</v>
      </c>
      <c r="N4" s="4">
        <v>0.5192129789664629</v>
      </c>
      <c r="O4" s="4">
        <v>0.55046512285345728</v>
      </c>
      <c r="P4" s="4">
        <v>0.55835395597472026</v>
      </c>
      <c r="Q4" s="4">
        <v>0.51169520945224101</v>
      </c>
      <c r="R4" s="4">
        <v>0.49503229904481122</v>
      </c>
      <c r="S4" s="4">
        <v>0.49715749796492947</v>
      </c>
      <c r="T4" s="4">
        <v>0.50285617794482929</v>
      </c>
      <c r="U4" s="4">
        <v>0.45016449179220486</v>
      </c>
      <c r="V4" s="4">
        <v>0.37884710642106634</v>
      </c>
      <c r="W4" s="4">
        <v>0.45643802273081685</v>
      </c>
      <c r="X4" s="4">
        <v>0.45213505228499729</v>
      </c>
      <c r="Y4" s="4">
        <v>0.38479804073384022</v>
      </c>
    </row>
    <row r="5" spans="1:25" x14ac:dyDescent="0.45">
      <c r="A5" t="s">
        <v>8</v>
      </c>
      <c r="B5" s="4">
        <v>0.43459414324342821</v>
      </c>
      <c r="C5" s="4">
        <v>0.36540314349727282</v>
      </c>
      <c r="D5" s="4">
        <v>0.29817584612105158</v>
      </c>
      <c r="E5" s="4">
        <v>0.23254337785044626</v>
      </c>
      <c r="F5" s="4">
        <v>0.2357265436652799</v>
      </c>
      <c r="G5" s="4">
        <v>0.24140612469062864</v>
      </c>
      <c r="H5" s="4">
        <v>0.2511274034489509</v>
      </c>
      <c r="I5" s="4">
        <v>0.27007535324960963</v>
      </c>
      <c r="J5" s="4">
        <v>0.25948462775896008</v>
      </c>
      <c r="K5" s="4">
        <v>0.26346248138415496</v>
      </c>
      <c r="L5" s="4">
        <v>0.27698219360923532</v>
      </c>
      <c r="M5" s="4">
        <v>0.27663886332699111</v>
      </c>
      <c r="N5" s="4">
        <v>0.32619701364051612</v>
      </c>
      <c r="O5" s="4">
        <v>0.29366142042277804</v>
      </c>
      <c r="P5" s="4">
        <v>0.28649687567071613</v>
      </c>
      <c r="Q5" s="4">
        <v>0.33065522143544857</v>
      </c>
      <c r="R5" s="4">
        <v>0.33263847318431589</v>
      </c>
      <c r="S5" s="4">
        <v>0.30521444820465338</v>
      </c>
      <c r="T5" s="4">
        <v>0.32944173514367192</v>
      </c>
      <c r="U5" s="4">
        <v>0.3486145024125431</v>
      </c>
      <c r="V5" s="4">
        <v>0.35400006538725604</v>
      </c>
      <c r="W5" s="4">
        <v>0.33997063902656871</v>
      </c>
      <c r="X5" s="4">
        <v>0.3596458533135401</v>
      </c>
      <c r="Y5" s="4">
        <v>0.37973814833719327</v>
      </c>
    </row>
    <row r="6" spans="1:25" x14ac:dyDescent="0.45">
      <c r="A6" t="s">
        <v>6</v>
      </c>
      <c r="B6" s="4">
        <v>0.38842417421564296</v>
      </c>
      <c r="C6" s="4">
        <v>0.30106784050434288</v>
      </c>
      <c r="D6" s="4">
        <v>0.36765298184563266</v>
      </c>
      <c r="E6" s="4">
        <v>0.3877274618452502</v>
      </c>
      <c r="F6" s="4">
        <v>0.3821789596757309</v>
      </c>
      <c r="G6" s="4">
        <v>0.38831040806159256</v>
      </c>
      <c r="H6" s="4">
        <v>0.41468193196100595</v>
      </c>
      <c r="I6" s="4">
        <v>0.35268226729800917</v>
      </c>
      <c r="J6" s="4">
        <v>0.36407219451714945</v>
      </c>
      <c r="K6" s="4">
        <v>0.39082035929536607</v>
      </c>
      <c r="L6" s="4">
        <v>0.35195911470467772</v>
      </c>
      <c r="M6" s="4">
        <v>0.43326382946908459</v>
      </c>
      <c r="N6" s="4">
        <v>0.37511116863119892</v>
      </c>
      <c r="O6" s="4">
        <v>0.36288745538167544</v>
      </c>
      <c r="P6" s="4">
        <v>0.34618478903497041</v>
      </c>
      <c r="Q6" s="4">
        <v>0.33356574522188498</v>
      </c>
      <c r="R6" s="4">
        <v>0.355635417926433</v>
      </c>
      <c r="S6" s="4">
        <v>0.40032675731511858</v>
      </c>
      <c r="T6" s="4">
        <v>0.39007126945865267</v>
      </c>
      <c r="U6" s="4">
        <v>0.3850270381324043</v>
      </c>
      <c r="V6" s="4">
        <v>0.38122107308931918</v>
      </c>
      <c r="W6" s="4">
        <v>0.33379813440335088</v>
      </c>
      <c r="X6" s="4">
        <v>0.32779937982191626</v>
      </c>
      <c r="Y6" s="4">
        <v>0.31484244836536429</v>
      </c>
    </row>
    <row r="7" spans="1:25" x14ac:dyDescent="0.45">
      <c r="A7" t="s">
        <v>19</v>
      </c>
      <c r="B7" s="4">
        <v>0.87942471166058678</v>
      </c>
      <c r="C7" s="4">
        <v>0.89411146836959887</v>
      </c>
      <c r="D7" s="4">
        <v>0.90257394288951398</v>
      </c>
      <c r="E7" s="4">
        <v>0.87878026362602468</v>
      </c>
      <c r="F7" s="4">
        <v>0.90349131970940888</v>
      </c>
      <c r="G7" s="4">
        <v>0.89277192559438601</v>
      </c>
      <c r="H7" s="4">
        <v>0.89569716738416194</v>
      </c>
      <c r="I7" s="4">
        <v>0.91809192804997286</v>
      </c>
      <c r="J7" s="4">
        <v>0.91347995059881948</v>
      </c>
      <c r="K7" s="4">
        <v>0.90290022152900229</v>
      </c>
      <c r="L7" s="4">
        <v>0.91054525070375247</v>
      </c>
      <c r="M7" s="4">
        <v>0.8894249600873082</v>
      </c>
      <c r="N7" s="4">
        <v>0.86193992895014826</v>
      </c>
      <c r="O7" s="4">
        <v>0.90760556484993726</v>
      </c>
      <c r="P7" s="4">
        <v>0.92321336666847342</v>
      </c>
      <c r="Q7" s="4">
        <v>0.92228927845366193</v>
      </c>
      <c r="R7" s="4">
        <v>0.92380217248129226</v>
      </c>
      <c r="S7" s="4">
        <v>0.92230522339047183</v>
      </c>
      <c r="T7" s="4">
        <v>0.92660585428265319</v>
      </c>
      <c r="U7" s="4">
        <v>0.94168774792584609</v>
      </c>
      <c r="V7" s="4">
        <v>0.9343932618827927</v>
      </c>
      <c r="W7" s="4">
        <v>0.93146145005244818</v>
      </c>
      <c r="X7" s="4">
        <v>0.93043885976921004</v>
      </c>
      <c r="Y7" s="4">
        <v>0.92362409368335385</v>
      </c>
    </row>
    <row r="8" spans="1:25" x14ac:dyDescent="0.45">
      <c r="A8" t="s">
        <v>23</v>
      </c>
      <c r="B8" s="4">
        <v>0.15384240024907564</v>
      </c>
      <c r="C8" s="4">
        <v>0.17639100287502116</v>
      </c>
      <c r="D8" s="4">
        <v>0.19240503886325713</v>
      </c>
      <c r="E8" s="4">
        <v>0.24148085883858617</v>
      </c>
      <c r="F8" s="4">
        <v>0.24242125602133488</v>
      </c>
      <c r="G8" s="4">
        <v>0.23662122968749411</v>
      </c>
      <c r="H8" s="4">
        <v>0.13552151084626285</v>
      </c>
      <c r="I8" s="4">
        <v>0.14710082833476149</v>
      </c>
      <c r="J8" s="4">
        <v>0.10586624679230811</v>
      </c>
      <c r="K8" s="4">
        <v>9.370694076284751E-2</v>
      </c>
      <c r="L8" s="4">
        <v>9.1086417423546853E-2</v>
      </c>
      <c r="M8" s="4">
        <v>8.8500483037795494E-2</v>
      </c>
      <c r="N8" s="4">
        <v>8.9551048908755537E-2</v>
      </c>
      <c r="O8" s="4">
        <v>9.8286792364390599E-2</v>
      </c>
      <c r="P8" s="4">
        <v>0.1112275406417134</v>
      </c>
      <c r="Q8" s="4">
        <v>0.12869252564004549</v>
      </c>
      <c r="R8" s="4">
        <v>0.12213251408698061</v>
      </c>
      <c r="S8" s="4">
        <v>0.11817875589490232</v>
      </c>
      <c r="T8" s="4">
        <v>0.140084707266287</v>
      </c>
      <c r="U8" s="4">
        <v>0.12566811534077407</v>
      </c>
      <c r="V8" s="4">
        <v>0.13001961274298221</v>
      </c>
      <c r="W8" s="4">
        <v>0.13054791553549863</v>
      </c>
      <c r="X8" s="4">
        <v>0.13294029246864345</v>
      </c>
      <c r="Y8" s="4">
        <v>0.11759836661441653</v>
      </c>
    </row>
    <row r="9" spans="1:25" x14ac:dyDescent="0.45">
      <c r="A9" t="s">
        <v>9</v>
      </c>
      <c r="B9" s="4">
        <v>9.4806903490441935E-2</v>
      </c>
      <c r="C9" s="4">
        <v>0.10273972602739728</v>
      </c>
      <c r="D9" s="4">
        <v>9.8102168949771695E-2</v>
      </c>
      <c r="E9" s="4">
        <v>8.8973945742680638E-2</v>
      </c>
      <c r="F9" s="4">
        <v>8.8280060882800604E-2</v>
      </c>
      <c r="G9" s="4">
        <v>7.0545379918936946E-2</v>
      </c>
      <c r="H9" s="4">
        <v>5.2926525529265252E-2</v>
      </c>
      <c r="I9" s="4">
        <v>4.8357432775240995E-2</v>
      </c>
      <c r="J9" s="4">
        <v>6.0600935791194542E-2</v>
      </c>
      <c r="K9" s="4">
        <v>4.8611566275589352E-2</v>
      </c>
      <c r="L9" s="4">
        <v>4.0866228958958146E-2</v>
      </c>
      <c r="M9" s="4">
        <v>3.6837332815181839E-2</v>
      </c>
      <c r="N9" s="4">
        <v>5.7409086811024669E-2</v>
      </c>
      <c r="O9" s="4">
        <v>7.7884035495821485E-2</v>
      </c>
      <c r="P9" s="4">
        <v>0.18229540933261729</v>
      </c>
      <c r="Q9" s="4">
        <v>0.18380690808806913</v>
      </c>
      <c r="R9" s="4">
        <v>0.17679081654352205</v>
      </c>
      <c r="S9" s="4">
        <v>0.20155169769749093</v>
      </c>
      <c r="T9" s="4">
        <v>0.20499200320398811</v>
      </c>
      <c r="U9" s="4">
        <v>0.19811746703231933</v>
      </c>
      <c r="V9" s="4">
        <v>0.19521682926770992</v>
      </c>
      <c r="W9" s="4">
        <v>0.19676492706461959</v>
      </c>
      <c r="X9" s="4">
        <v>0.2047028449772488</v>
      </c>
      <c r="Y9" s="4">
        <v>0.19593603697839634</v>
      </c>
    </row>
    <row r="10" spans="1:25" x14ac:dyDescent="0.45">
      <c r="A10" t="s">
        <v>12</v>
      </c>
      <c r="B10" s="4">
        <v>0.26812094700894057</v>
      </c>
      <c r="C10" s="4">
        <v>0.19932808100882485</v>
      </c>
      <c r="D10" s="4">
        <v>0.26730924192648609</v>
      </c>
      <c r="E10" s="4">
        <v>0.21289954337899542</v>
      </c>
      <c r="F10" s="4">
        <v>0.24986923392284097</v>
      </c>
      <c r="G10" s="4">
        <v>0.23342193143869688</v>
      </c>
      <c r="H10" s="4">
        <v>0.26790716044606189</v>
      </c>
      <c r="I10" s="4">
        <v>0.23805377735027147</v>
      </c>
      <c r="J10" s="4">
        <v>0.25637463298970986</v>
      </c>
      <c r="K10" s="4">
        <v>0.2459163704620792</v>
      </c>
      <c r="L10" s="4">
        <v>0.27458181754886773</v>
      </c>
      <c r="M10" s="4">
        <v>0.29961079017671505</v>
      </c>
      <c r="N10" s="4">
        <v>0.27040105072755966</v>
      </c>
      <c r="O10" s="4">
        <v>0.31826939122256104</v>
      </c>
      <c r="P10" s="4">
        <v>0.32184233074442048</v>
      </c>
      <c r="Q10" s="4">
        <v>0.29918495942994222</v>
      </c>
      <c r="R10" s="4">
        <v>0.31793988290332525</v>
      </c>
      <c r="S10" s="4">
        <v>0.33052123836157127</v>
      </c>
      <c r="T10" s="4">
        <v>0.32879172207422758</v>
      </c>
      <c r="U10" s="4">
        <v>0.32527210812560242</v>
      </c>
      <c r="V10" s="4">
        <v>0.32511061495681998</v>
      </c>
      <c r="W10" s="4">
        <v>0.32456409548740911</v>
      </c>
      <c r="X10" s="4">
        <v>0.34995147575899105</v>
      </c>
      <c r="Y10" s="4">
        <v>0.32478950456528455</v>
      </c>
    </row>
    <row r="15" spans="1:25" ht="15.75" customHeight="1" x14ac:dyDescent="0.5">
      <c r="A15" s="6" t="s">
        <v>58</v>
      </c>
    </row>
    <row r="16" spans="1:25" x14ac:dyDescent="0.45">
      <c r="A16" s="7" t="s">
        <v>56</v>
      </c>
      <c r="B16" s="7">
        <v>2000</v>
      </c>
      <c r="C16" s="7">
        <v>2001</v>
      </c>
      <c r="D16" s="7">
        <v>2002</v>
      </c>
      <c r="E16" s="7">
        <v>2003</v>
      </c>
      <c r="F16" s="7">
        <v>2004</v>
      </c>
      <c r="G16" s="7">
        <v>2005</v>
      </c>
      <c r="H16" s="7">
        <v>2006</v>
      </c>
      <c r="I16" s="7">
        <v>2007</v>
      </c>
      <c r="J16" s="7">
        <v>2008</v>
      </c>
      <c r="K16" s="7">
        <v>2009</v>
      </c>
      <c r="L16" s="7">
        <v>2010</v>
      </c>
      <c r="M16" s="7">
        <v>2011</v>
      </c>
      <c r="N16" s="7">
        <v>2012</v>
      </c>
      <c r="O16" s="7">
        <v>2013</v>
      </c>
      <c r="P16" s="7">
        <v>2014</v>
      </c>
      <c r="Q16" s="7">
        <v>2015</v>
      </c>
      <c r="R16" s="7">
        <v>2016</v>
      </c>
      <c r="S16" s="7">
        <v>2017</v>
      </c>
      <c r="T16" s="7">
        <v>2018</v>
      </c>
      <c r="U16" s="7">
        <v>2019</v>
      </c>
      <c r="V16" s="7">
        <v>2020</v>
      </c>
      <c r="W16" s="7">
        <v>2021</v>
      </c>
      <c r="X16" s="7">
        <v>2022</v>
      </c>
    </row>
    <row r="17" spans="1:25" x14ac:dyDescent="0.45">
      <c r="A17" t="s">
        <v>57</v>
      </c>
      <c r="B17" s="4">
        <v>0.94365811868302962</v>
      </c>
      <c r="C17" s="4">
        <v>0.68559383760782999</v>
      </c>
      <c r="D17" s="4">
        <v>0.73369475559619457</v>
      </c>
      <c r="E17" s="4">
        <v>0.7348556644085017</v>
      </c>
      <c r="F17" s="4">
        <v>0.73933935701591147</v>
      </c>
      <c r="G17" s="4">
        <v>0.75916046258760472</v>
      </c>
      <c r="H17" s="4">
        <v>0.74528658837440942</v>
      </c>
      <c r="I17" s="4">
        <v>0.69364293783799436</v>
      </c>
      <c r="J17" s="4">
        <v>0.68484310999757936</v>
      </c>
      <c r="K17" s="4">
        <v>0.667656755780765</v>
      </c>
      <c r="L17" s="4">
        <v>0.68457670088663258</v>
      </c>
      <c r="M17" s="4">
        <v>0.67796151419614648</v>
      </c>
      <c r="N17" s="4">
        <v>0.65244510546887402</v>
      </c>
      <c r="O17" s="4">
        <v>0.62209726746527905</v>
      </c>
      <c r="P17" s="4">
        <v>0.65092912413517146</v>
      </c>
      <c r="Q17" s="4">
        <v>0.61672685798535054</v>
      </c>
      <c r="R17" s="4">
        <v>0.61071513481640749</v>
      </c>
      <c r="S17" s="4">
        <v>0.61227993554046112</v>
      </c>
      <c r="T17" s="4">
        <v>0.61424675703319098</v>
      </c>
      <c r="U17" s="4">
        <v>0.59851960113366587</v>
      </c>
      <c r="V17" s="4">
        <v>0.57869297792104235</v>
      </c>
      <c r="W17" s="4">
        <v>0.6001057351179182</v>
      </c>
      <c r="X17" s="4">
        <v>0.58762473375085889</v>
      </c>
    </row>
    <row r="18" spans="1:25" x14ac:dyDescent="0.45">
      <c r="A18" t="s">
        <v>5</v>
      </c>
      <c r="B18" s="4">
        <v>0.75717051282625658</v>
      </c>
      <c r="C18" s="4">
        <v>0.7180927619242653</v>
      </c>
      <c r="D18" s="4">
        <v>0.73636459534132392</v>
      </c>
      <c r="E18" s="4">
        <v>0.75768933070189082</v>
      </c>
      <c r="F18" s="4">
        <v>0.75994206495815586</v>
      </c>
      <c r="G18" s="4">
        <v>0.78236903179580108</v>
      </c>
      <c r="H18" s="4">
        <v>0.77387901819390625</v>
      </c>
      <c r="I18" s="4">
        <v>0.77105032145725216</v>
      </c>
      <c r="J18" s="4">
        <v>0.77473980729276393</v>
      </c>
      <c r="K18" s="4">
        <v>0.6856128955695171</v>
      </c>
      <c r="L18" s="4">
        <v>0.71646587238809811</v>
      </c>
      <c r="M18" s="4">
        <v>0.67200568147231754</v>
      </c>
      <c r="N18" s="4">
        <v>0.60421034583967392</v>
      </c>
      <c r="O18" s="4">
        <v>0.64275667160253747</v>
      </c>
      <c r="P18" s="4">
        <v>0.65186238755519688</v>
      </c>
      <c r="Q18" s="4">
        <v>0.59806937607527177</v>
      </c>
      <c r="R18" s="4">
        <v>0.57758381004129411</v>
      </c>
      <c r="S18" s="4">
        <v>0.58587379437339626</v>
      </c>
      <c r="T18" s="4">
        <v>0.59587866622622565</v>
      </c>
      <c r="U18" s="4">
        <v>0.53181736484477815</v>
      </c>
      <c r="V18" s="4">
        <v>0.45128471065076869</v>
      </c>
      <c r="W18" s="4">
        <v>0.53746113563018971</v>
      </c>
      <c r="X18" s="4">
        <v>0.54864863721203316</v>
      </c>
    </row>
    <row r="19" spans="1:25" x14ac:dyDescent="0.45">
      <c r="A19" t="s">
        <v>8</v>
      </c>
      <c r="B19" s="4">
        <v>0.2976781638234316</v>
      </c>
      <c r="C19" s="4">
        <v>0.32219144582413412</v>
      </c>
      <c r="D19" s="4">
        <v>0.25922042962458852</v>
      </c>
      <c r="E19" s="4">
        <v>0.21452713874059057</v>
      </c>
      <c r="F19" s="4">
        <v>0.22442905450337403</v>
      </c>
      <c r="G19" s="4">
        <v>0.23278839649180202</v>
      </c>
      <c r="H19" s="4">
        <v>0.24707302950595311</v>
      </c>
      <c r="I19" s="4">
        <v>0.26522983340694134</v>
      </c>
      <c r="J19" s="4">
        <v>0.26088186918268397</v>
      </c>
      <c r="K19" s="4">
        <v>0.26968828398559297</v>
      </c>
      <c r="L19" s="4">
        <v>0.28557877200905274</v>
      </c>
      <c r="M19" s="4">
        <v>0.286702524639805</v>
      </c>
      <c r="N19" s="4">
        <v>0.34086865603353944</v>
      </c>
      <c r="O19" s="4">
        <v>0.30993939262520942</v>
      </c>
      <c r="P19" s="4">
        <v>0.30599525417455309</v>
      </c>
      <c r="Q19" s="4">
        <v>0.35540021135231642</v>
      </c>
      <c r="R19" s="4">
        <v>0.36111750704091283</v>
      </c>
      <c r="S19" s="4">
        <v>0.33381145447234162</v>
      </c>
      <c r="T19" s="4">
        <v>0.36754237729011918</v>
      </c>
      <c r="U19" s="4">
        <v>0.39149918667202238</v>
      </c>
      <c r="V19" s="4">
        <v>0.39370115199065586</v>
      </c>
      <c r="W19" s="4">
        <v>0.37839299918119945</v>
      </c>
      <c r="X19" s="4">
        <v>0.39466156459867135</v>
      </c>
    </row>
    <row r="20" spans="1:25" x14ac:dyDescent="0.45">
      <c r="A20" t="s">
        <v>59</v>
      </c>
      <c r="B20" s="4">
        <v>0.59758823019714979</v>
      </c>
      <c r="C20" s="4">
        <v>0.73380036538169091</v>
      </c>
      <c r="D20" s="4">
        <v>0.75718294896377081</v>
      </c>
      <c r="E20" s="4">
        <v>0.79572885713108443</v>
      </c>
      <c r="F20" s="4">
        <v>0.82149472809060253</v>
      </c>
      <c r="G20" s="4">
        <v>0.83809425618210642</v>
      </c>
      <c r="H20" s="4">
        <v>0.83237681034049649</v>
      </c>
      <c r="I20" s="4">
        <v>0.86603735375115121</v>
      </c>
      <c r="J20" s="4">
        <v>0.86420564990641402</v>
      </c>
      <c r="K20" s="4">
        <v>0.8169488269696058</v>
      </c>
      <c r="L20" s="4">
        <v>0.83444516731060003</v>
      </c>
      <c r="M20" s="4">
        <v>0.84531366443852607</v>
      </c>
      <c r="N20" s="4">
        <v>0.79865957310754032</v>
      </c>
      <c r="O20" s="4">
        <v>0.80666207768687392</v>
      </c>
      <c r="P20" s="4">
        <v>0.84947888034778962</v>
      </c>
      <c r="Q20" s="4">
        <v>0.84115104785672001</v>
      </c>
      <c r="R20" s="4">
        <v>0.84298704093404275</v>
      </c>
      <c r="S20" s="4">
        <v>0.8608187624840784</v>
      </c>
      <c r="T20" s="4">
        <v>0.87674857001201367</v>
      </c>
      <c r="U20" s="4">
        <v>0.82035964309441589</v>
      </c>
      <c r="V20" s="4">
        <v>0.83582469545727878</v>
      </c>
      <c r="W20" s="4">
        <v>0.83865665114468269</v>
      </c>
      <c r="X20" s="4">
        <v>0.82502447230672737</v>
      </c>
    </row>
    <row r="21" spans="1:25" x14ac:dyDescent="0.45">
      <c r="A21" t="s">
        <v>6</v>
      </c>
      <c r="B21" s="4">
        <v>0.32747819821842955</v>
      </c>
      <c r="C21" s="4">
        <v>0.24865417698441153</v>
      </c>
      <c r="D21" s="4">
        <v>0.33396537845120833</v>
      </c>
      <c r="E21" s="4">
        <v>0.35175778100306404</v>
      </c>
      <c r="F21" s="4">
        <v>0.34557354182776939</v>
      </c>
      <c r="G21" s="4">
        <v>0.34392607068267994</v>
      </c>
      <c r="H21" s="4">
        <v>0.36528139622397499</v>
      </c>
      <c r="I21" s="4">
        <v>0.3152710574796192</v>
      </c>
      <c r="J21" s="4">
        <v>0.32259600398506938</v>
      </c>
      <c r="K21" s="4">
        <v>0.33835662700044389</v>
      </c>
      <c r="L21" s="4">
        <v>0.32324254576835298</v>
      </c>
      <c r="M21" s="4">
        <v>0.3892785813467925</v>
      </c>
      <c r="N21" s="4">
        <v>0.33638651172536149</v>
      </c>
      <c r="O21" s="4">
        <v>0.32566602363025565</v>
      </c>
      <c r="P21" s="4">
        <v>0.31424388911068774</v>
      </c>
      <c r="Q21" s="4">
        <v>0.30237142059861155</v>
      </c>
      <c r="R21" s="4">
        <v>0.32422909787468784</v>
      </c>
      <c r="S21" s="4">
        <v>0.36084584078577098</v>
      </c>
      <c r="T21" s="4">
        <v>0.35147117960042967</v>
      </c>
      <c r="U21" s="4">
        <v>0.34482720875059103</v>
      </c>
      <c r="V21" s="4">
        <v>0.34096968646200604</v>
      </c>
      <c r="W21" s="4">
        <v>0.303312480566654</v>
      </c>
      <c r="X21" s="4">
        <v>0.30827527006820737</v>
      </c>
    </row>
    <row r="22" spans="1:25" x14ac:dyDescent="0.45">
      <c r="A22" t="s">
        <v>19</v>
      </c>
      <c r="B22" s="4">
        <v>0.93055077284014898</v>
      </c>
      <c r="C22" s="4">
        <v>0.92176979036846474</v>
      </c>
      <c r="D22" s="4">
        <v>0.93090270830402999</v>
      </c>
      <c r="E22" s="4">
        <v>0.90650735875642163</v>
      </c>
      <c r="F22" s="4">
        <v>0.93193504451273468</v>
      </c>
      <c r="G22" s="4">
        <v>0.92559700277139456</v>
      </c>
      <c r="H22" s="4">
        <v>0.92862996382453744</v>
      </c>
      <c r="I22" s="4">
        <v>0.95253076958084026</v>
      </c>
      <c r="J22" s="4">
        <v>0.94923151159295749</v>
      </c>
      <c r="K22" s="4">
        <v>0.93831048813289342</v>
      </c>
      <c r="L22" s="4">
        <v>0.94663279866274908</v>
      </c>
      <c r="M22" s="4">
        <v>0.92455929338472687</v>
      </c>
      <c r="N22" s="4">
        <v>0.89761085725848577</v>
      </c>
      <c r="O22" s="4">
        <v>0.94554402857871978</v>
      </c>
      <c r="P22" s="4">
        <v>0.96191740343246079</v>
      </c>
      <c r="Q22" s="4">
        <v>0.96057377128078236</v>
      </c>
      <c r="R22" s="4">
        <v>0.96300148474471392</v>
      </c>
      <c r="S22" s="4">
        <v>0.96117078606562856</v>
      </c>
      <c r="T22" s="4">
        <v>0.9658988452280004</v>
      </c>
      <c r="U22" s="4">
        <v>0.98116112012154111</v>
      </c>
      <c r="V22" s="4">
        <v>0.9737441526495062</v>
      </c>
      <c r="W22" s="4">
        <v>0.96961066266419349</v>
      </c>
      <c r="X22" s="4">
        <v>0.96919609809199536</v>
      </c>
    </row>
    <row r="23" spans="1:25" x14ac:dyDescent="0.45">
      <c r="A23" t="s">
        <v>23</v>
      </c>
      <c r="B23" s="4">
        <v>0.17770960376886794</v>
      </c>
      <c r="C23" s="4">
        <v>0.18702579968317939</v>
      </c>
      <c r="D23" s="4">
        <v>0.22573833672768295</v>
      </c>
      <c r="E23" s="4">
        <v>0.27885590814146682</v>
      </c>
      <c r="F23" s="4">
        <v>0.28874673312878968</v>
      </c>
      <c r="G23" s="4">
        <v>0.29107932795949315</v>
      </c>
      <c r="H23" s="4">
        <v>0.17607175090710461</v>
      </c>
      <c r="I23" s="4">
        <v>0.17963086160211289</v>
      </c>
      <c r="J23" s="4">
        <v>0.13633459518944582</v>
      </c>
      <c r="K23" s="4">
        <v>0.12367158372619123</v>
      </c>
      <c r="L23" s="4">
        <v>0.12022781840666957</v>
      </c>
      <c r="M23" s="4">
        <v>0.11769416203892442</v>
      </c>
      <c r="N23" s="4">
        <v>0.11213559179835184</v>
      </c>
      <c r="O23" s="4">
        <v>0.12804949821399444</v>
      </c>
      <c r="P23" s="4">
        <v>0.14043117487364259</v>
      </c>
      <c r="Q23" s="4">
        <v>0.15857743902203089</v>
      </c>
      <c r="R23" s="4">
        <v>0.15603952967613555</v>
      </c>
      <c r="S23" s="4">
        <v>0.14818139753302206</v>
      </c>
      <c r="T23" s="4">
        <v>0.19055932297186587</v>
      </c>
      <c r="U23" s="4">
        <v>0.17212289842835513</v>
      </c>
      <c r="V23" s="4">
        <v>0.19882895458377348</v>
      </c>
      <c r="W23" s="4">
        <v>0.18760394987071144</v>
      </c>
      <c r="X23" s="4">
        <v>0.1936374291489317</v>
      </c>
    </row>
    <row r="24" spans="1:25" x14ac:dyDescent="0.45">
      <c r="A24" t="s">
        <v>9</v>
      </c>
      <c r="B24" s="4">
        <v>0.13632188121088934</v>
      </c>
      <c r="C24" s="4">
        <v>0.14970242590397381</v>
      </c>
      <c r="D24" s="4">
        <v>0.14744609157716865</v>
      </c>
      <c r="E24" s="4">
        <v>0.14214927014395967</v>
      </c>
      <c r="F24" s="4">
        <v>0.14652808905506542</v>
      </c>
      <c r="G24" s="4">
        <v>0.14304529120445161</v>
      </c>
      <c r="H24" s="4">
        <v>0.13370750657005651</v>
      </c>
      <c r="I24" s="4">
        <v>0.13281615958504234</v>
      </c>
      <c r="J24" s="4">
        <v>0.14768632750603869</v>
      </c>
      <c r="K24" s="4">
        <v>0.13756610283708889</v>
      </c>
      <c r="L24" s="4">
        <v>0.13305736250739209</v>
      </c>
      <c r="M24" s="4">
        <v>0.12571540459727984</v>
      </c>
      <c r="N24" s="4">
        <v>0.13446012107640198</v>
      </c>
      <c r="O24" s="4">
        <v>0.13679152513070261</v>
      </c>
      <c r="P24" s="4">
        <v>0.16238268029085035</v>
      </c>
      <c r="Q24" s="4">
        <v>0.16784041844509073</v>
      </c>
      <c r="R24" s="4">
        <v>0.16215903580754581</v>
      </c>
      <c r="S24" s="4">
        <v>0.18512152948302751</v>
      </c>
      <c r="T24" s="4">
        <v>0.18705064796094981</v>
      </c>
      <c r="U24" s="4">
        <v>0.18068073124017733</v>
      </c>
      <c r="V24" s="4">
        <v>0.17820298894284992</v>
      </c>
      <c r="W24" s="4">
        <v>0.18108973407659021</v>
      </c>
      <c r="X24" s="4">
        <v>0.18673452386067921</v>
      </c>
    </row>
    <row r="25" spans="1:25" x14ac:dyDescent="0.45">
      <c r="A25" t="s">
        <v>12</v>
      </c>
      <c r="B25" s="4">
        <v>0.27134083674790571</v>
      </c>
      <c r="C25" s="4">
        <v>0.20109032913765423</v>
      </c>
      <c r="D25" s="4">
        <v>0.27032988237427041</v>
      </c>
      <c r="E25" s="4">
        <v>0.21516488016218727</v>
      </c>
      <c r="F25" s="4">
        <v>0.25270186407012718</v>
      </c>
      <c r="G25" s="4">
        <v>0.23444910653898687</v>
      </c>
      <c r="H25" s="4">
        <v>0.26880235925037488</v>
      </c>
      <c r="I25" s="4">
        <v>0.23918197015162743</v>
      </c>
      <c r="J25" s="4">
        <v>0.2579170618823311</v>
      </c>
      <c r="K25" s="4">
        <v>0.24706487882577102</v>
      </c>
      <c r="L25" s="4">
        <v>0.27602866643862012</v>
      </c>
      <c r="M25" s="4">
        <v>0.30125839855289749</v>
      </c>
      <c r="N25" s="4">
        <v>0.27250197760281419</v>
      </c>
      <c r="O25" s="4">
        <v>0.32183091392930691</v>
      </c>
      <c r="P25" s="4">
        <v>0.32581370233701296</v>
      </c>
      <c r="Q25" s="4">
        <v>0.30276057521699046</v>
      </c>
      <c r="R25" s="4">
        <v>0.3214056499945756</v>
      </c>
      <c r="S25" s="4">
        <v>0.33435117166115619</v>
      </c>
      <c r="T25" s="4">
        <v>0.33262034953007769</v>
      </c>
      <c r="U25" s="4">
        <v>0.32783660242943136</v>
      </c>
      <c r="V25" s="4">
        <v>0.32883158242795713</v>
      </c>
      <c r="W25" s="4">
        <v>0.32852552875101171</v>
      </c>
      <c r="X25" s="4">
        <v>0.3539464426516985</v>
      </c>
    </row>
    <row r="30" spans="1:25" ht="15.75" customHeight="1" x14ac:dyDescent="0.5">
      <c r="A30" s="6" t="s">
        <v>60</v>
      </c>
    </row>
    <row r="31" spans="1:25" x14ac:dyDescent="0.45">
      <c r="A31" s="7" t="s">
        <v>56</v>
      </c>
      <c r="B31" s="7">
        <v>2000</v>
      </c>
      <c r="C31" s="7">
        <v>2001</v>
      </c>
      <c r="D31" s="7">
        <v>2002</v>
      </c>
      <c r="E31" s="7">
        <v>2003</v>
      </c>
      <c r="F31" s="7">
        <v>2004</v>
      </c>
      <c r="G31" s="7">
        <v>2005</v>
      </c>
      <c r="H31" s="7">
        <v>2006</v>
      </c>
      <c r="I31" s="7">
        <v>2007</v>
      </c>
      <c r="J31" s="7">
        <v>2008</v>
      </c>
      <c r="K31" s="7">
        <v>2009</v>
      </c>
      <c r="L31" s="7">
        <v>2010</v>
      </c>
      <c r="M31" s="7">
        <v>2011</v>
      </c>
      <c r="N31" s="7">
        <v>2012</v>
      </c>
      <c r="O31" s="7">
        <v>2013</v>
      </c>
      <c r="P31" s="7">
        <v>2014</v>
      </c>
      <c r="Q31" s="7">
        <v>2015</v>
      </c>
      <c r="R31" s="7">
        <v>2016</v>
      </c>
      <c r="S31" s="7">
        <v>2017</v>
      </c>
      <c r="T31" s="7">
        <v>2018</v>
      </c>
      <c r="U31" s="7">
        <v>2019</v>
      </c>
      <c r="V31" s="7">
        <v>2020</v>
      </c>
      <c r="W31" s="7">
        <v>2021</v>
      </c>
      <c r="X31" s="7">
        <v>2022</v>
      </c>
      <c r="Y31" s="7">
        <v>2023</v>
      </c>
    </row>
    <row r="32" spans="1:25" x14ac:dyDescent="0.45">
      <c r="A32" s="8" t="s">
        <v>61</v>
      </c>
      <c r="B32" s="8">
        <v>3802.0999999999995</v>
      </c>
      <c r="C32" s="8">
        <v>3727.5699999999997</v>
      </c>
      <c r="D32" s="8">
        <v>3844.23</v>
      </c>
      <c r="E32" s="8">
        <v>3868.94</v>
      </c>
      <c r="F32" s="8">
        <v>3951.95</v>
      </c>
      <c r="G32" s="8">
        <v>4034.9900000000002</v>
      </c>
      <c r="H32" s="8">
        <v>4046.9400000000005</v>
      </c>
      <c r="I32" s="8">
        <v>4142.57</v>
      </c>
      <c r="J32" s="8">
        <v>4107.53</v>
      </c>
      <c r="K32" s="8">
        <v>3939.8199999999997</v>
      </c>
      <c r="L32" s="8">
        <v>4113.9400000000005</v>
      </c>
      <c r="M32" s="8">
        <v>4088.87</v>
      </c>
      <c r="N32" s="8">
        <v>4040.6700000000005</v>
      </c>
      <c r="O32" s="8">
        <v>4055.6099999999997</v>
      </c>
      <c r="P32" s="8">
        <v>4096.01</v>
      </c>
      <c r="Q32" s="8">
        <v>4083.99</v>
      </c>
      <c r="R32" s="8">
        <v>4087.5600000000004</v>
      </c>
      <c r="S32" s="8">
        <v>4052.31</v>
      </c>
      <c r="T32" s="8">
        <v>4201.55</v>
      </c>
      <c r="U32" s="8">
        <v>4158.38</v>
      </c>
      <c r="V32" s="8">
        <v>4043.1800000000003</v>
      </c>
      <c r="W32" s="8">
        <v>4153.62</v>
      </c>
      <c r="X32" s="8">
        <v>4286.8900000000003</v>
      </c>
      <c r="Y32" s="8">
        <v>4253.91</v>
      </c>
    </row>
    <row r="33" spans="1:25" x14ac:dyDescent="0.45">
      <c r="A33" t="s">
        <v>57</v>
      </c>
      <c r="B33" s="9">
        <v>74.819999999999993</v>
      </c>
      <c r="C33" s="9">
        <v>64.64</v>
      </c>
      <c r="D33" s="9">
        <v>69.849999999999994</v>
      </c>
      <c r="E33" s="9">
        <v>70.19</v>
      </c>
      <c r="F33" s="9">
        <v>70.489999999999995</v>
      </c>
      <c r="G33" s="9">
        <v>70.92</v>
      </c>
      <c r="H33" s="9">
        <v>71.37</v>
      </c>
      <c r="I33" s="9">
        <v>72.239999999999995</v>
      </c>
      <c r="J33" s="9">
        <v>72.349999999999994</v>
      </c>
      <c r="K33" s="9">
        <v>71.960000000000008</v>
      </c>
      <c r="L33" s="9">
        <v>73.92</v>
      </c>
      <c r="M33" s="9">
        <v>74.81</v>
      </c>
      <c r="N33" s="9">
        <v>75.88</v>
      </c>
      <c r="O33" s="9">
        <v>79.62</v>
      </c>
      <c r="P33" s="9">
        <v>83.07</v>
      </c>
      <c r="Q33" s="9">
        <v>82.75</v>
      </c>
      <c r="R33" s="9">
        <v>81.92</v>
      </c>
      <c r="S33" s="9">
        <v>81.77</v>
      </c>
      <c r="T33" s="9">
        <v>80.52</v>
      </c>
      <c r="U33" s="9">
        <v>75.38</v>
      </c>
      <c r="V33" s="9">
        <v>72.790000000000006</v>
      </c>
      <c r="W33" s="9">
        <v>72.489999999999995</v>
      </c>
      <c r="X33" s="9">
        <v>70.010000000000005</v>
      </c>
      <c r="Y33" s="9">
        <v>65.650000000000006</v>
      </c>
    </row>
    <row r="34" spans="1:25" x14ac:dyDescent="0.45">
      <c r="A34" t="s">
        <v>5</v>
      </c>
      <c r="B34" s="9">
        <v>1966.27</v>
      </c>
      <c r="C34" s="9">
        <v>1903.96</v>
      </c>
      <c r="D34" s="9">
        <v>1933.13</v>
      </c>
      <c r="E34" s="9">
        <v>1973.74</v>
      </c>
      <c r="F34" s="9">
        <v>1978.3</v>
      </c>
      <c r="G34" s="9">
        <v>2012.87</v>
      </c>
      <c r="H34" s="9">
        <v>1990.51</v>
      </c>
      <c r="I34" s="9">
        <v>2016.46</v>
      </c>
      <c r="J34" s="9">
        <v>1985.8</v>
      </c>
      <c r="K34" s="9">
        <v>1755.9</v>
      </c>
      <c r="L34" s="9">
        <v>1847.29</v>
      </c>
      <c r="M34" s="9">
        <v>1733.43</v>
      </c>
      <c r="N34" s="9">
        <v>1514.04</v>
      </c>
      <c r="O34" s="9">
        <v>1581.11</v>
      </c>
      <c r="P34" s="9">
        <v>1581.71</v>
      </c>
      <c r="Q34" s="9">
        <v>1352.4</v>
      </c>
      <c r="R34" s="9">
        <v>1239.1500000000001</v>
      </c>
      <c r="S34" s="9">
        <v>1205.8399999999999</v>
      </c>
      <c r="T34" s="9">
        <v>1149.49</v>
      </c>
      <c r="U34" s="9">
        <v>964.96</v>
      </c>
      <c r="V34" s="9">
        <v>773.39</v>
      </c>
      <c r="W34" s="9">
        <v>898</v>
      </c>
      <c r="X34" s="9">
        <v>831.51</v>
      </c>
      <c r="Y34" s="9">
        <v>675.11</v>
      </c>
    </row>
    <row r="35" spans="1:25" x14ac:dyDescent="0.45">
      <c r="A35" t="s">
        <v>8</v>
      </c>
      <c r="B35" s="9">
        <v>614.99</v>
      </c>
      <c r="C35" s="9">
        <v>639.13</v>
      </c>
      <c r="D35" s="9">
        <v>691.01</v>
      </c>
      <c r="E35" s="9">
        <v>649.91</v>
      </c>
      <c r="F35" s="9">
        <v>710.1</v>
      </c>
      <c r="G35" s="9">
        <v>760.96</v>
      </c>
      <c r="H35" s="9">
        <v>816.44</v>
      </c>
      <c r="I35" s="9">
        <v>896.59</v>
      </c>
      <c r="J35" s="9">
        <v>882.98</v>
      </c>
      <c r="K35" s="9">
        <v>920.98</v>
      </c>
      <c r="L35" s="9">
        <v>987.7</v>
      </c>
      <c r="M35" s="9">
        <v>1013.69</v>
      </c>
      <c r="N35" s="9">
        <v>1225.8900000000001</v>
      </c>
      <c r="O35" s="9">
        <v>1124.8399999999999</v>
      </c>
      <c r="P35" s="9">
        <v>1126.6099999999999</v>
      </c>
      <c r="Q35" s="9">
        <v>1333.48</v>
      </c>
      <c r="R35" s="9">
        <v>1378.31</v>
      </c>
      <c r="S35" s="9">
        <v>1296.44</v>
      </c>
      <c r="T35" s="9">
        <v>1469.13</v>
      </c>
      <c r="U35" s="9">
        <v>1585.81</v>
      </c>
      <c r="V35" s="9">
        <v>1624.17</v>
      </c>
      <c r="W35" s="9">
        <v>1579.19</v>
      </c>
      <c r="X35" s="9">
        <v>1687.06</v>
      </c>
      <c r="Y35" s="9">
        <v>1806.06</v>
      </c>
    </row>
    <row r="36" spans="1:25" x14ac:dyDescent="0.45">
      <c r="A36" t="s">
        <v>6</v>
      </c>
      <c r="B36" s="9">
        <v>270.02999999999997</v>
      </c>
      <c r="C36" s="9">
        <v>208.14</v>
      </c>
      <c r="D36" s="9">
        <v>255.59</v>
      </c>
      <c r="E36" s="9">
        <v>267.27</v>
      </c>
      <c r="F36" s="9">
        <v>259.93</v>
      </c>
      <c r="G36" s="9">
        <v>263.76</v>
      </c>
      <c r="H36" s="9">
        <v>282.69</v>
      </c>
      <c r="I36" s="9">
        <v>240.61</v>
      </c>
      <c r="J36" s="9">
        <v>248.54</v>
      </c>
      <c r="K36" s="9">
        <v>268.82</v>
      </c>
      <c r="L36" s="9">
        <v>254.7</v>
      </c>
      <c r="M36" s="9">
        <v>312.93</v>
      </c>
      <c r="N36" s="9">
        <v>271.29000000000002</v>
      </c>
      <c r="O36" s="9">
        <v>263.88</v>
      </c>
      <c r="P36" s="9">
        <v>253.19</v>
      </c>
      <c r="Q36" s="9">
        <v>243.99</v>
      </c>
      <c r="R36" s="9">
        <v>261.13</v>
      </c>
      <c r="S36" s="9">
        <v>293.83999999999997</v>
      </c>
      <c r="T36" s="9">
        <v>286.62</v>
      </c>
      <c r="U36" s="9">
        <v>282.61</v>
      </c>
      <c r="V36" s="9">
        <v>279.95</v>
      </c>
      <c r="W36" s="9">
        <v>246.47</v>
      </c>
      <c r="X36" s="9">
        <v>248.76</v>
      </c>
      <c r="Y36" s="9">
        <v>239.01</v>
      </c>
    </row>
    <row r="37" spans="1:25" x14ac:dyDescent="0.45">
      <c r="A37" t="s">
        <v>19</v>
      </c>
      <c r="B37" s="9">
        <v>753.89</v>
      </c>
      <c r="C37" s="9">
        <v>768.83</v>
      </c>
      <c r="D37" s="9">
        <v>780.06</v>
      </c>
      <c r="E37" s="9">
        <v>763.73</v>
      </c>
      <c r="F37" s="9">
        <v>788.53</v>
      </c>
      <c r="G37" s="9">
        <v>781.99</v>
      </c>
      <c r="H37" s="9">
        <v>787.22</v>
      </c>
      <c r="I37" s="9">
        <v>806.42</v>
      </c>
      <c r="J37" s="9">
        <v>806.21</v>
      </c>
      <c r="K37" s="9">
        <v>798.85</v>
      </c>
      <c r="L37" s="9">
        <v>806.97</v>
      </c>
      <c r="M37" s="9">
        <v>790.2</v>
      </c>
      <c r="N37" s="9">
        <v>769.33</v>
      </c>
      <c r="O37" s="9">
        <v>789.02</v>
      </c>
      <c r="P37" s="9">
        <v>797.17</v>
      </c>
      <c r="Q37" s="9">
        <v>797.18</v>
      </c>
      <c r="R37" s="9">
        <v>805.69</v>
      </c>
      <c r="S37" s="9">
        <v>804.95</v>
      </c>
      <c r="T37" s="9">
        <v>807.08</v>
      </c>
      <c r="U37" s="9">
        <v>809.41</v>
      </c>
      <c r="V37" s="9">
        <v>789.88</v>
      </c>
      <c r="W37" s="9">
        <v>779.65</v>
      </c>
      <c r="X37" s="9">
        <v>771.54</v>
      </c>
      <c r="Y37" s="9">
        <v>774.87</v>
      </c>
    </row>
    <row r="38" spans="1:25" x14ac:dyDescent="0.45">
      <c r="A38" t="s">
        <v>23</v>
      </c>
      <c r="B38" s="9">
        <v>116.02</v>
      </c>
      <c r="C38" s="9">
        <v>135.59</v>
      </c>
      <c r="D38" s="9">
        <v>103.69</v>
      </c>
      <c r="E38" s="9">
        <v>132.38</v>
      </c>
      <c r="F38" s="9">
        <v>129.88</v>
      </c>
      <c r="G38" s="9">
        <v>126.13</v>
      </c>
      <c r="H38" s="9">
        <v>71.61</v>
      </c>
      <c r="I38" s="9">
        <v>75.19</v>
      </c>
      <c r="J38" s="9">
        <v>55.43</v>
      </c>
      <c r="K38" s="9">
        <v>48.53</v>
      </c>
      <c r="L38" s="9">
        <v>47.5</v>
      </c>
      <c r="M38" s="9">
        <v>41.81</v>
      </c>
      <c r="N38" s="9">
        <v>39.090000000000003</v>
      </c>
      <c r="O38" s="9">
        <v>40.26</v>
      </c>
      <c r="P38" s="9">
        <v>43.69</v>
      </c>
      <c r="Q38" s="9">
        <v>44.44</v>
      </c>
      <c r="R38" s="9">
        <v>39.5</v>
      </c>
      <c r="S38" s="9">
        <v>37.89</v>
      </c>
      <c r="T38" s="9">
        <v>42.68</v>
      </c>
      <c r="U38" s="9">
        <v>37.44</v>
      </c>
      <c r="V38" s="9">
        <v>34.340000000000003</v>
      </c>
      <c r="W38" s="9">
        <v>35.200000000000003</v>
      </c>
      <c r="X38" s="9">
        <v>38.64</v>
      </c>
      <c r="Y38" s="9">
        <v>33.130000000000003</v>
      </c>
    </row>
    <row r="39" spans="1:25" x14ac:dyDescent="0.45">
      <c r="A39" t="s">
        <v>9</v>
      </c>
      <c r="B39" s="9">
        <v>0.49</v>
      </c>
      <c r="C39" s="9">
        <v>0.54</v>
      </c>
      <c r="D39" s="9">
        <v>0.55000000000000004</v>
      </c>
      <c r="E39" s="9">
        <v>0.53</v>
      </c>
      <c r="F39" s="9">
        <v>0.57999999999999996</v>
      </c>
      <c r="G39" s="9">
        <v>0.55000000000000004</v>
      </c>
      <c r="H39" s="9">
        <v>0.51</v>
      </c>
      <c r="I39" s="9">
        <v>0.61</v>
      </c>
      <c r="J39" s="9">
        <v>0.86</v>
      </c>
      <c r="K39" s="9">
        <v>0.89</v>
      </c>
      <c r="L39" s="9">
        <v>1.21</v>
      </c>
      <c r="M39" s="9">
        <v>1.82</v>
      </c>
      <c r="N39" s="9">
        <v>4.33</v>
      </c>
      <c r="O39" s="9">
        <v>9.0399999999999991</v>
      </c>
      <c r="P39" s="9">
        <v>28.92</v>
      </c>
      <c r="Q39" s="9">
        <v>39.03</v>
      </c>
      <c r="R39" s="9">
        <v>54.87</v>
      </c>
      <c r="S39" s="9">
        <v>77.28</v>
      </c>
      <c r="T39" s="9">
        <v>93.36</v>
      </c>
      <c r="U39" s="9">
        <v>106.89</v>
      </c>
      <c r="V39" s="9">
        <v>130.72</v>
      </c>
      <c r="W39" s="9">
        <v>164.42</v>
      </c>
      <c r="X39" s="9">
        <v>205.07</v>
      </c>
      <c r="Y39" s="9">
        <v>238.94</v>
      </c>
    </row>
    <row r="40" spans="1:25" x14ac:dyDescent="0.45">
      <c r="A40" t="s">
        <v>12</v>
      </c>
      <c r="B40" s="9">
        <v>5.59</v>
      </c>
      <c r="C40" s="9">
        <v>6.74</v>
      </c>
      <c r="D40" s="9">
        <v>10.35</v>
      </c>
      <c r="E40" s="9">
        <v>11.19</v>
      </c>
      <c r="F40" s="9">
        <v>14.14</v>
      </c>
      <c r="G40" s="9">
        <v>17.809999999999999</v>
      </c>
      <c r="H40" s="9">
        <v>26.59</v>
      </c>
      <c r="I40" s="9">
        <v>34.450000000000003</v>
      </c>
      <c r="J40" s="9">
        <v>55.36</v>
      </c>
      <c r="K40" s="9">
        <v>73.89</v>
      </c>
      <c r="L40" s="9">
        <v>94.65</v>
      </c>
      <c r="M40" s="9">
        <v>120.18</v>
      </c>
      <c r="N40" s="9">
        <v>140.82</v>
      </c>
      <c r="O40" s="9">
        <v>167.84</v>
      </c>
      <c r="P40" s="9">
        <v>181.65</v>
      </c>
      <c r="Q40" s="9">
        <v>190.72</v>
      </c>
      <c r="R40" s="9">
        <v>226.99</v>
      </c>
      <c r="S40" s="9">
        <v>254.3</v>
      </c>
      <c r="T40" s="9">
        <v>272.67</v>
      </c>
      <c r="U40" s="9">
        <v>295.88</v>
      </c>
      <c r="V40" s="9">
        <v>337.94</v>
      </c>
      <c r="W40" s="9">
        <v>378.2</v>
      </c>
      <c r="X40" s="9">
        <v>434.3</v>
      </c>
      <c r="Y40" s="9">
        <v>421.14</v>
      </c>
    </row>
    <row r="44" spans="1:25" ht="15.75" customHeight="1" x14ac:dyDescent="0.5">
      <c r="A44" s="6" t="s">
        <v>62</v>
      </c>
    </row>
    <row r="45" spans="1:25" x14ac:dyDescent="0.45">
      <c r="A45" s="7" t="s">
        <v>56</v>
      </c>
      <c r="B45" s="7">
        <v>2000</v>
      </c>
      <c r="C45" s="7">
        <v>2001</v>
      </c>
      <c r="D45" s="7">
        <v>2002</v>
      </c>
      <c r="E45" s="7">
        <v>2003</v>
      </c>
      <c r="F45" s="7">
        <v>2004</v>
      </c>
      <c r="G45" s="7">
        <v>2005</v>
      </c>
      <c r="H45" s="7">
        <v>2006</v>
      </c>
      <c r="I45" s="7">
        <v>2007</v>
      </c>
      <c r="J45" s="7">
        <v>2008</v>
      </c>
      <c r="K45" s="7">
        <v>2009</v>
      </c>
      <c r="L45" s="7">
        <v>2010</v>
      </c>
      <c r="M45" s="7">
        <v>2011</v>
      </c>
      <c r="N45" s="7">
        <v>2012</v>
      </c>
      <c r="O45" s="7">
        <v>2013</v>
      </c>
      <c r="P45" s="7">
        <v>2014</v>
      </c>
      <c r="Q45" s="7">
        <v>2015</v>
      </c>
      <c r="R45" s="7">
        <v>2016</v>
      </c>
      <c r="S45" s="7">
        <v>2017</v>
      </c>
      <c r="T45" s="7">
        <v>2018</v>
      </c>
      <c r="U45" s="7">
        <v>2019</v>
      </c>
      <c r="V45" s="7">
        <v>2020</v>
      </c>
      <c r="W45" s="7">
        <v>2021</v>
      </c>
      <c r="X45" s="7">
        <v>2022</v>
      </c>
    </row>
    <row r="46" spans="1:25" x14ac:dyDescent="0.45">
      <c r="A46" s="8" t="s">
        <v>61</v>
      </c>
      <c r="B46" s="8">
        <v>4052.6670010000003</v>
      </c>
      <c r="C46" s="8">
        <v>3865.3069989999999</v>
      </c>
      <c r="D46" s="8">
        <v>4050.2679979999998</v>
      </c>
      <c r="E46" s="8">
        <v>4081.078998</v>
      </c>
      <c r="F46" s="8">
        <v>4174.5130010000003</v>
      </c>
      <c r="G46" s="8">
        <v>4294.3679980000006</v>
      </c>
      <c r="H46" s="8">
        <v>4300.8310000000001</v>
      </c>
      <c r="I46" s="8">
        <v>4349.8409980000006</v>
      </c>
      <c r="J46" s="8">
        <v>4368.2620009999991</v>
      </c>
      <c r="K46" s="8">
        <v>4188.2149979999995</v>
      </c>
      <c r="L46" s="8">
        <v>4378.429999</v>
      </c>
      <c r="M46" s="8">
        <v>4349.4629999999997</v>
      </c>
      <c r="N46" s="8">
        <v>4290.6599990000004</v>
      </c>
      <c r="O46" s="8">
        <v>4306.3710009999995</v>
      </c>
      <c r="P46" s="8">
        <v>4340.3710019999999</v>
      </c>
      <c r="Q46" s="8">
        <v>4317.1589970000005</v>
      </c>
      <c r="R46" s="8">
        <v>4322.0379979999998</v>
      </c>
      <c r="S46" s="8">
        <v>4286.4230040000002</v>
      </c>
      <c r="T46" s="8">
        <v>4455.4389999999994</v>
      </c>
      <c r="U46" s="8">
        <v>4391.7639989999998</v>
      </c>
      <c r="V46" s="8">
        <v>4260.0440009999993</v>
      </c>
      <c r="W46" s="8">
        <v>4374.6780019999997</v>
      </c>
      <c r="X46" s="8">
        <v>4495.3690000000006</v>
      </c>
    </row>
    <row r="47" spans="1:25" x14ac:dyDescent="0.45">
      <c r="A47" t="s">
        <v>57</v>
      </c>
      <c r="B47" s="9">
        <v>56.180000999999997</v>
      </c>
      <c r="C47" s="9">
        <v>50.336998999999999</v>
      </c>
      <c r="D47" s="9">
        <v>54.022998000000001</v>
      </c>
      <c r="E47" s="9">
        <v>54.120998</v>
      </c>
      <c r="F47" s="9">
        <v>55.783000999999999</v>
      </c>
      <c r="G47" s="9">
        <v>57.980998000000007</v>
      </c>
      <c r="H47" s="9">
        <v>58.795999999999999</v>
      </c>
      <c r="I47" s="9">
        <v>59.120998</v>
      </c>
      <c r="J47" s="9">
        <v>59.647000999999996</v>
      </c>
      <c r="K47" s="9">
        <v>59.318998000000001</v>
      </c>
      <c r="L47" s="9">
        <v>61.743999000000002</v>
      </c>
      <c r="M47" s="9">
        <v>62.319999999999993</v>
      </c>
      <c r="N47" s="9">
        <v>64.108999000000011</v>
      </c>
      <c r="O47" s="9">
        <v>66.93900099999999</v>
      </c>
      <c r="P47" s="9">
        <v>70.818002000000007</v>
      </c>
      <c r="Q47" s="9">
        <v>70.066997000000001</v>
      </c>
      <c r="R47" s="9">
        <v>69.016998000000001</v>
      </c>
      <c r="S47" s="9">
        <v>68.857004000000003</v>
      </c>
      <c r="T47" s="9">
        <v>67.885000000000005</v>
      </c>
      <c r="U47" s="9">
        <v>63.193999000000005</v>
      </c>
      <c r="V47" s="9">
        <v>60.269001000000003</v>
      </c>
      <c r="W47" s="9">
        <v>59.582001999999996</v>
      </c>
      <c r="X47" s="9">
        <v>57.146000000000001</v>
      </c>
    </row>
    <row r="48" spans="1:25" x14ac:dyDescent="0.45">
      <c r="A48" t="s">
        <v>5</v>
      </c>
      <c r="B48" s="9">
        <v>2129.498</v>
      </c>
      <c r="C48" s="9">
        <v>1982.12</v>
      </c>
      <c r="D48" s="9">
        <v>2039.665</v>
      </c>
      <c r="E48" s="9">
        <v>2083.326</v>
      </c>
      <c r="F48" s="9">
        <v>2090.4949999999999</v>
      </c>
      <c r="G48" s="9">
        <v>2153.9560000000001</v>
      </c>
      <c r="H48" s="9">
        <v>2127.7959999999998</v>
      </c>
      <c r="I48" s="9">
        <v>2118.4549999999999</v>
      </c>
      <c r="J48" s="9">
        <v>2132.596</v>
      </c>
      <c r="K48" s="9">
        <v>1892.6610000000001</v>
      </c>
      <c r="L48" s="9">
        <v>1994.194</v>
      </c>
      <c r="M48" s="9">
        <v>1875.413</v>
      </c>
      <c r="N48" s="9">
        <v>1643.43</v>
      </c>
      <c r="O48" s="9">
        <v>1712.4079999999999</v>
      </c>
      <c r="P48" s="9">
        <v>1712.577</v>
      </c>
      <c r="Q48" s="9">
        <v>1470.9970000000001</v>
      </c>
      <c r="R48" s="9">
        <v>1354.0340000000001</v>
      </c>
      <c r="S48" s="9">
        <v>1321.4190000000001</v>
      </c>
      <c r="T48" s="9">
        <v>1272.1500000000001</v>
      </c>
      <c r="U48" s="9">
        <v>1069.528</v>
      </c>
      <c r="V48" s="9">
        <v>855.77</v>
      </c>
      <c r="W48" s="9">
        <v>991.56100000000004</v>
      </c>
      <c r="X48" s="9">
        <v>913.30200000000002</v>
      </c>
    </row>
    <row r="49" spans="1:25" x14ac:dyDescent="0.45">
      <c r="A49" t="s">
        <v>8</v>
      </c>
      <c r="B49" s="9">
        <v>634.29</v>
      </c>
      <c r="C49" s="9">
        <v>659.91399999999999</v>
      </c>
      <c r="D49" s="9">
        <v>712.43200000000002</v>
      </c>
      <c r="E49" s="9">
        <v>670.19200000000001</v>
      </c>
      <c r="F49" s="9">
        <v>731.55200000000002</v>
      </c>
      <c r="G49" s="9">
        <v>782.82899999999995</v>
      </c>
      <c r="H49" s="9">
        <v>842.774</v>
      </c>
      <c r="I49" s="9">
        <v>915.19600000000003</v>
      </c>
      <c r="J49" s="9">
        <v>910.17600000000004</v>
      </c>
      <c r="K49" s="9">
        <v>949.77599999999995</v>
      </c>
      <c r="L49" s="9">
        <v>1017.869</v>
      </c>
      <c r="M49" s="9">
        <v>1045.2539999999999</v>
      </c>
      <c r="N49" s="9">
        <v>1264.5519999999999</v>
      </c>
      <c r="O49" s="9">
        <v>1158.454</v>
      </c>
      <c r="P49" s="9">
        <v>1161.3330000000001</v>
      </c>
      <c r="Q49" s="9">
        <v>1372.57</v>
      </c>
      <c r="R49" s="9">
        <v>1418.1</v>
      </c>
      <c r="S49" s="9">
        <v>1337.703</v>
      </c>
      <c r="T49" s="9">
        <v>1519.2170000000001</v>
      </c>
      <c r="U49" s="9">
        <v>1639.826</v>
      </c>
      <c r="V49" s="9">
        <v>1680.143</v>
      </c>
      <c r="W49" s="9">
        <v>1634.0889999999999</v>
      </c>
      <c r="X49" s="9">
        <v>1740.421</v>
      </c>
    </row>
    <row r="50" spans="1:25" x14ac:dyDescent="0.45">
      <c r="A50" t="s">
        <v>59</v>
      </c>
      <c r="B50" s="9">
        <v>14.621</v>
      </c>
      <c r="C50" s="9">
        <v>14.246</v>
      </c>
      <c r="D50" s="9">
        <v>14.939</v>
      </c>
      <c r="E50" s="9">
        <v>14.87</v>
      </c>
      <c r="F50" s="9">
        <v>15.487</v>
      </c>
      <c r="G50" s="9">
        <v>16.777999999999999</v>
      </c>
      <c r="H50" s="9">
        <v>16.581</v>
      </c>
      <c r="I50" s="9">
        <v>16.797999999999998</v>
      </c>
      <c r="J50" s="9">
        <v>16.873000000000001</v>
      </c>
      <c r="K50" s="9">
        <v>17.045999999999999</v>
      </c>
      <c r="L50" s="9">
        <v>17.577000000000002</v>
      </c>
      <c r="M50" s="9">
        <v>17.84</v>
      </c>
      <c r="N50" s="9">
        <v>18.135000000000002</v>
      </c>
      <c r="O50" s="9">
        <v>18.422000000000001</v>
      </c>
      <c r="P50" s="9">
        <v>18.71</v>
      </c>
      <c r="Q50" s="9">
        <v>18.727</v>
      </c>
      <c r="R50" s="9">
        <v>18.584</v>
      </c>
      <c r="S50" s="9">
        <v>18.725999999999999</v>
      </c>
      <c r="T50" s="9">
        <v>18.773</v>
      </c>
      <c r="U50" s="9">
        <v>18.364000000000001</v>
      </c>
      <c r="V50" s="9">
        <v>18.831</v>
      </c>
      <c r="W50" s="9">
        <v>19.077000000000002</v>
      </c>
      <c r="X50" s="9">
        <v>19.141999999999999</v>
      </c>
    </row>
    <row r="51" spans="1:25" x14ac:dyDescent="0.45">
      <c r="A51" t="s">
        <v>6</v>
      </c>
      <c r="B51" s="9">
        <v>279.98599999999999</v>
      </c>
      <c r="C51" s="9">
        <v>214.72800000000001</v>
      </c>
      <c r="D51" s="9">
        <v>291.755</v>
      </c>
      <c r="E51" s="9">
        <v>305.72399999999999</v>
      </c>
      <c r="F51" s="9">
        <v>297.89400000000001</v>
      </c>
      <c r="G51" s="9">
        <v>297.92599999999999</v>
      </c>
      <c r="H51" s="9">
        <v>317.68900000000002</v>
      </c>
      <c r="I51" s="9">
        <v>275.54500000000002</v>
      </c>
      <c r="J51" s="9">
        <v>281.995</v>
      </c>
      <c r="K51" s="9">
        <v>298.40999999999997</v>
      </c>
      <c r="L51" s="9">
        <v>286.33300000000003</v>
      </c>
      <c r="M51" s="9">
        <v>344.56099999999998</v>
      </c>
      <c r="N51" s="9">
        <v>298.28700000000003</v>
      </c>
      <c r="O51" s="9">
        <v>290.113</v>
      </c>
      <c r="P51" s="9">
        <v>281.52699999999999</v>
      </c>
      <c r="Q51" s="9">
        <v>271.12900000000002</v>
      </c>
      <c r="R51" s="9">
        <v>292.113</v>
      </c>
      <c r="S51" s="9">
        <v>325.11400000000003</v>
      </c>
      <c r="T51" s="9">
        <v>317.00399999999996</v>
      </c>
      <c r="U51" s="9">
        <v>310.57099999999997</v>
      </c>
      <c r="V51" s="9">
        <v>308.21299999999997</v>
      </c>
      <c r="W51" s="9">
        <v>274.096</v>
      </c>
      <c r="X51" s="9">
        <v>279.06799999999998</v>
      </c>
    </row>
    <row r="52" spans="1:25" x14ac:dyDescent="0.45">
      <c r="A52" t="s">
        <v>19</v>
      </c>
      <c r="B52" s="9">
        <v>797.71799999999996</v>
      </c>
      <c r="C52" s="9">
        <v>792.60400000000004</v>
      </c>
      <c r="D52" s="9">
        <v>804.51900000000001</v>
      </c>
      <c r="E52" s="9">
        <v>787.81799999999998</v>
      </c>
      <c r="F52" s="9">
        <v>813.33900000000006</v>
      </c>
      <c r="G52" s="9">
        <v>810.726</v>
      </c>
      <c r="H52" s="9">
        <v>816.19500000000005</v>
      </c>
      <c r="I52" s="9">
        <v>836.63400000000001</v>
      </c>
      <c r="J52" s="9">
        <v>837.80399999999997</v>
      </c>
      <c r="K52" s="9">
        <v>830.21</v>
      </c>
      <c r="L52" s="9">
        <v>838.93100000000004</v>
      </c>
      <c r="M52" s="9">
        <v>821.40499999999997</v>
      </c>
      <c r="N52" s="9">
        <v>801.12900000000002</v>
      </c>
      <c r="O52" s="9">
        <v>822.00400000000002</v>
      </c>
      <c r="P52" s="9">
        <v>830.58399999999995</v>
      </c>
      <c r="Q52" s="9">
        <v>830.28800000000001</v>
      </c>
      <c r="R52" s="9">
        <v>839.91800000000001</v>
      </c>
      <c r="S52" s="9">
        <v>838.86099999999999</v>
      </c>
      <c r="T52" s="9">
        <v>841.32899999999995</v>
      </c>
      <c r="U52" s="9">
        <v>843.33</v>
      </c>
      <c r="V52" s="9">
        <v>823.15</v>
      </c>
      <c r="W52" s="9">
        <v>811.55100000000004</v>
      </c>
      <c r="X52" s="9">
        <v>803.66899999999998</v>
      </c>
    </row>
    <row r="53" spans="1:25" x14ac:dyDescent="0.45">
      <c r="A53" t="s">
        <v>23</v>
      </c>
      <c r="B53" s="9">
        <v>134.01499999999999</v>
      </c>
      <c r="C53" s="9">
        <v>143.767</v>
      </c>
      <c r="D53" s="9">
        <v>121.646</v>
      </c>
      <c r="E53" s="9">
        <v>152.88</v>
      </c>
      <c r="F53" s="9">
        <v>154.70699999999999</v>
      </c>
      <c r="G53" s="9">
        <v>155.17099999999999</v>
      </c>
      <c r="H53" s="9">
        <v>93.036999999999992</v>
      </c>
      <c r="I53" s="9">
        <v>91.814999999999998</v>
      </c>
      <c r="J53" s="9">
        <v>71.382000000000005</v>
      </c>
      <c r="K53" s="9">
        <v>64.051999999999992</v>
      </c>
      <c r="L53" s="9">
        <v>62.692</v>
      </c>
      <c r="M53" s="9">
        <v>55.600999999999999</v>
      </c>
      <c r="N53" s="9">
        <v>48.951000000000001</v>
      </c>
      <c r="O53" s="9">
        <v>52.445999999999998</v>
      </c>
      <c r="P53" s="9">
        <v>55.166000000000004</v>
      </c>
      <c r="Q53" s="9">
        <v>54.754000000000005</v>
      </c>
      <c r="R53" s="9">
        <v>50.466999999999999</v>
      </c>
      <c r="S53" s="9">
        <v>47.513999999999996</v>
      </c>
      <c r="T53" s="9">
        <v>58.063000000000002</v>
      </c>
      <c r="U53" s="9">
        <v>51.272999999999996</v>
      </c>
      <c r="V53" s="9">
        <v>52.521000000000001</v>
      </c>
      <c r="W53" s="9">
        <v>50.584999999999994</v>
      </c>
      <c r="X53" s="9">
        <v>56.28</v>
      </c>
    </row>
    <row r="54" spans="1:25" x14ac:dyDescent="0.45">
      <c r="A54" t="s">
        <v>9</v>
      </c>
      <c r="B54" s="9">
        <v>0.70900000000000007</v>
      </c>
      <c r="C54" s="9">
        <v>0.78499999999999992</v>
      </c>
      <c r="D54" s="9">
        <v>0.83</v>
      </c>
      <c r="E54" s="9">
        <v>0.84800000000000009</v>
      </c>
      <c r="F54" s="9">
        <v>0.96499999999999997</v>
      </c>
      <c r="G54" s="9">
        <v>1.1200000000000001</v>
      </c>
      <c r="H54" s="9">
        <v>1.2869999999999999</v>
      </c>
      <c r="I54" s="9">
        <v>1.6739999999999999</v>
      </c>
      <c r="J54" s="9">
        <v>2.093</v>
      </c>
      <c r="K54" s="9">
        <v>2.5150000000000001</v>
      </c>
      <c r="L54" s="9">
        <v>3.9420000000000002</v>
      </c>
      <c r="M54" s="9">
        <v>6.2149999999999999</v>
      </c>
      <c r="N54" s="9">
        <v>10.145</v>
      </c>
      <c r="O54" s="9">
        <v>15.872</v>
      </c>
      <c r="P54" s="9">
        <v>25.763999999999999</v>
      </c>
      <c r="Q54" s="9">
        <v>35.634999999999998</v>
      </c>
      <c r="R54" s="9">
        <v>50.334000000000003</v>
      </c>
      <c r="S54" s="9">
        <v>70.98</v>
      </c>
      <c r="T54" s="9">
        <v>85.183999999999997</v>
      </c>
      <c r="U54" s="9">
        <v>97.477999999999994</v>
      </c>
      <c r="V54" s="9">
        <v>119.32900000000001</v>
      </c>
      <c r="W54" s="9">
        <v>151.32299999999998</v>
      </c>
      <c r="X54" s="9">
        <v>187.071</v>
      </c>
    </row>
    <row r="55" spans="1:25" x14ac:dyDescent="0.45">
      <c r="A55" t="s">
        <v>12</v>
      </c>
      <c r="B55" s="9">
        <v>5.65</v>
      </c>
      <c r="C55" s="9">
        <v>6.806</v>
      </c>
      <c r="D55" s="9">
        <v>10.459</v>
      </c>
      <c r="E55" s="9">
        <v>11.3</v>
      </c>
      <c r="F55" s="9">
        <v>14.291</v>
      </c>
      <c r="G55" s="9">
        <v>17.881</v>
      </c>
      <c r="H55" s="9">
        <v>26.675999999999998</v>
      </c>
      <c r="I55" s="9">
        <v>34.603000000000002</v>
      </c>
      <c r="J55" s="9">
        <v>55.695999999999998</v>
      </c>
      <c r="K55" s="9">
        <v>74.225999999999999</v>
      </c>
      <c r="L55" s="9">
        <v>95.147999999999996</v>
      </c>
      <c r="M55" s="9">
        <v>120.854</v>
      </c>
      <c r="N55" s="9">
        <v>141.922</v>
      </c>
      <c r="O55" s="9">
        <v>169.71299999999999</v>
      </c>
      <c r="P55" s="9">
        <v>183.892</v>
      </c>
      <c r="Q55" s="9">
        <v>192.99200000000002</v>
      </c>
      <c r="R55" s="9">
        <v>229.471</v>
      </c>
      <c r="S55" s="9">
        <v>257.24900000000002</v>
      </c>
      <c r="T55" s="9">
        <v>275.834</v>
      </c>
      <c r="U55" s="9">
        <v>298.2</v>
      </c>
      <c r="V55" s="9">
        <v>341.81799999999998</v>
      </c>
      <c r="W55" s="9">
        <v>382.81400000000002</v>
      </c>
      <c r="X55" s="9">
        <v>439.27</v>
      </c>
    </row>
    <row r="59" spans="1:25" ht="15.75" customHeight="1" x14ac:dyDescent="0.5">
      <c r="A59" s="6" t="s">
        <v>63</v>
      </c>
    </row>
    <row r="60" spans="1:25" x14ac:dyDescent="0.45">
      <c r="A60" s="7" t="s">
        <v>56</v>
      </c>
      <c r="B60" s="7">
        <v>2000</v>
      </c>
      <c r="C60" s="7">
        <v>2001</v>
      </c>
      <c r="D60" s="7">
        <v>2002</v>
      </c>
      <c r="E60" s="7">
        <v>2003</v>
      </c>
      <c r="F60" s="7">
        <v>2004</v>
      </c>
      <c r="G60" s="7">
        <v>2005</v>
      </c>
      <c r="H60" s="7">
        <v>2006</v>
      </c>
      <c r="I60" s="7">
        <v>2007</v>
      </c>
      <c r="J60" s="7">
        <v>2008</v>
      </c>
      <c r="K60" s="7">
        <v>2009</v>
      </c>
      <c r="L60" s="7">
        <v>2010</v>
      </c>
      <c r="M60" s="7">
        <v>2011</v>
      </c>
      <c r="N60" s="7">
        <v>2012</v>
      </c>
      <c r="O60" s="7">
        <v>2013</v>
      </c>
      <c r="P60" s="7">
        <v>2014</v>
      </c>
      <c r="Q60" s="7">
        <v>2015</v>
      </c>
      <c r="R60" s="7">
        <v>2016</v>
      </c>
      <c r="S60" s="7">
        <v>2017</v>
      </c>
      <c r="T60" s="7">
        <v>2018</v>
      </c>
      <c r="U60" s="7">
        <v>2019</v>
      </c>
      <c r="V60" s="7">
        <v>2020</v>
      </c>
      <c r="W60" s="7">
        <v>2021</v>
      </c>
      <c r="X60" s="7">
        <v>2022</v>
      </c>
      <c r="Y60" s="7">
        <v>2023</v>
      </c>
    </row>
    <row r="61" spans="1:25" x14ac:dyDescent="0.45">
      <c r="A61" t="s">
        <v>57</v>
      </c>
      <c r="B61" s="9">
        <v>9.59</v>
      </c>
      <c r="C61" s="9">
        <v>10.59</v>
      </c>
      <c r="D61" s="9">
        <v>10.66</v>
      </c>
      <c r="E61" s="9">
        <v>10.540000000000001</v>
      </c>
      <c r="F61" s="9">
        <v>10.76</v>
      </c>
      <c r="G61" s="9">
        <v>11</v>
      </c>
      <c r="H61" s="9">
        <v>11.280000000000001</v>
      </c>
      <c r="I61" s="9">
        <v>11.94</v>
      </c>
      <c r="J61" s="9">
        <v>12.17</v>
      </c>
      <c r="K61" s="9">
        <v>12.53</v>
      </c>
      <c r="L61" s="9">
        <v>12.7</v>
      </c>
      <c r="M61" s="9">
        <v>12.899999999999999</v>
      </c>
      <c r="N61" s="9">
        <v>13.809999999999999</v>
      </c>
      <c r="O61" s="9">
        <v>14.89</v>
      </c>
      <c r="P61" s="9">
        <v>14.93</v>
      </c>
      <c r="Q61" s="9">
        <v>15.52</v>
      </c>
      <c r="R61" s="9">
        <v>15.42</v>
      </c>
      <c r="S61" s="9">
        <v>15.33</v>
      </c>
      <c r="T61" s="9">
        <v>15.06</v>
      </c>
      <c r="U61" s="9">
        <v>14.61</v>
      </c>
      <c r="V61" s="9">
        <v>14.46</v>
      </c>
      <c r="W61" s="9">
        <v>13.94</v>
      </c>
      <c r="X61" s="9">
        <v>13.75</v>
      </c>
      <c r="Y61" s="9">
        <v>13.66</v>
      </c>
    </row>
    <row r="62" spans="1:25" x14ac:dyDescent="0.45">
      <c r="A62" t="s">
        <v>5</v>
      </c>
      <c r="B62" s="9">
        <v>334.24</v>
      </c>
      <c r="C62" s="9">
        <v>335.32</v>
      </c>
      <c r="D62" s="9">
        <v>335.8</v>
      </c>
      <c r="E62" s="9">
        <v>334.47</v>
      </c>
      <c r="F62" s="9">
        <v>334.48</v>
      </c>
      <c r="G62" s="9">
        <v>334.63</v>
      </c>
      <c r="H62" s="9">
        <v>334.94</v>
      </c>
      <c r="I62" s="9">
        <v>333.64</v>
      </c>
      <c r="J62" s="9">
        <v>334.56</v>
      </c>
      <c r="K62" s="9">
        <v>335.94</v>
      </c>
      <c r="L62" s="9">
        <v>339.36</v>
      </c>
      <c r="M62" s="9">
        <v>340.2</v>
      </c>
      <c r="N62" s="9">
        <v>332.88</v>
      </c>
      <c r="O62" s="9">
        <v>327.89</v>
      </c>
      <c r="P62" s="9">
        <v>323.38</v>
      </c>
      <c r="Q62" s="9">
        <v>301.70999999999998</v>
      </c>
      <c r="R62" s="9">
        <v>285.75</v>
      </c>
      <c r="S62" s="9">
        <v>276.88</v>
      </c>
      <c r="T62" s="9">
        <v>260.95</v>
      </c>
      <c r="U62" s="9">
        <v>244.7</v>
      </c>
      <c r="V62" s="9">
        <v>233.04</v>
      </c>
      <c r="W62" s="9">
        <v>224.59</v>
      </c>
      <c r="X62" s="9">
        <v>209.94</v>
      </c>
      <c r="Y62" s="9">
        <v>200.28</v>
      </c>
    </row>
    <row r="63" spans="1:25" x14ac:dyDescent="0.45">
      <c r="A63" t="s">
        <v>8</v>
      </c>
      <c r="B63" s="9">
        <v>161.54</v>
      </c>
      <c r="C63" s="9">
        <v>199.67</v>
      </c>
      <c r="D63" s="9">
        <v>264.55</v>
      </c>
      <c r="E63" s="9">
        <v>319.04000000000002</v>
      </c>
      <c r="F63" s="9">
        <v>343.88</v>
      </c>
      <c r="G63" s="9">
        <v>359.84</v>
      </c>
      <c r="H63" s="9">
        <v>371.13</v>
      </c>
      <c r="I63" s="9">
        <v>378.97</v>
      </c>
      <c r="J63" s="9">
        <v>388.45</v>
      </c>
      <c r="K63" s="9">
        <v>399.05</v>
      </c>
      <c r="L63" s="9">
        <v>407.07</v>
      </c>
      <c r="M63" s="9">
        <v>418.3</v>
      </c>
      <c r="N63" s="9">
        <v>429.01</v>
      </c>
      <c r="O63" s="9">
        <v>437.26</v>
      </c>
      <c r="P63" s="9">
        <v>448.9</v>
      </c>
      <c r="Q63" s="9">
        <v>460.37</v>
      </c>
      <c r="R63" s="9">
        <v>473.01</v>
      </c>
      <c r="S63" s="9">
        <v>484.89</v>
      </c>
      <c r="T63" s="9">
        <v>509.07</v>
      </c>
      <c r="U63" s="9">
        <v>519.28</v>
      </c>
      <c r="V63" s="9">
        <v>523.75</v>
      </c>
      <c r="W63" s="9">
        <v>530.26</v>
      </c>
      <c r="X63" s="9">
        <v>535.49</v>
      </c>
      <c r="Y63" s="9">
        <v>542.92999999999995</v>
      </c>
    </row>
    <row r="64" spans="1:25" x14ac:dyDescent="0.45">
      <c r="A64" t="s">
        <v>6</v>
      </c>
      <c r="B64" s="9">
        <v>79.36</v>
      </c>
      <c r="C64" s="9">
        <v>78.92</v>
      </c>
      <c r="D64" s="9">
        <v>79.36</v>
      </c>
      <c r="E64" s="9">
        <v>78.69</v>
      </c>
      <c r="F64" s="9">
        <v>77.64</v>
      </c>
      <c r="G64" s="9">
        <v>77.540000000000006</v>
      </c>
      <c r="H64" s="9">
        <v>77.819999999999993</v>
      </c>
      <c r="I64" s="9">
        <v>77.88</v>
      </c>
      <c r="J64" s="9">
        <v>77.930000000000007</v>
      </c>
      <c r="K64" s="9">
        <v>78.52</v>
      </c>
      <c r="L64" s="9">
        <v>82.61</v>
      </c>
      <c r="M64" s="9">
        <v>82.45</v>
      </c>
      <c r="N64" s="9">
        <v>82.56</v>
      </c>
      <c r="O64" s="9">
        <v>83.01</v>
      </c>
      <c r="P64" s="9">
        <v>83.49</v>
      </c>
      <c r="Q64" s="9">
        <v>83.5</v>
      </c>
      <c r="R64" s="9">
        <v>83.82</v>
      </c>
      <c r="S64" s="9">
        <v>83.79</v>
      </c>
      <c r="T64" s="9">
        <v>83.88</v>
      </c>
      <c r="U64" s="9">
        <v>83.79</v>
      </c>
      <c r="V64" s="9">
        <v>83.83</v>
      </c>
      <c r="W64" s="9">
        <v>84.29</v>
      </c>
      <c r="X64" s="9">
        <v>86.63</v>
      </c>
      <c r="Y64" s="9">
        <v>86.66</v>
      </c>
    </row>
    <row r="65" spans="1:26" x14ac:dyDescent="0.45">
      <c r="A65" t="s">
        <v>19</v>
      </c>
      <c r="B65" s="9">
        <v>97.86</v>
      </c>
      <c r="C65" s="9">
        <v>98.16</v>
      </c>
      <c r="D65" s="9">
        <v>98.66</v>
      </c>
      <c r="E65" s="9">
        <v>99.21</v>
      </c>
      <c r="F65" s="9">
        <v>99.63</v>
      </c>
      <c r="G65" s="9">
        <v>99.99</v>
      </c>
      <c r="H65" s="9">
        <v>100.33</v>
      </c>
      <c r="I65" s="9">
        <v>100.27</v>
      </c>
      <c r="J65" s="9">
        <v>100.75</v>
      </c>
      <c r="K65" s="9">
        <v>101</v>
      </c>
      <c r="L65" s="9">
        <v>101.17</v>
      </c>
      <c r="M65" s="9">
        <v>101.42</v>
      </c>
      <c r="N65" s="9">
        <v>101.89</v>
      </c>
      <c r="O65" s="9">
        <v>99.24</v>
      </c>
      <c r="P65" s="9">
        <v>98.57</v>
      </c>
      <c r="Q65" s="9">
        <v>98.67</v>
      </c>
      <c r="R65" s="9">
        <v>99.56</v>
      </c>
      <c r="S65" s="9">
        <v>99.63</v>
      </c>
      <c r="T65" s="9">
        <v>99.43</v>
      </c>
      <c r="U65" s="9">
        <v>98.12</v>
      </c>
      <c r="V65" s="9">
        <v>96.5</v>
      </c>
      <c r="W65" s="9">
        <v>95.55</v>
      </c>
      <c r="X65" s="9">
        <v>94.66</v>
      </c>
      <c r="Y65" s="9">
        <v>95.77</v>
      </c>
    </row>
    <row r="66" spans="1:26" x14ac:dyDescent="0.45">
      <c r="A66" t="s">
        <v>23</v>
      </c>
      <c r="B66" s="9">
        <v>86.09</v>
      </c>
      <c r="C66" s="9">
        <v>87.75</v>
      </c>
      <c r="D66" s="9">
        <v>61.52</v>
      </c>
      <c r="E66" s="9">
        <v>62.58</v>
      </c>
      <c r="F66" s="9">
        <v>61.16</v>
      </c>
      <c r="G66" s="9">
        <v>60.85</v>
      </c>
      <c r="H66" s="9">
        <v>60.32</v>
      </c>
      <c r="I66" s="9">
        <v>58.35</v>
      </c>
      <c r="J66" s="9">
        <v>59.77</v>
      </c>
      <c r="K66" s="9">
        <v>59.12</v>
      </c>
      <c r="L66" s="9">
        <v>59.53</v>
      </c>
      <c r="M66" s="9">
        <v>53.93</v>
      </c>
      <c r="N66" s="9">
        <v>49.83</v>
      </c>
      <c r="O66" s="9">
        <v>46.76</v>
      </c>
      <c r="P66" s="9">
        <v>44.84</v>
      </c>
      <c r="Q66" s="9">
        <v>39.42</v>
      </c>
      <c r="R66" s="9">
        <v>36.92</v>
      </c>
      <c r="S66" s="9">
        <v>36.6</v>
      </c>
      <c r="T66" s="9">
        <v>34.78</v>
      </c>
      <c r="U66" s="9">
        <v>34.01</v>
      </c>
      <c r="V66" s="9">
        <v>30.15</v>
      </c>
      <c r="W66" s="9">
        <v>30.78</v>
      </c>
      <c r="X66" s="9">
        <v>33.18</v>
      </c>
      <c r="Y66" s="9">
        <v>32.159999999999997</v>
      </c>
    </row>
    <row r="67" spans="1:26" x14ac:dyDescent="0.45">
      <c r="A67" t="s">
        <v>9</v>
      </c>
      <c r="B67" s="9">
        <v>0.59</v>
      </c>
      <c r="C67" s="9">
        <v>0.6</v>
      </c>
      <c r="D67" s="9">
        <v>0.64</v>
      </c>
      <c r="E67" s="9">
        <v>0.68</v>
      </c>
      <c r="F67" s="9">
        <v>0.75</v>
      </c>
      <c r="G67" s="9">
        <v>0.89</v>
      </c>
      <c r="H67" s="9">
        <v>1.1000000000000001</v>
      </c>
      <c r="I67" s="9">
        <v>1.44</v>
      </c>
      <c r="J67" s="9">
        <v>1.62</v>
      </c>
      <c r="K67" s="9">
        <v>2.09</v>
      </c>
      <c r="L67" s="9">
        <v>3.38</v>
      </c>
      <c r="M67" s="9">
        <v>5.64</v>
      </c>
      <c r="N67" s="9">
        <v>8.61</v>
      </c>
      <c r="O67" s="9">
        <v>13.25</v>
      </c>
      <c r="P67" s="9">
        <v>18.11</v>
      </c>
      <c r="Q67" s="9">
        <v>24.24</v>
      </c>
      <c r="R67" s="9">
        <v>35.43</v>
      </c>
      <c r="S67" s="9">
        <v>43.77</v>
      </c>
      <c r="T67" s="9">
        <v>51.99</v>
      </c>
      <c r="U67" s="9">
        <v>61.59</v>
      </c>
      <c r="V67" s="9">
        <v>76.44</v>
      </c>
      <c r="W67" s="9">
        <v>95.39</v>
      </c>
      <c r="X67" s="9">
        <v>114.36</v>
      </c>
      <c r="Y67" s="9">
        <v>139.21</v>
      </c>
    </row>
    <row r="68" spans="1:26" x14ac:dyDescent="0.45">
      <c r="A68" t="s">
        <v>12</v>
      </c>
      <c r="B68" s="9">
        <v>2.38</v>
      </c>
      <c r="C68" s="9">
        <v>3.86</v>
      </c>
      <c r="D68" s="9">
        <v>4.42</v>
      </c>
      <c r="E68" s="9">
        <v>6</v>
      </c>
      <c r="F68" s="9">
        <v>6.46</v>
      </c>
      <c r="G68" s="9">
        <v>8.7100000000000009</v>
      </c>
      <c r="H68" s="9">
        <v>11.33</v>
      </c>
      <c r="I68" s="9">
        <v>16.52</v>
      </c>
      <c r="J68" s="9">
        <v>24.65</v>
      </c>
      <c r="K68" s="9">
        <v>34.299999999999997</v>
      </c>
      <c r="L68" s="9">
        <v>39.35</v>
      </c>
      <c r="M68" s="9">
        <v>45.79</v>
      </c>
      <c r="N68" s="9">
        <v>59.45</v>
      </c>
      <c r="O68" s="9">
        <v>60.2</v>
      </c>
      <c r="P68" s="9">
        <v>64.430000000000007</v>
      </c>
      <c r="Q68" s="9">
        <v>72.77</v>
      </c>
      <c r="R68" s="9">
        <v>81.5</v>
      </c>
      <c r="S68" s="9">
        <v>87.83</v>
      </c>
      <c r="T68" s="9">
        <v>94.67</v>
      </c>
      <c r="U68" s="9">
        <v>103.84</v>
      </c>
      <c r="V68" s="9">
        <v>118.66</v>
      </c>
      <c r="W68" s="9">
        <v>133.02000000000001</v>
      </c>
      <c r="X68" s="9">
        <v>141.66999999999999</v>
      </c>
      <c r="Y68" s="9">
        <v>148.02000000000001</v>
      </c>
    </row>
    <row r="71" spans="1:26" ht="15.75" customHeight="1" x14ac:dyDescent="0.5">
      <c r="A71" s="6" t="s">
        <v>64</v>
      </c>
    </row>
    <row r="72" spans="1:26" x14ac:dyDescent="0.45">
      <c r="A72" s="7" t="s">
        <v>56</v>
      </c>
      <c r="B72" s="7">
        <v>2000</v>
      </c>
      <c r="C72" s="7">
        <v>2001</v>
      </c>
      <c r="D72" s="7">
        <v>2002</v>
      </c>
      <c r="E72" s="7">
        <v>2003</v>
      </c>
      <c r="F72" s="7">
        <v>2004</v>
      </c>
      <c r="G72" s="7">
        <v>2005</v>
      </c>
      <c r="H72" s="7">
        <v>2006</v>
      </c>
      <c r="I72" s="7">
        <v>2007</v>
      </c>
      <c r="J72" s="7">
        <v>2008</v>
      </c>
      <c r="K72" s="7">
        <v>2009</v>
      </c>
      <c r="L72" s="7">
        <v>2010</v>
      </c>
      <c r="M72" s="7">
        <v>2011</v>
      </c>
      <c r="N72" s="7">
        <v>2012</v>
      </c>
      <c r="O72" s="7">
        <v>2013</v>
      </c>
      <c r="P72" s="7">
        <v>2014</v>
      </c>
      <c r="Q72" s="7">
        <v>2015</v>
      </c>
      <c r="R72" s="7">
        <v>2016</v>
      </c>
      <c r="S72" s="7">
        <v>2017</v>
      </c>
      <c r="T72" s="7">
        <v>2018</v>
      </c>
      <c r="U72" s="7">
        <v>2019</v>
      </c>
      <c r="V72" s="7">
        <v>2020</v>
      </c>
      <c r="W72" s="7">
        <v>2021</v>
      </c>
      <c r="X72" s="7">
        <v>2022</v>
      </c>
      <c r="Y72" s="7">
        <v>2023</v>
      </c>
      <c r="Z72" s="7">
        <v>2024</v>
      </c>
    </row>
    <row r="73" spans="1:26" x14ac:dyDescent="0.45">
      <c r="A73" t="s">
        <v>57</v>
      </c>
      <c r="B73" s="9">
        <v>6.796149999999999</v>
      </c>
      <c r="C73" s="9">
        <v>8.3813949999999995</v>
      </c>
      <c r="D73" s="9">
        <v>8.4054149999999996</v>
      </c>
      <c r="E73" s="9">
        <v>8.4073600000000006</v>
      </c>
      <c r="F73" s="9">
        <v>8.6129899999999999</v>
      </c>
      <c r="G73" s="9">
        <v>8.7186249999999994</v>
      </c>
      <c r="H73" s="9">
        <v>9.0057599999999987</v>
      </c>
      <c r="I73" s="9">
        <v>9.7297499999999992</v>
      </c>
      <c r="J73" s="9">
        <v>9.9424499999999991</v>
      </c>
      <c r="K73" s="9">
        <v>10.142300000000001</v>
      </c>
      <c r="L73" s="9">
        <v>10.295999999999999</v>
      </c>
      <c r="M73" s="9">
        <v>10.493450000000001</v>
      </c>
      <c r="N73" s="9">
        <v>11.216849999999999</v>
      </c>
      <c r="O73" s="9">
        <v>12.283349999999999</v>
      </c>
      <c r="P73" s="9">
        <v>12.419550000000001</v>
      </c>
      <c r="Q73" s="9">
        <v>12.9693</v>
      </c>
      <c r="R73" s="9">
        <v>12.900699999999999</v>
      </c>
      <c r="S73" s="9">
        <v>12.837900000000001</v>
      </c>
      <c r="T73" s="9">
        <v>12.616149999999999</v>
      </c>
      <c r="U73" s="9">
        <v>12.052950000000001</v>
      </c>
      <c r="V73" s="9">
        <v>11.8889</v>
      </c>
      <c r="W73" s="9">
        <v>11.334</v>
      </c>
      <c r="X73" s="9">
        <v>11.1015</v>
      </c>
      <c r="Y73" s="9">
        <v>10.9895</v>
      </c>
      <c r="Z73" s="9">
        <v>10.9101</v>
      </c>
    </row>
    <row r="74" spans="1:26" x14ac:dyDescent="0.45">
      <c r="A74" t="s">
        <v>5</v>
      </c>
      <c r="B74" s="9">
        <v>321.05500000000001</v>
      </c>
      <c r="C74" s="9">
        <v>315.09773999999999</v>
      </c>
      <c r="D74" s="9">
        <v>316.19997999999998</v>
      </c>
      <c r="E74" s="9">
        <v>313.87878000000001</v>
      </c>
      <c r="F74" s="9">
        <v>314.02522999999997</v>
      </c>
      <c r="G74" s="9">
        <v>314.28313000000003</v>
      </c>
      <c r="H74" s="9">
        <v>313.87216999999998</v>
      </c>
      <c r="I74" s="9">
        <v>313.64070000000004</v>
      </c>
      <c r="J74" s="9">
        <v>314.23070000000001</v>
      </c>
      <c r="K74" s="9">
        <v>315.13</v>
      </c>
      <c r="L74" s="9">
        <v>317.73700000000002</v>
      </c>
      <c r="M74" s="9">
        <v>318.58100000000002</v>
      </c>
      <c r="N74" s="9">
        <v>310.49809999999997</v>
      </c>
      <c r="O74" s="9">
        <v>304.12809999999996</v>
      </c>
      <c r="P74" s="9">
        <v>299.90940000000001</v>
      </c>
      <c r="Q74" s="9">
        <v>280.77350000000001</v>
      </c>
      <c r="R74" s="9">
        <v>267.61500000000001</v>
      </c>
      <c r="S74" s="9">
        <v>257.47339999999997</v>
      </c>
      <c r="T74" s="9">
        <v>243.71170000000001</v>
      </c>
      <c r="U74" s="9">
        <v>229.57550000000001</v>
      </c>
      <c r="V74" s="9">
        <v>216.47229999999999</v>
      </c>
      <c r="W74" s="9">
        <v>210.60479999999998</v>
      </c>
      <c r="X74" s="9">
        <v>190.0273</v>
      </c>
      <c r="Y74" s="9">
        <v>181.46689999999998</v>
      </c>
      <c r="Z74" s="9">
        <v>177.0069</v>
      </c>
    </row>
    <row r="75" spans="1:26" x14ac:dyDescent="0.45">
      <c r="A75" t="s">
        <v>8</v>
      </c>
      <c r="B75" s="9">
        <v>243.24100000000001</v>
      </c>
      <c r="C75" s="9">
        <v>233.81331</v>
      </c>
      <c r="D75" s="9">
        <v>313.74014</v>
      </c>
      <c r="E75" s="9">
        <v>356.62590999999998</v>
      </c>
      <c r="F75" s="9">
        <v>372.10201000000001</v>
      </c>
      <c r="G75" s="9">
        <v>383.88529</v>
      </c>
      <c r="H75" s="9">
        <v>389.38721000000004</v>
      </c>
      <c r="I75" s="9">
        <v>393.9015</v>
      </c>
      <c r="J75" s="9">
        <v>398.26979999999998</v>
      </c>
      <c r="K75" s="9">
        <v>402.02679999999998</v>
      </c>
      <c r="L75" s="9">
        <v>406.87579999999997</v>
      </c>
      <c r="M75" s="9">
        <v>416.1848</v>
      </c>
      <c r="N75" s="9">
        <v>423.4923</v>
      </c>
      <c r="O75" s="9">
        <v>426.67570000000001</v>
      </c>
      <c r="P75" s="9">
        <v>433.24940000000004</v>
      </c>
      <c r="Q75" s="9">
        <v>440.87220000000002</v>
      </c>
      <c r="R75" s="9">
        <v>448.28500000000003</v>
      </c>
      <c r="S75" s="9">
        <v>457.46129999999999</v>
      </c>
      <c r="T75" s="9">
        <v>471.85470000000004</v>
      </c>
      <c r="U75" s="9">
        <v>478.14850000000001</v>
      </c>
      <c r="V75" s="9">
        <v>487.16429999999997</v>
      </c>
      <c r="W75" s="9">
        <v>492.97909999999996</v>
      </c>
      <c r="X75" s="9">
        <v>503.41409999999996</v>
      </c>
      <c r="Y75" s="9">
        <v>508.3458</v>
      </c>
      <c r="Z75" s="9">
        <v>506.93170000000003</v>
      </c>
    </row>
    <row r="76" spans="1:26" x14ac:dyDescent="0.45">
      <c r="A76" t="s">
        <v>59</v>
      </c>
      <c r="B76" s="9">
        <v>2.7930000000000001</v>
      </c>
      <c r="C76" s="9">
        <v>2.2162100000000002</v>
      </c>
      <c r="D76" s="9">
        <v>2.2522500000000001</v>
      </c>
      <c r="E76" s="9">
        <v>2.1332499999999999</v>
      </c>
      <c r="F76" s="9">
        <v>2.1520799999999998</v>
      </c>
      <c r="G76" s="9">
        <v>2.2853000000000003</v>
      </c>
      <c r="H76" s="9">
        <v>2.2739799999999999</v>
      </c>
      <c r="I76" s="9">
        <v>2.2141999999999999</v>
      </c>
      <c r="J76" s="9">
        <v>2.2288000000000001</v>
      </c>
      <c r="K76" s="9">
        <v>2.3818999999999999</v>
      </c>
      <c r="L76" s="9">
        <v>2.4045999999999998</v>
      </c>
      <c r="M76" s="9">
        <v>2.4091999999999998</v>
      </c>
      <c r="N76" s="9">
        <v>2.5920999999999998</v>
      </c>
      <c r="O76" s="9">
        <v>2.6070000000000002</v>
      </c>
      <c r="P76" s="9">
        <v>2.5143</v>
      </c>
      <c r="Q76" s="9">
        <v>2.5415000000000001</v>
      </c>
      <c r="R76" s="9">
        <v>2.5165999999999999</v>
      </c>
      <c r="S76" s="9">
        <v>2.4833000000000003</v>
      </c>
      <c r="T76" s="9">
        <v>2.4443000000000001</v>
      </c>
      <c r="U76" s="9">
        <v>2.5554000000000001</v>
      </c>
      <c r="V76" s="9">
        <v>2.5719000000000003</v>
      </c>
      <c r="W76" s="9">
        <v>2.5966999999999998</v>
      </c>
      <c r="X76" s="9">
        <v>2.6486000000000001</v>
      </c>
      <c r="Y76" s="9">
        <v>2.6736</v>
      </c>
      <c r="Z76" s="9">
        <v>2.7028000000000003</v>
      </c>
    </row>
    <row r="77" spans="1:26" x14ac:dyDescent="0.45">
      <c r="A77" t="s">
        <v>6</v>
      </c>
      <c r="B77" s="9">
        <v>97.600000000000009</v>
      </c>
      <c r="C77" s="9">
        <v>98.580000000000013</v>
      </c>
      <c r="D77" s="9">
        <v>99.727000000000004</v>
      </c>
      <c r="E77" s="9">
        <v>99.215999999999994</v>
      </c>
      <c r="F77" s="9">
        <v>98.405000000000001</v>
      </c>
      <c r="G77" s="9">
        <v>98.887</v>
      </c>
      <c r="H77" s="9">
        <v>99.282000000000011</v>
      </c>
      <c r="I77" s="9">
        <v>99.770999999999987</v>
      </c>
      <c r="J77" s="9">
        <v>99.787999999999997</v>
      </c>
      <c r="K77" s="9">
        <v>100.678</v>
      </c>
      <c r="L77" s="9">
        <v>101.1204</v>
      </c>
      <c r="M77" s="9">
        <v>101.0419</v>
      </c>
      <c r="N77" s="9">
        <v>101.2259</v>
      </c>
      <c r="O77" s="9">
        <v>101.69289999999999</v>
      </c>
      <c r="P77" s="9">
        <v>102.27019999999999</v>
      </c>
      <c r="Q77" s="9">
        <v>102.36019999999999</v>
      </c>
      <c r="R77" s="9">
        <v>102.84774899999999</v>
      </c>
      <c r="S77" s="9">
        <v>102.85131799999999</v>
      </c>
      <c r="T77" s="9">
        <v>102.960565</v>
      </c>
      <c r="U77" s="9">
        <v>102.814713</v>
      </c>
      <c r="V77" s="9">
        <v>103.188447</v>
      </c>
      <c r="W77" s="9">
        <v>103.159282</v>
      </c>
      <c r="X77" s="9">
        <v>103.33971200000001</v>
      </c>
      <c r="Y77" s="9">
        <v>103.25035299999999</v>
      </c>
      <c r="Z77" s="9">
        <v>103.103253</v>
      </c>
    </row>
    <row r="78" spans="1:26" x14ac:dyDescent="0.45">
      <c r="A78" t="s">
        <v>19</v>
      </c>
      <c r="B78" s="9">
        <v>97.86</v>
      </c>
      <c r="C78" s="9">
        <v>98.158899999999988</v>
      </c>
      <c r="D78" s="9">
        <v>98.656999999999996</v>
      </c>
      <c r="E78" s="9">
        <v>99.208860000000001</v>
      </c>
      <c r="F78" s="9">
        <v>99.628100000000003</v>
      </c>
      <c r="G78" s="9">
        <v>99.988039999999998</v>
      </c>
      <c r="H78" s="9">
        <v>100.33377</v>
      </c>
      <c r="I78" s="9">
        <v>100.2657</v>
      </c>
      <c r="J78" s="9">
        <v>100.75489999999999</v>
      </c>
      <c r="K78" s="9">
        <v>101.00369999999999</v>
      </c>
      <c r="L78" s="9">
        <v>101.1674</v>
      </c>
      <c r="M78" s="9">
        <v>101.4188</v>
      </c>
      <c r="N78" s="9">
        <v>101.88500000000001</v>
      </c>
      <c r="O78" s="9">
        <v>99.240300000000005</v>
      </c>
      <c r="P78" s="9">
        <v>98.569299999999998</v>
      </c>
      <c r="Q78" s="9">
        <v>98.671999999999997</v>
      </c>
      <c r="R78" s="9">
        <v>99.564800000000005</v>
      </c>
      <c r="S78" s="9">
        <v>99.628899999999987</v>
      </c>
      <c r="T78" s="9">
        <v>99.432899999999989</v>
      </c>
      <c r="U78" s="9">
        <v>98.119</v>
      </c>
      <c r="V78" s="9">
        <v>96.500600000000006</v>
      </c>
      <c r="W78" s="9">
        <v>95.546399999999991</v>
      </c>
      <c r="X78" s="9">
        <v>94.658899999999988</v>
      </c>
      <c r="Y78" s="9">
        <v>95.772899999999993</v>
      </c>
      <c r="Z78" s="9">
        <v>96.886899999999997</v>
      </c>
    </row>
    <row r="79" spans="1:26" x14ac:dyDescent="0.45">
      <c r="A79" t="s">
        <v>23</v>
      </c>
      <c r="B79" s="9">
        <v>86.087164999999999</v>
      </c>
      <c r="C79" s="9">
        <v>87.751305000000002</v>
      </c>
      <c r="D79" s="9">
        <v>61.516044999999998</v>
      </c>
      <c r="E79" s="9">
        <v>62.584490000000002</v>
      </c>
      <c r="F79" s="9">
        <v>61.162999999999997</v>
      </c>
      <c r="G79" s="9">
        <v>60.854835000000001</v>
      </c>
      <c r="H79" s="9">
        <v>60.320080000000004</v>
      </c>
      <c r="I79" s="9">
        <v>58.348350000000003</v>
      </c>
      <c r="J79" s="9">
        <v>59.769349999999996</v>
      </c>
      <c r="K79" s="9">
        <v>59.1233</v>
      </c>
      <c r="L79" s="9">
        <v>59.525500000000001</v>
      </c>
      <c r="M79" s="9">
        <v>53.92915</v>
      </c>
      <c r="N79" s="9">
        <v>49.832649999999994</v>
      </c>
      <c r="O79" s="9">
        <v>46.755250000000004</v>
      </c>
      <c r="P79" s="9">
        <v>44.843950000000007</v>
      </c>
      <c r="Q79" s="9">
        <v>39.415800000000004</v>
      </c>
      <c r="R79" s="9">
        <v>36.920600000000007</v>
      </c>
      <c r="S79" s="9">
        <v>36.6036</v>
      </c>
      <c r="T79" s="9">
        <v>34.782850000000003</v>
      </c>
      <c r="U79" s="9">
        <v>34.005249999999997</v>
      </c>
      <c r="V79" s="9">
        <v>30.154299999999999</v>
      </c>
      <c r="W79" s="9">
        <v>30.7805</v>
      </c>
      <c r="X79" s="9">
        <v>33.178799999999995</v>
      </c>
      <c r="Y79" s="9">
        <v>32.158799999999999</v>
      </c>
      <c r="Z79" s="9">
        <v>31.953700000000001</v>
      </c>
    </row>
    <row r="80" spans="1:26" x14ac:dyDescent="0.45">
      <c r="A80" t="s">
        <v>9</v>
      </c>
      <c r="B80" s="9">
        <v>0.59371299999999994</v>
      </c>
      <c r="C80" s="9">
        <v>0.59860000000000002</v>
      </c>
      <c r="D80" s="9">
        <v>0.64260000000000006</v>
      </c>
      <c r="E80" s="9">
        <v>0.68100000000000005</v>
      </c>
      <c r="F80" s="9">
        <v>0.75180000000000002</v>
      </c>
      <c r="G80" s="9">
        <v>0.89379999999999993</v>
      </c>
      <c r="H80" s="9">
        <v>1.0988</v>
      </c>
      <c r="I80" s="9">
        <v>1.4388000000000001</v>
      </c>
      <c r="J80" s="9">
        <v>1.6177999999999999</v>
      </c>
      <c r="K80" s="9">
        <v>2.0870000000000002</v>
      </c>
      <c r="L80" s="9">
        <v>3.3819999999999997</v>
      </c>
      <c r="M80" s="9">
        <v>5.6434999999999995</v>
      </c>
      <c r="N80" s="9">
        <v>8.6129999999999995</v>
      </c>
      <c r="O80" s="9">
        <v>13.245500000000002</v>
      </c>
      <c r="P80" s="9">
        <v>18.112127999999998</v>
      </c>
      <c r="Q80" s="9">
        <v>24.236846</v>
      </c>
      <c r="R80" s="9">
        <v>35.433673999999996</v>
      </c>
      <c r="S80" s="9">
        <v>43.769840000000002</v>
      </c>
      <c r="T80" s="9">
        <v>51.986993999999996</v>
      </c>
      <c r="U80" s="9">
        <v>61.587229000000001</v>
      </c>
      <c r="V80" s="9">
        <v>76.441096999999999</v>
      </c>
      <c r="W80" s="9">
        <v>95.390912999999998</v>
      </c>
      <c r="X80" s="9">
        <v>114.36094700000001</v>
      </c>
      <c r="Y80" s="9">
        <v>139.205277</v>
      </c>
      <c r="Z80" s="9">
        <v>177.47027699999998</v>
      </c>
    </row>
    <row r="81" spans="1:26" x14ac:dyDescent="0.45">
      <c r="A81" t="s">
        <v>12</v>
      </c>
      <c r="B81" s="9">
        <v>2.3769999999999998</v>
      </c>
      <c r="C81" s="9">
        <v>3.8636399999999997</v>
      </c>
      <c r="D81" s="9">
        <v>4.4166400000000001</v>
      </c>
      <c r="E81" s="9">
        <v>5.99519</v>
      </c>
      <c r="F81" s="9">
        <v>6.4558</v>
      </c>
      <c r="G81" s="9">
        <v>8.70641</v>
      </c>
      <c r="H81" s="9">
        <v>11.328790000000001</v>
      </c>
      <c r="I81" s="9">
        <v>16.515099999999997</v>
      </c>
      <c r="J81" s="9">
        <v>24.651299999999999</v>
      </c>
      <c r="K81" s="9">
        <v>34.2958</v>
      </c>
      <c r="L81" s="9">
        <v>39.349694999999997</v>
      </c>
      <c r="M81" s="9">
        <v>45.794967999999997</v>
      </c>
      <c r="N81" s="9">
        <v>59.453299000000001</v>
      </c>
      <c r="O81" s="9">
        <v>60.198163999999998</v>
      </c>
      <c r="P81" s="9">
        <v>64.430186000000006</v>
      </c>
      <c r="Q81" s="9">
        <v>72.767236000000011</v>
      </c>
      <c r="R81" s="9">
        <v>81.502362000000005</v>
      </c>
      <c r="S81" s="9">
        <v>87.830780000000004</v>
      </c>
      <c r="T81" s="9">
        <v>94.666184999999999</v>
      </c>
      <c r="U81" s="9">
        <v>103.835556</v>
      </c>
      <c r="V81" s="9">
        <v>118.66354000000001</v>
      </c>
      <c r="W81" s="9">
        <v>133.01927700000002</v>
      </c>
      <c r="X81" s="9">
        <v>141.673912</v>
      </c>
      <c r="Y81" s="9">
        <v>148.01986099999999</v>
      </c>
      <c r="Z81" s="9">
        <v>153.15226100000001</v>
      </c>
    </row>
    <row r="84" spans="1:26" ht="15.75" customHeight="1" x14ac:dyDescent="0.45"/>
    <row r="85" spans="1:26" ht="15.75" x14ac:dyDescent="0.5">
      <c r="A85" s="6" t="s">
        <v>65</v>
      </c>
    </row>
    <row r="86" spans="1:26" x14ac:dyDescent="0.45">
      <c r="A86" s="7" t="s">
        <v>66</v>
      </c>
      <c r="B86" s="7" t="s">
        <v>27</v>
      </c>
      <c r="C86" s="7">
        <v>2000</v>
      </c>
      <c r="D86" s="7">
        <v>2001</v>
      </c>
      <c r="E86" s="7">
        <v>2002</v>
      </c>
      <c r="F86" s="7">
        <v>2003</v>
      </c>
      <c r="G86" s="7">
        <v>2004</v>
      </c>
      <c r="H86" s="7">
        <v>2005</v>
      </c>
      <c r="I86" s="7">
        <v>2006</v>
      </c>
      <c r="J86" s="7">
        <v>2007</v>
      </c>
      <c r="K86" s="7">
        <v>2008</v>
      </c>
      <c r="L86" s="7">
        <v>2009</v>
      </c>
      <c r="M86" s="7">
        <v>2010</v>
      </c>
      <c r="N86" s="7">
        <v>2011</v>
      </c>
      <c r="O86" s="7">
        <v>2012</v>
      </c>
      <c r="P86" s="7">
        <v>2013</v>
      </c>
      <c r="Q86" s="7">
        <v>2014</v>
      </c>
      <c r="R86" s="7">
        <v>2015</v>
      </c>
      <c r="S86" s="7">
        <v>2016</v>
      </c>
      <c r="T86" s="7">
        <v>2017</v>
      </c>
      <c r="U86" s="7">
        <v>2018</v>
      </c>
      <c r="V86" s="7">
        <v>2019</v>
      </c>
      <c r="W86" s="7">
        <v>2020</v>
      </c>
      <c r="X86" s="7">
        <v>2021</v>
      </c>
      <c r="Y86" s="7">
        <v>2022</v>
      </c>
      <c r="Z86" s="7">
        <v>2023</v>
      </c>
    </row>
    <row r="87" spans="1:26" x14ac:dyDescent="0.45">
      <c r="A87" t="s">
        <v>67</v>
      </c>
      <c r="B87" t="s">
        <v>68</v>
      </c>
      <c r="C87" s="9">
        <v>14.7</v>
      </c>
      <c r="D87" s="9">
        <v>16.5</v>
      </c>
      <c r="E87" s="9">
        <v>13.6</v>
      </c>
      <c r="F87" s="9">
        <v>24</v>
      </c>
      <c r="G87" s="9">
        <v>22.9</v>
      </c>
      <c r="H87" s="9">
        <v>19.8</v>
      </c>
      <c r="I87" s="9">
        <v>24.3</v>
      </c>
      <c r="J87" s="9">
        <v>20.100000000000001</v>
      </c>
      <c r="K87" s="9">
        <v>24.2</v>
      </c>
      <c r="L87" s="9">
        <v>18.100000000000001</v>
      </c>
      <c r="M87" s="9">
        <v>19.100000000000001</v>
      </c>
      <c r="N87" s="9">
        <v>15</v>
      </c>
      <c r="O87" s="9">
        <v>12</v>
      </c>
      <c r="P87" s="9">
        <v>11.4</v>
      </c>
      <c r="Q87" s="9">
        <v>13.3</v>
      </c>
      <c r="R87" s="9">
        <v>9.1</v>
      </c>
      <c r="S87" s="9">
        <v>6.2</v>
      </c>
      <c r="T87" s="9">
        <v>9.4</v>
      </c>
      <c r="U87" s="9">
        <v>13.8</v>
      </c>
      <c r="V87" s="9">
        <v>20</v>
      </c>
      <c r="W87" s="9">
        <v>14.1</v>
      </c>
      <c r="X87" s="9">
        <v>13.9</v>
      </c>
      <c r="Y87" s="9">
        <v>15.8</v>
      </c>
      <c r="Z87" s="9">
        <v>19.899999999999999</v>
      </c>
    </row>
    <row r="88" spans="1:26" x14ac:dyDescent="0.45">
      <c r="A88" t="s">
        <v>67</v>
      </c>
      <c r="B88" t="s">
        <v>69</v>
      </c>
      <c r="C88" s="9">
        <v>48.6</v>
      </c>
      <c r="D88" s="9">
        <v>38.5</v>
      </c>
      <c r="E88" s="9">
        <v>36.4</v>
      </c>
      <c r="F88" s="9">
        <v>30.4</v>
      </c>
      <c r="G88" s="9">
        <v>34.200000000000003</v>
      </c>
      <c r="H88" s="9">
        <v>44.5</v>
      </c>
      <c r="I88" s="9">
        <v>42.7</v>
      </c>
      <c r="J88" s="9">
        <v>51.4</v>
      </c>
      <c r="K88" s="9">
        <v>57</v>
      </c>
      <c r="L88" s="9">
        <v>52.2</v>
      </c>
      <c r="M88" s="9">
        <v>45.1</v>
      </c>
      <c r="N88" s="9">
        <v>52.3</v>
      </c>
      <c r="O88" s="9">
        <v>59.3</v>
      </c>
      <c r="P88" s="9">
        <v>70.400000000000006</v>
      </c>
      <c r="Q88" s="9">
        <v>66.5</v>
      </c>
      <c r="R88" s="9">
        <v>75.8</v>
      </c>
      <c r="S88" s="9">
        <v>72.7</v>
      </c>
      <c r="T88" s="9">
        <v>65.7</v>
      </c>
      <c r="U88" s="9">
        <v>58.3</v>
      </c>
      <c r="V88" s="9">
        <v>59.1</v>
      </c>
      <c r="W88" s="9">
        <v>61.4</v>
      </c>
      <c r="X88" s="9">
        <v>53.2</v>
      </c>
      <c r="Y88" s="9">
        <v>57</v>
      </c>
      <c r="Z88" s="9">
        <v>38.9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Veda</vt:lpstr>
      <vt:lpstr>historical_data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2025-08-03T07:01:39Z</dcterms:modified>
</cp:coreProperties>
</file>