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ppXLS\"/>
    </mc:Choice>
  </mc:AlternateContent>
  <xr:revisionPtr revIDLastSave="0" documentId="8_{EB7C0DCB-935A-4826-A877-6091D7D6894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Q10" i="1" l="1"/>
  <c r="C5" i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<sst xmlns="http://schemas.openxmlformats.org/spreadsheetml/2006/main" count="6984" uniqueCount="84">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</sst>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469.34</c:v>
                </c:pt>
                <c:pt idx="1">
                  <c:v>509.5762266998716</c:v>
                </c:pt>
                <c:pt idx="2">
                  <c:v>543.15364123462371</c:v>
                </c:pt>
                <c:pt idx="3">
                  <c:v>530.57982039091371</c:v>
                </c:pt>
                <c:pt idx="4">
                  <c:v>553.77940532789955</c:v>
                </c:pt>
                <c:pt idx="5">
                  <c:v>618.59656629688311</c:v>
                </c:pt>
                <c:pt idx="6">
                  <c:v>665.88121651196127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31.149999999999995</c:v>
                </c:pt>
                <c:pt idx="1">
                  <c:v>31.300751235881819</c:v>
                </c:pt>
                <c:pt idx="2">
                  <c:v>22.054819419118203</c:v>
                </c:pt>
                <c:pt idx="3">
                  <c:v>24.772445208661221</c:v>
                </c:pt>
                <c:pt idx="4">
                  <c:v>33.78965845981044</c:v>
                </c:pt>
                <c:pt idx="5">
                  <c:v>69.890475909837818</c:v>
                </c:pt>
                <c:pt idx="6">
                  <c:v>92.618060514875651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469.34000000000003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469.34</v>
      </c>
      <c r="S12" s="8">
        <f t="shared" ref="S12:X12" si="0">SUM(S16:S19)</f>
        <v>509.5762266998716</v>
      </c>
      <c r="T12" s="8">
        <f t="shared" si="0"/>
        <v>543.15364123462371</v>
      </c>
      <c r="U12" s="8">
        <f t="shared" si="0"/>
        <v>530.57982039091371</v>
      </c>
      <c r="V12" s="8">
        <f t="shared" si="0"/>
        <v>553.77940532789955</v>
      </c>
      <c r="W12" s="8">
        <f t="shared" si="0"/>
        <v>618.59656629688311</v>
      </c>
      <c r="X12" s="8">
        <f t="shared" si="0"/>
        <v>665.88121651196127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5.45E-2</v>
      </c>
      <c r="H16" s="10">
        <f>SUMIFS(iamc_data!$J$2:$J$17119,iamc_data!$B$2:$B$17119,Veda!$C$5,iamc_data!$H$2:$H$17119,Veda!$Q16,iamc_data!$I$2:$I$17119,Veda!H$15)</f>
        <v>5.3100000000000001E-2</v>
      </c>
      <c r="I16" s="10">
        <f>SUMIFS(iamc_data!$J$2:$J$17119,iamc_data!$B$2:$B$17119,Veda!$C$5,iamc_data!$H$2:$H$17119,Veda!$Q16,iamc_data!$I$2:$I$17119,Veda!I$15)</f>
        <v>6.7699999999999996E-2</v>
      </c>
      <c r="J16" s="10">
        <f>SUMIFS(iamc_data!$J$2:$J$17119,iamc_data!$B$2:$B$17119,Veda!$C$5,iamc_data!$H$2:$H$17119,Veda!$Q16,iamc_data!$I$2:$I$17119,Veda!J$15)</f>
        <v>5.2400000000000002E-2</v>
      </c>
      <c r="K16" s="10">
        <f>SUMIFS(iamc_data!$J$2:$J$17119,iamc_data!$B$2:$B$17119,Veda!$C$5,iamc_data!$H$2:$H$17119,Veda!$Q16,iamc_data!$I$2:$I$17119,Veda!K$15)</f>
        <v>4.1599999999999998E-2</v>
      </c>
      <c r="L16" s="10">
        <f>SUMIFS(iamc_data!$J$2:$J$17119,iamc_data!$B$2:$B$17119,Veda!$C$5,iamc_data!$H$2:$H$17119,Veda!$Q16,iamc_data!$I$2:$I$17119,Veda!L$15)</f>
        <v>5.33E-2</v>
      </c>
      <c r="M16" s="10">
        <f>SUMIFS(iamc_data!$J$2:$J$17119,iamc_data!$B$2:$B$17119,Veda!$C$5,iamc_data!$H$2:$H$17119,Veda!$Q16,iamc_data!$I$2:$I$17119,Veda!M$15)</f>
        <v>9.6299999999999997E-2</v>
      </c>
      <c r="Q16" s="12" t="s">
        <v>10</v>
      </c>
      <c r="R16" s="6">
        <f>$Q$10*G16/SUM($G$16:$G$18)</f>
        <v>19.303471436118027</v>
      </c>
      <c r="S16" s="6">
        <f>R16</f>
        <v>19.303471436118027</v>
      </c>
      <c r="T16" s="6">
        <f t="shared" ref="T16:X16" si="2">S16</f>
        <v>19.303471436118027</v>
      </c>
      <c r="U16" s="6">
        <f t="shared" si="2"/>
        <v>19.303471436118027</v>
      </c>
      <c r="V16" s="6">
        <f t="shared" si="2"/>
        <v>19.303471436118027</v>
      </c>
      <c r="W16" s="6">
        <f t="shared" si="2"/>
        <v>19.303471436118027</v>
      </c>
      <c r="X16" s="6">
        <f t="shared" si="2"/>
        <v>19.303471436118027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1.0394000000000001</v>
      </c>
      <c r="H17" s="10">
        <f>SUMIFS(iamc_data!$J$2:$J$17119,iamc_data!$B$2:$B$17119,Veda!$C$5,iamc_data!$H$2:$H$17119,Veda!$Q17,iamc_data!$I$2:$I$17119,Veda!H$15)</f>
        <v>1.1516</v>
      </c>
      <c r="I17" s="10">
        <f>SUMIFS(iamc_data!$J$2:$J$17119,iamc_data!$B$2:$B$17119,Veda!$C$5,iamc_data!$H$2:$H$17119,Veda!$Q17,iamc_data!$I$2:$I$17119,Veda!I$15)</f>
        <v>1.2656000000000001</v>
      </c>
      <c r="J17" s="10">
        <f>SUMIFS(iamc_data!$J$2:$J$17119,iamc_data!$B$2:$B$17119,Veda!$C$5,iamc_data!$H$2:$H$17119,Veda!$Q17,iamc_data!$I$2:$I$17119,Veda!J$15)</f>
        <v>1.2561</v>
      </c>
      <c r="K17" s="10">
        <f>SUMIFS(iamc_data!$J$2:$J$17119,iamc_data!$B$2:$B$17119,Veda!$C$5,iamc_data!$H$2:$H$17119,Veda!$Q17,iamc_data!$I$2:$I$17119,Veda!K$15)</f>
        <v>1.3213999999999999</v>
      </c>
      <c r="L17" s="10">
        <f>SUMIFS(iamc_data!$J$2:$J$17119,iamc_data!$B$2:$B$17119,Veda!$C$5,iamc_data!$H$2:$H$17119,Veda!$Q17,iamc_data!$I$2:$I$17119,Veda!L$15)</f>
        <v>1.4749000000000001</v>
      </c>
      <c r="M17" s="10">
        <f>SUMIFS(iamc_data!$J$2:$J$17119,iamc_data!$B$2:$B$17119,Veda!$C$5,iamc_data!$H$2:$H$17119,Veda!$Q17,iamc_data!$I$2:$I$17119,Veda!M$15)</f>
        <v>1.5568</v>
      </c>
      <c r="Q17" s="12" t="s">
        <v>12</v>
      </c>
      <c r="R17" s="6">
        <f>$Q$10*G17/SUM($G$16:$G$18)</f>
        <v>368.14730661836842</v>
      </c>
      <c r="S17" s="6">
        <f t="shared" ref="S17:X18" si="3">R17*H17/G17</f>
        <v>407.88766432722053</v>
      </c>
      <c r="T17" s="6">
        <f t="shared" si="3"/>
        <v>448.26556788166926</v>
      </c>
      <c r="U17" s="6">
        <f t="shared" si="3"/>
        <v>444.90074258546514</v>
      </c>
      <c r="V17" s="6">
        <f t="shared" si="3"/>
        <v>468.02948909516243</v>
      </c>
      <c r="W17" s="6">
        <f t="shared" si="3"/>
        <v>522.39798203909129</v>
      </c>
      <c r="X17" s="6">
        <f t="shared" si="3"/>
        <v>551.40631801373468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0.23119999999999999</v>
      </c>
      <c r="H18" s="10">
        <f>SUMIFS(iamc_data!$J$2:$J$17119,iamc_data!$B$2:$B$17119,Veda!$C$5,iamc_data!$H$2:$H$17119,Veda!$Q18,iamc_data!$I$2:$I$17119,Veda!H$15)</f>
        <v>0.23400000000000001</v>
      </c>
      <c r="I18" s="10">
        <f>SUMIFS(iamc_data!$J$2:$J$17119,iamc_data!$B$2:$B$17119,Veda!$C$5,iamc_data!$H$2:$H$17119,Veda!$Q18,iamc_data!$I$2:$I$17119,Veda!I$15)</f>
        <v>0.20019999999999999</v>
      </c>
      <c r="J18" s="10">
        <f>SUMIFS(iamc_data!$J$2:$J$17119,iamc_data!$B$2:$B$17119,Veda!$C$5,iamc_data!$H$2:$H$17119,Veda!$Q18,iamc_data!$I$2:$I$17119,Veda!J$15)</f>
        <v>0.1895</v>
      </c>
      <c r="K18" s="10">
        <f>SUMIFS(iamc_data!$J$2:$J$17119,iamc_data!$B$2:$B$17119,Veda!$C$5,iamc_data!$H$2:$H$17119,Veda!$Q18,iamc_data!$I$2:$I$17119,Veda!K$15)</f>
        <v>0.20050000000000001</v>
      </c>
      <c r="L18" s="10">
        <f>SUMIFS(iamc_data!$J$2:$J$17119,iamc_data!$B$2:$B$17119,Veda!$C$5,iamc_data!$H$2:$H$17119,Veda!$Q18,iamc_data!$I$2:$I$17119,Veda!L$15)</f>
        <v>0.21829999999999999</v>
      </c>
      <c r="M18" s="10">
        <f>SUMIFS(iamc_data!$J$2:$J$17119,iamc_data!$B$2:$B$17119,Veda!$C$5,iamc_data!$H$2:$H$17119,Veda!$Q18,iamc_data!$I$2:$I$17119,Veda!M$15)</f>
        <v>0.22689999999999999</v>
      </c>
      <c r="Q18" s="12" t="s">
        <v>13</v>
      </c>
      <c r="R18" s="6">
        <f>$Q$10*G18/SUM($G$16:$G$18)</f>
        <v>81.88922194551354</v>
      </c>
      <c r="S18" s="6">
        <f t="shared" si="3"/>
        <v>82.880959927552652</v>
      </c>
      <c r="T18" s="6">
        <f t="shared" si="3"/>
        <v>70.909265715795044</v>
      </c>
      <c r="U18" s="6">
        <f t="shared" si="3"/>
        <v>67.119409855859956</v>
      </c>
      <c r="V18" s="6">
        <f t="shared" si="3"/>
        <v>71.015523356727826</v>
      </c>
      <c r="W18" s="6">
        <f t="shared" si="3"/>
        <v>77.320143385404904</v>
      </c>
      <c r="X18" s="6">
        <f t="shared" si="3"/>
        <v>80.36619575881069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-0.49586899101954529</v>
      </c>
      <c r="T19" s="6">
        <f t="shared" si="4"/>
        <v>4.6753362010414286</v>
      </c>
      <c r="U19" s="6">
        <f t="shared" si="4"/>
        <v>-0.74380348652931971</v>
      </c>
      <c r="V19" s="6">
        <f t="shared" si="4"/>
        <v>-4.5690785601086716</v>
      </c>
      <c r="W19" s="6">
        <f t="shared" si="4"/>
        <v>-0.42503056373103831</v>
      </c>
      <c r="X19" s="6">
        <f t="shared" si="4"/>
        <v>14.805231303297862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31.149999999999995</v>
      </c>
      <c r="D21" s="12" t="s">
        <v>80</v>
      </c>
      <c r="G21" s="8">
        <f>G34/$G$34*$B21</f>
        <v>31.149999999999995</v>
      </c>
      <c r="H21" s="8">
        <f t="shared" ref="H21:M21" si="5">H34/$G$34*$B21</f>
        <v>31.300751235881819</v>
      </c>
      <c r="I21" s="8">
        <f t="shared" si="5"/>
        <v>22.054819419118203</v>
      </c>
      <c r="J21" s="8">
        <f t="shared" si="5"/>
        <v>24.772445208661221</v>
      </c>
      <c r="K21" s="8">
        <f t="shared" si="5"/>
        <v>33.78965845981044</v>
      </c>
      <c r="L21" s="8">
        <f t="shared" si="5"/>
        <v>69.890475909837818</v>
      </c>
      <c r="M21" s="8">
        <f t="shared" si="5"/>
        <v>92.618060514875651</v>
      </c>
      <c r="Q21" t="s">
        <v>65</v>
      </c>
      <c r="T21" s="8">
        <f>I34*1000</f>
        <v>10211.700000000001</v>
      </c>
      <c r="U21" s="8">
        <f>J34*1000</f>
        <v>11469.999999999998</v>
      </c>
      <c r="V21" s="8">
        <f>K34*1000</f>
        <v>15645.100000000002</v>
      </c>
      <c r="W21" s="8">
        <f>L34*1000</f>
        <v>32360.300000000003</v>
      </c>
      <c r="X21" s="8">
        <f>M34*1000</f>
        <v>42883.500000000007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14.94</v>
      </c>
      <c r="S25" s="3">
        <f>AVERAGEIFS(historical_data_long!$D$3:$D$9999,historical_data_long!$B$3:$B$9999,"&gt;2017",historical_data_long!$A$3:$A$9999,$O25)</f>
        <v>2.4899999999999998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43.484999999999992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14.4229</v>
      </c>
      <c r="H34" s="11">
        <f>SUMIFS(iamc_data!$J$2:$J$17119,iamc_data!$B$2:$B$17119,Veda!$C$5,iamc_data!$D$2:$D$17119,Veda!$D21,iamc_data!$I$2:$I$17119,Veda!H$15)</f>
        <v>14.492700000000001</v>
      </c>
      <c r="I34" s="11">
        <f>SUMIFS(iamc_data!$J$2:$J$17119,iamc_data!$B$2:$B$17119,Veda!$C$5,iamc_data!$D$2:$D$17119,Veda!$D21,iamc_data!$I$2:$I$17119,Veda!I$15)</f>
        <v>10.2117</v>
      </c>
      <c r="J34" s="11">
        <f>SUMIFS(iamc_data!$J$2:$J$17119,iamc_data!$B$2:$B$17119,Veda!$C$5,iamc_data!$D$2:$D$17119,Veda!$D21,iamc_data!$I$2:$I$17119,Veda!J$15)</f>
        <v>11.469999999999999</v>
      </c>
      <c r="K34" s="11">
        <f>SUMIFS(iamc_data!$J$2:$J$17119,iamc_data!$B$2:$B$17119,Veda!$C$5,iamc_data!$D$2:$D$17119,Veda!$D21,iamc_data!$I$2:$I$17119,Veda!K$15)</f>
        <v>15.645100000000003</v>
      </c>
      <c r="L34" s="11">
        <f>SUMIFS(iamc_data!$J$2:$J$17119,iamc_data!$B$2:$B$17119,Veda!$C$5,iamc_data!$D$2:$D$17119,Veda!$D21,iamc_data!$I$2:$I$17119,Veda!L$15)</f>
        <v>32.360300000000002</v>
      </c>
      <c r="M34" s="11">
        <f>SUMIFS(iamc_data!$J$2:$J$17119,iamc_data!$B$2:$B$17119,Veda!$C$5,iamc_data!$D$2:$D$17119,Veda!$D21,iamc_data!$I$2:$I$17119,Veda!M$15)</f>
        <v>42.883500000000005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2.48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27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11.51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64.78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415.16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11.06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0.51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0.01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0.05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2.85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20.48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15.15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72.62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421.08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9.8000000000000007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0.48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0.01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0.13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3.04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23.66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18.37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58.88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436.76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9.76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0.49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0.01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0.27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3.23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26.26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19.37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57.35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441.07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10.96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0.49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0.01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0.39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3.31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24.37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21.05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58.04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448.24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10.220000000000001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0.47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0.01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0.59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3.39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27.51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23.07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50.14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451.53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12.05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0.48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0.01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0.96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3.38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22.89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21.76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54.88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450.19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11.55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0.46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0.01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2.1800000000000002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3.75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24.45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21.99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55.99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439.73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11.37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0.47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0.02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4.07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3.97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23.06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21.88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62.16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439.45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10.26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0.47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0.04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5.69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4.13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21.67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20.5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55.49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409.74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8.81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0.45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0.17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7.91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4.4400000000000004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23.36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23.76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61.2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428.52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10.039999999999999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0.48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0.62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9.94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5.04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17.39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29.49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45.74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442.39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12.13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0.54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2.33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12.37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5.3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21.46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22.75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59.83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425.41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12.71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0.51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4.43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15.18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5.68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23.84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18.39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71.92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423.68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11.41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0.5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5.19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16.13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5.99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11.26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13.16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63.77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436.48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11.34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0.56000000000000005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6.39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17.32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6.53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11.89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21.14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55.56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437.43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11.81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0.57999999999999996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7.75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21.42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7.52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10.23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34.97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60.84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403.2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11.4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0.6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8.66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21.38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7.78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12.81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40.5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50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398.36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12.12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0.65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9.59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24.61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8.3800000000000008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8.31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30.61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65.11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412.94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10.56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0.61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10.81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28.6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8.64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3.64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39.31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56.91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399.01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10.71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0.61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12.17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34.72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8.76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3.09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35.25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62.59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353.83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10.029999999999999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0.61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13.19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39.86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9.57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5.44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33.29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59.62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379.36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10.06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0.57999999999999996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15.36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36.83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9.7799999999999994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4.33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45.74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45.52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294.73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10.45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0.6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19.63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38.56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9.5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2.16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31.43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53.19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335.65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9.7100000000000009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0.6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23.25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48.61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0.22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8.4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25.27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23.3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63.18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>
        <v>0.88</v>
      </c>
    </row>
    <row r="225" spans="1:4" x14ac:dyDescent="0.45">
      <c r="A225" s="15" t="s">
        <v>32</v>
      </c>
      <c r="B225" s="15">
        <v>2000</v>
      </c>
      <c r="C225" s="15" t="s">
        <v>76</v>
      </c>
      <c r="D225" s="16">
        <v>0.43</v>
      </c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0.01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0.04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0.22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8.4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26.17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23.32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63.18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>
        <v>0.88</v>
      </c>
    </row>
    <row r="234" spans="1:4" x14ac:dyDescent="0.45">
      <c r="A234" s="17" t="s">
        <v>32</v>
      </c>
      <c r="B234" s="17">
        <v>2001</v>
      </c>
      <c r="C234" s="17" t="s">
        <v>76</v>
      </c>
      <c r="D234" s="18">
        <v>0.45</v>
      </c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0.01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7.0000000000000007E-2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0.26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8.4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26.91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23.42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63.27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>
        <v>0.88</v>
      </c>
    </row>
    <row r="243" spans="1:4" x14ac:dyDescent="0.45">
      <c r="A243" s="15" t="s">
        <v>32</v>
      </c>
      <c r="B243" s="15">
        <v>2002</v>
      </c>
      <c r="C243" s="15" t="s">
        <v>76</v>
      </c>
      <c r="D243" s="16">
        <v>0.49</v>
      </c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0.01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0.14000000000000001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0.26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8.4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26.51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23.43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63.36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>
        <v>0.88</v>
      </c>
    </row>
    <row r="252" spans="1:4" x14ac:dyDescent="0.45">
      <c r="A252" s="17" t="s">
        <v>32</v>
      </c>
      <c r="B252" s="17">
        <v>2003</v>
      </c>
      <c r="C252" s="17" t="s">
        <v>76</v>
      </c>
      <c r="D252" s="18">
        <v>0.51</v>
      </c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0.01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0.22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0.28000000000000003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8.4499999999999993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26.17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23.32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63.36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>
        <v>0.92</v>
      </c>
    </row>
    <row r="261" spans="1:4" x14ac:dyDescent="0.45">
      <c r="A261" s="15" t="s">
        <v>32</v>
      </c>
      <c r="B261" s="15">
        <v>2004</v>
      </c>
      <c r="C261" s="15" t="s">
        <v>76</v>
      </c>
      <c r="D261" s="16">
        <v>0.55000000000000004</v>
      </c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0.01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0.36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0.28999999999999998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7.72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25.45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23.33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63.26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>
        <v>0.92</v>
      </c>
    </row>
    <row r="270" spans="1:4" x14ac:dyDescent="0.45">
      <c r="A270" s="17" t="s">
        <v>32</v>
      </c>
      <c r="B270" s="17">
        <v>2005</v>
      </c>
      <c r="C270" s="17" t="s">
        <v>76</v>
      </c>
      <c r="D270" s="18">
        <v>0.55000000000000004</v>
      </c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0.01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0.69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0.3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7.53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24.64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23.34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63.26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>
        <v>0.92</v>
      </c>
    </row>
    <row r="279" spans="1:4" x14ac:dyDescent="0.45">
      <c r="A279" s="15" t="s">
        <v>32</v>
      </c>
      <c r="B279" s="15">
        <v>2006</v>
      </c>
      <c r="C279" s="15" t="s">
        <v>76</v>
      </c>
      <c r="D279" s="16">
        <v>0.57999999999999996</v>
      </c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0.01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1.41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0.35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7.53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24.37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23.35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63.26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>
        <v>1.04</v>
      </c>
    </row>
    <row r="288" spans="1:4" x14ac:dyDescent="0.45">
      <c r="A288" s="17" t="s">
        <v>32</v>
      </c>
      <c r="B288" s="17">
        <v>2007</v>
      </c>
      <c r="C288" s="17" t="s">
        <v>76</v>
      </c>
      <c r="D288" s="18">
        <v>0.59</v>
      </c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0.03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2.2200000000000002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0.38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7.63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24.23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23.31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63.26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>
        <v>1.48</v>
      </c>
    </row>
    <row r="297" spans="1:4" x14ac:dyDescent="0.45">
      <c r="A297" s="15" t="s">
        <v>32</v>
      </c>
      <c r="B297" s="15">
        <v>2008</v>
      </c>
      <c r="C297" s="15" t="s">
        <v>76</v>
      </c>
      <c r="D297" s="16">
        <v>0.63</v>
      </c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0.08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3.4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0.41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7.63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25.82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23.4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63.13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>
        <v>1.68</v>
      </c>
    </row>
    <row r="306" spans="1:4" x14ac:dyDescent="0.45">
      <c r="A306" s="17" t="s">
        <v>32</v>
      </c>
      <c r="B306" s="17">
        <v>2009</v>
      </c>
      <c r="C306" s="17" t="s">
        <v>76</v>
      </c>
      <c r="D306" s="18">
        <v>0.63</v>
      </c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0.28000000000000003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4.58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0.52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7.63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27.02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23.62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63.13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>
        <v>1.72</v>
      </c>
    </row>
    <row r="315" spans="1:4" x14ac:dyDescent="0.45">
      <c r="A315" s="15" t="s">
        <v>32</v>
      </c>
      <c r="B315" s="15">
        <v>2010</v>
      </c>
      <c r="C315" s="15" t="s">
        <v>76</v>
      </c>
      <c r="D315" s="16">
        <v>0.62</v>
      </c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1.04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5.91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0.55000000000000004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7.63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26.74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23.83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63.13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>
        <v>1.72</v>
      </c>
    </row>
    <row r="324" spans="1:4" x14ac:dyDescent="0.45">
      <c r="A324" s="17" t="s">
        <v>32</v>
      </c>
      <c r="B324" s="17">
        <v>2011</v>
      </c>
      <c r="C324" s="17" t="s">
        <v>76</v>
      </c>
      <c r="D324" s="18">
        <v>0.85</v>
      </c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3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6.76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0.63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7.9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27.69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23.85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63.13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>
        <v>1.72</v>
      </c>
    </row>
    <row r="333" spans="1:4" x14ac:dyDescent="0.45">
      <c r="A333" s="15" t="s">
        <v>32</v>
      </c>
      <c r="B333" s="15">
        <v>2012</v>
      </c>
      <c r="C333" s="15" t="s">
        <v>76</v>
      </c>
      <c r="D333" s="16">
        <v>0.88</v>
      </c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4.3600000000000003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7.61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0.76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6.31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25.52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23.84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63.13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>
        <v>1.72</v>
      </c>
    </row>
    <row r="342" spans="1:4" x14ac:dyDescent="0.45">
      <c r="A342" s="17" t="s">
        <v>32</v>
      </c>
      <c r="B342" s="17">
        <v>2013</v>
      </c>
      <c r="C342" s="17" t="s">
        <v>76</v>
      </c>
      <c r="D342" s="18">
        <v>0.88</v>
      </c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5.28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8.16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0.82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5.8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23.75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23.8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63.13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>
        <v>1.85</v>
      </c>
    </row>
    <row r="351" spans="1:4" x14ac:dyDescent="0.45">
      <c r="A351" s="15" t="s">
        <v>32</v>
      </c>
      <c r="B351" s="15">
        <v>2014</v>
      </c>
      <c r="C351" s="15" t="s">
        <v>76</v>
      </c>
      <c r="D351" s="16">
        <v>0.88</v>
      </c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6.03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9.1999999999999993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0.93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3.74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23.66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23.82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63.13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>
        <v>1.89</v>
      </c>
    </row>
    <row r="360" spans="1:4" x14ac:dyDescent="0.45">
      <c r="A360" s="17" t="s">
        <v>32</v>
      </c>
      <c r="B360" s="17">
        <v>2015</v>
      </c>
      <c r="C360" s="17" t="s">
        <v>76</v>
      </c>
      <c r="D360" s="18">
        <v>0.84</v>
      </c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7.14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10.3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1.04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3.74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22.55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23.89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63.13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>
        <v>1.89</v>
      </c>
    </row>
    <row r="369" spans="1:4" x14ac:dyDescent="0.45">
      <c r="A369" s="15" t="s">
        <v>32</v>
      </c>
      <c r="B369" s="15">
        <v>2016</v>
      </c>
      <c r="C369" s="15" t="s">
        <v>76</v>
      </c>
      <c r="D369" s="16">
        <v>0.86</v>
      </c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7.7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11.57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1.0900000000000001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3.74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19.52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23.98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63.13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>
        <v>1.89</v>
      </c>
    </row>
    <row r="378" spans="1:4" x14ac:dyDescent="0.45">
      <c r="A378" s="17" t="s">
        <v>32</v>
      </c>
      <c r="B378" s="17">
        <v>2017</v>
      </c>
      <c r="C378" s="17" t="s">
        <v>76</v>
      </c>
      <c r="D378" s="18">
        <v>0.86</v>
      </c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8.61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13.5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1.32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3.74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18.809999999999999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24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63.13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>
        <v>1.89</v>
      </c>
    </row>
    <row r="387" spans="1:4" x14ac:dyDescent="0.45">
      <c r="A387" s="15" t="s">
        <v>32</v>
      </c>
      <c r="B387" s="15">
        <v>2018</v>
      </c>
      <c r="C387" s="15" t="s">
        <v>76</v>
      </c>
      <c r="D387" s="16">
        <v>0.84</v>
      </c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9.6300000000000008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14.9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1.4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3.74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17.11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24.14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63.13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>
        <v>1.89</v>
      </c>
    </row>
    <row r="396" spans="1:4" x14ac:dyDescent="0.45">
      <c r="A396" s="17" t="s">
        <v>32</v>
      </c>
      <c r="B396" s="17">
        <v>2019</v>
      </c>
      <c r="C396" s="17" t="s">
        <v>76</v>
      </c>
      <c r="D396" s="18">
        <v>0.84</v>
      </c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10.74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16.43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1.38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3.74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17.39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24.23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61.4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>
        <v>1.94</v>
      </c>
    </row>
    <row r="405" spans="1:4" x14ac:dyDescent="0.45">
      <c r="A405" s="15" t="s">
        <v>32</v>
      </c>
      <c r="B405" s="15">
        <v>2020</v>
      </c>
      <c r="C405" s="15" t="s">
        <v>76</v>
      </c>
      <c r="D405" s="16">
        <v>0.78</v>
      </c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11.93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17.54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1.48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3.11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17.25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24.26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61.4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>
        <v>1.94</v>
      </c>
    </row>
    <row r="414" spans="1:4" x14ac:dyDescent="0.45">
      <c r="A414" s="17" t="s">
        <v>32</v>
      </c>
      <c r="B414" s="17">
        <v>2021</v>
      </c>
      <c r="C414" s="17" t="s">
        <v>76</v>
      </c>
      <c r="D414" s="18">
        <v>0.79</v>
      </c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14.61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18.55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1.5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2.5099999999999998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17.79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24.24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61.4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>
        <v>1.94</v>
      </c>
    </row>
    <row r="423" spans="1:4" x14ac:dyDescent="0.45">
      <c r="A423" s="15" t="s">
        <v>32</v>
      </c>
      <c r="B423" s="15">
        <v>2022</v>
      </c>
      <c r="C423" s="15" t="s">
        <v>76</v>
      </c>
      <c r="D423" s="16">
        <v>0.79</v>
      </c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17.350000000000001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20.81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1.56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2.5099999999999998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18.5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24.14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61.4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>
        <v>1.94</v>
      </c>
    </row>
    <row r="432" spans="1:4" x14ac:dyDescent="0.45">
      <c r="A432" s="17" t="s">
        <v>32</v>
      </c>
      <c r="B432" s="17">
        <v>2023</v>
      </c>
      <c r="C432" s="17" t="s">
        <v>76</v>
      </c>
      <c r="D432" s="18">
        <v>0.85</v>
      </c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20.55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22.2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0.54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26.09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5.01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1.54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2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7.28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0.02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0.62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6.59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1.73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2.0299999999999998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6.45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0.02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0.66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22.86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7.99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1.4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2.11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6.42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0.02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0.7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25.36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8.43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1.36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2.13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7.21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0.02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0.72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23.54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9.16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1.38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2.16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6.72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0.02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0.01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0.73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26.58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10.039999999999999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1.19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2.1800000000000002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7.93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0.02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0.01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0.73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22.12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9.4700000000000006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1.3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2.17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7.6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0.02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0.03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0.81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23.63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9.57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1.33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2.12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7.48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0.02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0.05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0.86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22.29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9.52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1.48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2.12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6.75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0.02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7.0000000000000007E-2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0.89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20.94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8.92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1.32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1.98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5.8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0.02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0.01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0.1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0.96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22.58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10.34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1.45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2.0699999999999998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6.61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0.02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0.03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0.12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1.0900000000000001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16.809999999999999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12.83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1.0900000000000001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2.13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7.98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0.02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0.11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0.15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1.1499999999999999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20.74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9.9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1.42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2.0499999999999998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8.36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0.02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0.21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0.19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1.23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23.03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8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1.71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2.04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7.51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0.02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0.25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1.3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10.88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5.73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1.52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2.11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7.46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0.02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0.3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0.21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1.41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11.48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9.1999999999999993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1.32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2.11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7.77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0.02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0.37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0.26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1.63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9.8699999999999992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15.22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1.45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1.95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7.5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0.02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0.41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0.26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1.68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12.36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17.62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1.19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1.92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7.97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0.02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0.46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0.3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1.81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8.02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13.32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1.55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1.99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6.95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0.02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0.51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0.35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1.87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3.51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17.11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1.35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1.93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7.05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0.02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0.57999999999999996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0.43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1.89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2.98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15.34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1.49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1.71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6.6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0.02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0.63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0.49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2.0699999999999998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5.25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14.49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1.42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1.83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6.62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0.02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0.73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0.45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2.11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4.18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19.899999999999999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1.08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1.42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6.88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0.02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0.93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0.47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2.0499999999999998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2.08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13.68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1.26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1.62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6.39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0.02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1.1000000000000001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0.6</v>
      </c>
    </row>
    <row r="651" spans="1:4" x14ac:dyDescent="0.45">
      <c r="A651" s="15" t="s">
        <v>61</v>
      </c>
      <c r="B651" s="15">
        <v>2000</v>
      </c>
      <c r="C651" s="15" t="s">
        <v>75</v>
      </c>
      <c r="D651" s="16">
        <v>0</v>
      </c>
    </row>
    <row r="652" spans="1:4" x14ac:dyDescent="0.45">
      <c r="A652" s="17" t="s">
        <v>60</v>
      </c>
      <c r="B652" s="17">
        <v>2000</v>
      </c>
      <c r="C652" s="17" t="s">
        <v>75</v>
      </c>
      <c r="D652" s="18">
        <v>69.48</v>
      </c>
    </row>
    <row r="653" spans="1:4" x14ac:dyDescent="0.45">
      <c r="A653" s="15" t="s">
        <v>61</v>
      </c>
      <c r="B653" s="15">
        <v>2001</v>
      </c>
      <c r="C653" s="15" t="s">
        <v>75</v>
      </c>
      <c r="D653" s="16">
        <v>0</v>
      </c>
    </row>
    <row r="654" spans="1:4" x14ac:dyDescent="0.45">
      <c r="A654" s="17" t="s">
        <v>60</v>
      </c>
      <c r="B654" s="17">
        <v>2001</v>
      </c>
      <c r="C654" s="17" t="s">
        <v>75</v>
      </c>
      <c r="D654" s="18">
        <v>68.39</v>
      </c>
    </row>
    <row r="655" spans="1:4" x14ac:dyDescent="0.45">
      <c r="A655" s="15" t="s">
        <v>61</v>
      </c>
      <c r="B655" s="15">
        <v>2002</v>
      </c>
      <c r="C655" s="15" t="s">
        <v>75</v>
      </c>
      <c r="D655" s="16">
        <v>0</v>
      </c>
    </row>
    <row r="656" spans="1:4" x14ac:dyDescent="0.45">
      <c r="A656" s="17" t="s">
        <v>60</v>
      </c>
      <c r="B656" s="17">
        <v>2002</v>
      </c>
      <c r="C656" s="17" t="s">
        <v>75</v>
      </c>
      <c r="D656" s="18">
        <v>77.03</v>
      </c>
    </row>
    <row r="657" spans="1:4" x14ac:dyDescent="0.45">
      <c r="A657" s="15" t="s">
        <v>61</v>
      </c>
      <c r="B657" s="15">
        <v>2003</v>
      </c>
      <c r="C657" s="15" t="s">
        <v>75</v>
      </c>
      <c r="D657" s="16">
        <v>0</v>
      </c>
    </row>
    <row r="658" spans="1:4" x14ac:dyDescent="0.45">
      <c r="A658" s="17" t="s">
        <v>60</v>
      </c>
      <c r="B658" s="17">
        <v>2003</v>
      </c>
      <c r="C658" s="17" t="s">
        <v>75</v>
      </c>
      <c r="D658" s="18">
        <v>66.41</v>
      </c>
    </row>
    <row r="659" spans="1:4" x14ac:dyDescent="0.45">
      <c r="A659" s="15" t="s">
        <v>61</v>
      </c>
      <c r="B659" s="15">
        <v>2004</v>
      </c>
      <c r="C659" s="15" t="s">
        <v>75</v>
      </c>
      <c r="D659" s="16">
        <v>0</v>
      </c>
    </row>
    <row r="660" spans="1:4" x14ac:dyDescent="0.45">
      <c r="A660" s="17" t="s">
        <v>60</v>
      </c>
      <c r="B660" s="17">
        <v>2004</v>
      </c>
      <c r="C660" s="17" t="s">
        <v>75</v>
      </c>
      <c r="D660" s="18">
        <v>61.91</v>
      </c>
    </row>
    <row r="661" spans="1:4" x14ac:dyDescent="0.45">
      <c r="A661" s="15" t="s">
        <v>61</v>
      </c>
      <c r="B661" s="15">
        <v>2005</v>
      </c>
      <c r="C661" s="15" t="s">
        <v>75</v>
      </c>
      <c r="D661" s="16">
        <v>0</v>
      </c>
    </row>
    <row r="662" spans="1:4" x14ac:dyDescent="0.45">
      <c r="A662" s="17" t="s">
        <v>60</v>
      </c>
      <c r="B662" s="17">
        <v>2005</v>
      </c>
      <c r="C662" s="17" t="s">
        <v>75</v>
      </c>
      <c r="D662" s="18">
        <v>60.33</v>
      </c>
    </row>
    <row r="663" spans="1:4" x14ac:dyDescent="0.45">
      <c r="A663" s="15" t="s">
        <v>61</v>
      </c>
      <c r="B663" s="15">
        <v>2006</v>
      </c>
      <c r="C663" s="15" t="s">
        <v>75</v>
      </c>
      <c r="D663" s="16">
        <v>0</v>
      </c>
    </row>
    <row r="664" spans="1:4" x14ac:dyDescent="0.45">
      <c r="A664" s="17" t="s">
        <v>60</v>
      </c>
      <c r="B664" s="17">
        <v>2006</v>
      </c>
      <c r="C664" s="17" t="s">
        <v>75</v>
      </c>
      <c r="D664" s="18">
        <v>63.34</v>
      </c>
    </row>
    <row r="665" spans="1:4" x14ac:dyDescent="0.45">
      <c r="A665" s="15" t="s">
        <v>61</v>
      </c>
      <c r="B665" s="15">
        <v>2007</v>
      </c>
      <c r="C665" s="15" t="s">
        <v>75</v>
      </c>
      <c r="D665" s="16">
        <v>0</v>
      </c>
    </row>
    <row r="666" spans="1:4" x14ac:dyDescent="0.45">
      <c r="A666" s="17" t="s">
        <v>60</v>
      </c>
      <c r="B666" s="17">
        <v>2007</v>
      </c>
      <c r="C666" s="17" t="s">
        <v>75</v>
      </c>
      <c r="D666" s="18">
        <v>56.81</v>
      </c>
    </row>
    <row r="667" spans="1:4" x14ac:dyDescent="0.45">
      <c r="A667" s="15" t="s">
        <v>61</v>
      </c>
      <c r="B667" s="15">
        <v>2008</v>
      </c>
      <c r="C667" s="15" t="s">
        <v>75</v>
      </c>
      <c r="D667" s="16">
        <v>0</v>
      </c>
    </row>
    <row r="668" spans="1:4" x14ac:dyDescent="0.45">
      <c r="A668" s="17" t="s">
        <v>60</v>
      </c>
      <c r="B668" s="17">
        <v>2008</v>
      </c>
      <c r="C668" s="17" t="s">
        <v>75</v>
      </c>
      <c r="D668" s="18">
        <v>47.99</v>
      </c>
    </row>
    <row r="669" spans="1:4" x14ac:dyDescent="0.45">
      <c r="A669" s="15" t="s">
        <v>61</v>
      </c>
      <c r="B669" s="15">
        <v>2009</v>
      </c>
      <c r="C669" s="15" t="s">
        <v>75</v>
      </c>
      <c r="D669" s="16">
        <v>0</v>
      </c>
    </row>
    <row r="670" spans="1:4" x14ac:dyDescent="0.45">
      <c r="A670" s="17" t="s">
        <v>60</v>
      </c>
      <c r="B670" s="17">
        <v>2009</v>
      </c>
      <c r="C670" s="17" t="s">
        <v>75</v>
      </c>
      <c r="D670" s="18">
        <v>25.93</v>
      </c>
    </row>
    <row r="671" spans="1:4" x14ac:dyDescent="0.45">
      <c r="A671" s="15" t="s">
        <v>61</v>
      </c>
      <c r="B671" s="15">
        <v>2010</v>
      </c>
      <c r="C671" s="15" t="s">
        <v>75</v>
      </c>
      <c r="D671" s="16">
        <v>0</v>
      </c>
    </row>
    <row r="672" spans="1:4" x14ac:dyDescent="0.45">
      <c r="A672" s="17" t="s">
        <v>60</v>
      </c>
      <c r="B672" s="17">
        <v>2010</v>
      </c>
      <c r="C672" s="17" t="s">
        <v>75</v>
      </c>
      <c r="D672" s="18">
        <v>30.71</v>
      </c>
    </row>
    <row r="673" spans="1:4" x14ac:dyDescent="0.45">
      <c r="A673" s="15" t="s">
        <v>61</v>
      </c>
      <c r="B673" s="15">
        <v>2011</v>
      </c>
      <c r="C673" s="15" t="s">
        <v>75</v>
      </c>
      <c r="D673" s="16">
        <v>0</v>
      </c>
    </row>
    <row r="674" spans="1:4" x14ac:dyDescent="0.45">
      <c r="A674" s="17" t="s">
        <v>60</v>
      </c>
      <c r="B674" s="17">
        <v>2011</v>
      </c>
      <c r="C674" s="17" t="s">
        <v>75</v>
      </c>
      <c r="D674" s="18">
        <v>56.41</v>
      </c>
    </row>
    <row r="675" spans="1:4" x14ac:dyDescent="0.45">
      <c r="A675" s="15" t="s">
        <v>61</v>
      </c>
      <c r="B675" s="15">
        <v>2012</v>
      </c>
      <c r="C675" s="15" t="s">
        <v>75</v>
      </c>
      <c r="D675" s="16">
        <v>0</v>
      </c>
    </row>
    <row r="676" spans="1:4" x14ac:dyDescent="0.45">
      <c r="A676" s="17" t="s">
        <v>60</v>
      </c>
      <c r="B676" s="17">
        <v>2012</v>
      </c>
      <c r="C676" s="17" t="s">
        <v>75</v>
      </c>
      <c r="D676" s="18">
        <v>44.52</v>
      </c>
    </row>
    <row r="677" spans="1:4" x14ac:dyDescent="0.45">
      <c r="A677" s="15" t="s">
        <v>61</v>
      </c>
      <c r="B677" s="15">
        <v>2013</v>
      </c>
      <c r="C677" s="15" t="s">
        <v>75</v>
      </c>
      <c r="D677" s="16">
        <v>0</v>
      </c>
    </row>
    <row r="678" spans="1:4" x14ac:dyDescent="0.45">
      <c r="A678" s="17" t="s">
        <v>60</v>
      </c>
      <c r="B678" s="17">
        <v>2013</v>
      </c>
      <c r="C678" s="17" t="s">
        <v>75</v>
      </c>
      <c r="D678" s="18">
        <v>48.46</v>
      </c>
    </row>
    <row r="679" spans="1:4" x14ac:dyDescent="0.45">
      <c r="A679" s="15" t="s">
        <v>61</v>
      </c>
      <c r="B679" s="15">
        <v>2014</v>
      </c>
      <c r="C679" s="15" t="s">
        <v>75</v>
      </c>
      <c r="D679" s="16">
        <v>0</v>
      </c>
    </row>
    <row r="680" spans="1:4" x14ac:dyDescent="0.45">
      <c r="A680" s="17" t="s">
        <v>60</v>
      </c>
      <c r="B680" s="17">
        <v>2014</v>
      </c>
      <c r="C680" s="17" t="s">
        <v>75</v>
      </c>
      <c r="D680" s="18">
        <v>67.19</v>
      </c>
    </row>
    <row r="681" spans="1:4" x14ac:dyDescent="0.45">
      <c r="A681" s="15" t="s">
        <v>61</v>
      </c>
      <c r="B681" s="15">
        <v>2015</v>
      </c>
      <c r="C681" s="15" t="s">
        <v>75</v>
      </c>
      <c r="D681" s="16">
        <v>0</v>
      </c>
    </row>
    <row r="682" spans="1:4" x14ac:dyDescent="0.45">
      <c r="A682" s="17" t="s">
        <v>60</v>
      </c>
      <c r="B682" s="17">
        <v>2015</v>
      </c>
      <c r="C682" s="17" t="s">
        <v>75</v>
      </c>
      <c r="D682" s="18">
        <v>64.06</v>
      </c>
    </row>
    <row r="683" spans="1:4" x14ac:dyDescent="0.45">
      <c r="A683" s="15" t="s">
        <v>61</v>
      </c>
      <c r="B683" s="15">
        <v>2016</v>
      </c>
      <c r="C683" s="15" t="s">
        <v>75</v>
      </c>
      <c r="D683" s="16">
        <v>0</v>
      </c>
    </row>
    <row r="684" spans="1:4" x14ac:dyDescent="0.45">
      <c r="A684" s="17" t="s">
        <v>60</v>
      </c>
      <c r="B684" s="17">
        <v>2016</v>
      </c>
      <c r="C684" s="17" t="s">
        <v>75</v>
      </c>
      <c r="D684" s="18">
        <v>41.5</v>
      </c>
    </row>
    <row r="685" spans="1:4" x14ac:dyDescent="0.45">
      <c r="A685" s="15" t="s">
        <v>61</v>
      </c>
      <c r="B685" s="15">
        <v>2017</v>
      </c>
      <c r="C685" s="15" t="s">
        <v>75</v>
      </c>
      <c r="D685" s="16">
        <v>0</v>
      </c>
    </row>
    <row r="686" spans="1:4" x14ac:dyDescent="0.45">
      <c r="A686" s="17" t="s">
        <v>60</v>
      </c>
      <c r="B686" s="17">
        <v>2017</v>
      </c>
      <c r="C686" s="17" t="s">
        <v>75</v>
      </c>
      <c r="D686" s="18">
        <v>40.130000000000003</v>
      </c>
    </row>
    <row r="687" spans="1:4" x14ac:dyDescent="0.45">
      <c r="A687" s="15" t="s">
        <v>61</v>
      </c>
      <c r="B687" s="15">
        <v>2018</v>
      </c>
      <c r="C687" s="15" t="s">
        <v>75</v>
      </c>
      <c r="D687" s="16">
        <v>0</v>
      </c>
    </row>
    <row r="688" spans="1:4" x14ac:dyDescent="0.45">
      <c r="A688" s="17" t="s">
        <v>60</v>
      </c>
      <c r="B688" s="17">
        <v>2018</v>
      </c>
      <c r="C688" s="17" t="s">
        <v>75</v>
      </c>
      <c r="D688" s="18">
        <v>62.97</v>
      </c>
    </row>
    <row r="689" spans="1:4" x14ac:dyDescent="0.45">
      <c r="A689" s="15" t="s">
        <v>61</v>
      </c>
      <c r="B689" s="15">
        <v>2019</v>
      </c>
      <c r="C689" s="15" t="s">
        <v>75</v>
      </c>
      <c r="D689" s="16">
        <v>0</v>
      </c>
    </row>
    <row r="690" spans="1:4" x14ac:dyDescent="0.45">
      <c r="A690" s="17" t="s">
        <v>60</v>
      </c>
      <c r="B690" s="17">
        <v>2019</v>
      </c>
      <c r="C690" s="17" t="s">
        <v>75</v>
      </c>
      <c r="D690" s="18">
        <v>57.67</v>
      </c>
    </row>
    <row r="691" spans="1:4" x14ac:dyDescent="0.45">
      <c r="A691" s="15" t="s">
        <v>61</v>
      </c>
      <c r="B691" s="15">
        <v>2020</v>
      </c>
      <c r="C691" s="15" t="s">
        <v>75</v>
      </c>
      <c r="D691" s="16">
        <v>0</v>
      </c>
    </row>
    <row r="692" spans="1:4" x14ac:dyDescent="0.45">
      <c r="A692" s="17" t="s">
        <v>60</v>
      </c>
      <c r="B692" s="17">
        <v>2020</v>
      </c>
      <c r="C692" s="17" t="s">
        <v>75</v>
      </c>
      <c r="D692" s="18">
        <v>45.04</v>
      </c>
    </row>
    <row r="693" spans="1:4" x14ac:dyDescent="0.45">
      <c r="A693" s="15" t="s">
        <v>61</v>
      </c>
      <c r="B693" s="15">
        <v>2021</v>
      </c>
      <c r="C693" s="15" t="s">
        <v>75</v>
      </c>
      <c r="D693" s="16">
        <v>0</v>
      </c>
    </row>
    <row r="694" spans="1:4" x14ac:dyDescent="0.45">
      <c r="A694" s="17" t="s">
        <v>60</v>
      </c>
      <c r="B694" s="17">
        <v>2021</v>
      </c>
      <c r="C694" s="17" t="s">
        <v>75</v>
      </c>
      <c r="D694" s="18">
        <v>44.89</v>
      </c>
    </row>
    <row r="695" spans="1:4" x14ac:dyDescent="0.45">
      <c r="A695" s="15" t="s">
        <v>61</v>
      </c>
      <c r="B695" s="15">
        <v>2022</v>
      </c>
      <c r="C695" s="15" t="s">
        <v>75</v>
      </c>
      <c r="D695" s="16">
        <v>14.94</v>
      </c>
    </row>
    <row r="696" spans="1:4" x14ac:dyDescent="0.45">
      <c r="A696" s="17" t="s">
        <v>60</v>
      </c>
      <c r="B696" s="17">
        <v>2022</v>
      </c>
      <c r="C696" s="17" t="s">
        <v>75</v>
      </c>
      <c r="D696" s="18">
        <v>0</v>
      </c>
    </row>
    <row r="697" spans="1:4" x14ac:dyDescent="0.45">
      <c r="A697" s="15" t="s">
        <v>61</v>
      </c>
      <c r="B697" s="15">
        <v>2023</v>
      </c>
      <c r="C697" s="15" t="s">
        <v>75</v>
      </c>
      <c r="D697" s="16">
        <v>0</v>
      </c>
    </row>
    <row r="698" spans="1:4" x14ac:dyDescent="0.45">
      <c r="A698" s="17" t="s">
        <v>60</v>
      </c>
      <c r="B698" s="17">
        <v>2023</v>
      </c>
      <c r="C698" s="17" t="s">
        <v>75</v>
      </c>
      <c r="D698" s="18">
        <v>50.34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5.617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12.5786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19.569199999999999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28.9268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48.544499999999999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0.23300000000000001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0.23710000000000001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0.18709999999999999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0.21970000000000001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0.21010000000000001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0.24129999999999999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0.26490000000000002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1.0034000000000001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1.1241000000000001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1.2059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1.3358000000000001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1.4424999999999999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1.5882000000000001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1.7459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5.0999999999999997E-2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5.8200000000000002E-2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6.4199999999999993E-2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0.13550000000000001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0.28010000000000002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0.4652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0.51790000000000003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3.5531999999999999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2.5756000000000001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1.5697999999999999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1.1468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0.53580000000000005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7.4634999999999989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9.1134999999999984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9.432500000000001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11.511500000000002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14.558499999999999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22.902000000000001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25.553000000000001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2.5270000000000001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196.17179999999999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223.56299999999999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198.17070000000001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174.82689999999999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146.12039999999999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116.3287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88.624899999999997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257.54160000000002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262.19569999999999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246.76320000000001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228.7749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204.74639999999999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176.73310000000001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150.4589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0.23119999999999999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0.23400000000000001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0.20019999999999999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0.1895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0.20050000000000001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0.21829999999999999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0.22689999999999999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1.0394000000000001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1.1516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1.2656000000000001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1.2561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1.3213999999999999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1.4749000000000001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1.5568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5.45E-2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5.3100000000000001E-2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6.7699999999999996E-2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5.2400000000000002E-2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4.1599999999999998E-2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5.33E-2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9.6299999999999997E-2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3.7693999999999996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2.7071999999999998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1.6261999999999999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2.0209999999999999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1.8236000000000001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0.81779999999999997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0.51700000000000002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7.9584999999999999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11.2255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8.5854999999999997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9.4489999999999998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13.821500000000002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31.5425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42.366500000000002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2.6949999999999998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0.56000000000000005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195.40440000000001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236.00049999999999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215.34370000000001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247.86840000000001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278.41449999999998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342.62259999999998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367.21030000000002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256.78550000000001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275.40170000000001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265.99020000000002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303.66989999999998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339.28140000000002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407.56450000000001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436.7552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6.9596999999999998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14.7041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21.300699999999999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30.558399999999999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0.2271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0.2281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0.1913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0.20669999999999999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0.21460000000000001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0.24030000000000001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0.2364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1.0407999999999999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1.1524000000000001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1.264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1.4179999999999999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1.5827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1.7445999999999999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1.9429000000000001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5.4600000000000003E-2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5.3400000000000003E-2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6.7100000000000007E-2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9.8599999999999993E-2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0.22090000000000001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0.3982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0.49930000000000002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3.6848000000000001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2.585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1.4946000000000002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0.53580000000000005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0.13159999999999999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7.8649999999999993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10.9945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8.2664999999999988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8.6349999999999998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9.7899999999999991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14.553000000000001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12.2265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2.6879999999999997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0.55300000000000005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194.8218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237.38220000000001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218.9084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184.60059999999999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143.33279999999999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91.061099999999996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44.609299999999998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256.22329999999999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274.45549999999997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264.8784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235.43209999999999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198.62549999999999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149.3682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105.2582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9.5336999999999996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15.960900000000001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23.2714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36.631100000000004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0.22520000000000001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0.2293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0.20449999999999999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0.2099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0.26369999999999999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0.27279999999999999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0.28510000000000002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1.0092000000000001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1.1162000000000001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1.2391000000000001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1.3244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1.2413000000000001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1.3942000000000001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1.5575000000000001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5.0700000000000002E-2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4.9000000000000002E-2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7.4300000000000005E-2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0.13869999999999999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0.3468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0.48609999999999998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0.57210000000000005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3.4403999999999999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2.444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1.4757999999999998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0.33839999999999998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0.13159999999999999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7.3535000000000004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10.296000000000001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8.1124999999999989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7.9365000000000006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8.3874999999999993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10.609499999999999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10.131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2.5270000000000001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0.52500000000000002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196.9667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236.7287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217.34229999999999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180.8185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137.38409999999999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88.252200000000002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39.504199999999997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258.2543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275.10320000000002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265.78530000000001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236.08779999999999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198.2698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153.48500000000001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109.24890000000001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11.9674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19.4955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27.059200000000001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36.069400000000002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47.0304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0.23619999999999999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0.25840000000000002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0.2737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0.2762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0.26200000000000001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0.24990000000000001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0.23100000000000001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1.071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1.1801999999999999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1.1465000000000001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1.0569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0.94540000000000002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0.92049999999999998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0.95109999999999995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4.8399999999999999E-2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5.6800000000000003E-2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8.2699999999999996E-2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0.16439999999999999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0.3382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0.58809999999999996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0.72860000000000003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3.9762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2.8858000000000001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1.6544000000000001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0.42299999999999999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0.15040000000000001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1.8800000000000001E-2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8.2004999999999999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10.054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8.2720000000000002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2.5465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2.3815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5.423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9.2729999999999997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2.7160000000000002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192.64750000000001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230.07259999999999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138.75149999999999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85.953800000000001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40.5914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-4.6509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-29.4787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254.16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268.62079999999997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186.98150000000001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137.68680000000001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96.669399999999996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57.366900000000001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34.182600000000001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6.1928999999999998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9.532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13.8325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20.728000000000002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0.22489999999999999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0.23180000000000001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0.222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0.23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0.25679999999999997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0.26939999999999997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0.3034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1.0116000000000001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1.1293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1.1476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1.2353000000000001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1.2473000000000001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1.3264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1.4124000000000001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4.7899999999999998E-2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5.5599999999999997E-2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4.2799999999999998E-2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0.1061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0.2354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0.41170000000000001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0.61209999999999998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3.6284000000000001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2.6132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1.5416000000000001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0.78959999999999997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0.376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7.5844999999999994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9.2125000000000004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7.9695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9.3719999999999999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11.830500000000001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20.02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34.286999999999999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2.5760000000000001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195.32599999999999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222.94990000000001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220.0154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193.7304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177.38910000000001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165.452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153.47139999999999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256.7527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262.60789999999997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270.51159999999999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250.9632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240.4051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232.30090000000001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224.1841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21.0183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28.372800000000002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29.849699999999999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36.784100000000002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35.559800000000003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0.24249999999999999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0.25090000000000001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0.28039999999999998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0.2994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0.37390000000000001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0.45879999999999999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0.4929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1.0008999999999999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1.1187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1.3563000000000001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1.5733999999999999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1.7963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1.8864000000000001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2.0171999999999999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5.1499999999999997E-2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5.8700000000000002E-2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8.0399999999999999E-2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0.1678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0.34260000000000002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0.432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0.4546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3.7035999999999998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2.7729999999999997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0.84599999999999997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0.23500000000000001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2.8199999999999996E-2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4.7E-2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7.6669999999999998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9.4930000000000003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7.1114999999999995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1.012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1.661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1.7765000000000002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0.24200000000000002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2.5409999999999999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197.7653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225.30090000000001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153.11109999999999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87.957400000000007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40.149099999999997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3.9340000000000002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-17.2622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259.01659999999998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263.75209999999998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202.2561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141.73089999999999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97.259399999999999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64.438100000000006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45.576300000000003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2025-08-10T16:50:47Z</dcterms:modified>
</cp:coreProperties>
</file>