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AFC7E820-99F8-46AE-B202-7D11E2276DEE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3" i="4"/>
  <c r="A12" i="4"/>
  <c r="A11" i="4"/>
  <c r="A10" i="4"/>
  <c r="A9" i="4"/>
  <c r="A8" i="4"/>
  <c r="A7" i="4"/>
  <c r="A6" i="4"/>
  <c r="A5" i="4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<sst xmlns="http://schemas.openxmlformats.org/spreadsheetml/2006/main" count="433" uniqueCount="160">
  <si>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</si>
  <si>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</si>
  <si>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</si>
  <si>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</si>
  <si>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</si>
  <si>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</si>
  <si>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</si>
  <si>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</si>
  <si>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</si>
  <si>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</si>
  <si>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</si>
  <si>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</si>
  <si>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</si>
  <si>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</si>
  <si>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</si>
  <si>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</si>
  <si>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</si>
  <si>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CHE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</si>
  <si>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</si>
  <si>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</si>
  <si>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</si>
  <si>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</si>
  <si>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</si>
  <si>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</si>
  <si>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</si>
  <si>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</si>
  <si>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</si>
  <si>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</si>
  <si>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</si>
  <si>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</si>
  <si>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</si>
  <si>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</si>
  <si>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EN_SPV_13_c02_CHE</t>
  </si>
  <si>
    <t>ELC_Sol-CHE</t>
  </si>
  <si>
    <t>EN_SPV_13_c03_CHE</t>
  </si>
  <si>
    <t>EN_SPV_14_c02_CHE</t>
  </si>
  <si>
    <t>EN_SPV_15_c02_CHE</t>
  </si>
  <si>
    <t>ANNUAL</t>
  </si>
  <si>
    <t>Utility PV - CF Class-13 Cost Class-c02 - Switzerland</t>
  </si>
  <si>
    <t>Utility PV - CF Class-13 Cost Class-c03 - Switzerland</t>
  </si>
  <si>
    <t>Utility PV - CF Class-14 Cost Class-c02 - Switzerland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</si>
  <si>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</si>
  <si>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</si>
  <si>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</si>
  <si>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</si>
  <si>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</si>
  <si>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</si>
  <si>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</si>
  <si>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</si>
  <si>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</si>
  <si>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</si>
  <si>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</si>
  <si>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</si>
  <si>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</si>
  <si>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</si>
  <si>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</si>
  <si>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</si>
  <si>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</si>
  <si>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</si>
  <si>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</si>
  <si>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ELC_Win-CHE</t>
  </si>
  <si>
    <t>TACT</t>
  </si>
  <si>
    <t>TCAP</t>
  </si>
  <si>
    <t>ELC</t>
  </si>
  <si>
    <t>EN_Hydro_CHE-1</t>
  </si>
  <si>
    <t>New Hydro Potential - Switzerland - Step 1</t>
  </si>
  <si>
    <t>EN_Hydro_CMR-1</t>
  </si>
  <si>
    <t>EN_Hydro_CHE-2</t>
  </si>
  <si>
    <t>New Hydro Potential - Switzerland - Step 2</t>
  </si>
  <si>
    <t>EN_Hydro_CMR-2</t>
  </si>
  <si>
    <t>EN_Hydro_CHE-3</t>
  </si>
  <si>
    <t>New Hydro Potential - Switzerland - Step 3</t>
  </si>
  <si>
    <t>EN_Hydro_CMR-3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</si>
  <si>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</si>
  <si>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</si>
  <si>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</si>
  <si>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</si>
  <si>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</si>
  <si>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</si>
  <si>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</si>
  <si>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</si>
  <si>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</si>
  <si>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</si>
  <si>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</si>
  <si>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Switzerland</t>
  </si>
  <si>
    <t>Wind electricity produced in - Switzerland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</si>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</sst>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99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91</v>
      </c>
      <c r="P3" s="1"/>
      <c r="Q3" s="1"/>
    </row>
    <row r="4" spans="2:17">
      <c r="B4" s="1" t="s">
        <v>27</v>
      </c>
      <c r="C4" s="1" t="s">
        <v>23</v>
      </c>
      <c r="E4" s="1" t="s">
        <v>74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74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73</v>
      </c>
      <c r="C6" t="s">
        <v>76</v>
      </c>
      <c r="D6" s="1"/>
      <c r="E6" s="1" t="s">
        <v>74</v>
      </c>
      <c r="F6" t="s">
        <v>16</v>
      </c>
      <c r="G6" s="1"/>
      <c r="H6" s="1"/>
      <c r="I6" s="1"/>
      <c r="J6" s="1" t="str">
        <f>C6</f>
        <v>elc_demand</v>
      </c>
      <c r="K6" s="1" t="s">
        <v>63</v>
      </c>
      <c r="L6" t="s">
        <v>75</v>
      </c>
      <c r="M6" s="1">
        <v>1</v>
      </c>
      <c r="N6" s="1">
        <v>8.76</v>
      </c>
      <c r="O6" s="1"/>
      <c r="P6" s="1"/>
      <c r="Q6" s="1"/>
    </row>
    <row r="7" spans="2:17">
      <c r="B7" s="1" t="s">
        <v>89</v>
      </c>
      <c r="C7" s="1" t="s">
        <v>90</v>
      </c>
      <c r="D7" s="1"/>
      <c r="E7" s="1" t="s">
        <v>74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92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93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94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95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88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96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97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98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86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87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77</v>
      </c>
    </row>
    <row r="4" spans="1:7" ht="14.65" thickTop="1">
      <c r="C4" t="s">
        <v>78</v>
      </c>
      <c r="D4" t="s">
        <v>79</v>
      </c>
      <c r="E4" t="s">
        <v>80</v>
      </c>
      <c r="F4" t="s">
        <v>81</v>
      </c>
      <c r="G4" t="s">
        <v>82</v>
      </c>
    </row>
    <row r="5" spans="1:7">
      <c r="A5" s="8" t="str">
        <f t="shared" ref="A5:A6" si="0">RIGHT(D5,3)</f>
        <v>CHE</v>
      </c>
      <c r="C5" t="s">
        <v>83</v>
      </c>
      <c r="D5" t="s">
        <v>33</v>
      </c>
      <c r="E5" t="s">
        <v>24</v>
      </c>
      <c r="F5" t="s">
        <v>74</v>
      </c>
      <c r="G5" t="s">
        <v>84</v>
      </c>
    </row>
    <row r="6" spans="1:7">
      <c r="A6" s="8" t="str">
        <f t="shared" si="0"/>
        <v>CHE</v>
      </c>
      <c r="C6" t="s">
        <v>83</v>
      </c>
      <c r="D6" t="s">
        <v>60</v>
      </c>
      <c r="E6" t="s">
        <v>24</v>
      </c>
      <c r="F6" t="s">
        <v>74</v>
      </c>
      <c r="G6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" si="0">RIGHT(D5,3)</f>
        <v>CHE</v>
      </c>
      <c r="C5" s="1" t="s">
        <v>27</v>
      </c>
      <c r="D5" s="1" t="s">
        <v>32</v>
      </c>
      <c r="E5" s="1" t="s">
        <v>38</v>
      </c>
      <c r="F5" s="1" t="s">
        <v>74</v>
      </c>
      <c r="G5" s="1" t="s">
        <v>16</v>
      </c>
      <c r="H5" s="1" t="s">
        <v>37</v>
      </c>
      <c r="K5" s="1" t="s">
        <v>32</v>
      </c>
      <c r="L5" s="1" t="s">
        <v>86</v>
      </c>
      <c r="M5" s="1" t="s">
        <v>33</v>
      </c>
      <c r="N5" s="6">
        <v>22.656000000000006</v>
      </c>
      <c r="O5" s="6">
        <v>88.954992178647728</v>
      </c>
      <c r="P5" s="6">
        <v>0.13052121954449153</v>
      </c>
      <c r="Q5" s="1" t="s">
        <v>17</v>
      </c>
    </row>
    <row r="6" spans="1:19">
      <c r="A6" s="8" t="str">
        <f t="shared" ref="A6:A8" si="1">RIGHT(D6,3)</f>
        <v>CHE</v>
      </c>
      <c r="C6" s="1" t="s">
        <v>27</v>
      </c>
      <c r="D6" s="1" t="s">
        <v>34</v>
      </c>
      <c r="E6" s="1" t="s">
        <v>39</v>
      </c>
      <c r="F6" s="1" t="s">
        <v>74</v>
      </c>
      <c r="G6" s="1" t="s">
        <v>16</v>
      </c>
      <c r="H6" s="1" t="s">
        <v>37</v>
      </c>
      <c r="K6" s="1" t="s">
        <v>34</v>
      </c>
      <c r="L6" s="1" t="s">
        <v>86</v>
      </c>
      <c r="M6" s="1" t="s">
        <v>33</v>
      </c>
      <c r="N6" s="6">
        <v>10.22625</v>
      </c>
      <c r="O6" s="6">
        <v>101.20899620325736</v>
      </c>
      <c r="P6" s="6">
        <v>0.1287234323432343</v>
      </c>
      <c r="Q6" s="1" t="s">
        <v>17</v>
      </c>
    </row>
    <row r="7" spans="1:19">
      <c r="A7" s="8" t="str">
        <f t="shared" si="1"/>
        <v>CHE</v>
      </c>
      <c r="C7" s="1" t="s">
        <v>27</v>
      </c>
      <c r="D7" s="1" t="s">
        <v>35</v>
      </c>
      <c r="E7" s="1" t="s">
        <v>40</v>
      </c>
      <c r="F7" s="1" t="s">
        <v>74</v>
      </c>
      <c r="G7" s="1" t="s">
        <v>16</v>
      </c>
      <c r="H7" s="1" t="s">
        <v>37</v>
      </c>
      <c r="K7" s="1" t="s">
        <v>35</v>
      </c>
      <c r="L7" s="1" t="s">
        <v>86</v>
      </c>
      <c r="M7" s="1" t="s">
        <v>33</v>
      </c>
      <c r="N7" s="6">
        <v>9.5737499999999986</v>
      </c>
      <c r="O7" s="6">
        <v>88.954992178647728</v>
      </c>
      <c r="P7" s="6">
        <v>0.13908789659224444</v>
      </c>
      <c r="Q7" s="1" t="s">
        <v>17</v>
      </c>
    </row>
    <row r="8" spans="1:19">
      <c r="A8" s="8" t="str">
        <f t="shared" si="1"/>
        <v>CHE</v>
      </c>
      <c r="C8" s="1" t="s">
        <v>27</v>
      </c>
      <c r="D8" s="1" t="s">
        <v>36</v>
      </c>
      <c r="E8" s="1" t="s">
        <v>41</v>
      </c>
      <c r="F8" s="1" t="s">
        <v>74</v>
      </c>
      <c r="G8" s="1" t="s">
        <v>16</v>
      </c>
      <c r="H8" s="1" t="s">
        <v>37</v>
      </c>
      <c r="K8" s="1" t="s">
        <v>36</v>
      </c>
      <c r="L8" s="1" t="s">
        <v>86</v>
      </c>
      <c r="M8" s="1" t="s">
        <v>33</v>
      </c>
      <c r="N8" s="6">
        <v>0.50099999999999989</v>
      </c>
      <c r="O8" s="6">
        <v>88.954992178647728</v>
      </c>
      <c r="P8" s="6">
        <v>0.14621556886227546</v>
      </c>
      <c r="Q8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3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13" si="0">RIGHT(D5,3)</f>
        <v>CHE</v>
      </c>
      <c r="C5" t="s">
        <v>27</v>
      </c>
      <c r="D5" t="s">
        <v>42</v>
      </c>
      <c r="E5" t="s">
        <v>43</v>
      </c>
      <c r="F5" t="s">
        <v>74</v>
      </c>
      <c r="G5" t="s">
        <v>16</v>
      </c>
      <c r="H5" t="s">
        <v>37</v>
      </c>
      <c r="J5" t="s">
        <v>42</v>
      </c>
      <c r="K5" t="s">
        <v>87</v>
      </c>
      <c r="L5" t="s">
        <v>60</v>
      </c>
      <c r="M5" s="5">
        <v>6.7065000000000001</v>
      </c>
      <c r="N5" s="5">
        <v>145.23264029166972</v>
      </c>
      <c r="O5" s="5">
        <v>0.17826392305971819</v>
      </c>
      <c r="P5" t="s">
        <v>17</v>
      </c>
    </row>
    <row r="6" spans="1:16">
      <c r="A6" s="8" t="str">
        <f t="shared" si="0"/>
        <v>CHE</v>
      </c>
      <c r="C6" t="s">
        <v>27</v>
      </c>
      <c r="D6" t="s">
        <v>44</v>
      </c>
      <c r="E6" t="s">
        <v>45</v>
      </c>
      <c r="F6" t="s">
        <v>74</v>
      </c>
      <c r="G6" t="s">
        <v>16</v>
      </c>
      <c r="H6" t="s">
        <v>37</v>
      </c>
      <c r="J6" t="s">
        <v>44</v>
      </c>
      <c r="K6" t="s">
        <v>87</v>
      </c>
      <c r="L6" t="s">
        <v>60</v>
      </c>
      <c r="M6" s="5">
        <v>4.6582499999999989</v>
      </c>
      <c r="N6" s="5">
        <v>105.74751621237203</v>
      </c>
      <c r="O6" s="5">
        <v>0.19600000000000004</v>
      </c>
      <c r="P6" t="s">
        <v>17</v>
      </c>
    </row>
    <row r="7" spans="1:16">
      <c r="A7" s="8" t="str">
        <f t="shared" si="0"/>
        <v>CHE</v>
      </c>
      <c r="C7" t="s">
        <v>27</v>
      </c>
      <c r="D7" t="s">
        <v>46</v>
      </c>
      <c r="E7" t="s">
        <v>47</v>
      </c>
      <c r="F7" t="s">
        <v>74</v>
      </c>
      <c r="G7" t="s">
        <v>16</v>
      </c>
      <c r="H7" t="s">
        <v>37</v>
      </c>
      <c r="J7" t="s">
        <v>46</v>
      </c>
      <c r="K7" t="s">
        <v>87</v>
      </c>
      <c r="L7" t="s">
        <v>60</v>
      </c>
      <c r="M7" s="5">
        <v>0.30524999999999991</v>
      </c>
      <c r="N7" s="5">
        <v>145.23264029166972</v>
      </c>
      <c r="O7" s="5">
        <v>0.19600000000000001</v>
      </c>
      <c r="P7" t="s">
        <v>17</v>
      </c>
    </row>
    <row r="8" spans="1:16">
      <c r="A8" s="8" t="str">
        <f t="shared" si="0"/>
        <v>CHE</v>
      </c>
      <c r="C8" t="s">
        <v>27</v>
      </c>
      <c r="D8" t="s">
        <v>48</v>
      </c>
      <c r="E8" t="s">
        <v>49</v>
      </c>
      <c r="F8" t="s">
        <v>74</v>
      </c>
      <c r="G8" t="s">
        <v>16</v>
      </c>
      <c r="H8" t="s">
        <v>37</v>
      </c>
      <c r="J8" t="s">
        <v>48</v>
      </c>
      <c r="K8" t="s">
        <v>87</v>
      </c>
      <c r="L8" t="s">
        <v>60</v>
      </c>
      <c r="M8" s="5">
        <v>7.6979999999999995</v>
      </c>
      <c r="N8" s="5">
        <v>80.785656162241295</v>
      </c>
      <c r="O8" s="5">
        <v>0.22300000000000003</v>
      </c>
      <c r="P8" t="s">
        <v>17</v>
      </c>
    </row>
    <row r="9" spans="1:16">
      <c r="A9" s="8" t="str">
        <f t="shared" si="0"/>
        <v>CHE</v>
      </c>
      <c r="C9" t="s">
        <v>27</v>
      </c>
      <c r="D9" t="s">
        <v>50</v>
      </c>
      <c r="E9" t="s">
        <v>51</v>
      </c>
      <c r="F9" t="s">
        <v>74</v>
      </c>
      <c r="G9" t="s">
        <v>16</v>
      </c>
      <c r="H9" t="s">
        <v>37</v>
      </c>
      <c r="J9" t="s">
        <v>50</v>
      </c>
      <c r="K9" t="s">
        <v>87</v>
      </c>
      <c r="L9" t="s">
        <v>60</v>
      </c>
      <c r="M9" s="5">
        <v>14.136749999999999</v>
      </c>
      <c r="N9" s="5">
        <v>105.74751621237203</v>
      </c>
      <c r="O9" s="5">
        <v>0.21952581038781904</v>
      </c>
      <c r="P9" t="s">
        <v>17</v>
      </c>
    </row>
    <row r="10" spans="1:16">
      <c r="A10" s="8" t="str">
        <f t="shared" si="0"/>
        <v>CHE</v>
      </c>
      <c r="C10" t="s">
        <v>27</v>
      </c>
      <c r="D10" t="s">
        <v>52</v>
      </c>
      <c r="E10" t="s">
        <v>53</v>
      </c>
      <c r="F10" t="s">
        <v>74</v>
      </c>
      <c r="G10" t="s">
        <v>16</v>
      </c>
      <c r="H10" t="s">
        <v>37</v>
      </c>
      <c r="J10" t="s">
        <v>52</v>
      </c>
      <c r="K10" t="s">
        <v>87</v>
      </c>
      <c r="L10" t="s">
        <v>60</v>
      </c>
      <c r="M10" s="5">
        <v>0.46799999999999997</v>
      </c>
      <c r="N10" s="5">
        <v>145.23264029166972</v>
      </c>
      <c r="O10" s="5">
        <v>0.221</v>
      </c>
      <c r="P10" t="s">
        <v>17</v>
      </c>
    </row>
    <row r="11" spans="1:16">
      <c r="A11" s="8" t="str">
        <f t="shared" si="0"/>
        <v>CHE</v>
      </c>
      <c r="C11" t="s">
        <v>27</v>
      </c>
      <c r="D11" t="s">
        <v>54</v>
      </c>
      <c r="E11" t="s">
        <v>55</v>
      </c>
      <c r="F11" t="s">
        <v>74</v>
      </c>
      <c r="G11" t="s">
        <v>16</v>
      </c>
      <c r="H11" t="s">
        <v>37</v>
      </c>
      <c r="J11" t="s">
        <v>54</v>
      </c>
      <c r="K11" t="s">
        <v>87</v>
      </c>
      <c r="L11" t="s">
        <v>60</v>
      </c>
      <c r="M11" s="5">
        <v>2.4682500000000003</v>
      </c>
      <c r="N11" s="5">
        <v>145.23264029166972</v>
      </c>
      <c r="O11" s="5">
        <v>0.22986782133090247</v>
      </c>
      <c r="P11" t="s">
        <v>17</v>
      </c>
    </row>
    <row r="12" spans="1:16">
      <c r="A12" s="8" t="str">
        <f t="shared" si="0"/>
        <v>CHE</v>
      </c>
      <c r="C12" t="s">
        <v>27</v>
      </c>
      <c r="D12" t="s">
        <v>56</v>
      </c>
      <c r="E12" t="s">
        <v>57</v>
      </c>
      <c r="F12" t="s">
        <v>74</v>
      </c>
      <c r="G12" t="s">
        <v>16</v>
      </c>
      <c r="H12" t="s">
        <v>37</v>
      </c>
      <c r="J12" t="s">
        <v>56</v>
      </c>
      <c r="K12" t="s">
        <v>87</v>
      </c>
      <c r="L12" t="s">
        <v>60</v>
      </c>
      <c r="M12" s="5">
        <v>7.5884999999999998</v>
      </c>
      <c r="N12" s="5">
        <v>80.785656162241295</v>
      </c>
      <c r="O12" s="5">
        <v>0.24199999999999999</v>
      </c>
      <c r="P12" t="s">
        <v>17</v>
      </c>
    </row>
    <row r="13" spans="1:16">
      <c r="A13" s="8" t="str">
        <f t="shared" si="0"/>
        <v>CHE</v>
      </c>
      <c r="C13" t="s">
        <v>27</v>
      </c>
      <c r="D13" t="s">
        <v>58</v>
      </c>
      <c r="E13" t="s">
        <v>59</v>
      </c>
      <c r="F13" t="s">
        <v>74</v>
      </c>
      <c r="G13" t="s">
        <v>16</v>
      </c>
      <c r="H13" t="s">
        <v>37</v>
      </c>
      <c r="J13" t="s">
        <v>58</v>
      </c>
      <c r="K13" t="s">
        <v>87</v>
      </c>
      <c r="L13" t="s">
        <v>60</v>
      </c>
      <c r="M13" s="5">
        <v>0.4484999999999999</v>
      </c>
      <c r="N13" s="5">
        <v>145.23264029166972</v>
      </c>
      <c r="O13" s="5">
        <v>0.246</v>
      </c>
      <c r="P1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C1:Q4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3:17">
      <c r="D1" t="s">
        <v>18</v>
      </c>
      <c r="L1" t="s">
        <v>19</v>
      </c>
    </row>
    <row r="3" spans="3:17" ht="14.65" thickBot="1">
      <c r="D3" s="2" t="s">
        <v>0</v>
      </c>
      <c r="N3" s="2" t="s">
        <v>3</v>
      </c>
    </row>
    <row r="4" spans="3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61</v>
      </c>
      <c r="G4" t="s">
        <v>62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CHE</v>
      </c>
      <c r="C5" t="s">
        <v>27</v>
      </c>
      <c r="D5" t="s">
        <v>64</v>
      </c>
      <c r="E5" t="s">
        <v>65</v>
      </c>
      <c r="F5" t="s">
        <v>13</v>
      </c>
      <c r="G5" t="s">
        <v>16</v>
      </c>
      <c r="H5" t="s">
        <v>24</v>
      </c>
      <c r="K5" t="s">
        <v>66</v>
      </c>
      <c r="L5" t="s">
        <v>88</v>
      </c>
      <c r="M5" t="s">
        <v>63</v>
      </c>
      <c r="N5" s="5">
        <v>7.9062994672754892</v>
      </c>
    </row>
    <row r="6" spans="1:14">
      <c r="A6" s="4" t="str">
        <f t="shared" ref="A6" si="1">MID(D6,10,3)</f>
        <v>CHE</v>
      </c>
      <c r="C6" t="s">
        <v>27</v>
      </c>
      <c r="D6" t="s">
        <v>67</v>
      </c>
      <c r="E6" t="s">
        <v>68</v>
      </c>
      <c r="F6" t="s">
        <v>13</v>
      </c>
      <c r="G6" t="s">
        <v>16</v>
      </c>
      <c r="H6" t="s">
        <v>24</v>
      </c>
      <c r="K6" t="s">
        <v>69</v>
      </c>
      <c r="L6" t="s">
        <v>88</v>
      </c>
      <c r="M6" t="s">
        <v>63</v>
      </c>
      <c r="N6" s="5">
        <v>0.39989916286149274</v>
      </c>
    </row>
    <row r="7" spans="1:14">
      <c r="A7" s="4" t="str">
        <f t="shared" ref="A7" si="2">MID(D7,10,3)</f>
        <v>CHE</v>
      </c>
      <c r="C7" t="s">
        <v>27</v>
      </c>
      <c r="D7" t="s">
        <v>70</v>
      </c>
      <c r="E7" t="s">
        <v>71</v>
      </c>
      <c r="F7" t="s">
        <v>13</v>
      </c>
      <c r="G7" t="s">
        <v>16</v>
      </c>
      <c r="H7" t="s">
        <v>24</v>
      </c>
      <c r="K7" t="s">
        <v>72</v>
      </c>
      <c r="L7" t="s">
        <v>88</v>
      </c>
      <c r="M7" t="s">
        <v>63</v>
      </c>
      <c r="N7" s="5">
        <v>2.4643531202435298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77</v>
      </c>
      <c r="C2" s="3"/>
      <c r="D2" s="3"/>
      <c r="E2" s="3"/>
      <c r="F2" s="3"/>
      <c r="G2" s="3"/>
      <c r="H2" s="3"/>
      <c r="I2" s="3"/>
    </row>
    <row r="3" spans="2:23">
      <c r="B3" s="3" t="s">
        <v>100</v>
      </c>
      <c r="C3" s="3" t="s">
        <v>101</v>
      </c>
      <c r="D3" s="3" t="s">
        <v>102</v>
      </c>
      <c r="E3" s="3" t="s">
        <v>81</v>
      </c>
      <c r="F3" s="3" t="s">
        <v>103</v>
      </c>
      <c r="G3" s="3" t="s">
        <v>104</v>
      </c>
      <c r="H3" s="3" t="s">
        <v>105</v>
      </c>
      <c r="I3" s="3" t="s">
        <v>106</v>
      </c>
    </row>
    <row r="4" spans="2:23">
      <c r="B4" s="3" t="s">
        <v>107</v>
      </c>
      <c r="C4" s="3" t="s">
        <v>108</v>
      </c>
      <c r="D4" s="3" t="s">
        <v>109</v>
      </c>
      <c r="E4" s="3" t="s">
        <v>110</v>
      </c>
      <c r="F4" s="3"/>
      <c r="G4" s="9" t="s">
        <v>24</v>
      </c>
      <c r="H4" s="3"/>
      <c r="I4" s="3"/>
    </row>
    <row r="5" spans="2:23">
      <c r="C5" s="3" t="s">
        <v>111</v>
      </c>
      <c r="D5" s="3" t="s">
        <v>112</v>
      </c>
      <c r="E5" s="3" t="s">
        <v>110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113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114</v>
      </c>
      <c r="F9" s="9" t="s">
        <v>115</v>
      </c>
      <c r="G9" s="9" t="s">
        <v>21</v>
      </c>
      <c r="H9" s="10"/>
      <c r="I9" s="10" t="s">
        <v>4</v>
      </c>
      <c r="J9" s="10" t="s">
        <v>116</v>
      </c>
      <c r="K9" s="10" t="s">
        <v>117</v>
      </c>
      <c r="L9" s="10" t="s">
        <v>79</v>
      </c>
      <c r="M9" s="11" t="s">
        <v>118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119</v>
      </c>
      <c r="W9" t="s">
        <v>120</v>
      </c>
    </row>
    <row r="10" spans="2:23">
      <c r="B10" s="9" t="s">
        <v>121</v>
      </c>
      <c r="C10" s="9" t="s">
        <v>122</v>
      </c>
      <c r="D10" s="12" t="s">
        <v>123</v>
      </c>
      <c r="E10" s="9" t="s">
        <v>110</v>
      </c>
      <c r="F10" s="9" t="s">
        <v>16</v>
      </c>
      <c r="G10" s="9" t="s">
        <v>24</v>
      </c>
      <c r="H10" s="10"/>
      <c r="I10" s="10" t="s">
        <v>124</v>
      </c>
      <c r="J10" s="10" t="s">
        <v>125</v>
      </c>
      <c r="K10" s="3" t="s">
        <v>111</v>
      </c>
      <c r="L10" s="3" t="s">
        <v>63</v>
      </c>
      <c r="M10" s="10" t="s">
        <v>37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124</v>
      </c>
      <c r="D11" s="11" t="s">
        <v>126</v>
      </c>
      <c r="E11" s="9" t="s">
        <v>110</v>
      </c>
      <c r="F11" s="9" t="s">
        <v>16</v>
      </c>
      <c r="G11" s="9" t="s">
        <v>24</v>
      </c>
      <c r="H11" s="10"/>
      <c r="I11" s="10" t="s">
        <v>124</v>
      </c>
      <c r="J11" s="10" t="s">
        <v>127</v>
      </c>
      <c r="K11" s="10" t="s">
        <v>128</v>
      </c>
      <c r="L11" s="10" t="s">
        <v>63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124</v>
      </c>
      <c r="J12" s="10" t="s">
        <v>127</v>
      </c>
      <c r="K12" s="10" t="s">
        <v>83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124</v>
      </c>
      <c r="J13" s="10" t="s">
        <v>129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124</v>
      </c>
      <c r="J14" t="s">
        <v>130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124</v>
      </c>
      <c r="J15" t="s">
        <v>131</v>
      </c>
      <c r="M15" t="s">
        <v>37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124</v>
      </c>
      <c r="J16" t="s">
        <v>132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124</v>
      </c>
      <c r="J17" t="s">
        <v>133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122</v>
      </c>
      <c r="J18" t="s">
        <v>125</v>
      </c>
      <c r="K18" s="3" t="s">
        <v>111</v>
      </c>
      <c r="L18" s="3" t="s">
        <v>63</v>
      </c>
      <c r="M18" t="s">
        <v>37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122</v>
      </c>
      <c r="J19" t="s">
        <v>127</v>
      </c>
      <c r="K19" t="s">
        <v>128</v>
      </c>
      <c r="L19" t="s">
        <v>63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122</v>
      </c>
      <c r="J20" t="s">
        <v>127</v>
      </c>
      <c r="K20" t="s">
        <v>83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122</v>
      </c>
      <c r="J21" t="s">
        <v>129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122</v>
      </c>
      <c r="J22" t="s">
        <v>130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122</v>
      </c>
      <c r="J23" t="s">
        <v>131</v>
      </c>
      <c r="M23" t="s">
        <v>37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122</v>
      </c>
      <c r="J24" t="s">
        <v>132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122</v>
      </c>
      <c r="J25" t="s">
        <v>133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134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135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136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137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138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139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140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141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142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139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140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141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143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138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139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140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141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142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139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140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141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144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145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146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147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119</v>
      </c>
      <c r="F4" t="s">
        <v>117</v>
      </c>
      <c r="G4" t="s">
        <v>148</v>
      </c>
      <c r="H4" t="s">
        <v>149</v>
      </c>
      <c r="I4">
        <v>2030</v>
      </c>
      <c r="J4">
        <v>0</v>
      </c>
      <c r="K4" s="27" t="s">
        <v>150</v>
      </c>
      <c r="L4" s="27" t="s">
        <v>151</v>
      </c>
      <c r="M4" s="27" t="s">
        <v>120</v>
      </c>
      <c r="N4" s="27" t="s">
        <v>152</v>
      </c>
      <c r="O4" s="27" t="s">
        <v>153</v>
      </c>
      <c r="P4" s="27"/>
      <c r="Q4" s="27" t="s">
        <v>9</v>
      </c>
      <c r="R4" s="27" t="s">
        <v>4</v>
      </c>
      <c r="S4" s="27" t="s">
        <v>10</v>
      </c>
      <c r="T4" s="27" t="s">
        <v>114</v>
      </c>
      <c r="U4" s="27" t="s">
        <v>115</v>
      </c>
      <c r="V4" s="27" t="s">
        <v>21</v>
      </c>
      <c r="W4" s="27" t="s">
        <v>154</v>
      </c>
      <c r="X4" s="27" t="s">
        <v>155</v>
      </c>
    </row>
    <row r="5" spans="2:24">
      <c r="B5" s="27" t="s">
        <v>157</v>
      </c>
      <c r="C5" t="s">
        <v>63</v>
      </c>
      <c r="F5" t="s">
        <v>83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159</v>
      </c>
      <c r="R5" s="27" t="str">
        <f>B5</f>
        <v>EV_Battery</v>
      </c>
      <c r="S5" s="27" t="s">
        <v>156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128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158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