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661D872A-1EA2-4D7F-A55D-01129F9011AD}" xr6:coauthVersionLast="47" xr6:coauthVersionMax="47" xr10:uidLastSave="{00000000-0000-0000-0000-000000000000}"/>
  <bookViews>
    <workbookView xWindow="-98" yWindow="-98" windowWidth="28996" windowHeight="17475" activeTab="5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69" l="1"/>
  <c r="G17" i="69"/>
  <c r="G16" i="69"/>
  <c r="B35" i="66"/>
  <c r="B34" i="66"/>
  <c r="B33" i="66"/>
  <c r="B32" i="66"/>
  <c r="B31" i="66"/>
  <c r="B30" i="66"/>
  <c r="B29" i="66"/>
  <c r="B28" i="66"/>
  <c r="B26" i="66"/>
  <c r="H14" i="69" l="1"/>
  <c r="G21" i="69"/>
  <c r="F19" i="69"/>
  <c r="B17" i="69"/>
  <c r="B16" i="69"/>
  <c r="H13" i="69" l="1"/>
  <c r="B4" i="58"/>
  <c r="B5" i="58"/>
  <c r="B6" i="58"/>
  <c r="B7" i="58"/>
  <c r="B8" i="58"/>
  <c r="B9" i="58"/>
  <c r="B10" i="58"/>
  <c r="B11" i="58"/>
  <c r="B3" i="58"/>
  <c r="O60" i="56" l="1"/>
  <c r="I60" i="56"/>
  <c r="A60" i="56"/>
  <c r="Q60" i="56" s="1"/>
  <c r="J60" i="56" s="1"/>
  <c r="H60" i="56" s="1"/>
  <c r="C60" i="56" s="1"/>
  <c r="O59" i="56"/>
  <c r="I59" i="56"/>
  <c r="A59" i="56"/>
  <c r="B59" i="56" s="1"/>
  <c r="Q58" i="56"/>
  <c r="J58" i="56" s="1"/>
  <c r="H58" i="56" s="1"/>
  <c r="C58" i="56" s="1"/>
  <c r="O58" i="56"/>
  <c r="I58" i="56"/>
  <c r="A58" i="56"/>
  <c r="B58" i="56" s="1"/>
  <c r="O57" i="56"/>
  <c r="I57" i="56"/>
  <c r="A57" i="56"/>
  <c r="B57" i="56" s="1"/>
  <c r="O56" i="56"/>
  <c r="I56" i="56"/>
  <c r="A56" i="56"/>
  <c r="Q56" i="56" s="1"/>
  <c r="J56" i="56" s="1"/>
  <c r="Q7" i="56"/>
  <c r="Q8" i="56"/>
  <c r="J8" i="56" s="1"/>
  <c r="H8" i="56" s="1"/>
  <c r="Q9" i="56"/>
  <c r="J9" i="56" s="1"/>
  <c r="H9" i="56" s="1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J29" i="56" s="1"/>
  <c r="Q30" i="56"/>
  <c r="J30" i="56" s="1"/>
  <c r="Q31" i="56"/>
  <c r="J31" i="56" s="1"/>
  <c r="Q32" i="56"/>
  <c r="J32" i="56" s="1"/>
  <c r="Q33" i="56"/>
  <c r="J33" i="56" s="1"/>
  <c r="Q34" i="56"/>
  <c r="J34" i="56" s="1"/>
  <c r="H34" i="56" s="1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J51" i="56" s="1"/>
  <c r="Q52" i="56"/>
  <c r="J52" i="56" s="1"/>
  <c r="Q53" i="56"/>
  <c r="J53" i="56" s="1"/>
  <c r="Q54" i="56"/>
  <c r="J54" i="56" s="1"/>
  <c r="Q55" i="56"/>
  <c r="Q6" i="56"/>
  <c r="J6" i="56" s="1"/>
  <c r="H6" i="56" s="1"/>
  <c r="J7" i="56"/>
  <c r="H7" i="56" s="1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56" i="56" l="1"/>
  <c r="C56" i="56" s="1"/>
  <c r="Q59" i="56"/>
  <c r="J59" i="56" s="1"/>
  <c r="H59" i="56" s="1"/>
  <c r="C59" i="56" s="1"/>
  <c r="B60" i="56"/>
  <c r="Q57" i="56"/>
  <c r="J57" i="56" s="1"/>
  <c r="H57" i="56" s="1"/>
  <c r="C57" i="56" s="1"/>
  <c r="B56" i="56"/>
  <c r="H46" i="56"/>
  <c r="C46" i="56" s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C47" i="56" s="1"/>
  <c r="H18" i="56"/>
  <c r="H43" i="56"/>
  <c r="C43" i="56" s="1"/>
  <c r="H28" i="56"/>
  <c r="H33" i="56"/>
  <c r="H48" i="56"/>
  <c r="C48" i="56" s="1"/>
  <c r="H23" i="56"/>
  <c r="H38" i="56"/>
  <c r="H13" i="56"/>
  <c r="H19" i="56"/>
  <c r="H29" i="56"/>
  <c r="H14" i="56"/>
  <c r="H44" i="56"/>
  <c r="C44" i="56" s="1"/>
  <c r="H39" i="56"/>
  <c r="H24" i="56"/>
  <c r="H49" i="56"/>
  <c r="C49" i="56" s="1"/>
  <c r="H54" i="56"/>
  <c r="H45" i="56"/>
  <c r="H20" i="56"/>
  <c r="H35" i="56"/>
  <c r="H30" i="56"/>
  <c r="H50" i="56"/>
  <c r="H40" i="56"/>
  <c r="H25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I54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14" i="69" s="1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<sst xmlns="http://schemas.openxmlformats.org/spreadsheetml/2006/main" count="510" uniqueCount="285">
  <si>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</si>
  <si>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</si>
  <si>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</si>
  <si>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</si>
  <si>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</si>
  <si>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</si>
  <si>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</si>
  <si>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</si>
  <si>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</si>
  <si>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</si>
  <si>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</si>
  <si>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</si>
  <si>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</si>
  <si>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</si>
  <si>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</si>
  <si>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</si>
  <si>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</si>
  <si>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</si>
  <si>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</si>
  <si>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</si>
  <si>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</si>
  <si>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</si>
  <si>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</si>
  <si>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</si>
  <si>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</si>
  <si>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</si>
  <si>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</si>
  <si>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</si>
  <si>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</si>
  <si>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</si>
  <si>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</si>
  <si>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</si>
  <si>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</si>
  <si>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</si>
  <si>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</si>
  <si>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</si>
  <si>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</si>
  <si>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</si>
  <si>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</si>
  <si>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</si>
  <si>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</si>
  <si>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</si>
  <si>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</si>
  <si>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</si>
  <si>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</si>
  <si>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</si>
  <si>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</si>
  <si>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</si>
  <si>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</si>
  <si>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</si>
  <si>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</si>
  <si>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</si>
  <si>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</si>
  <si>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</si>
  <si>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</si>
  <si>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</si>
  <si>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</si>
  <si>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</si>
  <si>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</si>
  <si>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</si>
  <si>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</si>
  <si>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</si>
  <si>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</si>
  <si>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</si>
  <si>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</si>
  <si>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</si>
  <si>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</si>
  <si>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</si>
  <si>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</si>
  <si>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</si>
  <si>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</si>
  <si>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</si>
  <si>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</si>
  <si>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</si>
  <si>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</si>
  <si>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</si>
  <si>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</si>
  <si>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</si>
  <si>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</si>
  <si>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</si>
  <si>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</si>
  <si>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</si>
  <si>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</si>
  <si>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</si>
  <si>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</si>
  <si>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</si>
  <si>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</si>
  <si>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</si>
  <si>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</si>
  <si>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</si>
  <si>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</si>
  <si>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</si>
  <si>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</si>
  <si>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</si>
  <si>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</si>
  <si>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</si>
  <si>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</si>
  <si>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</si>
  <si>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</si>
  <si>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</si>
  <si>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</si>
  <si>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</si>
  <si>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</si>
  <si>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</si>
  <si>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</si>
  <si>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</si>
  <si>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</si>
  <si>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</si>
  <si>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</si>
  <si>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</si>
  <si>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</si>
  <si>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</si>
  <si>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</si>
  <si>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</si>
  <si>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</si>
  <si>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</si>
  <si>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</si>
  <si>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</si>
  <si>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</si>
  <si>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</si>
  <si>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</si>
  <si>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</si>
  <si>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</si>
  <si>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</si>
  <si>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</si>
  <si>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</si>
  <si>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</si>
  <si>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</si>
  <si>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</si>
  <si>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</si>
  <si>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</si>
  <si>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</si>
  <si>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</si>
  <si>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</si>
  <si>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</si>
  <si>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</si>
  <si>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</si>
  <si>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</si>
  <si>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</si>
  <si>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</si>
  <si>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</si>
  <si>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</si>
  <si>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</si>
  <si>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</si>
  <si>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</si>
  <si>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</si>
  <si>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</si>
  <si>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</si>
  <si>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</si>
  <si>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</si>
  <si>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</si>
  <si>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</si>
  <si>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</si>
  <si>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</si>
  <si>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</si>
  <si>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</si>
  <si>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</si>
  <si>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</si>
  <si>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</si>
  <si>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</si>
  <si>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</si>
  <si>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</si>
  <si>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</si>
  <si>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</si>
  <si>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</si>
  <si>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</si>
  <si>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</si>
  <si>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</si>
  <si>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</si>
  <si>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</si>
  <si>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</si>
  <si>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</si>
  <si>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</si>
  <si>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</si>
  <si>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</si>
  <si>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</si>
  <si>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</si>
  <si>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</si>
  <si>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</si>
  <si>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</si>
  <si>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</si>
  <si>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</si>
  <si>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</si>
  <si>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</si>
  <si>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</si>
  <si>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</si>
  <si>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</si>
  <si>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</si>
  <si>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</si>
  <si>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</si>
  <si>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</si>
  <si>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</si>
  <si>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</si>
  <si>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</si>
  <si>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</si>
  <si>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</si>
  <si>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</si>
  <si>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</si>
  <si>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</si>
  <si>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</si>
  <si>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</si>
  <si>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</si>
  <si>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</si>
  <si>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</si>
  <si>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</si>
  <si>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</si>
  <si>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</si>
  <si>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</si>
  <si>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</si>
  <si>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</si>
  <si>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</si>
  <si>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</si>
  <si>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</si>
  <si>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</si>
  <si>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</si>
  <si>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</si>
  <si>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</si>
  <si>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</si>
  <si>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</si>
  <si>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</si>
  <si>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</si>
  <si>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</si>
  <si>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</si>
  <si>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</si>
  <si>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</si>
  <si>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</si>
  <si>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</si>
  <si>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</si>
  <si>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</si>
  <si>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</si>
  <si>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</si>
  <si>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</si>
  <si>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</si>
  <si>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</si>
  <si>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</si>
  <si>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</si>
  <si>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</si>
  <si>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</si>
  <si>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</si>
  <si>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</si>
  <si>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</si>
  <si>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</si>
  <si>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</si>
  <si>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</si>
  <si>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</si>
  <si>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</si>
  <si>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</si>
  <si>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</si>
  <si>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</si>
  <si>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</si>
  <si>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</si>
  <si>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</si>
  <si>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</si>
  <si>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</si>
  <si>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</si>
  <si>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</si>
  <si>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</si>
  <si>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</si>
  <si>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</si>
  <si>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</si>
  <si>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</si>
  <si>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</si>
  <si>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</si>
  <si>
    <t>s1_d</t>
  </si>
  <si>
    <t>f3d</t>
  </si>
  <si>
    <t>~TS_Defs: Snk_attr=SANKEY Grid Flows</t>
  </si>
  <si>
    <t>~TS_Defs: Snk_attr=SANKEY whole system</t>
  </si>
  <si>
    <t>geothermal</t>
  </si>
  <si>
    <t>hydro</t>
  </si>
  <si>
    <t>oil</t>
  </si>
  <si>
    <t>solar</t>
  </si>
  <si>
    <t>windon</t>
  </si>
  <si>
    <t>windoff</t>
  </si>
  <si>
    <t>wind onshore</t>
  </si>
  <si>
    <t>wind offshore</t>
  </si>
  <si>
    <t>&lt;gen_cname&gt;_src_&lt;gen_pname&gt;</t>
  </si>
  <si>
    <t>&lt;gen_cname&gt;_snk_&lt;pset&gt;</t>
  </si>
  <si>
    <t>Electricity</t>
  </si>
  <si>
    <t>Hydrogen</t>
  </si>
  <si>
    <t>&lt;gen_cname&gt;_snk_&lt;gen_pname&gt;</t>
  </si>
  <si>
    <t>&lt;cset&gt;_Snk_&lt;gen_pname&gt;</t>
  </si>
  <si>
    <t>Fuels</t>
  </si>
  <si>
    <t>Onshore Wind</t>
  </si>
  <si>
    <t>Offshore Wind</t>
  </si>
  <si>
    <t>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</si>
</sst>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60"/>
  <sheetViews>
    <sheetView zoomScaleNormal="100" workbookViewId="0"/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260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258</v>
      </c>
      <c r="J6" t="str">
        <f>Q6</f>
        <v>e3d</v>
      </c>
      <c r="L6" t="s">
        <v>250</v>
      </c>
      <c r="O6">
        <v>1</v>
      </c>
      <c r="Q6" t="str">
        <f>VLOOKUP(A6,$S$6:$U$17,3,FALSE)</f>
        <v>e3d</v>
      </c>
      <c r="S6">
        <v>1</v>
      </c>
      <c r="T6" t="s">
        <v>230</v>
      </c>
      <c r="U6" t="s">
        <v>244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257</v>
      </c>
      <c r="J7" t="str">
        <f t="shared" ref="J7:J55" si="3">Q7</f>
        <v>e3d</v>
      </c>
      <c r="L7" t="s">
        <v>251</v>
      </c>
      <c r="O7">
        <v>2</v>
      </c>
      <c r="Q7" t="str">
        <f t="shared" ref="Q7:Q55" si="4">VLOOKUP(A7,$S$6:$U$17,3,FALSE)</f>
        <v>e3d</v>
      </c>
      <c r="S7">
        <v>2</v>
      </c>
      <c r="T7" t="s">
        <v>231</v>
      </c>
      <c r="U7" t="s">
        <v>241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256</v>
      </c>
      <c r="J8" t="str">
        <f t="shared" si="3"/>
        <v>e3d</v>
      </c>
      <c r="L8" t="s">
        <v>252</v>
      </c>
      <c r="O8">
        <v>3</v>
      </c>
      <c r="Q8" t="str">
        <f t="shared" si="4"/>
        <v>e3d</v>
      </c>
      <c r="S8">
        <v>3</v>
      </c>
      <c r="T8" t="s">
        <v>232</v>
      </c>
      <c r="U8" t="s">
        <v>242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255</v>
      </c>
      <c r="J9" t="str">
        <f t="shared" si="3"/>
        <v>e3d</v>
      </c>
      <c r="L9" t="s">
        <v>253</v>
      </c>
      <c r="O9">
        <v>4</v>
      </c>
      <c r="Q9" t="str">
        <f t="shared" si="4"/>
        <v>e3d</v>
      </c>
      <c r="S9">
        <v>4</v>
      </c>
      <c r="T9" t="s">
        <v>233</v>
      </c>
      <c r="U9" t="s">
        <v>240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259</v>
      </c>
      <c r="J10" t="str">
        <f t="shared" si="3"/>
        <v>e3d</v>
      </c>
      <c r="L10" t="s">
        <v>254</v>
      </c>
      <c r="O10">
        <v>5</v>
      </c>
      <c r="Q10" t="str">
        <f t="shared" si="4"/>
        <v>e3d</v>
      </c>
      <c r="S10">
        <v>5</v>
      </c>
      <c r="T10" t="s">
        <v>234</v>
      </c>
      <c r="U10" t="s">
        <v>247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235</v>
      </c>
      <c r="U11" t="s">
        <v>246</v>
      </c>
    </row>
    <row r="12" spans="1:21">
      <c r="A12">
        <f t="shared" ref="A12:A60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60" si="6">I7</f>
        <v>d 1.5 deg OS</v>
      </c>
      <c r="J12" t="str">
        <f t="shared" si="3"/>
        <v>d9d</v>
      </c>
      <c r="O12">
        <f t="shared" ref="O12:O60" si="7">O7</f>
        <v>2</v>
      </c>
      <c r="Q12" t="str">
        <f t="shared" si="4"/>
        <v>d9d</v>
      </c>
      <c r="S12">
        <v>7</v>
      </c>
      <c r="T12" t="s">
        <v>236</v>
      </c>
      <c r="U12" t="s">
        <v>245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237</v>
      </c>
      <c r="U13" t="s">
        <v>243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239</v>
      </c>
      <c r="U14" t="s">
        <v>248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238</v>
      </c>
      <c r="U15" t="s">
        <v>249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  <c r="S16">
        <v>11</v>
      </c>
      <c r="T16" t="s">
        <v>263</v>
      </c>
      <c r="U16" t="s">
        <v>264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  <row r="56" spans="1:17">
      <c r="A56">
        <f t="shared" si="5"/>
        <v>11</v>
      </c>
      <c r="B56" t="str">
        <f t="shared" ref="B56:B60" si="11">"vstacks_"&amp;VLOOKUP(A56,$S$6:$T$18,2,FALSE)&amp;"~"&amp;TEXT(O56,"0000")</f>
        <v>vstacks_s1_d~0001</v>
      </c>
      <c r="C56" t="str">
        <f t="shared" ref="C56:C60" si="12">H56</f>
        <v>e 1.5 deg no OS.f3d</v>
      </c>
      <c r="H56" t="str">
        <f t="shared" ref="H56:H60" si="13">_xlfn.TEXTJOIN(".",TRUE,I56:J56)</f>
        <v>e 1.5 deg no OS.f3d</v>
      </c>
      <c r="I56" t="str">
        <f t="shared" si="6"/>
        <v>e 1.5 deg no OS</v>
      </c>
      <c r="J56" t="str">
        <f t="shared" ref="J56:J60" si="14">Q56</f>
        <v>f3d</v>
      </c>
      <c r="O56">
        <f t="shared" si="7"/>
        <v>1</v>
      </c>
      <c r="Q56" t="str">
        <f t="shared" ref="Q56:Q60" si="15">VLOOKUP(A56,$S$6:$U$17,3,FALSE)</f>
        <v>f3d</v>
      </c>
    </row>
    <row r="57" spans="1:17">
      <c r="A57">
        <f t="shared" si="5"/>
        <v>11</v>
      </c>
      <c r="B57" t="str">
        <f t="shared" si="11"/>
        <v>vstacks_s1_d~0002</v>
      </c>
      <c r="C57" t="str">
        <f t="shared" si="12"/>
        <v>d 1.5 deg OS.f3d</v>
      </c>
      <c r="H57" t="str">
        <f t="shared" si="13"/>
        <v>d 1.5 deg OS.f3d</v>
      </c>
      <c r="I57" t="str">
        <f t="shared" si="6"/>
        <v>d 1.5 deg OS</v>
      </c>
      <c r="J57" t="str">
        <f t="shared" si="14"/>
        <v>f3d</v>
      </c>
      <c r="O57">
        <f t="shared" si="7"/>
        <v>2</v>
      </c>
      <c r="Q57" t="str">
        <f t="shared" si="15"/>
        <v>f3d</v>
      </c>
    </row>
    <row r="58" spans="1:17">
      <c r="A58">
        <f t="shared" si="5"/>
        <v>11</v>
      </c>
      <c r="B58" t="str">
        <f t="shared" si="11"/>
        <v>vstacks_s1_d~0003</v>
      </c>
      <c r="C58" t="str">
        <f t="shared" si="12"/>
        <v>c 2 deg (67%).f3d</v>
      </c>
      <c r="H58" t="str">
        <f t="shared" si="13"/>
        <v>c 2 deg (67%).f3d</v>
      </c>
      <c r="I58" t="str">
        <f t="shared" si="6"/>
        <v>c 2 deg (67%)</v>
      </c>
      <c r="J58" t="str">
        <f t="shared" si="14"/>
        <v>f3d</v>
      </c>
      <c r="O58">
        <f t="shared" si="7"/>
        <v>3</v>
      </c>
      <c r="Q58" t="str">
        <f t="shared" si="15"/>
        <v>f3d</v>
      </c>
    </row>
    <row r="59" spans="1:17">
      <c r="A59">
        <f t="shared" si="5"/>
        <v>11</v>
      </c>
      <c r="B59" t="str">
        <f t="shared" si="11"/>
        <v>vstacks_s1_d~0004</v>
      </c>
      <c r="C59" t="str">
        <f t="shared" si="12"/>
        <v>b 2 deg (50%).f3d</v>
      </c>
      <c r="H59" t="str">
        <f t="shared" si="13"/>
        <v>b 2 deg (50%).f3d</v>
      </c>
      <c r="I59" t="str">
        <f t="shared" si="6"/>
        <v>b 2 deg (50%)</v>
      </c>
      <c r="J59" t="str">
        <f t="shared" si="14"/>
        <v>f3d</v>
      </c>
      <c r="O59">
        <f t="shared" si="7"/>
        <v>4</v>
      </c>
      <c r="Q59" t="str">
        <f t="shared" si="15"/>
        <v>f3d</v>
      </c>
    </row>
    <row r="60" spans="1:17">
      <c r="A60">
        <f t="shared" si="5"/>
        <v>11</v>
      </c>
      <c r="B60" t="str">
        <f t="shared" si="11"/>
        <v>vstacks_s1_d~0005</v>
      </c>
      <c r="C60" t="str">
        <f t="shared" si="12"/>
        <v>a 3 deg.f3d</v>
      </c>
      <c r="H60" t="str">
        <f t="shared" si="13"/>
        <v>a 3 deg.f3d</v>
      </c>
      <c r="I60" t="str">
        <f t="shared" si="6"/>
        <v>a 3 deg</v>
      </c>
      <c r="J60" t="str">
        <f t="shared" si="14"/>
        <v>f3d</v>
      </c>
      <c r="O60">
        <f t="shared" si="7"/>
        <v>5</v>
      </c>
      <c r="Q60" t="str">
        <f t="shared" si="15"/>
        <v>f3d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158</v>
      </c>
      <c r="I5" t="s">
        <v>261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/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21"/>
  <sheetViews>
    <sheetView workbookViewId="0">
      <selection activeCell="B14" sqref="B14"/>
    </sheetView>
  </sheetViews>
  <sheetFormatPr defaultRowHeight="14.25"/>
  <cols>
    <col min="1" max="19" width="19.265625" customWidth="1"/>
  </cols>
  <sheetData>
    <row r="3" spans="1:19" ht="17.25" thickBot="1">
      <c r="A3" s="5" t="s">
        <v>265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elec,hydrogen,Elec,buildings,industry,transport,EVs,fossil,renewable,bioenergy,nuclear</v>
      </c>
      <c r="J5" t="s">
        <v>161</v>
      </c>
      <c r="M5" t="s">
        <v>192</v>
      </c>
      <c r="S5">
        <v>-1</v>
      </c>
    </row>
    <row r="6" spans="1:19">
      <c r="A6" t="s">
        <v>162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elec,hydrogen,Elec,buildings,industry,transport,EVs,fossil,renewable,bioenergy,nuclear</v>
      </c>
      <c r="J6" t="s">
        <v>161</v>
      </c>
      <c r="M6" t="s">
        <v>193</v>
      </c>
      <c r="S6">
        <v>-1</v>
      </c>
    </row>
    <row r="10" spans="1:19" ht="17.25" thickBot="1">
      <c r="A10" s="5" t="s">
        <v>266</v>
      </c>
    </row>
    <row r="11" spans="1:19" ht="15" thickTop="1" thickBot="1">
      <c r="A11" s="6" t="s">
        <v>11</v>
      </c>
      <c r="B11" s="6" t="s">
        <v>12</v>
      </c>
      <c r="C11" s="6" t="s">
        <v>13</v>
      </c>
      <c r="D11" s="6" t="s">
        <v>17</v>
      </c>
      <c r="E11" s="6" t="s">
        <v>18</v>
      </c>
      <c r="F11" s="6" t="s">
        <v>19</v>
      </c>
      <c r="G11" s="6" t="s">
        <v>14</v>
      </c>
      <c r="H11" s="6" t="s">
        <v>15</v>
      </c>
      <c r="I11" s="6" t="s">
        <v>16</v>
      </c>
      <c r="J11" s="6" t="s">
        <v>0</v>
      </c>
      <c r="K11" s="6" t="s">
        <v>6</v>
      </c>
      <c r="L11" s="6" t="s">
        <v>23</v>
      </c>
      <c r="M11" s="6" t="s">
        <v>2</v>
      </c>
      <c r="N11" s="6" t="s">
        <v>1</v>
      </c>
      <c r="O11" s="6" t="s">
        <v>10</v>
      </c>
      <c r="P11" s="6" t="s">
        <v>59</v>
      </c>
      <c r="Q11" s="6" t="s">
        <v>107</v>
      </c>
      <c r="R11" s="6" t="s">
        <v>159</v>
      </c>
      <c r="S11" s="6" t="s">
        <v>160</v>
      </c>
    </row>
    <row r="12" spans="1:19">
      <c r="A12" t="s">
        <v>121</v>
      </c>
      <c r="B12" s="4" t="s">
        <v>281</v>
      </c>
    </row>
    <row r="13" spans="1:19">
      <c r="A13" t="s">
        <v>5</v>
      </c>
      <c r="F13" t="str">
        <f>H13</f>
        <v>bioenergy,coal,gas,geothermal,hydro,hydrogen,nuclear,oil,solar,windon,windoff</v>
      </c>
      <c r="H13" t="str">
        <f>_xlfn.TEXTJOIN(",",TRUE,CName_MAP!$A$3:$A$16)</f>
        <v>bioenergy,coal,gas,geothermal,hydro,hydrogen,nuclear,oil,solar,windon,windoff</v>
      </c>
      <c r="J13" t="s">
        <v>161</v>
      </c>
      <c r="M13" t="s">
        <v>275</v>
      </c>
      <c r="S13">
        <v>-1</v>
      </c>
    </row>
    <row r="14" spans="1:19">
      <c r="A14" t="s">
        <v>162</v>
      </c>
      <c r="B14" t="str">
        <f>B5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H14" t="str">
        <f>_xlfn.TEXTJOIN(",",TRUE,CName_MAP!$A$3:$A$16)</f>
        <v>bioenergy,coal,gas,geothermal,hydro,hydrogen,nuclear,oil,solar,windon,windoff</v>
      </c>
      <c r="M14" t="s">
        <v>276</v>
      </c>
      <c r="S14">
        <v>-1</v>
      </c>
    </row>
    <row r="15" spans="1:19">
      <c r="A15" t="s">
        <v>121</v>
      </c>
      <c r="B15" s="4" t="s">
        <v>277</v>
      </c>
    </row>
    <row r="16" spans="1:19">
      <c r="A16" t="s">
        <v>5</v>
      </c>
      <c r="B1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6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elec,hydrogen,Elec,buildings,industry,transport,EVs</v>
      </c>
      <c r="J16" t="s">
        <v>161</v>
      </c>
      <c r="M16" t="s">
        <v>192</v>
      </c>
      <c r="S16">
        <v>-1</v>
      </c>
    </row>
    <row r="17" spans="1:19">
      <c r="A17" t="s">
        <v>162</v>
      </c>
      <c r="B17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17" t="str">
        <f>_xlfn.TEXTJOIN(",",TRUE,CSET_MAP!$A$3:$A$31)</f>
        <v>Elec-220V,Elec-400V,Elec-380V,Elec-225V,Elec-330V,Elec-275V,Elec-420V,Elec-300V,Elec-500V,Elec-750V,Elec-450V,Elec-515V,Elec-525V,Elec-320V,Elec-150V,Elec-270V,Elec-350V,Elec-250V,Elec-200V,Elec-236V,Elec-600V,Solar elec,Wind elec,hydrogen,Elec,buildings,industry,transport,EVs</v>
      </c>
      <c r="J17" t="s">
        <v>161</v>
      </c>
      <c r="M17" t="s">
        <v>193</v>
      </c>
      <c r="S17">
        <v>-1</v>
      </c>
    </row>
    <row r="18" spans="1:19">
      <c r="A18" t="s">
        <v>121</v>
      </c>
      <c r="B18" s="4" t="s">
        <v>278</v>
      </c>
    </row>
    <row r="19" spans="1:19">
      <c r="A19" t="s">
        <v>5</v>
      </c>
      <c r="F19" t="str">
        <f>H19</f>
        <v>hydrogen</v>
      </c>
      <c r="H19" t="s">
        <v>186</v>
      </c>
      <c r="J19" t="s">
        <v>161</v>
      </c>
      <c r="M19" t="s">
        <v>275</v>
      </c>
      <c r="S19">
        <v>-1</v>
      </c>
    </row>
    <row r="20" spans="1:19">
      <c r="A20" t="s">
        <v>162</v>
      </c>
      <c r="E20" t="s">
        <v>186</v>
      </c>
      <c r="H20" t="s">
        <v>186</v>
      </c>
      <c r="J20" t="s">
        <v>161</v>
      </c>
      <c r="M20" t="s">
        <v>279</v>
      </c>
      <c r="S20">
        <v>-1</v>
      </c>
    </row>
    <row r="21" spans="1:19">
      <c r="A21" t="s">
        <v>162</v>
      </c>
      <c r="F21" t="s">
        <v>186</v>
      </c>
      <c r="G21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elec,hydrogen,Elec,buildings,industry,transport,EVs,fossil,renewable,bioenergy,nuclear</v>
      </c>
      <c r="J21" t="s">
        <v>161</v>
      </c>
      <c r="M21" t="s">
        <v>280</v>
      </c>
      <c r="S21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13" sqref="A13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195</v>
      </c>
      <c r="B10" t="str">
        <f t="shared" si="0"/>
        <v>Bio Power</v>
      </c>
    </row>
    <row r="11" spans="1:3">
      <c r="A11" t="s">
        <v>196</v>
      </c>
      <c r="B11" t="str">
        <f t="shared" si="0"/>
        <v>Solar Util</v>
      </c>
    </row>
    <row r="12" spans="1:3">
      <c r="A12" t="s">
        <v>95</v>
      </c>
      <c r="B12" t="s">
        <v>282</v>
      </c>
    </row>
    <row r="13" spans="1:3">
      <c r="A13" t="s">
        <v>96</v>
      </c>
      <c r="B13" t="s">
        <v>283</v>
      </c>
    </row>
    <row r="14" spans="1:3">
      <c r="A14" t="s">
        <v>197</v>
      </c>
      <c r="B14" t="str">
        <f t="shared" si="0"/>
        <v>Geothermal P</v>
      </c>
    </row>
    <row r="15" spans="1:3">
      <c r="A15" t="s">
        <v>201</v>
      </c>
      <c r="B15" t="str">
        <f t="shared" si="0"/>
        <v>Hydro Dam</v>
      </c>
    </row>
    <row r="16" spans="1:3">
      <c r="A16" t="s">
        <v>198</v>
      </c>
      <c r="B16" t="str">
        <f t="shared" si="0"/>
        <v>Hydro RoR</v>
      </c>
    </row>
    <row r="17" spans="1:2">
      <c r="A17" t="s">
        <v>199</v>
      </c>
      <c r="B17" t="str">
        <f t="shared" si="0"/>
        <v>Nuclear P</v>
      </c>
    </row>
    <row r="18" spans="1:2">
      <c r="A18" t="s">
        <v>200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163</v>
      </c>
      <c r="B22" t="str">
        <f t="shared" si="0"/>
        <v>Demand</v>
      </c>
    </row>
    <row r="23" spans="1:2">
      <c r="A23" t="s">
        <v>228</v>
      </c>
      <c r="B23" t="str">
        <f t="shared" si="0"/>
        <v>Transformers Dn</v>
      </c>
    </row>
    <row r="24" spans="1:2">
      <c r="A24" t="s">
        <v>229</v>
      </c>
      <c r="B24" t="str">
        <f t="shared" si="0"/>
        <v>Transformers Up</v>
      </c>
    </row>
    <row r="25" spans="1:2">
      <c r="A25" t="s">
        <v>205</v>
      </c>
      <c r="B25" t="str">
        <f t="shared" si="0"/>
        <v>Grid-220V</v>
      </c>
    </row>
    <row r="26" spans="1:2">
      <c r="A26" t="s">
        <v>206</v>
      </c>
      <c r="B26" t="str">
        <f t="shared" si="0"/>
        <v>Grid-400V</v>
      </c>
    </row>
    <row r="27" spans="1:2">
      <c r="A27" t="s">
        <v>207</v>
      </c>
      <c r="B27" t="str">
        <f t="shared" si="0"/>
        <v>Grid-380V</v>
      </c>
    </row>
    <row r="28" spans="1:2">
      <c r="A28" t="s">
        <v>208</v>
      </c>
      <c r="B28" t="str">
        <f t="shared" si="0"/>
        <v>Grid-225V</v>
      </c>
    </row>
    <row r="29" spans="1:2">
      <c r="A29" t="s">
        <v>209</v>
      </c>
      <c r="B29" t="str">
        <f t="shared" si="0"/>
        <v>Grid-330V</v>
      </c>
    </row>
    <row r="30" spans="1:2">
      <c r="A30" t="s">
        <v>210</v>
      </c>
      <c r="B30" t="str">
        <f t="shared" si="0"/>
        <v>Grid-275V</v>
      </c>
    </row>
    <row r="31" spans="1:2">
      <c r="A31" t="s">
        <v>211</v>
      </c>
      <c r="B31" t="str">
        <f t="shared" si="0"/>
        <v>Grid-420V</v>
      </c>
    </row>
    <row r="32" spans="1:2">
      <c r="A32" t="s">
        <v>212</v>
      </c>
      <c r="B32" t="str">
        <f t="shared" si="0"/>
        <v>Grid-300V</v>
      </c>
    </row>
    <row r="33" spans="1:2">
      <c r="A33" t="s">
        <v>213</v>
      </c>
      <c r="B33" t="str">
        <f t="shared" si="0"/>
        <v>Grid-500V</v>
      </c>
    </row>
    <row r="34" spans="1:2">
      <c r="A34" t="s">
        <v>214</v>
      </c>
      <c r="B34" t="str">
        <f t="shared" si="0"/>
        <v>Grid-750V</v>
      </c>
    </row>
    <row r="35" spans="1:2">
      <c r="A35" t="s">
        <v>215</v>
      </c>
      <c r="B35" t="str">
        <f t="shared" si="0"/>
        <v>Grid-450V</v>
      </c>
    </row>
    <row r="36" spans="1:2">
      <c r="A36" t="s">
        <v>216</v>
      </c>
      <c r="B36" t="str">
        <f t="shared" si="0"/>
        <v>Grid-515V</v>
      </c>
    </row>
    <row r="37" spans="1:2">
      <c r="A37" t="s">
        <v>217</v>
      </c>
      <c r="B37" t="str">
        <f t="shared" si="0"/>
        <v>Grid-525V</v>
      </c>
    </row>
    <row r="38" spans="1:2">
      <c r="A38" t="s">
        <v>218</v>
      </c>
      <c r="B38" t="str">
        <f t="shared" si="0"/>
        <v>Grid-320V</v>
      </c>
    </row>
    <row r="39" spans="1:2">
      <c r="A39" t="s">
        <v>219</v>
      </c>
      <c r="B39" t="str">
        <f t="shared" si="0"/>
        <v>Grid-150V</v>
      </c>
    </row>
    <row r="40" spans="1:2">
      <c r="A40" t="s">
        <v>220</v>
      </c>
      <c r="B40" t="str">
        <f t="shared" si="0"/>
        <v>Grid-270V</v>
      </c>
    </row>
    <row r="41" spans="1:2">
      <c r="A41" t="s">
        <v>221</v>
      </c>
      <c r="B41" t="str">
        <f t="shared" si="0"/>
        <v>Grid-350V</v>
      </c>
    </row>
    <row r="42" spans="1:2">
      <c r="A42" t="s">
        <v>222</v>
      </c>
      <c r="B42" t="str">
        <f t="shared" si="0"/>
        <v>Grid-250V</v>
      </c>
    </row>
    <row r="43" spans="1:2">
      <c r="A43" t="s">
        <v>223</v>
      </c>
      <c r="B43" t="str">
        <f t="shared" si="0"/>
        <v>Grid-200V</v>
      </c>
    </row>
    <row r="44" spans="1:2">
      <c r="A44" t="s">
        <v>224</v>
      </c>
      <c r="B44" t="str">
        <f t="shared" si="0"/>
        <v>Grid-236V</v>
      </c>
    </row>
    <row r="45" spans="1:2">
      <c r="A45" t="s">
        <v>225</v>
      </c>
      <c r="B45" t="str">
        <f t="shared" si="0"/>
        <v>Grid-600V</v>
      </c>
    </row>
    <row r="46" spans="1:2">
      <c r="A46" t="s">
        <v>226</v>
      </c>
      <c r="B46" t="str">
        <f t="shared" si="0"/>
        <v>Aggregators</v>
      </c>
    </row>
    <row r="47" spans="1:2">
      <c r="A47" t="s">
        <v>227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tabSelected="1" workbookViewId="0">
      <selection activeCell="A28" sqref="A28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164</v>
      </c>
      <c r="B3" t="str">
        <f>A3</f>
        <v>Elec-220V</v>
      </c>
    </row>
    <row r="4" spans="1:3">
      <c r="A4" t="s">
        <v>165</v>
      </c>
      <c r="B4" t="str">
        <f t="shared" ref="B4:B25" si="0">A4</f>
        <v>Elec-400V</v>
      </c>
    </row>
    <row r="5" spans="1:3">
      <c r="A5" t="s">
        <v>166</v>
      </c>
      <c r="B5" t="str">
        <f t="shared" si="0"/>
        <v>Elec-380V</v>
      </c>
    </row>
    <row r="6" spans="1:3">
      <c r="A6" t="s">
        <v>167</v>
      </c>
      <c r="B6" t="str">
        <f t="shared" si="0"/>
        <v>Elec-225V</v>
      </c>
    </row>
    <row r="7" spans="1:3">
      <c r="A7" t="s">
        <v>168</v>
      </c>
      <c r="B7" t="str">
        <f t="shared" si="0"/>
        <v>Elec-330V</v>
      </c>
    </row>
    <row r="8" spans="1:3">
      <c r="A8" t="s">
        <v>169</v>
      </c>
      <c r="B8" t="str">
        <f t="shared" si="0"/>
        <v>Elec-275V</v>
      </c>
    </row>
    <row r="9" spans="1:3">
      <c r="A9" t="s">
        <v>170</v>
      </c>
      <c r="B9" t="str">
        <f t="shared" si="0"/>
        <v>Elec-420V</v>
      </c>
    </row>
    <row r="10" spans="1:3">
      <c r="A10" t="s">
        <v>171</v>
      </c>
      <c r="B10" t="str">
        <f t="shared" si="0"/>
        <v>Elec-300V</v>
      </c>
    </row>
    <row r="11" spans="1:3">
      <c r="A11" t="s">
        <v>172</v>
      </c>
      <c r="B11" t="str">
        <f t="shared" si="0"/>
        <v>Elec-500V</v>
      </c>
    </row>
    <row r="12" spans="1:3">
      <c r="A12" t="s">
        <v>173</v>
      </c>
      <c r="B12" t="str">
        <f t="shared" si="0"/>
        <v>Elec-750V</v>
      </c>
    </row>
    <row r="13" spans="1:3">
      <c r="A13" t="s">
        <v>174</v>
      </c>
      <c r="B13" t="str">
        <f t="shared" si="0"/>
        <v>Elec-450V</v>
      </c>
    </row>
    <row r="14" spans="1:3">
      <c r="A14" t="s">
        <v>175</v>
      </c>
      <c r="B14" t="str">
        <f t="shared" si="0"/>
        <v>Elec-515V</v>
      </c>
    </row>
    <row r="15" spans="1:3">
      <c r="A15" t="s">
        <v>176</v>
      </c>
      <c r="B15" t="str">
        <f t="shared" si="0"/>
        <v>Elec-525V</v>
      </c>
    </row>
    <row r="16" spans="1:3">
      <c r="A16" t="s">
        <v>177</v>
      </c>
      <c r="B16" t="str">
        <f t="shared" si="0"/>
        <v>Elec-320V</v>
      </c>
    </row>
    <row r="17" spans="1:2">
      <c r="A17" t="s">
        <v>178</v>
      </c>
      <c r="B17" t="str">
        <f t="shared" si="0"/>
        <v>Elec-150V</v>
      </c>
    </row>
    <row r="18" spans="1:2">
      <c r="A18" t="s">
        <v>179</v>
      </c>
      <c r="B18" t="str">
        <f t="shared" si="0"/>
        <v>Elec-270V</v>
      </c>
    </row>
    <row r="19" spans="1:2">
      <c r="A19" t="s">
        <v>180</v>
      </c>
      <c r="B19" t="str">
        <f t="shared" si="0"/>
        <v>Elec-350V</v>
      </c>
    </row>
    <row r="20" spans="1:2">
      <c r="A20" t="s">
        <v>181</v>
      </c>
      <c r="B20" t="str">
        <f t="shared" si="0"/>
        <v>Elec-250V</v>
      </c>
    </row>
    <row r="21" spans="1:2">
      <c r="A21" t="s">
        <v>182</v>
      </c>
      <c r="B21" t="str">
        <f t="shared" si="0"/>
        <v>Elec-200V</v>
      </c>
    </row>
    <row r="22" spans="1:2">
      <c r="A22" t="s">
        <v>183</v>
      </c>
      <c r="B22" t="str">
        <f t="shared" si="0"/>
        <v>Elec-236V</v>
      </c>
    </row>
    <row r="23" spans="1:2">
      <c r="A23" t="s">
        <v>184</v>
      </c>
      <c r="B23" t="str">
        <f t="shared" si="0"/>
        <v>Elec-600V</v>
      </c>
    </row>
    <row r="24" spans="1:2">
      <c r="A24" t="s">
        <v>202</v>
      </c>
      <c r="B24" t="str">
        <f t="shared" si="0"/>
        <v>Solar elec</v>
      </c>
    </row>
    <row r="25" spans="1:2">
      <c r="A25" t="s">
        <v>203</v>
      </c>
      <c r="B25" t="str">
        <f t="shared" si="0"/>
        <v>Wind elec</v>
      </c>
    </row>
    <row r="26" spans="1:2">
      <c r="A26" t="s">
        <v>186</v>
      </c>
      <c r="B26" t="str">
        <f t="shared" ref="B26" si="1">A26</f>
        <v>hydrogen</v>
      </c>
    </row>
    <row r="27" spans="1:2">
      <c r="A27" t="s">
        <v>284</v>
      </c>
      <c r="B27" t="s">
        <v>277</v>
      </c>
    </row>
    <row r="28" spans="1:2">
      <c r="A28" t="s">
        <v>188</v>
      </c>
      <c r="B28" t="str">
        <f t="shared" ref="B28:B35" si="2">A28</f>
        <v>buildings</v>
      </c>
    </row>
    <row r="29" spans="1:2">
      <c r="A29" t="s">
        <v>189</v>
      </c>
      <c r="B29" t="str">
        <f t="shared" si="2"/>
        <v>industry</v>
      </c>
    </row>
    <row r="30" spans="1:2">
      <c r="A30" t="s">
        <v>190</v>
      </c>
      <c r="B30" t="str">
        <f t="shared" si="2"/>
        <v>transport</v>
      </c>
    </row>
    <row r="31" spans="1:2">
      <c r="A31" t="s">
        <v>191</v>
      </c>
      <c r="B31" t="str">
        <f t="shared" si="2"/>
        <v>EVs</v>
      </c>
    </row>
    <row r="32" spans="1:2">
      <c r="A32" s="7" t="s">
        <v>194</v>
      </c>
      <c r="B32" s="7" t="str">
        <f t="shared" si="2"/>
        <v>fossil</v>
      </c>
    </row>
    <row r="33" spans="1:2">
      <c r="A33" s="7" t="s">
        <v>204</v>
      </c>
      <c r="B33" s="7" t="str">
        <f t="shared" si="2"/>
        <v>renewable</v>
      </c>
    </row>
    <row r="34" spans="1:2">
      <c r="A34" s="7" t="s">
        <v>185</v>
      </c>
      <c r="B34" s="7" t="str">
        <f t="shared" si="2"/>
        <v>bioenergy</v>
      </c>
    </row>
    <row r="35" spans="1:2">
      <c r="A35" s="7" t="s">
        <v>187</v>
      </c>
      <c r="B35" s="7" t="str">
        <f t="shared" si="2"/>
        <v>nuclear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13"/>
  <sheetViews>
    <sheetView workbookViewId="0">
      <pane ySplit="2" topLeftCell="A3" activePane="bottomLeft" state="frozen"/>
      <selection pane="bottomLeft" activeCell="B14" sqref="B14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  <row r="3" spans="1:3">
      <c r="A3" t="s">
        <v>185</v>
      </c>
      <c r="B3" t="str">
        <f>A3</f>
        <v>bioenergy</v>
      </c>
    </row>
    <row r="4" spans="1:3">
      <c r="A4" t="s">
        <v>137</v>
      </c>
      <c r="B4" t="str">
        <f t="shared" ref="B4:B11" si="0">A4</f>
        <v>coal</v>
      </c>
    </row>
    <row r="5" spans="1:3">
      <c r="A5" t="s">
        <v>138</v>
      </c>
      <c r="B5" t="str">
        <f t="shared" si="0"/>
        <v>gas</v>
      </c>
    </row>
    <row r="6" spans="1:3">
      <c r="A6" t="s">
        <v>267</v>
      </c>
      <c r="B6" t="str">
        <f t="shared" si="0"/>
        <v>geothermal</v>
      </c>
    </row>
    <row r="7" spans="1:3">
      <c r="A7" t="s">
        <v>268</v>
      </c>
      <c r="B7" t="str">
        <f t="shared" si="0"/>
        <v>hydro</v>
      </c>
    </row>
    <row r="8" spans="1:3">
      <c r="A8" t="s">
        <v>186</v>
      </c>
      <c r="B8" t="str">
        <f t="shared" si="0"/>
        <v>hydrogen</v>
      </c>
    </row>
    <row r="9" spans="1:3">
      <c r="A9" t="s">
        <v>187</v>
      </c>
      <c r="B9" t="str">
        <f t="shared" si="0"/>
        <v>nuclear</v>
      </c>
    </row>
    <row r="10" spans="1:3">
      <c r="A10" t="s">
        <v>269</v>
      </c>
      <c r="B10" t="str">
        <f t="shared" si="0"/>
        <v>oil</v>
      </c>
    </row>
    <row r="11" spans="1:3">
      <c r="A11" t="s">
        <v>270</v>
      </c>
      <c r="B11" t="str">
        <f t="shared" si="0"/>
        <v>solar</v>
      </c>
    </row>
    <row r="12" spans="1:3">
      <c r="A12" t="s">
        <v>271</v>
      </c>
      <c r="B12" t="s">
        <v>273</v>
      </c>
    </row>
    <row r="13" spans="1:3">
      <c r="A13" t="s">
        <v>272</v>
      </c>
      <c r="B13" t="s">
        <v>274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195</v>
      </c>
    </row>
    <row r="13" spans="1:7">
      <c r="A13" t="s">
        <v>70</v>
      </c>
      <c r="C13" t="str">
        <f t="shared" si="0"/>
        <v>Solar Util</v>
      </c>
      <c r="D13" t="s">
        <v>196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197</v>
      </c>
    </row>
    <row r="17" spans="1:4">
      <c r="A17" t="s">
        <v>70</v>
      </c>
      <c r="C17" t="str">
        <f t="shared" si="0"/>
        <v>Hydro Dam</v>
      </c>
      <c r="D17" t="s">
        <v>201</v>
      </c>
    </row>
    <row r="18" spans="1:4">
      <c r="A18" t="s">
        <v>70</v>
      </c>
      <c r="C18" t="str">
        <f t="shared" si="0"/>
        <v>Hydro RoR</v>
      </c>
      <c r="D18" t="s">
        <v>198</v>
      </c>
    </row>
    <row r="19" spans="1:4">
      <c r="A19" t="s">
        <v>70</v>
      </c>
      <c r="C19" t="str">
        <f t="shared" si="0"/>
        <v>Nuclear P</v>
      </c>
      <c r="D19" t="s">
        <v>199</v>
      </c>
    </row>
    <row r="20" spans="1:4">
      <c r="A20" t="s">
        <v>70</v>
      </c>
      <c r="C20" t="str">
        <f t="shared" si="0"/>
        <v>Nuclear SMR</v>
      </c>
      <c r="D20" t="s">
        <v>200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163</v>
      </c>
    </row>
    <row r="25" spans="1:4">
      <c r="A25" t="s">
        <v>70</v>
      </c>
      <c r="C25" t="str">
        <f t="shared" si="0"/>
        <v>Transformers Dn</v>
      </c>
      <c r="D25" t="s">
        <v>228</v>
      </c>
    </row>
    <row r="26" spans="1:4">
      <c r="A26" t="s">
        <v>70</v>
      </c>
      <c r="C26" t="str">
        <f t="shared" si="0"/>
        <v>Transformers Up</v>
      </c>
      <c r="D26" t="s">
        <v>229</v>
      </c>
    </row>
    <row r="27" spans="1:4">
      <c r="A27" t="s">
        <v>70</v>
      </c>
      <c r="C27" t="str">
        <f t="shared" si="0"/>
        <v>Grid-220V</v>
      </c>
      <c r="D27" t="s">
        <v>205</v>
      </c>
    </row>
    <row r="28" spans="1:4">
      <c r="A28" t="s">
        <v>70</v>
      </c>
      <c r="C28" t="str">
        <f t="shared" si="0"/>
        <v>Grid-400V</v>
      </c>
      <c r="D28" t="s">
        <v>206</v>
      </c>
    </row>
    <row r="29" spans="1:4">
      <c r="A29" t="s">
        <v>70</v>
      </c>
      <c r="C29" t="str">
        <f t="shared" si="0"/>
        <v>Grid-380V</v>
      </c>
      <c r="D29" t="s">
        <v>207</v>
      </c>
    </row>
    <row r="30" spans="1:4">
      <c r="A30" t="s">
        <v>70</v>
      </c>
      <c r="C30" t="str">
        <f t="shared" si="0"/>
        <v>Grid-225V</v>
      </c>
      <c r="D30" t="s">
        <v>208</v>
      </c>
    </row>
    <row r="31" spans="1:4">
      <c r="A31" t="s">
        <v>70</v>
      </c>
      <c r="C31" t="str">
        <f t="shared" si="0"/>
        <v>Grid-330V</v>
      </c>
      <c r="D31" t="s">
        <v>209</v>
      </c>
    </row>
    <row r="32" spans="1:4">
      <c r="A32" t="s">
        <v>70</v>
      </c>
      <c r="C32" t="str">
        <f t="shared" si="0"/>
        <v>Grid-275V</v>
      </c>
      <c r="D32" t="s">
        <v>210</v>
      </c>
    </row>
    <row r="33" spans="1:4">
      <c r="A33" t="s">
        <v>70</v>
      </c>
      <c r="C33" t="str">
        <f t="shared" si="0"/>
        <v>Grid-420V</v>
      </c>
      <c r="D33" t="s">
        <v>211</v>
      </c>
    </row>
    <row r="34" spans="1:4">
      <c r="A34" t="s">
        <v>70</v>
      </c>
      <c r="C34" t="str">
        <f t="shared" si="0"/>
        <v>Grid-300V</v>
      </c>
      <c r="D34" t="s">
        <v>212</v>
      </c>
    </row>
    <row r="35" spans="1:4">
      <c r="A35" t="s">
        <v>70</v>
      </c>
      <c r="C35" t="str">
        <f t="shared" si="0"/>
        <v>Grid-500V</v>
      </c>
      <c r="D35" t="s">
        <v>213</v>
      </c>
    </row>
    <row r="36" spans="1:4">
      <c r="A36" t="s">
        <v>70</v>
      </c>
      <c r="C36" t="str">
        <f t="shared" si="0"/>
        <v>Grid-750V</v>
      </c>
      <c r="D36" t="s">
        <v>214</v>
      </c>
    </row>
    <row r="37" spans="1:4">
      <c r="A37" t="s">
        <v>70</v>
      </c>
      <c r="C37" t="str">
        <f t="shared" si="0"/>
        <v>Grid-450V</v>
      </c>
      <c r="D37" t="s">
        <v>215</v>
      </c>
    </row>
    <row r="38" spans="1:4">
      <c r="A38" t="s">
        <v>70</v>
      </c>
      <c r="C38" t="str">
        <f t="shared" si="0"/>
        <v>Grid-515V</v>
      </c>
      <c r="D38" t="s">
        <v>216</v>
      </c>
    </row>
    <row r="39" spans="1:4">
      <c r="A39" t="s">
        <v>70</v>
      </c>
      <c r="C39" t="str">
        <f t="shared" si="0"/>
        <v>Grid-525V</v>
      </c>
      <c r="D39" t="s">
        <v>217</v>
      </c>
    </row>
    <row r="40" spans="1:4">
      <c r="A40" t="s">
        <v>70</v>
      </c>
      <c r="C40" t="str">
        <f t="shared" si="0"/>
        <v>Grid-320V</v>
      </c>
      <c r="D40" t="s">
        <v>218</v>
      </c>
    </row>
    <row r="41" spans="1:4">
      <c r="A41" t="s">
        <v>70</v>
      </c>
      <c r="C41" t="str">
        <f t="shared" si="0"/>
        <v>Grid-150V</v>
      </c>
      <c r="D41" t="s">
        <v>219</v>
      </c>
    </row>
    <row r="42" spans="1:4">
      <c r="A42" t="s">
        <v>70</v>
      </c>
      <c r="C42" t="str">
        <f t="shared" si="0"/>
        <v>Grid-270V</v>
      </c>
      <c r="D42" t="s">
        <v>220</v>
      </c>
    </row>
    <row r="43" spans="1:4">
      <c r="A43" t="s">
        <v>70</v>
      </c>
      <c r="C43" t="str">
        <f t="shared" si="0"/>
        <v>Grid-350V</v>
      </c>
      <c r="D43" t="s">
        <v>221</v>
      </c>
    </row>
    <row r="44" spans="1:4">
      <c r="A44" t="s">
        <v>70</v>
      </c>
      <c r="C44" t="str">
        <f t="shared" si="0"/>
        <v>Grid-250V</v>
      </c>
      <c r="D44" t="s">
        <v>222</v>
      </c>
    </row>
    <row r="45" spans="1:4">
      <c r="A45" t="s">
        <v>70</v>
      </c>
      <c r="C45" t="str">
        <f t="shared" si="0"/>
        <v>Grid-200V</v>
      </c>
      <c r="D45" t="s">
        <v>223</v>
      </c>
    </row>
    <row r="46" spans="1:4">
      <c r="A46" t="s">
        <v>70</v>
      </c>
      <c r="C46" t="str">
        <f t="shared" si="0"/>
        <v>Grid-236V</v>
      </c>
      <c r="D46" t="s">
        <v>224</v>
      </c>
    </row>
    <row r="47" spans="1:4">
      <c r="A47" t="s">
        <v>70</v>
      </c>
      <c r="C47" t="str">
        <f t="shared" si="0"/>
        <v>Grid-600V</v>
      </c>
      <c r="D47" t="s">
        <v>225</v>
      </c>
    </row>
    <row r="48" spans="1:4">
      <c r="A48" t="s">
        <v>70</v>
      </c>
      <c r="C48" t="str">
        <f t="shared" si="0"/>
        <v>Aggregators</v>
      </c>
      <c r="D48" t="s">
        <v>226</v>
      </c>
    </row>
    <row r="49" spans="1:5">
      <c r="A49" t="s">
        <v>70</v>
      </c>
      <c r="C49" t="str">
        <f t="shared" si="0"/>
        <v>DUMMY_IMP</v>
      </c>
      <c r="D49" t="s">
        <v>227</v>
      </c>
    </row>
    <row r="50" spans="1:5">
      <c r="A50" t="s">
        <v>70</v>
      </c>
      <c r="B50" t="s">
        <v>262</v>
      </c>
      <c r="C50" t="s">
        <v>133</v>
      </c>
      <c r="E50" t="s">
        <v>137</v>
      </c>
    </row>
    <row r="51" spans="1:5">
      <c r="A51" t="s">
        <v>70</v>
      </c>
      <c r="B51" t="s">
        <v>262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2025-09-03T08:52:18Z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