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127"/>
  <workbookPr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GRC\"/>
    </mc:Choice>
  </mc:AlternateContent>
  <xr:revisionPtr revIDLastSave="0" documentId="13_ncr:1_{E359130C-1B63-48E1-A2F8-8AB743194ABB}" xr6:coauthVersionLast="47" xr6:coauthVersionMax="47" xr10:uidLastSave="{00000000-0000-0000-0000-000000000000}"/>
  <bookViews>
    <workbookView xWindow="-98" yWindow="-98" windowWidth="28996" windowHeight="17475" firstSheet="1" activeTab="1" xr2:uid="{00000000-000D-0000-FFFF-FFFF00000000}"/>
  </bookViews>
  <sheets>
    <sheet name="system_settings" sheetId="1" r:id="rId1"/>
    <sheet name="fuels" sheetId="2" r:id="rId2"/>
    <sheet name="TimePeriods" sheetId="3" r:id="rId3"/>
    <sheet name="System Settings" sheetId="4" r:id="rId4"/>
    <sheet name="Constants" sheetId="5" r:id="rId5"/>
    <sheet name="reporting o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2" i="5" l="1"/>
  <c r="I101" i="5"/>
  <c r="H95" i="5"/>
  <c r="I51" i="5"/>
  <c r="G51" i="5"/>
  <c r="F51" i="5"/>
  <c r="G14" i="3"/>
  <c r="G15" i="3" s="1"/>
  <c r="G16" i="3" s="1"/>
  <c r="G17" i="3" s="1"/>
  <c r="G18" i="3" s="1"/>
  <c r="F14" i="3"/>
  <c r="F15" i="3" s="1"/>
  <c r="F16" i="3" s="1"/>
  <c r="F17" i="3" s="1"/>
  <c r="F18" i="3" s="1"/>
  <c r="F19" i="3" s="1"/>
  <c r="E14" i="3"/>
  <c r="E15" i="3" s="1"/>
  <c r="E16" i="3" s="1"/>
  <c r="E17" i="3" s="1"/>
  <c r="E18" i="3" s="1"/>
  <c r="E19" i="3" s="1"/>
  <c r="E20" i="3" s="1"/>
  <c r="F12" i="3" l="1"/>
  <c r="E12" i="3" l="1"/>
  <c r="G12" i="3"/>
</calcChain>
</file>

<file path=xl/sharedStrings.xml><?xml version="1.0" encoding="utf-8"?>
<sst xmlns="http://schemas.openxmlformats.org/spreadsheetml/2006/main" count="570" uniqueCount="222">
  <si>
    <t>~BookRegions_Map</t>
  </si>
  <si>
    <t>BookName</t>
  </si>
  <si>
    <t>Region</t>
  </si>
  <si>
    <t>~TimeSlices</t>
  </si>
  <si>
    <t>Season</t>
  </si>
  <si>
    <t>Weekly</t>
  </si>
  <si>
    <t>DayNite</t>
  </si>
  <si>
    <t>vervestacks</t>
  </si>
  <si>
    <t>~FI_Comm</t>
  </si>
  <si>
    <t>Set</t>
  </si>
  <si>
    <t>commodity</t>
  </si>
  <si>
    <t>description</t>
  </si>
  <si>
    <t>unit</t>
  </si>
  <si>
    <t>timeslicelevel</t>
  </si>
  <si>
    <t>commoditytype</t>
  </si>
  <si>
    <t>limtype</t>
  </si>
  <si>
    <t>peaktimeslice</t>
  </si>
  <si>
    <t>NRG</t>
  </si>
  <si>
    <t>twh</t>
  </si>
  <si>
    <t>bioenergy</t>
  </si>
  <si>
    <t>gas</t>
  </si>
  <si>
    <t>coal</t>
  </si>
  <si>
    <t>hydrogen</t>
  </si>
  <si>
    <t>geothermal</t>
  </si>
  <si>
    <t>hydro</t>
  </si>
  <si>
    <t>nuclear</t>
  </si>
  <si>
    <t>solar</t>
  </si>
  <si>
    <t>oil</t>
  </si>
  <si>
    <t>ELC</t>
  </si>
  <si>
    <t>annual</t>
  </si>
  <si>
    <t>elc_buildings</t>
  </si>
  <si>
    <t>elc_industry</t>
  </si>
  <si>
    <t>elc_transport</t>
  </si>
  <si>
    <t>electricity - generated</t>
  </si>
  <si>
    <t>electricity used in buildings</t>
  </si>
  <si>
    <t>electricity used in industry</t>
  </si>
  <si>
    <t>electricity used in transport</t>
  </si>
  <si>
    <t>DEM</t>
  </si>
  <si>
    <t>daynite</t>
  </si>
  <si>
    <t>S</t>
  </si>
  <si>
    <t>W</t>
  </si>
  <si>
    <t>N</t>
  </si>
  <si>
    <t>D</t>
  </si>
  <si>
    <t>~StartYear</t>
  </si>
  <si>
    <t>~ActivePDef</t>
  </si>
  <si>
    <t>PDef1</t>
  </si>
  <si>
    <t>~TimePeriods</t>
  </si>
  <si>
    <t>~Milestoneyears</t>
  </si>
  <si>
    <t>type</t>
  </si>
  <si>
    <t>endyear</t>
  </si>
  <si>
    <t>milestoneyear</t>
  </si>
  <si>
    <t>~TFM_MIG</t>
  </si>
  <si>
    <t>TimeSlice</t>
  </si>
  <si>
    <t>LimType</t>
  </si>
  <si>
    <t>Attribute</t>
  </si>
  <si>
    <t>Year2</t>
  </si>
  <si>
    <t>AllRegions</t>
  </si>
  <si>
    <t>Pset_CI</t>
  </si>
  <si>
    <t>Pset_PD</t>
  </si>
  <si>
    <t>Cset_CN</t>
  </si>
  <si>
    <t>Cset_Set</t>
  </si>
  <si>
    <t>process</t>
  </si>
  <si>
    <t>pset_co</t>
  </si>
  <si>
    <t>ACT_MINLD</t>
  </si>
  <si>
    <t>ACT_TIME</t>
  </si>
  <si>
    <t>ACT_UPS</t>
  </si>
  <si>
    <t>~TFM_INS</t>
  </si>
  <si>
    <t>Year</t>
  </si>
  <si>
    <t>Pset_PN</t>
  </si>
  <si>
    <t>ACTCOST</t>
  </si>
  <si>
    <t>IMP*Z</t>
  </si>
  <si>
    <t>IMPDEMZ</t>
  </si>
  <si>
    <t>~Currencies</t>
  </si>
  <si>
    <t>Other_Indexes</t>
  </si>
  <si>
    <t>Currency</t>
  </si>
  <si>
    <t>USD00</t>
  </si>
  <si>
    <t>EUR12</t>
  </si>
  <si>
    <t>EUR15</t>
  </si>
  <si>
    <t>EUR17</t>
  </si>
  <si>
    <t>EUR18</t>
  </si>
  <si>
    <t>EUR19</t>
  </si>
  <si>
    <t>~UnitConversion</t>
  </si>
  <si>
    <t>EUR10</t>
  </si>
  <si>
    <t>from_unit</t>
  </si>
  <si>
    <t>to_unit</t>
  </si>
  <si>
    <t>multiplier</t>
  </si>
  <si>
    <t>USD01</t>
  </si>
  <si>
    <t>QBtu</t>
  </si>
  <si>
    <t>PJ</t>
  </si>
  <si>
    <t>USD02</t>
  </si>
  <si>
    <t>Billion Kwh</t>
  </si>
  <si>
    <t>USD03</t>
  </si>
  <si>
    <t>Mt</t>
  </si>
  <si>
    <t>Kt</t>
  </si>
  <si>
    <t>USD04</t>
  </si>
  <si>
    <t>B$</t>
  </si>
  <si>
    <t>m$</t>
  </si>
  <si>
    <t>USD05</t>
  </si>
  <si>
    <t>TBtu</t>
  </si>
  <si>
    <t>USD06</t>
  </si>
  <si>
    <t>ktoe</t>
  </si>
  <si>
    <t>USD07</t>
  </si>
  <si>
    <t>mtoe</t>
  </si>
  <si>
    <t>USD08</t>
  </si>
  <si>
    <t>Gwh</t>
  </si>
  <si>
    <t>USD09</t>
  </si>
  <si>
    <t>Gt</t>
  </si>
  <si>
    <t>USD10</t>
  </si>
  <si>
    <t>bEur</t>
  </si>
  <si>
    <t>mEur</t>
  </si>
  <si>
    <t>USD11</t>
  </si>
  <si>
    <t>$/GJ</t>
  </si>
  <si>
    <t>$/bbl</t>
  </si>
  <si>
    <t>USD12</t>
  </si>
  <si>
    <t>$/ton</t>
  </si>
  <si>
    <t>m$/kt</t>
  </si>
  <si>
    <t>USD13</t>
  </si>
  <si>
    <t>EJ</t>
  </si>
  <si>
    <t>USD14</t>
  </si>
  <si>
    <t>bcm</t>
  </si>
  <si>
    <t>USD15</t>
  </si>
  <si>
    <t>mbpd</t>
  </si>
  <si>
    <t>USD16</t>
  </si>
  <si>
    <t>Cents per Kwh</t>
  </si>
  <si>
    <t>$ per GJ</t>
  </si>
  <si>
    <t>USD17</t>
  </si>
  <si>
    <t>Twh</t>
  </si>
  <si>
    <t>USD18</t>
  </si>
  <si>
    <t>USD19</t>
  </si>
  <si>
    <t>GWp</t>
  </si>
  <si>
    <t>USD20</t>
  </si>
  <si>
    <t>mt H2</t>
  </si>
  <si>
    <t>USD21</t>
  </si>
  <si>
    <t>mboe</t>
  </si>
  <si>
    <t>USD22</t>
  </si>
  <si>
    <t>mt LNG</t>
  </si>
  <si>
    <t>USD23</t>
  </si>
  <si>
    <t>USD24</t>
  </si>
  <si>
    <t>USD25</t>
  </si>
  <si>
    <t>USD83</t>
  </si>
  <si>
    <t>USD84</t>
  </si>
  <si>
    <t>USD85</t>
  </si>
  <si>
    <t>USD86</t>
  </si>
  <si>
    <t>USD87</t>
  </si>
  <si>
    <t>USD88</t>
  </si>
  <si>
    <t>USD89</t>
  </si>
  <si>
    <t>USD90</t>
  </si>
  <si>
    <t>USD91</t>
  </si>
  <si>
    <t>USD92</t>
  </si>
  <si>
    <t>USD93</t>
  </si>
  <si>
    <t>USD94</t>
  </si>
  <si>
    <t>USD95</t>
  </si>
  <si>
    <t>USD96</t>
  </si>
  <si>
    <t>USD97</t>
  </si>
  <si>
    <t>USD98</t>
  </si>
  <si>
    <t>USD99</t>
  </si>
  <si>
    <t>USD21_alt</t>
  </si>
  <si>
    <t>RPT_OPT</t>
  </si>
  <si>
    <t>ACT~2</t>
  </si>
  <si>
    <t>NCAP~1</t>
  </si>
  <si>
    <t>FLO~3</t>
  </si>
  <si>
    <t>FLO~5</t>
  </si>
  <si>
    <t>FLO~1</t>
  </si>
  <si>
    <t>COMPRD~1</t>
  </si>
  <si>
    <t>OBJ~1</t>
  </si>
  <si>
    <t>ELC~1</t>
  </si>
  <si>
    <t>ELC~3</t>
  </si>
  <si>
    <t>COMPRD~4</t>
  </si>
  <si>
    <t>ACT~9</t>
  </si>
  <si>
    <t>CAP~9</t>
  </si>
  <si>
    <t>FLO~9</t>
  </si>
  <si>
    <t>NCAP~9</t>
  </si>
  <si>
    <t>RFCmd_FLAGS</t>
  </si>
  <si>
    <t>$ SET DATAGDXI YES</t>
  </si>
  <si>
    <t>This will enable metadata tags</t>
  </si>
  <si>
    <t>~md_dimensions</t>
  </si>
  <si>
    <t>name</t>
  </si>
  <si>
    <t>overwrite</t>
  </si>
  <si>
    <t>date</t>
  </si>
  <si>
    <t>Y</t>
  </si>
  <si>
    <t>version</t>
  </si>
  <si>
    <t>source</t>
  </si>
  <si>
    <t>year</t>
  </si>
  <si>
    <t>URL</t>
  </si>
  <si>
    <t>comment</t>
  </si>
  <si>
    <t>author</t>
  </si>
  <si>
    <t>~TFM_INS-TS</t>
  </si>
  <si>
    <t>Curr</t>
  </si>
  <si>
    <t>COM_PKRSV</t>
  </si>
  <si>
    <t>ANNUAL</t>
  </si>
  <si>
    <t>COM_PKTS</t>
  </si>
  <si>
    <t>G_Dyear</t>
  </si>
  <si>
    <t>G_OFFTHD</t>
  </si>
  <si>
    <t>G_CUREX</t>
  </si>
  <si>
    <t>*G_CUREX</t>
  </si>
  <si>
    <t>G_DRATE</t>
  </si>
  <si>
    <t>ENV</t>
  </si>
  <si>
    <t>co2</t>
  </si>
  <si>
    <t>co2 emissions from power generation</t>
  </si>
  <si>
    <t>kt</t>
  </si>
  <si>
    <t>elc_roadtransport</t>
  </si>
  <si>
    <t>electricity used in road transport</t>
  </si>
  <si>
    <t>NCAP_AF</t>
  </si>
  <si>
    <t>co2captured</t>
  </si>
  <si>
    <t>co2net</t>
  </si>
  <si>
    <t>flo_mark</t>
  </si>
  <si>
    <t>hydrogen_allsect</t>
  </si>
  <si>
    <t>Hydrogen demand - all sectors</t>
  </si>
  <si>
    <t>windon</t>
  </si>
  <si>
    <t>windoff</t>
  </si>
  <si>
    <t>NRG, GAS</t>
  </si>
  <si>
    <t>wind onshore</t>
  </si>
  <si>
    <t>wind offshore</t>
  </si>
  <si>
    <t>GRC</t>
  </si>
  <si>
    <t>set</t>
  </si>
  <si>
    <t>elc_spv-GRC</t>
  </si>
  <si>
    <t>solar electricity generation</t>
  </si>
  <si>
    <t>TWh</t>
  </si>
  <si>
    <t>elc_wof-GRC</t>
  </si>
  <si>
    <t>offshore wind electricity generation</t>
  </si>
  <si>
    <t>elc_won-GRC</t>
  </si>
  <si>
    <t>onshore wind electricity generation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</si>
</sst>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 * #,##0_ ;_ * \-#,##0_ ;_ * &quot;-&quot;_ ;_ @_ "/>
    <numFmt numFmtId="43" formatCode="_ * #,##0.00_ ;_ * \-#,##0.00_ ;_ * &quot;-&quot;??_ ;_ @_ "/>
    <numFmt numFmtId="164" formatCode="_(&quot;£&quot;* #,##0.00_);_(&quot;£&quot;* \(#,##0.00\);_(&quot;£&quot;* &quot;-&quot;??_);_(@_)"/>
    <numFmt numFmtId="165" formatCode="_-* #,##0.00_-;\-* #,##0.00_-;_-* \-??_-;_-@_-"/>
    <numFmt numFmtId="166" formatCode="_ &quot;kr&quot;\ * #,##0_ ;_ &quot;kr&quot;\ * \-#,##0_ ;_ &quot;kr&quot;\ * &quot;-&quot;_ ;_ @_ "/>
    <numFmt numFmtId="167" formatCode="_ &quot;kr&quot;\ * #,##0.00_ ;_ &quot;kr&quot;\ * \-#,##0.00_ ;_ &quot;kr&quot;\ * &quot;-&quot;??_ ;_ @_ "/>
    <numFmt numFmtId="168" formatCode="_([$€]* #,##0.00_);_([$€]* \(#,##0.00\);_([$€]* &quot;-&quot;??_);_(@_)"/>
    <numFmt numFmtId="169" formatCode="[&gt;0.5]#,##0;[&lt;-0.5]\-#,##0;\-"/>
    <numFmt numFmtId="170" formatCode="_-[$€-2]* #,##0.00_-;\-[$€-2]* #,##0.00_-;_-[$€-2]* &quot;-&quot;??_-"/>
    <numFmt numFmtId="171" formatCode="_-* #,##0\ &quot;F&quot;_-;\-* #,##0\ &quot;F&quot;_-;_-* &quot;-&quot;\ &quot;F&quot;_-;_-@_-"/>
    <numFmt numFmtId="172" formatCode="_-* #,##0\ _F_-;\-* #,##0\ _F_-;_-* &quot;-&quot;\ _F_-;_-@_-"/>
    <numFmt numFmtId="173" formatCode="_-* #,##0.00\ &quot;F&quot;_-;\-* #,##0.00\ &quot;F&quot;_-;_-* &quot;-&quot;??\ &quot;F&quot;_-;_-@_-"/>
    <numFmt numFmtId="174" formatCode="_-* #,##0.00\ _F_-;\-* #,##0.00\ _F_-;_-* &quot;-&quot;??\ _F_-;_-@_-"/>
    <numFmt numFmtId="175" formatCode="#,##0.0;\-#,##0.0;&quot;-&quot;"/>
    <numFmt numFmtId="176" formatCode="\Te\x\t"/>
  </numFmts>
  <fonts count="59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FA7D00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u/>
      <sz val="10"/>
      <color indexed="12"/>
      <name val="Arial"/>
      <family val="2"/>
    </font>
    <font>
      <sz val="10"/>
      <name val="Courier"/>
      <family val="3"/>
    </font>
    <font>
      <sz val="14"/>
      <color indexed="9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1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i/>
      <sz val="10"/>
      <name val="Arial"/>
      <family val="2"/>
    </font>
    <font>
      <u/>
      <sz val="10"/>
      <color indexed="12"/>
      <name val="Tahoma"/>
      <family val="2"/>
    </font>
    <font>
      <sz val="10"/>
      <color indexed="8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Helv"/>
    </font>
    <font>
      <sz val="8"/>
      <color indexed="9"/>
      <name val="Arial"/>
      <family val="2"/>
    </font>
    <font>
      <sz val="10"/>
      <name val="Times New Roman"/>
      <family val="1"/>
    </font>
    <font>
      <sz val="14"/>
      <name val="Arial"/>
      <family val="2"/>
    </font>
    <font>
      <sz val="10"/>
      <name val="Arial Cyr"/>
    </font>
    <font>
      <sz val="9"/>
      <name val="Times New Roman"/>
      <family val="1"/>
    </font>
    <font>
      <b/>
      <sz val="9"/>
      <name val="Times New Roman"/>
      <family val="1"/>
    </font>
    <font>
      <u/>
      <sz val="7.5"/>
      <color indexed="12"/>
      <name val="Arial"/>
      <family val="2"/>
    </font>
    <font>
      <i/>
      <sz val="12"/>
      <name val="Times New Roman"/>
      <family val="1"/>
    </font>
    <font>
      <sz val="12"/>
      <name val="Arial"/>
      <family val="2"/>
    </font>
    <font>
      <b/>
      <i/>
      <sz val="11"/>
      <color rgb="FFFF0000"/>
      <name val="Aptos Narrow"/>
      <family val="2"/>
      <scheme val="minor"/>
    </font>
    <font>
      <b/>
      <sz val="10"/>
      <color rgb="FFFA7D0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0"/>
      <color rgb="FFFA7D00"/>
      <name val="Aptos Narrow"/>
      <family val="2"/>
      <scheme val="minor"/>
    </font>
    <font>
      <sz val="11"/>
      <color rgb="FF9C6500"/>
      <name val="Aptos Narrow"/>
      <family val="2"/>
      <scheme val="minor"/>
    </font>
    <font>
      <sz val="10"/>
      <color theme="1"/>
      <name val="Aptos Narrow"/>
      <family val="2"/>
      <scheme val="minor"/>
    </font>
    <font>
      <sz val="10"/>
      <color theme="1"/>
      <name val="Arial"/>
      <family val="2"/>
    </font>
    <font>
      <b/>
      <sz val="10"/>
      <color theme="4"/>
      <name val="Arial"/>
      <family val="2"/>
    </font>
    <font>
      <sz val="10"/>
      <name val="Arial"/>
    </font>
    <font>
      <sz val="9"/>
      <color indexed="53"/>
      <name val="Arial"/>
      <family val="2"/>
    </font>
    <font>
      <sz val="9"/>
      <name val="Arial"/>
      <family val="2"/>
    </font>
    <font>
      <sz val="10"/>
      <color indexed="12"/>
      <name val="Arial"/>
      <family val="2"/>
    </font>
    <font>
      <sz val="9"/>
      <color indexed="12"/>
      <name val="Arial"/>
      <family val="2"/>
    </font>
    <font>
      <sz val="9"/>
      <color indexed="8"/>
      <name val="Calibri"/>
      <family val="2"/>
    </font>
    <font>
      <sz val="11"/>
      <color rgb="FF9C5700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4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7"/>
      </patternFill>
    </fill>
    <fill>
      <patternFill patternType="solid">
        <fgColor indexed="42"/>
      </patternFill>
    </fill>
    <fill>
      <patternFill patternType="solid">
        <fgColor indexed="26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43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7"/>
        <bgColor indexed="64"/>
      </patternFill>
    </fill>
    <fill>
      <patternFill patternType="solid">
        <fgColor indexed="55"/>
      </patternFill>
    </fill>
    <fill>
      <patternFill patternType="solid">
        <fgColor indexed="55"/>
        <bgColor indexed="64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37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6" fillId="0" borderId="0"/>
    <xf numFmtId="0" fontId="11" fillId="13" borderId="0" applyNumberFormat="0" applyBorder="0" applyAlignment="0" applyProtection="0"/>
    <xf numFmtId="0" fontId="1" fillId="5" borderId="0" applyNumberFormat="0" applyBorder="0" applyAlignment="0" applyProtection="0"/>
    <xf numFmtId="0" fontId="11" fillId="14" borderId="0" applyNumberFormat="0" applyBorder="0" applyAlignment="0" applyProtection="0"/>
    <xf numFmtId="0" fontId="1" fillId="6" borderId="0" applyNumberFormat="0" applyBorder="0" applyAlignment="0" applyProtection="0"/>
    <xf numFmtId="0" fontId="11" fillId="16" borderId="0" applyNumberFormat="0" applyBorder="0" applyAlignment="0" applyProtection="0"/>
    <xf numFmtId="0" fontId="1" fillId="7" borderId="0" applyNumberFormat="0" applyBorder="0" applyAlignment="0" applyProtection="0"/>
    <xf numFmtId="0" fontId="11" fillId="18" borderId="0" applyNumberFormat="0" applyBorder="0" applyAlignment="0" applyProtection="0"/>
    <xf numFmtId="0" fontId="1" fillId="10" borderId="0" applyNumberFormat="0" applyBorder="0" applyAlignment="0" applyProtection="0"/>
    <xf numFmtId="0" fontId="11" fillId="19" borderId="0" applyNumberFormat="0" applyBorder="0" applyAlignment="0" applyProtection="0"/>
    <xf numFmtId="0" fontId="11" fillId="15" borderId="0" applyNumberFormat="0" applyBorder="0" applyAlignment="0" applyProtection="0"/>
    <xf numFmtId="0" fontId="11" fillId="21" borderId="0" applyNumberFormat="0" applyBorder="0" applyAlignment="0" applyProtection="0"/>
    <xf numFmtId="0" fontId="11" fillId="22" borderId="0" applyNumberFormat="0" applyBorder="0" applyAlignment="0" applyProtection="0"/>
    <xf numFmtId="0" fontId="11" fillId="23" borderId="0" applyNumberFormat="0" applyBorder="0" applyAlignment="0" applyProtection="0"/>
    <xf numFmtId="0" fontId="1" fillId="8" borderId="0" applyNumberFormat="0" applyBorder="0" applyAlignment="0" applyProtection="0"/>
    <xf numFmtId="0" fontId="11" fillId="18" borderId="0" applyNumberFormat="0" applyBorder="0" applyAlignment="0" applyProtection="0"/>
    <xf numFmtId="0" fontId="11" fillId="21" borderId="0" applyNumberFormat="0" applyBorder="0" applyAlignment="0" applyProtection="0"/>
    <xf numFmtId="0" fontId="11" fillId="25" borderId="0" applyNumberFormat="0" applyBorder="0" applyAlignment="0" applyProtection="0"/>
    <xf numFmtId="0" fontId="37" fillId="0" borderId="0" applyNumberFormat="0" applyFont="0" applyFill="0" applyBorder="0" applyProtection="0">
      <alignment horizontal="left" vertical="center" indent="5"/>
    </xf>
    <xf numFmtId="0" fontId="37" fillId="0" borderId="0" applyNumberFormat="0" applyFont="0" applyFill="0" applyBorder="0" applyProtection="0">
      <alignment horizontal="left" vertical="center" indent="5"/>
    </xf>
    <xf numFmtId="0" fontId="12" fillId="27" borderId="0" applyNumberFormat="0" applyBorder="0" applyAlignment="0" applyProtection="0"/>
    <xf numFmtId="0" fontId="12" fillId="22" borderId="0" applyNumberFormat="0" applyBorder="0" applyAlignment="0" applyProtection="0"/>
    <xf numFmtId="0" fontId="12" fillId="23" borderId="0" applyNumberFormat="0" applyBorder="0" applyAlignment="0" applyProtection="0"/>
    <xf numFmtId="0" fontId="5" fillId="9" borderId="0" applyNumberFormat="0" applyBorder="0" applyAlignment="0" applyProtection="0"/>
    <xf numFmtId="0" fontId="12" fillId="28" borderId="0" applyNumberFormat="0" applyBorder="0" applyAlignment="0" applyProtection="0"/>
    <xf numFmtId="0" fontId="5" fillId="11" borderId="0" applyNumberFormat="0" applyBorder="0" applyAlignment="0" applyProtection="0"/>
    <xf numFmtId="0" fontId="12" fillId="26" borderId="0" applyNumberFormat="0" applyBorder="0" applyAlignment="0" applyProtection="0"/>
    <xf numFmtId="0" fontId="12" fillId="29" borderId="0" applyNumberFormat="0" applyBorder="0" applyAlignment="0" applyProtection="0"/>
    <xf numFmtId="0" fontId="5" fillId="12" borderId="0" applyNumberFormat="0" applyBorder="0" applyAlignment="0" applyProtection="0"/>
    <xf numFmtId="0" fontId="12" fillId="30" borderId="0" applyNumberFormat="0" applyBorder="0" applyAlignment="0" applyProtection="0"/>
    <xf numFmtId="0" fontId="12" fillId="31" borderId="0" applyNumberFormat="0" applyBorder="0" applyAlignment="0" applyProtection="0"/>
    <xf numFmtId="0" fontId="12" fillId="32" borderId="0" applyNumberFormat="0" applyBorder="0" applyAlignment="0" applyProtection="0"/>
    <xf numFmtId="0" fontId="12" fillId="28" borderId="0" applyNumberFormat="0" applyBorder="0" applyAlignment="0" applyProtection="0"/>
    <xf numFmtId="0" fontId="12" fillId="26" borderId="0" applyNumberFormat="0" applyBorder="0" applyAlignment="0" applyProtection="0"/>
    <xf numFmtId="0" fontId="12" fillId="33" borderId="0" applyNumberFormat="0" applyBorder="0" applyAlignment="0" applyProtection="0"/>
    <xf numFmtId="4" fontId="38" fillId="34" borderId="6">
      <alignment horizontal="right" vertical="center"/>
    </xf>
    <xf numFmtId="0" fontId="7" fillId="0" borderId="0">
      <alignment horizontal="center" vertical="center"/>
    </xf>
    <xf numFmtId="0" fontId="43" fillId="39" borderId="0"/>
    <xf numFmtId="0" fontId="7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6" fillId="40" borderId="7">
      <alignment horizontal="center" vertical="center" wrapText="1"/>
    </xf>
    <xf numFmtId="0" fontId="13" fillId="14" borderId="0" applyNumberFormat="0" applyBorder="0" applyAlignment="0" applyProtection="0"/>
    <xf numFmtId="4" fontId="39" fillId="0" borderId="8" applyFill="0" applyBorder="0" applyProtection="0">
      <alignment horizontal="right" vertical="center"/>
    </xf>
    <xf numFmtId="0" fontId="14" fillId="20" borderId="9" applyNumberFormat="0" applyAlignment="0" applyProtection="0"/>
    <xf numFmtId="0" fontId="4" fillId="3" borderId="3" applyNumberFormat="0" applyAlignment="0" applyProtection="0"/>
    <xf numFmtId="0" fontId="44" fillId="3" borderId="3" applyNumberFormat="0" applyAlignment="0" applyProtection="0"/>
    <xf numFmtId="1" fontId="1" fillId="41" borderId="0"/>
    <xf numFmtId="0" fontId="15" fillId="35" borderId="10" applyNumberFormat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165" fontId="6" fillId="0" borderId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0" borderId="0" applyFill="0" applyBorder="0" applyAlignment="0" applyProtection="0"/>
    <xf numFmtId="165" fontId="6" fillId="0" borderId="0" applyFill="0" applyBorder="0" applyAlignment="0" applyProtection="0"/>
    <xf numFmtId="43" fontId="30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5" fillId="0" borderId="0" applyFont="0" applyFill="0" applyBorder="0" applyAlignment="0" applyProtection="0"/>
    <xf numFmtId="43" fontId="3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4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" fontId="1" fillId="42" borderId="0"/>
    <xf numFmtId="0" fontId="6" fillId="43" borderId="0"/>
    <xf numFmtId="0" fontId="6" fillId="43" borderId="0"/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1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2">
      <alignment horizontal="center" vertical="center" wrapText="1"/>
    </xf>
    <xf numFmtId="0" fontId="6" fillId="44" borderId="11">
      <alignment horizontal="center" vertical="center" wrapText="1"/>
    </xf>
    <xf numFmtId="0" fontId="31" fillId="0" borderId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70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168" fontId="6" fillId="0" borderId="0" applyFont="0" applyFill="0" applyBorder="0" applyAlignment="0" applyProtection="0"/>
    <xf numFmtId="0" fontId="11" fillId="0" borderId="0"/>
    <xf numFmtId="0" fontId="16" fillId="0" borderId="0" applyNumberForma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11" fontId="6" fillId="0" borderId="0" applyFont="0" applyFill="0" applyBorder="0" applyAlignment="0" applyProtection="0"/>
    <xf numFmtId="0" fontId="17" fillId="16" borderId="0" applyNumberFormat="0" applyBorder="0" applyAlignment="0" applyProtection="0"/>
    <xf numFmtId="0" fontId="10" fillId="45" borderId="0">
      <alignment horizontal="left"/>
    </xf>
    <xf numFmtId="0" fontId="18" fillId="0" borderId="13" applyNumberFormat="0" applyFill="0" applyAlignment="0" applyProtection="0"/>
    <xf numFmtId="0" fontId="19" fillId="0" borderId="14" applyNumberFormat="0" applyFill="0" applyAlignment="0" applyProtection="0"/>
    <xf numFmtId="0" fontId="20" fillId="0" borderId="15" applyNumberFormat="0" applyFill="0" applyAlignment="0" applyProtection="0"/>
    <xf numFmtId="0" fontId="20" fillId="0" borderId="0" applyNumberFormat="0" applyFill="0" applyBorder="0" applyAlignment="0" applyProtection="0"/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7" fillId="0" borderId="16" applyNumberFormat="0">
      <alignment horizontal="center" wrapText="1"/>
    </xf>
    <xf numFmtId="0" fontId="10" fillId="45" borderId="0">
      <alignment horizontal="left"/>
    </xf>
    <xf numFmtId="169" fontId="36" fillId="0" borderId="0">
      <alignment horizontal="left" vertical="center"/>
    </xf>
    <xf numFmtId="169" fontId="36" fillId="0" borderId="0">
      <alignment horizontal="left" vertical="center"/>
    </xf>
    <xf numFmtId="0" fontId="29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>
      <alignment vertical="top"/>
      <protection locked="0"/>
    </xf>
    <xf numFmtId="0" fontId="29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0" fillId="0" borderId="0" applyNumberFormat="0" applyFill="0" applyBorder="0" applyAlignment="0" applyProtection="0">
      <alignment vertical="top"/>
      <protection locked="0"/>
    </xf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1" fillId="15" borderId="9" applyNumberFormat="0" applyAlignment="0" applyProtection="0"/>
    <xf numFmtId="4" fontId="38" fillId="0" borderId="17">
      <alignment horizontal="right" vertical="center"/>
    </xf>
    <xf numFmtId="0" fontId="22" fillId="0" borderId="18" applyNumberFormat="0" applyFill="0" applyAlignment="0" applyProtection="0"/>
    <xf numFmtId="0" fontId="46" fillId="0" borderId="4" applyNumberFormat="0" applyFill="0" applyAlignment="0" applyProtection="0"/>
    <xf numFmtId="172" fontId="6" fillId="0" borderId="0" applyFont="0" applyFill="0" applyBorder="0" applyAlignment="0" applyProtection="0"/>
    <xf numFmtId="174" fontId="6" fillId="0" borderId="0" applyFont="0" applyFill="0" applyBorder="0" applyAlignment="0" applyProtection="0"/>
    <xf numFmtId="171" fontId="6" fillId="0" borderId="0" applyFont="0" applyFill="0" applyBorder="0" applyAlignment="0" applyProtection="0"/>
    <xf numFmtId="173" fontId="6" fillId="0" borderId="0" applyFont="0" applyFill="0" applyBorder="0" applyAlignment="0" applyProtection="0"/>
    <xf numFmtId="0" fontId="47" fillId="2" borderId="0" applyNumberFormat="0" applyBorder="0" applyAlignment="0" applyProtection="0"/>
    <xf numFmtId="0" fontId="23" fillId="24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42" fillId="0" borderId="0"/>
    <xf numFmtId="0" fontId="42" fillId="0" borderId="0"/>
    <xf numFmtId="0" fontId="42" fillId="0" borderId="0"/>
    <xf numFmtId="0" fontId="1" fillId="0" borderId="0"/>
    <xf numFmtId="0" fontId="1" fillId="0" borderId="0"/>
    <xf numFmtId="0" fontId="35" fillId="0" borderId="0"/>
    <xf numFmtId="0" fontId="35" fillId="0" borderId="0"/>
    <xf numFmtId="0" fontId="35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8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1" fillId="0" borderId="0"/>
    <xf numFmtId="0" fontId="48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9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1" fillId="0" borderId="0"/>
    <xf numFmtId="0" fontId="6" fillId="0" borderId="0"/>
    <xf numFmtId="0" fontId="6" fillId="0" borderId="0"/>
    <xf numFmtId="0" fontId="49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37" fillId="36" borderId="0" applyNumberFormat="0" applyFont="0" applyBorder="0" applyAlignment="0" applyProtection="0"/>
    <xf numFmtId="0" fontId="37" fillId="36" borderId="0" applyNumberFormat="0" applyFont="0" applyBorder="0" applyAlignment="0" applyProtection="0"/>
    <xf numFmtId="0" fontId="9" fillId="0" borderId="0"/>
    <xf numFmtId="0" fontId="11" fillId="17" borderId="19" applyNumberFormat="0" applyFont="0" applyAlignment="0" applyProtection="0"/>
    <xf numFmtId="0" fontId="11" fillId="4" borderId="5" applyNumberFormat="0" applyFont="0" applyAlignment="0" applyProtection="0"/>
    <xf numFmtId="0" fontId="11" fillId="4" borderId="5" applyNumberFormat="0" applyFont="0" applyAlignment="0" applyProtection="0"/>
    <xf numFmtId="175" fontId="6" fillId="0" borderId="0" applyFont="0" applyFill="0" applyBorder="0" applyAlignment="0" applyProtection="0"/>
    <xf numFmtId="175" fontId="6" fillId="0" borderId="0" applyFont="0" applyFill="0" applyBorder="0" applyAlignment="0" applyProtection="0"/>
    <xf numFmtId="0" fontId="24" fillId="20" borderId="20" applyNumberFormat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ont="0" applyFill="0" applyBorder="0" applyAlignment="0" applyProtection="0"/>
    <xf numFmtId="9" fontId="1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43" fontId="33" fillId="0" borderId="0" applyFont="0" applyFill="0" applyBorder="0" applyAlignment="0" applyProtection="0"/>
    <xf numFmtId="169" fontId="35" fillId="0" borderId="0" applyFill="0" applyBorder="0" applyAlignment="0" applyProtection="0"/>
    <xf numFmtId="41" fontId="33" fillId="0" borderId="0" applyFont="0" applyFill="0" applyBorder="0" applyAlignment="0" applyProtection="0"/>
    <xf numFmtId="166" fontId="33" fillId="0" borderId="0" applyFont="0" applyFill="0" applyBorder="0" applyAlignment="0" applyProtection="0"/>
    <xf numFmtId="0" fontId="6" fillId="0" borderId="0"/>
    <xf numFmtId="0" fontId="6" fillId="0" borderId="0"/>
    <xf numFmtId="0" fontId="38" fillId="36" borderId="6"/>
    <xf numFmtId="0" fontId="41" fillId="0" borderId="0"/>
    <xf numFmtId="0" fontId="30" fillId="0" borderId="0">
      <alignment vertical="top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7" fillId="37" borderId="6" applyNumberFormat="0" applyProtection="0">
      <alignment horizontal="right"/>
    </xf>
    <xf numFmtId="0" fontId="32" fillId="37" borderId="0" applyNumberFormat="0" applyBorder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7" fillId="37" borderId="6" applyNumberFormat="0" applyProtection="0">
      <alignment horizontal="lef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6" fillId="0" borderId="6" applyNumberFormat="0" applyFill="0" applyProtection="0">
      <alignment horizontal="right"/>
    </xf>
    <xf numFmtId="0" fontId="34" fillId="38" borderId="0" applyNumberFormat="0" applyBorder="0" applyProtection="0">
      <alignment horizontal="left"/>
    </xf>
    <xf numFmtId="0" fontId="50" fillId="0" borderId="0"/>
    <xf numFmtId="0" fontId="50" fillId="0" borderId="0"/>
    <xf numFmtId="0" fontId="25" fillId="0" borderId="0" applyNumberFormat="0" applyFill="0" applyBorder="0" applyAlignment="0" applyProtection="0"/>
    <xf numFmtId="0" fontId="26" fillId="0" borderId="21" applyNumberFormat="0" applyFill="0" applyAlignment="0" applyProtection="0"/>
    <xf numFmtId="0" fontId="28" fillId="46" borderId="12">
      <alignment horizontal="center" vertical="center" wrapText="1"/>
    </xf>
    <xf numFmtId="0" fontId="28" fillId="46" borderId="12">
      <alignment horizontal="center" vertical="center" wrapText="1"/>
    </xf>
    <xf numFmtId="0" fontId="28" fillId="46" borderId="12">
      <alignment vertical="center" wrapText="1"/>
    </xf>
    <xf numFmtId="167" fontId="33" fillId="0" borderId="0" applyFont="0" applyFill="0" applyBorder="0" applyAlignment="0" applyProtection="0"/>
    <xf numFmtId="0" fontId="27" fillId="0" borderId="0" applyNumberFormat="0" applyFill="0" applyBorder="0" applyAlignment="0" applyProtection="0"/>
    <xf numFmtId="4" fontId="38" fillId="0" borderId="0"/>
    <xf numFmtId="0" fontId="6" fillId="0" borderId="0"/>
    <xf numFmtId="0" fontId="6" fillId="0" borderId="0"/>
    <xf numFmtId="0" fontId="51" fillId="0" borderId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11" fillId="17" borderId="0" applyNumberFormat="0" applyBorder="0" applyAlignment="0" applyProtection="0"/>
    <xf numFmtId="0" fontId="57" fillId="2" borderId="0" applyNumberFormat="0" applyBorder="0" applyAlignment="0" applyProtection="0"/>
    <xf numFmtId="0" fontId="58" fillId="0" borderId="0"/>
  </cellStyleXfs>
  <cellXfs count="23">
    <xf numFmtId="0" fontId="0" fillId="0" borderId="0" xfId="0"/>
    <xf numFmtId="0" fontId="6" fillId="0" borderId="0" xfId="3"/>
    <xf numFmtId="176" fontId="6" fillId="0" borderId="0" xfId="3" applyNumberFormat="1"/>
    <xf numFmtId="176" fontId="2" fillId="0" borderId="1" xfId="1" applyNumberFormat="1"/>
    <xf numFmtId="0" fontId="3" fillId="0" borderId="2" xfId="2"/>
    <xf numFmtId="176" fontId="3" fillId="0" borderId="2" xfId="2" applyNumberFormat="1"/>
    <xf numFmtId="0" fontId="51" fillId="0" borderId="0" xfId="431"/>
    <xf numFmtId="0" fontId="11" fillId="17" borderId="22" xfId="432" applyBorder="1"/>
    <xf numFmtId="0" fontId="11" fillId="17" borderId="0" xfId="432" applyBorder="1"/>
    <xf numFmtId="0" fontId="11" fillId="17" borderId="0" xfId="433"/>
    <xf numFmtId="0" fontId="52" fillId="0" borderId="0" xfId="431" applyFont="1"/>
    <xf numFmtId="0" fontId="53" fillId="0" borderId="0" xfId="431" applyFont="1"/>
    <xf numFmtId="0" fontId="54" fillId="0" borderId="0" xfId="431" quotePrefix="1" applyFont="1" applyAlignment="1">
      <alignment horizontal="left"/>
    </xf>
    <xf numFmtId="0" fontId="6" fillId="0" borderId="0" xfId="431" applyFont="1"/>
    <xf numFmtId="0" fontId="55" fillId="0" borderId="0" xfId="431" applyFont="1"/>
    <xf numFmtId="0" fontId="56" fillId="17" borderId="0" xfId="434" applyFont="1" applyBorder="1"/>
    <xf numFmtId="11" fontId="51" fillId="0" borderId="0" xfId="431" applyNumberFormat="1"/>
    <xf numFmtId="1" fontId="51" fillId="0" borderId="0" xfId="431" applyNumberFormat="1"/>
    <xf numFmtId="0" fontId="31" fillId="0" borderId="0" xfId="431" applyFont="1"/>
    <xf numFmtId="0" fontId="48" fillId="0" borderId="0" xfId="0" applyFont="1"/>
    <xf numFmtId="0" fontId="2" fillId="0" borderId="1" xfId="1"/>
    <xf numFmtId="0" fontId="6" fillId="0" borderId="0" xfId="234"/>
    <xf numFmtId="2" fontId="6" fillId="0" borderId="0" xfId="234" applyNumberFormat="1"/>
  </cellXfs>
  <cellStyles count="437">
    <cellStyle name="20% - Accent1 2" xfId="4" xr:uid="{822ECCD2-03B4-4EB0-AADE-6DECEB39BB19}"/>
    <cellStyle name="20% - Accent1 3" xfId="5" xr:uid="{58CA3325-8B37-45C5-A177-73E6AEE43B64}"/>
    <cellStyle name="20% - Accent2 2" xfId="6" xr:uid="{3C5AA3C1-DAA0-472F-BECC-C64D10D55099}"/>
    <cellStyle name="20% - Accent2 3" xfId="7" xr:uid="{CB5427FC-A626-401B-97A0-2DD3152809B6}"/>
    <cellStyle name="20% - Accent3 2" xfId="8" xr:uid="{2C0460E2-5083-4A3E-9B08-E5DB10539398}"/>
    <cellStyle name="20% - Accent3 2 10" xfId="433" xr:uid="{E4215B68-2DC2-4B1C-BF0B-EA9E4E6D63A1}"/>
    <cellStyle name="20% - Accent3 2 13" xfId="432" xr:uid="{CFC8530F-D4B3-4B76-815E-EBCF0C94D32C}"/>
    <cellStyle name="20% - Accent3 3" xfId="9" xr:uid="{2F229373-96FB-49B7-8F12-B1E8D58D7525}"/>
    <cellStyle name="20% - Accent4 2" xfId="10" xr:uid="{1987DBC1-8122-48E0-AA73-DAF719EF6C1E}"/>
    <cellStyle name="20% - Accent4 3" xfId="11" xr:uid="{49C797E5-6305-43FA-9C84-64ED266F3984}"/>
    <cellStyle name="20% - Accent5 2" xfId="12" xr:uid="{028E4AB8-D651-4DC1-BFD3-01E87697D53D}"/>
    <cellStyle name="20% - Accent6 2" xfId="13" xr:uid="{E1DA03FA-1E4A-4650-A4BE-B573C64E9981}"/>
    <cellStyle name="20% - Accent6 2 7" xfId="434" xr:uid="{CBB90B02-89CB-4C9F-BE0A-B8AC565579DE}"/>
    <cellStyle name="40% - Accent1 2" xfId="14" xr:uid="{C145828A-197C-43F1-B0B0-00B4F3B77566}"/>
    <cellStyle name="40% - Accent2 2" xfId="15" xr:uid="{6F609895-5DA8-4547-85B1-DDF25F0188EA}"/>
    <cellStyle name="40% - Accent3 2" xfId="16" xr:uid="{CA182DCE-77C7-4B38-AAB2-2594031038D9}"/>
    <cellStyle name="40% - Accent3 3" xfId="17" xr:uid="{7D8997EA-A77E-46B6-8380-BED3FDBB6FE7}"/>
    <cellStyle name="40% - Accent4 2" xfId="18" xr:uid="{AC2989A4-D152-4FC3-94C7-DC011977A8EF}"/>
    <cellStyle name="40% - Accent5 2" xfId="19" xr:uid="{268AC350-1EBD-482D-8B76-D22CF1DA70D1}"/>
    <cellStyle name="40% - Accent6 2" xfId="20" xr:uid="{5B5DF930-F053-46FE-A3FF-4D6859AD8ED5}"/>
    <cellStyle name="5x indented GHG Textfiels" xfId="21" xr:uid="{ED5ECCBF-8210-4E4A-A2E8-6C419E8E0E18}"/>
    <cellStyle name="5x indented GHG Textfiels 2" xfId="22" xr:uid="{81695562-52E1-47F3-BD32-757080A2C478}"/>
    <cellStyle name="60% - Accent1 2" xfId="23" xr:uid="{8419B470-FD81-4DDF-A8A8-A6B53EEEE515}"/>
    <cellStyle name="60% - Accent2 2" xfId="24" xr:uid="{C34EB615-8ED2-4C15-807A-6B3C66660B84}"/>
    <cellStyle name="60% - Accent3 2" xfId="25" xr:uid="{F0F7C9AD-8165-43E3-930A-3DEFFEDFC77E}"/>
    <cellStyle name="60% - Accent3 3" xfId="26" xr:uid="{2085CEFB-8E6B-4E9F-BF6C-74824DCBF7C0}"/>
    <cellStyle name="60% - Accent4 2" xfId="27" xr:uid="{597704D9-1357-4CE1-AA14-F10973BE5B93}"/>
    <cellStyle name="60% - Accent4 3" xfId="28" xr:uid="{50B0449D-205D-4906-89F8-31E2ED66BDD5}"/>
    <cellStyle name="60% - Accent5 2" xfId="29" xr:uid="{B5E9E0E9-352A-40D0-868F-B312F82BF8B8}"/>
    <cellStyle name="60% - Accent6 2" xfId="30" xr:uid="{3A348610-24F3-4485-AB44-3452733A370C}"/>
    <cellStyle name="60% - Accent6 3" xfId="31" xr:uid="{348D2E58-BCFF-4F65-BA6B-76B76F502CE8}"/>
    <cellStyle name="Accent1 2" xfId="32" xr:uid="{3A118211-9E36-4DD2-B2F6-C96A4478039D}"/>
    <cellStyle name="Accent2 2" xfId="33" xr:uid="{D69BF09F-FD68-400B-AA7E-7F9B453C7685}"/>
    <cellStyle name="Accent3 2" xfId="34" xr:uid="{0D80C032-0E64-4D66-891A-0F40D724AF8D}"/>
    <cellStyle name="Accent4 2" xfId="35" xr:uid="{0464947A-8CAC-4455-B4F6-BE073FD9F725}"/>
    <cellStyle name="Accent5 2" xfId="36" xr:uid="{C5498806-546D-4F57-94DF-3E6DE41F4A79}"/>
    <cellStyle name="Accent6 2" xfId="37" xr:uid="{0151551C-7000-41A8-A272-F3B5B53C25D4}"/>
    <cellStyle name="AggblueCels_1x" xfId="38" xr:uid="{5D98AE7C-B082-415D-B249-68503C81F11B}"/>
    <cellStyle name="Assumption Heading" xfId="39" xr:uid="{6E468A90-C98A-4115-94EA-8FC3346CEF41}"/>
    <cellStyle name="Assumptions" xfId="40" xr:uid="{713B5ED2-6F69-46E5-88EF-67C62438F1E3}"/>
    <cellStyle name="Attrib" xfId="41" xr:uid="{CEA5B888-84AD-4B4E-BBC1-44A27EC0933C}"/>
    <cellStyle name="Attrib 2" xfId="42" xr:uid="{4C99B1E9-3C0E-4F96-A097-018E7C0B50AF}"/>
    <cellStyle name="Attrib 2 2" xfId="43" xr:uid="{B0766DA8-F417-4BFD-B757-AD5A6003E4D5}"/>
    <cellStyle name="Attrib 2 3" xfId="44" xr:uid="{EEDF01C6-A849-4E05-BB25-CB759C80D379}"/>
    <cellStyle name="Bad 2" xfId="45" xr:uid="{FCBAB22D-655B-42A6-8F46-182B4E94F98B}"/>
    <cellStyle name="Bold GHG Numbers (0.00)" xfId="46" xr:uid="{1139E8D4-F66D-4A29-846A-D5195A106598}"/>
    <cellStyle name="Calculation 2" xfId="47" xr:uid="{F74E0F15-6516-4F24-BBB3-1305B2654FF5}"/>
    <cellStyle name="Calculation 2 2" xfId="48" xr:uid="{4706E928-7842-45DA-A1B8-D0B339F5F492}"/>
    <cellStyle name="Calculation 2 3" xfId="49" xr:uid="{82AA5CE5-E69C-46FE-A739-A8DA388DD98B}"/>
    <cellStyle name="Char" xfId="50" xr:uid="{9CF00FF9-AAA1-4115-9D09-F623D434FBCB}"/>
    <cellStyle name="Check Cell 2" xfId="51" xr:uid="{E9ABF274-D72D-45A2-B1F2-7D0779840987}"/>
    <cellStyle name="Comma 10" xfId="52" xr:uid="{FF457D3B-168A-4648-8CD9-6E23C9B9D10A}"/>
    <cellStyle name="Comma 11" xfId="53" xr:uid="{807A12F0-0029-41C5-BD7E-8FFF700E2508}"/>
    <cellStyle name="Comma 2" xfId="54" xr:uid="{92240AD1-607D-48DB-A4F0-D3A0A0649B5D}"/>
    <cellStyle name="Comma 2 2" xfId="55" xr:uid="{5C072FC5-D8AA-4CA2-804B-7EE59A786D63}"/>
    <cellStyle name="Comma 2 2 2" xfId="56" xr:uid="{909D2E95-AB8B-4AA9-BC27-2C5FA18DD88C}"/>
    <cellStyle name="Comma 2 2 3" xfId="57" xr:uid="{2754F2AC-6875-4D98-B2C8-8E06A67A8DE7}"/>
    <cellStyle name="Comma 2 3" xfId="58" xr:uid="{3C742A51-3C2A-47AB-B215-E1C8B0229D24}"/>
    <cellStyle name="Comma 2 3 2" xfId="59" xr:uid="{E94ACAD2-F636-483A-87E0-4362B7A1C60C}"/>
    <cellStyle name="Comma 2 4" xfId="60" xr:uid="{11FF32E4-3129-40D5-80B4-206B80E52D14}"/>
    <cellStyle name="Comma 2 4 2" xfId="61" xr:uid="{99B26D0C-F8D9-4629-AEB6-8438A232BA4C}"/>
    <cellStyle name="Comma 2 5" xfId="62" xr:uid="{2DE4374B-C465-4CA1-87C2-089A6D2ED74C}"/>
    <cellStyle name="Comma 2 6" xfId="63" xr:uid="{D9282B6D-D93C-45C6-8A0C-A548FD5C0647}"/>
    <cellStyle name="Comma 3" xfId="64" xr:uid="{88CACE2C-3AAB-4625-AF24-F1A566EF6B77}"/>
    <cellStyle name="Comma 3 2" xfId="65" xr:uid="{3E1D7BAE-353C-4071-86B1-28C9ED7622BA}"/>
    <cellStyle name="Comma 3 2 2" xfId="66" xr:uid="{85DCF0C5-6796-451E-A6DA-22A0303F11B1}"/>
    <cellStyle name="Comma 3 2 2 2" xfId="67" xr:uid="{A788EC59-552D-4E81-8746-0B8671E4D2FD}"/>
    <cellStyle name="Comma 3 2 3" xfId="68" xr:uid="{1D3BCF0B-7C5E-471F-BCFA-FD220E08D282}"/>
    <cellStyle name="Comma 3 2 4" xfId="69" xr:uid="{FDCD6255-A57F-418C-AC4D-56F1F612B093}"/>
    <cellStyle name="Comma 3 3" xfId="70" xr:uid="{6D919366-CC8F-47E2-879E-1F4B6947EA47}"/>
    <cellStyle name="Comma 3 3 2" xfId="71" xr:uid="{389B8C35-59D5-4A77-B69C-F77D014A8C03}"/>
    <cellStyle name="Comma 3 4" xfId="72" xr:uid="{79F3BE6E-CB8B-4713-B767-00FDC12CA988}"/>
    <cellStyle name="Comma 3 4 2" xfId="73" xr:uid="{5F716DF5-4187-4399-8F9C-8C3AA824FCBF}"/>
    <cellStyle name="Comma 3 5" xfId="74" xr:uid="{E2322271-E274-499D-8BB9-DC1431D9C297}"/>
    <cellStyle name="Comma 4" xfId="75" xr:uid="{2499FCA0-0A8D-4C81-BA9C-C739962112E7}"/>
    <cellStyle name="Comma 4 2" xfId="76" xr:uid="{A15A73E8-15FA-4FD5-90C6-CCFD19D32757}"/>
    <cellStyle name="Comma 4 2 2" xfId="77" xr:uid="{7EF70E5F-54A3-440A-BCB1-FE3C521CD874}"/>
    <cellStyle name="Comma 4 2 3" xfId="78" xr:uid="{C9E36860-D55C-4F14-9804-F921211A5A6E}"/>
    <cellStyle name="Comma 4 3" xfId="79" xr:uid="{ADB70C53-D127-40F0-A3E2-FF583B0704D5}"/>
    <cellStyle name="Comma 4 4" xfId="80" xr:uid="{0C0F687D-B866-4B22-8D98-BD5FC1BEDF0F}"/>
    <cellStyle name="Comma 4 4 2" xfId="81" xr:uid="{DEBFB5D3-4195-4A74-9C94-F113F87E18BA}"/>
    <cellStyle name="Comma 4 5" xfId="82" xr:uid="{C66AE371-6D15-42FA-BBDA-D9210BF37990}"/>
    <cellStyle name="Comma 4 6" xfId="83" xr:uid="{5AE79BAA-1E27-483C-9658-C34ED60A2787}"/>
    <cellStyle name="Comma 4 7" xfId="84" xr:uid="{893CA4CE-28DC-4527-A454-E3D752276D4C}"/>
    <cellStyle name="Comma 4 8" xfId="85" xr:uid="{92E5DD5D-678B-40EB-845F-71E390AE34FC}"/>
    <cellStyle name="Comma 5" xfId="86" xr:uid="{02E2ECB7-610F-4A7D-AB5E-E786A90A1FC6}"/>
    <cellStyle name="Comma 6" xfId="87" xr:uid="{39879D84-2F24-4BA8-8BD5-7377C9E3FDA2}"/>
    <cellStyle name="Comma 6 2" xfId="88" xr:uid="{4A6A4445-CC82-4B8A-AB36-D5D1ED4A5257}"/>
    <cellStyle name="Comma 6 2 2" xfId="89" xr:uid="{411157AF-4E3E-4F70-8FF5-782566596FF2}"/>
    <cellStyle name="Comma 6 3" xfId="90" xr:uid="{27C3F1B7-25F9-4AB6-9586-40F01FDE62CB}"/>
    <cellStyle name="Comma 7" xfId="91" xr:uid="{7696344A-482C-4189-BA6F-542ACFAAD556}"/>
    <cellStyle name="Comma 8" xfId="92" xr:uid="{7CF82A3C-615C-4AE1-B7C3-85128C12551D}"/>
    <cellStyle name="Comma 8 2" xfId="93" xr:uid="{45302750-3CAA-404A-9ABB-41EF4B612B36}"/>
    <cellStyle name="Comma 9" xfId="94" xr:uid="{D8CB6C18-EA70-4E2F-AECE-468DB6F1CF83}"/>
    <cellStyle name="Currency 2" xfId="95" xr:uid="{CBAB7D04-C147-4D08-B159-EC7FDEBF1B50}"/>
    <cellStyle name="Currency 2 2" xfId="96" xr:uid="{2E69B73B-AD03-4C8C-AD53-1CA7D1AF58B2}"/>
    <cellStyle name="Data" xfId="97" xr:uid="{F11F2C68-1D98-4911-A7B2-F6D034CA72FE}"/>
    <cellStyle name="Defn" xfId="98" xr:uid="{751290A9-64FD-4854-9239-F866633FA9A0}"/>
    <cellStyle name="Defn 2" xfId="99" xr:uid="{8FB28202-00AF-479A-B43F-A59154505492}"/>
    <cellStyle name="Desc" xfId="100" xr:uid="{C0BB11F8-B919-4652-87E4-0015C5ABB6E4}"/>
    <cellStyle name="Desc 2" xfId="101" xr:uid="{21ABB61F-E29F-4101-9D89-4A827AEFD2B2}"/>
    <cellStyle name="Desc 2 2" xfId="102" xr:uid="{74168799-17CF-430C-829F-8E2513B8EBE9}"/>
    <cellStyle name="Desc 3" xfId="103" xr:uid="{511F8606-2EE4-4C75-889E-055E44F2684C}"/>
    <cellStyle name="Desc 3 2" xfId="104" xr:uid="{8BA759C4-FE65-4152-8AD2-D4D3493EFFC2}"/>
    <cellStyle name="Desc 4" xfId="105" xr:uid="{97D0012B-33EE-4317-9193-B3D1CD4292D5}"/>
    <cellStyle name="Desc 5" xfId="106" xr:uid="{C4C552E3-6C05-4230-9E43-CC7B43B9A92C}"/>
    <cellStyle name="Description" xfId="107" xr:uid="{1C429E4A-5FA6-4646-82AD-89C20D3F6C15}"/>
    <cellStyle name="Euro" xfId="108" xr:uid="{F358B699-8A6B-46A0-8707-AC0F3AC15685}"/>
    <cellStyle name="Euro 10" xfId="109" xr:uid="{0D292332-4D25-49A1-8874-C88C96A103F3}"/>
    <cellStyle name="Euro 10 2" xfId="110" xr:uid="{683CD259-B987-4DDD-A059-11E98B934463}"/>
    <cellStyle name="Euro 10 2 2" xfId="111" xr:uid="{4ED9CE76-6D1A-4F5B-B373-DD8F2CCA3F4B}"/>
    <cellStyle name="Euro 10 2 3" xfId="112" xr:uid="{74185FA0-C172-473E-AB72-0BB9DB83746E}"/>
    <cellStyle name="Euro 10 3" xfId="113" xr:uid="{2F5F87AD-A09B-4ABA-BEE0-C79E75350423}"/>
    <cellStyle name="Euro 11" xfId="114" xr:uid="{6B7340F7-2E53-470F-8797-B74F59CA6BA7}"/>
    <cellStyle name="Euro 11 2" xfId="115" xr:uid="{43C04880-77FF-428A-83CC-EB3A0707BAA7}"/>
    <cellStyle name="Euro 11 2 2" xfId="116" xr:uid="{0F706EEE-28D7-45DE-861A-D0FBA2CE3DF7}"/>
    <cellStyle name="Euro 11 2 3" xfId="117" xr:uid="{37AFB18D-3047-4190-9A4B-97D805360426}"/>
    <cellStyle name="Euro 11 3" xfId="118" xr:uid="{559C1F0F-76F5-4EA1-BBED-6A0D70590F8E}"/>
    <cellStyle name="Euro 12" xfId="119" xr:uid="{604945B7-70DF-4231-99AF-B05F6907DA70}"/>
    <cellStyle name="Euro 12 2" xfId="120" xr:uid="{79AD3C10-13B6-4088-8DAF-B871538654F7}"/>
    <cellStyle name="Euro 12 2 2" xfId="121" xr:uid="{B05D9052-A5ED-4AF0-ADF6-54074C11240F}"/>
    <cellStyle name="Euro 12 2 3" xfId="122" xr:uid="{2C34F3E2-1B8B-4ABE-A371-FFA6F88F5456}"/>
    <cellStyle name="Euro 12 3" xfId="123" xr:uid="{AE5D1348-98A1-45EE-A6B9-DDE79894D8AD}"/>
    <cellStyle name="Euro 13" xfId="124" xr:uid="{08F14117-5013-48CF-ABB5-08F2E39A28F3}"/>
    <cellStyle name="Euro 13 2" xfId="125" xr:uid="{C1A4167F-F60B-4394-997A-77DDDD9DB7FC}"/>
    <cellStyle name="Euro 13 3" xfId="126" xr:uid="{F6412E57-C539-4449-85AC-83E8F117AC39}"/>
    <cellStyle name="Euro 14" xfId="127" xr:uid="{697317CF-39A2-42E7-96E8-AF13F0D43EA6}"/>
    <cellStyle name="Euro 14 2" xfId="128" xr:uid="{6AF1186E-2000-4092-BF87-F3E9F8608DCE}"/>
    <cellStyle name="Euro 15" xfId="129" xr:uid="{F6CCCFCC-81F0-4D36-A6E9-81C3D6C701AF}"/>
    <cellStyle name="Euro 2" xfId="130" xr:uid="{A8D640CF-5D01-4754-A808-C67EC24B0AE1}"/>
    <cellStyle name="Euro 2 2" xfId="131" xr:uid="{AFA8FBB2-939A-4DB3-9803-9D6103290621}"/>
    <cellStyle name="Euro 2 2 2" xfId="132" xr:uid="{03FC106C-D11D-4F9A-AE38-E8F11DED4545}"/>
    <cellStyle name="Euro 2 2 3" xfId="133" xr:uid="{482EA671-5708-457C-A895-91A538FB42FF}"/>
    <cellStyle name="Euro 2 3" xfId="134" xr:uid="{3FB43FB9-7A0F-4CDB-9EA7-DC5189F57FCA}"/>
    <cellStyle name="Euro 3" xfId="135" xr:uid="{16A8BDE3-F260-410A-A5C4-7946FE1A02E7}"/>
    <cellStyle name="Euro 3 2" xfId="136" xr:uid="{818A26DD-7573-42F2-A9F7-FB066C7D5DE4}"/>
    <cellStyle name="Euro 3 2 2" xfId="137" xr:uid="{EFA00D8D-8AD1-4050-BB79-12A3CEE90F92}"/>
    <cellStyle name="Euro 3 2 3" xfId="138" xr:uid="{342402B4-8475-428E-9876-D4B7FFEA6A8C}"/>
    <cellStyle name="Euro 3 3" xfId="139" xr:uid="{3AFBA60E-A3C2-44B5-A913-95456DBB7F97}"/>
    <cellStyle name="Euro 4" xfId="140" xr:uid="{7C4BAC74-EAFE-4231-80BC-698566BEE85B}"/>
    <cellStyle name="Euro 4 2" xfId="141" xr:uid="{C8220C68-BA51-4902-8F07-F10B0CB0AC98}"/>
    <cellStyle name="Euro 4 2 2" xfId="142" xr:uid="{B6264070-2FD9-4F33-BD2C-8CA4DAC828B0}"/>
    <cellStyle name="Euro 4 2 3" xfId="143" xr:uid="{FB34580D-9E6D-445D-96D9-946F68C51176}"/>
    <cellStyle name="Euro 4 3" xfId="144" xr:uid="{F6899FA3-CA49-4BCE-9230-73C039EBCE93}"/>
    <cellStyle name="Euro 5" xfId="145" xr:uid="{5307B1E6-047F-4613-898E-1BECA309A319}"/>
    <cellStyle name="Euro 5 2" xfId="146" xr:uid="{2F248487-042A-41B0-B7DF-7FEB03D2E0A7}"/>
    <cellStyle name="Euro 5 2 2" xfId="147" xr:uid="{5B71F6F2-6419-4D03-BC1D-89AF3F50ECB6}"/>
    <cellStyle name="Euro 5 2 3" xfId="148" xr:uid="{F12126E9-B226-4D16-A073-5437FB10752F}"/>
    <cellStyle name="Euro 5 3" xfId="149" xr:uid="{A6B794C6-869B-4C6A-8C31-9B34E17D8DAD}"/>
    <cellStyle name="Euro 6" xfId="150" xr:uid="{63349673-0D32-4A4E-8F74-774830E48641}"/>
    <cellStyle name="Euro 6 2" xfId="151" xr:uid="{8B7054DE-B9EA-4756-88BF-ADEA18BE9FAF}"/>
    <cellStyle name="Euro 6 2 2" xfId="152" xr:uid="{48240A0C-893B-4637-BEE2-DB82CED8ECFD}"/>
    <cellStyle name="Euro 6 2 3" xfId="153" xr:uid="{62A5CBC7-1421-431E-ACF0-84DABDB282CE}"/>
    <cellStyle name="Euro 6 3" xfId="154" xr:uid="{680619DE-E087-4289-B18A-900E366F2A26}"/>
    <cellStyle name="Euro 7" xfId="155" xr:uid="{535F625A-A7AD-40DB-BDEB-CD7CC2C9F99D}"/>
    <cellStyle name="Euro 7 2" xfId="156" xr:uid="{9A5293F8-EF54-452A-ACC7-5B5FBF0A4FCE}"/>
    <cellStyle name="Euro 7 2 2" xfId="157" xr:uid="{504E26F1-45BA-4D7B-9270-6B5E9126A27E}"/>
    <cellStyle name="Euro 7 2 3" xfId="158" xr:uid="{D674A4EA-C261-4E44-BB6A-257211689A31}"/>
    <cellStyle name="Euro 7 3" xfId="159" xr:uid="{CE4B3583-02BD-4FD4-B284-859369F2343A}"/>
    <cellStyle name="Euro 8" xfId="160" xr:uid="{801B93EF-25E1-48FE-ADDD-FE5EDF378848}"/>
    <cellStyle name="Euro 8 2" xfId="161" xr:uid="{BF8C3FB1-0663-4C0C-9159-0B844E6C9C05}"/>
    <cellStyle name="Euro 8 2 2" xfId="162" xr:uid="{45857ABD-050F-4FB1-BE90-3404545E2CFF}"/>
    <cellStyle name="Euro 8 2 3" xfId="163" xr:uid="{4C6269E3-9CBB-46C7-88B2-312AB7B5D362}"/>
    <cellStyle name="Euro 8 3" xfId="164" xr:uid="{5DA51AFB-4463-44C5-8DBF-1F510BD11E05}"/>
    <cellStyle name="Euro 9" xfId="165" xr:uid="{F640D2C3-A549-4419-85FB-60D045565AAD}"/>
    <cellStyle name="Euro 9 2" xfId="166" xr:uid="{47753FC1-5BE5-496D-B292-A810E2788356}"/>
    <cellStyle name="Euro 9 2 2" xfId="167" xr:uid="{60D8F984-48F9-406B-A014-4A2B269C8ECE}"/>
    <cellStyle name="Euro 9 2 3" xfId="168" xr:uid="{575D88BE-FFFD-44EE-97AB-4DAB304D4D53}"/>
    <cellStyle name="Euro 9 3" xfId="169" xr:uid="{9CFCD0B1-B300-4B40-8ADE-7A9E386F74F1}"/>
    <cellStyle name="Excel Built-in Normal" xfId="170" xr:uid="{91050D7A-2816-4B1A-BB11-45B2A8566D57}"/>
    <cellStyle name="Explanatory Text 2" xfId="171" xr:uid="{A04D9A01-6966-43A4-AF93-35A28D2878BE}"/>
    <cellStyle name="Float" xfId="172" xr:uid="{951026E1-0E06-4470-9093-F592F8111CE9}"/>
    <cellStyle name="Float 2" xfId="173" xr:uid="{C7B50251-1E97-41F7-8E82-D35A52F87533}"/>
    <cellStyle name="Float 2 2" xfId="174" xr:uid="{9719DB2C-CCD0-4BC0-B9CB-D497033295DA}"/>
    <cellStyle name="Float 2 2 2" xfId="175" xr:uid="{9CD9FB4A-B0DB-4251-8B4A-2BD4DA3D2965}"/>
    <cellStyle name="Float 2 2 3" xfId="176" xr:uid="{FB9B4DF9-B983-4422-BD15-C789D7C44155}"/>
    <cellStyle name="Float 2 3" xfId="177" xr:uid="{AC66E4FC-C4FC-4C71-B440-5E394A8D8EB6}"/>
    <cellStyle name="Float 3" xfId="178" xr:uid="{3D3201B6-5B06-4B3D-BE98-79BF5BDAA91A}"/>
    <cellStyle name="Float 3 2" xfId="179" xr:uid="{F951C0D9-8674-4370-B6CD-0F65028C4468}"/>
    <cellStyle name="Float 3 3" xfId="180" xr:uid="{D54DF720-2AA7-4390-9827-CC7E2988E9B7}"/>
    <cellStyle name="Float 4" xfId="181" xr:uid="{3BD2A795-9FC2-4F30-B940-D269B69DA99A}"/>
    <cellStyle name="Good 2" xfId="182" xr:uid="{63196ABB-E7F7-4631-B61C-58ACAB42E00D}"/>
    <cellStyle name="Heading" xfId="183" xr:uid="{AE639CE0-6CBC-49AB-A0BE-AD3F8827E219}"/>
    <cellStyle name="Heading 1 2" xfId="184" xr:uid="{2D9A63A6-BB28-4750-950F-E3B35810EF9B}"/>
    <cellStyle name="Heading 2" xfId="1" builtinId="17"/>
    <cellStyle name="Heading 2 2" xfId="185" xr:uid="{2EFF7F87-AB7A-425D-84EB-90B6535D5C59}"/>
    <cellStyle name="Heading 3" xfId="2" builtinId="18"/>
    <cellStyle name="Heading 3 2" xfId="186" xr:uid="{EE469C21-B1A7-46DF-8FCA-2CE06A5BA6BA}"/>
    <cellStyle name="Heading 4 2" xfId="187" xr:uid="{7C8F4F2B-0269-4086-93E8-CD4D28426D71}"/>
    <cellStyle name="Heading 5" xfId="188" xr:uid="{DA6AF693-BB50-49A8-BB30-17AB31FF52DE}"/>
    <cellStyle name="Heading 5 2" xfId="189" xr:uid="{C2F848B5-5CC8-4F90-B67E-5A6F56933EB5}"/>
    <cellStyle name="Heading 5 3" xfId="190" xr:uid="{2DAC6D0F-2EF3-45C4-AEC3-06E8253BF356}"/>
    <cellStyle name="Heading 6" xfId="191" xr:uid="{BD0E1130-D076-4410-8D32-83ED48A5BE99}"/>
    <cellStyle name="Heading 7" xfId="192" xr:uid="{EC9448D5-DFB1-4525-A276-2F26E650F1CC}"/>
    <cellStyle name="Heading 8" xfId="193" xr:uid="{05934B1F-1456-42F9-836A-A30C5B0EF0EA}"/>
    <cellStyle name="Hyperlink 2" xfId="194" xr:uid="{0C33B8B8-D23E-4A60-AD38-7A6D37C42187}"/>
    <cellStyle name="Hyperlink 2 2" xfId="195" xr:uid="{68C3DB6F-2163-48A0-B00F-03B40BB02E65}"/>
    <cellStyle name="Hyperlink 2 3" xfId="196" xr:uid="{0D8DF08B-EB58-47AD-930B-4D6F7517DC5D}"/>
    <cellStyle name="Hyperlink 3" xfId="197" xr:uid="{A697D535-28FE-4212-AD61-16A5ED2E90DC}"/>
    <cellStyle name="Hyperlink 3 2" xfId="198" xr:uid="{0AAEC52D-E0F5-4A50-B80A-6BA1531B521B}"/>
    <cellStyle name="Hyperlink 3 3" xfId="199" xr:uid="{9B1F7E76-E25C-4639-B70D-306BEA20E6E6}"/>
    <cellStyle name="Hyperlink 4" xfId="200" xr:uid="{7C4FA762-978B-4C4C-846E-BEF62F5D5244}"/>
    <cellStyle name="Hyperlink 5" xfId="201" xr:uid="{18819571-8350-4DAB-B677-5801FB6FB67B}"/>
    <cellStyle name="Input 2" xfId="202" xr:uid="{A35CDD2E-2D75-4827-81CC-F23D5963796E}"/>
    <cellStyle name="InputCells12_BBorder_CRFReport-template" xfId="203" xr:uid="{28776E9D-F5C0-4F7C-89C4-B012EABD34F4}"/>
    <cellStyle name="Linked Cell 2" xfId="204" xr:uid="{38BC0A01-D5F3-42CE-A395-5F7179C9B086}"/>
    <cellStyle name="Linked Cell 2 2" xfId="205" xr:uid="{3EFC1B7F-7077-43D3-8807-16F4DA99538A}"/>
    <cellStyle name="Milliers [0]_03tabmat" xfId="206" xr:uid="{AACDE256-DE42-4537-BEF0-03D0BCD31CF2}"/>
    <cellStyle name="Milliers_03tabmat" xfId="207" xr:uid="{6F3D1BD3-6C77-4794-961E-6E6EF1CD66F2}"/>
    <cellStyle name="Monétaire [0]_03tabmat" xfId="208" xr:uid="{F0DE3656-7A58-4CA3-A5EE-8576552EC653}"/>
    <cellStyle name="Monétaire_03tabmat" xfId="209" xr:uid="{E08D72EA-6991-424D-A48D-6801B506315C}"/>
    <cellStyle name="Neutral 2" xfId="211" xr:uid="{0BD2AEA9-BAC5-48AA-B1A7-8F95AAE6853E}"/>
    <cellStyle name="Neutral 2 2" xfId="435" xr:uid="{773FC3D2-CB25-40C1-9022-B7616488FC25}"/>
    <cellStyle name="Neutral 3" xfId="210" xr:uid="{2435363D-5388-4D62-AE78-289118217843}"/>
    <cellStyle name="Normal" xfId="0" builtinId="0"/>
    <cellStyle name="Normal 10" xfId="212" xr:uid="{347F5622-C417-4F2E-B072-ECA7EBFFEE51}"/>
    <cellStyle name="Normal 10 2" xfId="213" xr:uid="{18DCF291-6F11-4BCE-B818-75EBA1AE6458}"/>
    <cellStyle name="Normal 10 2 2" xfId="214" xr:uid="{6EA27B8E-717D-469B-A557-382261907D98}"/>
    <cellStyle name="Normal 10 2 2 2" xfId="215" xr:uid="{C8B8971C-1C99-475E-BF09-0026FC2DE104}"/>
    <cellStyle name="Normal 10 3" xfId="216" xr:uid="{B059E693-8F95-47CE-B855-26E9A8B2A4A9}"/>
    <cellStyle name="Normal 10 4" xfId="217" xr:uid="{71698294-9E3A-4B86-AB6E-B22025D2ADE5}"/>
    <cellStyle name="Normal 10 5" xfId="218" xr:uid="{3CBE12BF-4BB7-4847-BCF3-15ABAF04AD80}"/>
    <cellStyle name="Normal 10 6" xfId="219" xr:uid="{CA63885D-357C-447F-BA6F-2DF53EB35FD2}"/>
    <cellStyle name="Normal 10 7" xfId="220" xr:uid="{B320A8F5-F348-493D-92E4-E04EE59FF8C5}"/>
    <cellStyle name="Normal 10 8" xfId="221" xr:uid="{ECE91B34-7106-425E-A7B2-CB4BC879857D}"/>
    <cellStyle name="Normal 11" xfId="222" xr:uid="{C4A2ACB8-B00D-4E88-93DB-4474E88CC064}"/>
    <cellStyle name="Normal 12" xfId="223" xr:uid="{F8D8CE59-9F2E-4D08-99FD-5AE03E7830D8}"/>
    <cellStyle name="Normal 12 2" xfId="224" xr:uid="{F921703B-ACE5-4589-AD8A-0CFF9D332E26}"/>
    <cellStyle name="Normal 12 2 2" xfId="225" xr:uid="{553D8FB5-707C-4F42-BCBE-720513AD3E19}"/>
    <cellStyle name="Normal 12 3" xfId="226" xr:uid="{744AAC8C-8370-4F76-8461-0FFF471B6980}"/>
    <cellStyle name="Normal 13" xfId="227" xr:uid="{7A6F492A-682E-48BC-AA8E-B6F5E8EAAB6B}"/>
    <cellStyle name="Normal 14" xfId="228" xr:uid="{91438200-1EA8-4913-BFE8-EEB229FE1841}"/>
    <cellStyle name="Normal 15" xfId="229" xr:uid="{4425DFD3-911B-4DFC-8643-FDEC95F8AD17}"/>
    <cellStyle name="Normal 16" xfId="230" xr:uid="{B586FCAD-8EFA-4BD8-805B-016F1C6E4B01}"/>
    <cellStyle name="Normal 17" xfId="231" xr:uid="{986585C7-F8EE-4F62-BECA-E25F3DAB5C6E}"/>
    <cellStyle name="Normal 18" xfId="232" xr:uid="{CB0052FD-A87D-48F2-BD27-3EFAEDA49793}"/>
    <cellStyle name="Normal 19" xfId="233" xr:uid="{56D2C037-0B5D-418F-A1E0-DC42AB518A12}"/>
    <cellStyle name="Normal 2" xfId="234" xr:uid="{01B00B0B-57ED-4C59-A98C-FD12EC9F10E8}"/>
    <cellStyle name="Normal 2 10" xfId="235" xr:uid="{D599C87A-9A26-490F-B407-5D110BDA157C}"/>
    <cellStyle name="Normal 2 11" xfId="236" xr:uid="{F814FB0C-B499-4CAF-BE9B-21959F6310D4}"/>
    <cellStyle name="Normal 2 2" xfId="237" xr:uid="{F8331D36-2BE4-4802-8504-78032295923D}"/>
    <cellStyle name="Normal 2 2 2" xfId="238" xr:uid="{9660015C-8B82-4B99-909B-8BF1060DF48E}"/>
    <cellStyle name="Normal 2 2 2 2" xfId="239" xr:uid="{B4C107EC-CDAE-4C58-95C0-C6B87F53168F}"/>
    <cellStyle name="Normal 2 2 2 3" xfId="240" xr:uid="{5A4491E4-EFAB-4C5E-A8CA-E97B4E6CD2CF}"/>
    <cellStyle name="Normal 2 2 2 4" xfId="241" xr:uid="{AB62B6D5-3097-495D-84AA-BDC6D5C4069F}"/>
    <cellStyle name="Normal 2 2 2 5" xfId="242" xr:uid="{67EC96B3-C487-47DF-BA33-F23125445BCD}"/>
    <cellStyle name="Normal 2 2 2 6" xfId="243" xr:uid="{36BE01AC-E670-40AB-ABEA-4B83C35CC630}"/>
    <cellStyle name="Normal 2 2 2 7" xfId="244" xr:uid="{1E8FE258-5136-486C-BBBC-EBD95B1DB544}"/>
    <cellStyle name="Normal 2 2 2 7 2" xfId="245" xr:uid="{663B7DE4-CC3C-49D8-B5B2-9C62E5E4CE31}"/>
    <cellStyle name="Normal 2 2 3" xfId="246" xr:uid="{01406181-2DC3-404F-94DF-195BEA441C99}"/>
    <cellStyle name="Normal 2 2 3 2" xfId="247" xr:uid="{105E50EC-B4FD-4D0B-996A-13650A009365}"/>
    <cellStyle name="Normal 2 2 3 2 2" xfId="248" xr:uid="{1F49AFDE-60EA-4D19-9A90-84DA806E5A9C}"/>
    <cellStyle name="Normal 2 2 4" xfId="249" xr:uid="{74623434-B62B-45BC-8B31-549E9104AB5D}"/>
    <cellStyle name="Normal 2 2 4 2" xfId="250" xr:uid="{99BB36EB-1F43-4EA4-8E8D-135E61EB908F}"/>
    <cellStyle name="Normal 2 2 4 2 2" xfId="251" xr:uid="{43BB689A-DD02-4D41-93EF-0BC605453790}"/>
    <cellStyle name="Normal 2 2 5" xfId="252" xr:uid="{397FEFE5-2D9A-42BE-A53D-92D03F19C025}"/>
    <cellStyle name="Normal 2 2 5 2" xfId="253" xr:uid="{19E4933F-32DE-4C6A-81B8-B1A2886942C4}"/>
    <cellStyle name="Normal 2 2 5 2 2" xfId="254" xr:uid="{7FA9EF3A-22DC-4E62-89A6-DEE0C01A3D48}"/>
    <cellStyle name="Normal 2 2 6" xfId="255" xr:uid="{662E719C-A8DA-46B0-A837-3316CFDCFF3E}"/>
    <cellStyle name="Normal 2 2 6 2" xfId="256" xr:uid="{BCCE98E2-BE52-4F0D-8952-9A081BF3417C}"/>
    <cellStyle name="Normal 2 2 6 2 2" xfId="257" xr:uid="{01501C3B-E073-479D-97F2-98532D23FC78}"/>
    <cellStyle name="Normal 2 2 7" xfId="258" xr:uid="{5A1B0E3A-2DED-4D00-9F15-F4951AA8BD71}"/>
    <cellStyle name="Normal 2 3" xfId="259" xr:uid="{CDA3404F-784F-4945-B530-C024B9EF8EB8}"/>
    <cellStyle name="Normal 2 3 2" xfId="260" xr:uid="{B47A7EF8-460B-4507-B308-B3070C092AD7}"/>
    <cellStyle name="Normal 2 3 2 2" xfId="261" xr:uid="{5FB113BE-3A87-4C29-85EB-D0DA7E84A732}"/>
    <cellStyle name="Normal 2 3 3" xfId="262" xr:uid="{ADB01CBE-96E9-4890-9F37-48A46A1975D6}"/>
    <cellStyle name="Normal 2 3 4" xfId="263" xr:uid="{B21C4652-3917-4233-826E-1823E11B1FED}"/>
    <cellStyle name="Normal 2 3 5" xfId="264" xr:uid="{F4112D95-C403-4BA7-99FA-4142F14C3506}"/>
    <cellStyle name="Normal 2 4" xfId="265" xr:uid="{86D74927-4A5C-4223-9F3A-1F599DF87A8F}"/>
    <cellStyle name="Normal 2 4 2" xfId="266" xr:uid="{3CB7CCB3-11A4-4697-990B-4F15073E94B2}"/>
    <cellStyle name="Normal 2 4 2 2" xfId="267" xr:uid="{93E014B7-1DC9-4DA7-A356-F46909427F51}"/>
    <cellStyle name="Normal 2 5" xfId="268" xr:uid="{6944BCF5-76ED-4C11-8790-87C953918F9F}"/>
    <cellStyle name="Normal 2 5 2" xfId="269" xr:uid="{B38959C7-B6E2-4242-BC10-AF871F864093}"/>
    <cellStyle name="Normal 2 5 2 2" xfId="270" xr:uid="{2A8F18DE-D6A7-46EA-850B-7C65694673B2}"/>
    <cellStyle name="Normal 2 6" xfId="271" xr:uid="{E1743EAE-0591-4B03-BF3C-9651CC07FAD0}"/>
    <cellStyle name="Normal 2 6 2" xfId="272" xr:uid="{FB2D5B5E-5169-4166-A73A-79CB30FE2958}"/>
    <cellStyle name="Normal 2 6 2 2" xfId="273" xr:uid="{FD14B27F-BA55-4852-A48C-7ED2B4409860}"/>
    <cellStyle name="Normal 2 7" xfId="274" xr:uid="{925842CC-9EDC-41B1-A20A-F8AC3F249325}"/>
    <cellStyle name="Normal 2 7 2" xfId="275" xr:uid="{9176327A-C047-4045-A2F3-8EDB0E78F091}"/>
    <cellStyle name="Normal 2 7 2 2" xfId="276" xr:uid="{28BBEC0A-B247-4867-83B7-E1C9BFEB0C67}"/>
    <cellStyle name="Normal 2 8" xfId="277" xr:uid="{2EE7E977-643E-43E2-B619-D5A35722B317}"/>
    <cellStyle name="Normal 2 8 2" xfId="278" xr:uid="{5275633E-B38E-40E0-92E6-003A9581D5FC}"/>
    <cellStyle name="Normal 2 8 2 2" xfId="279" xr:uid="{2C514656-8B88-4AA4-8C92-9EADA82C75AD}"/>
    <cellStyle name="Normal 2 9" xfId="280" xr:uid="{5BBA5D73-B136-412E-A19F-5922192ABDFC}"/>
    <cellStyle name="Normal 2 9 2" xfId="281" xr:uid="{9D027C46-BECF-4861-BC7C-2A1C46E909FB}"/>
    <cellStyle name="Normal 2 9 2 2" xfId="282" xr:uid="{2949F35F-1648-496F-A158-E658948408A2}"/>
    <cellStyle name="Normal 20" xfId="283" xr:uid="{CAC68343-CA5B-4DA5-8217-15B88E0D31B2}"/>
    <cellStyle name="Normal 21" xfId="284" xr:uid="{8E0B482B-DE23-4BEF-8DC5-C907B4533C7B}"/>
    <cellStyle name="Normal 22" xfId="285" xr:uid="{E1036376-7C11-4A35-8B00-C32E72C37243}"/>
    <cellStyle name="Normal 23" xfId="286" xr:uid="{7CCA339C-06E3-45C2-B180-CE225AB384E1}"/>
    <cellStyle name="Normal 24" xfId="287" xr:uid="{162FC557-3167-4B46-9042-E38F0F3AFE85}"/>
    <cellStyle name="Normal 25" xfId="288" xr:uid="{FF2F953E-7176-41A5-8364-B061AD685F95}"/>
    <cellStyle name="Normal 26" xfId="289" xr:uid="{D7D59B54-AC35-454B-85CF-8266A5D05609}"/>
    <cellStyle name="Normal 27" xfId="290" xr:uid="{94B8FA3A-DA16-49C0-A65F-A37B87792175}"/>
    <cellStyle name="Normal 28" xfId="291" xr:uid="{7A3A6967-76F5-4796-9288-65DE3288B9ED}"/>
    <cellStyle name="Normal 28 2" xfId="292" xr:uid="{36FD4C37-FF1D-409F-8688-A95ADD30366E}"/>
    <cellStyle name="Normal 29" xfId="293" xr:uid="{BD571CDE-8C04-44A5-AAB9-FE070EF63C53}"/>
    <cellStyle name="Normal 3" xfId="294" xr:uid="{A1D955F1-4B01-4DFB-AF61-A2F6FED5D530}"/>
    <cellStyle name="Normal 3 2" xfId="295" xr:uid="{670F8A8E-F35D-49DF-B3A7-4D3DEAC9E030}"/>
    <cellStyle name="Normal 3 2 2" xfId="296" xr:uid="{239F7A46-F860-407A-BC4F-A9406C6EB450}"/>
    <cellStyle name="Normal 3 2 3" xfId="297" xr:uid="{525B6BE8-B51C-4186-AA80-2F211FE81C6E}"/>
    <cellStyle name="Normal 3 2 4" xfId="298" xr:uid="{3D805C12-A8B6-46A2-B980-7169763C6FDB}"/>
    <cellStyle name="Normal 3 2 5" xfId="299" xr:uid="{F2FA6CA1-5D96-4D42-A655-D193498FB234}"/>
    <cellStyle name="Normal 3 3" xfId="300" xr:uid="{0B0CA4F2-CC55-495E-91C1-4C039FC7A98E}"/>
    <cellStyle name="Normal 3 3 2" xfId="301" xr:uid="{B077AC73-676F-46BB-8CC0-EA51D8DB7FBB}"/>
    <cellStyle name="Normal 3 3 2 2" xfId="302" xr:uid="{F91BC7B7-0166-4517-930D-2EE8817ED720}"/>
    <cellStyle name="Normal 3 4" xfId="303" xr:uid="{F758FB9A-2E7B-4CF5-8262-59D01F6A6DBA}"/>
    <cellStyle name="Normal 3 4 2" xfId="304" xr:uid="{80F99281-D30F-43F0-B114-7CAE01FA9BA6}"/>
    <cellStyle name="Normal 3 4 2 2" xfId="305" xr:uid="{75D18345-3F0F-41E3-93F1-9099204F690B}"/>
    <cellStyle name="Normal 3 5" xfId="306" xr:uid="{6443DAD9-14AD-440B-897A-2E9A24F0DF1D}"/>
    <cellStyle name="Normal 3 6" xfId="307" xr:uid="{E81CCC51-42D9-4E87-8496-29697C117EDE}"/>
    <cellStyle name="Normal 3 7" xfId="308" xr:uid="{5928F6C9-137F-431B-BF0D-7549BEA7EBFE}"/>
    <cellStyle name="Normal 3 8" xfId="436" xr:uid="{552B16F0-55E2-4A8F-AA64-ACE13CE218AC}"/>
    <cellStyle name="Normal 30" xfId="309" xr:uid="{55B4AFDB-2E32-4F94-ABBB-FD32410C9D32}"/>
    <cellStyle name="Normal 31" xfId="310" xr:uid="{221EABEA-5450-4B12-B481-461C2BAE31B9}"/>
    <cellStyle name="Normal 32" xfId="311" xr:uid="{99908D0B-751D-4CA3-A3C2-C2D00549AE1A}"/>
    <cellStyle name="Normal 33" xfId="312" xr:uid="{8A4AC336-AAD7-4A73-8573-16BA98BC7359}"/>
    <cellStyle name="Normal 34" xfId="313" xr:uid="{43CE88E4-A1C3-4DB5-A0B3-A7DBAF8C71BA}"/>
    <cellStyle name="Normal 35" xfId="314" xr:uid="{404A7D67-CC86-48D4-9A54-F396A2813271}"/>
    <cellStyle name="Normal 35 2" xfId="315" xr:uid="{C149D270-8A08-4C64-9D81-04A85C99CB88}"/>
    <cellStyle name="Normal 36" xfId="316" xr:uid="{95E25155-890D-4914-A454-3D8C77D58860}"/>
    <cellStyle name="Normal 37" xfId="429" xr:uid="{DE29E1E9-2009-4CDA-968B-9321FC40FD1A}"/>
    <cellStyle name="Normal 38" xfId="430" xr:uid="{BFB4F20A-A2D1-4DD3-AAED-42987A503E55}"/>
    <cellStyle name="Normal 39" xfId="3" xr:uid="{D885BA4B-9610-4179-A9C7-527E317EBF0D}"/>
    <cellStyle name="Normal 4" xfId="317" xr:uid="{C64E0C9D-9E44-45B3-93A8-67754E349310}"/>
    <cellStyle name="Normal 4 2" xfId="318" xr:uid="{53B6DC76-53F7-440F-A7DC-853E3EF31226}"/>
    <cellStyle name="Normal 4 2 2" xfId="319" xr:uid="{AFF61C13-7B38-4E5F-AB35-4985FABDC0E9}"/>
    <cellStyle name="Normal 4 2 3" xfId="320" xr:uid="{1A873C20-7018-4C8F-A5E3-8D6282C40CEB}"/>
    <cellStyle name="Normal 4 2 3 2" xfId="321" xr:uid="{CB17ABF0-1B21-4EDA-9F66-FD1AD3923A6C}"/>
    <cellStyle name="Normal 4 2 3 2 2" xfId="322" xr:uid="{98D44345-ED37-4804-9A4B-6CA70D912F83}"/>
    <cellStyle name="Normal 4 2 3 3" xfId="323" xr:uid="{762A239B-2BBA-4EEE-ACA6-157F8B5542CD}"/>
    <cellStyle name="Normal 4 2 4" xfId="324" xr:uid="{0D8DAEC0-03E6-42FF-AC68-BBE0FCB84AD7}"/>
    <cellStyle name="Normal 4 2 5" xfId="325" xr:uid="{12188608-6CBA-40CC-AFE6-1B7CB912E4D2}"/>
    <cellStyle name="Normal 4 2 6" xfId="326" xr:uid="{7783DE33-729C-4658-B664-3A8A0BF78116}"/>
    <cellStyle name="Normal 4 3" xfId="327" xr:uid="{81AD2BBB-8ACD-49E8-8121-FF44F0F2ADB3}"/>
    <cellStyle name="Normal 4 3 2" xfId="328" xr:uid="{FE14254E-2780-4743-A49C-007A426D738B}"/>
    <cellStyle name="Normal 4 3 2 2" xfId="329" xr:uid="{AB1572BB-3F24-4D1D-9036-03A173668E39}"/>
    <cellStyle name="Normal 4 4" xfId="330" xr:uid="{D8DF3DA3-0BE1-4611-BB3A-2AED99C62964}"/>
    <cellStyle name="Normal 4 5" xfId="331" xr:uid="{6AA7B89B-0D02-4A82-B916-1CF1A562BCFD}"/>
    <cellStyle name="Normal 4 6" xfId="332" xr:uid="{8DF922F9-6AF9-47D7-8ECB-40D988AEDDB6}"/>
    <cellStyle name="Normal 4 7" xfId="333" xr:uid="{FB3CAB90-D8D4-4905-B1F9-E032DC36C5E9}"/>
    <cellStyle name="Normal 4 8" xfId="334" xr:uid="{24133808-68DF-4019-8093-E6DC03171A5E}"/>
    <cellStyle name="Normal 40" xfId="431" xr:uid="{4529572A-9F71-4D31-A9DC-B222CD542D69}"/>
    <cellStyle name="Normal 5" xfId="335" xr:uid="{C8D3CF72-F067-4EEE-A198-FD4AB132962B}"/>
    <cellStyle name="Normal 5 2" xfId="336" xr:uid="{732DD9CE-11E6-4E2F-A66F-A09233BA7453}"/>
    <cellStyle name="Normal 5 2 2" xfId="337" xr:uid="{186AF356-6A52-4CD3-9443-D570BC418A36}"/>
    <cellStyle name="Normal 5 3" xfId="338" xr:uid="{4CCE6B51-362A-4469-8161-EDC83DA86AA6}"/>
    <cellStyle name="Normal 5 4" xfId="339" xr:uid="{E2664206-6A43-4021-BFC1-A27FE0EDFA96}"/>
    <cellStyle name="Normal 6" xfId="340" xr:uid="{C51FBAD3-721D-4C54-A165-B34C2C849CFE}"/>
    <cellStyle name="Normal 6 2" xfId="341" xr:uid="{D9E082C7-852A-4942-99EB-72862C925AC6}"/>
    <cellStyle name="Normal 6 3" xfId="342" xr:uid="{E81A75F5-AE0A-4B66-956D-093511B6BC59}"/>
    <cellStyle name="Normal 6 4" xfId="343" xr:uid="{5893FBB2-D63B-4018-A8A2-E03E6339F120}"/>
    <cellStyle name="Normal 7" xfId="344" xr:uid="{F7052A83-1E2F-4BCE-8B29-F7753938F4F4}"/>
    <cellStyle name="Normal 7 2" xfId="345" xr:uid="{0179F1C7-C921-4FC0-8CE9-8388AFD1C571}"/>
    <cellStyle name="Normal 7 2 2" xfId="346" xr:uid="{D3FADA73-58EF-49DB-8B99-217B4E33E379}"/>
    <cellStyle name="Normal 7 2 2 2" xfId="347" xr:uid="{7B059FB9-E168-433D-9010-B32321FED5E5}"/>
    <cellStyle name="Normal 7 3" xfId="348" xr:uid="{11053EE4-B18B-40E3-804B-C610C8C5DE1B}"/>
    <cellStyle name="Normal 7 3 2" xfId="349" xr:uid="{D4750C92-6692-40F8-9D4E-C447BEFE4F9E}"/>
    <cellStyle name="Normal 7 3 2 2" xfId="350" xr:uid="{7340D99F-A7D2-473F-8D56-B8B027489494}"/>
    <cellStyle name="Normal 7 4" xfId="351" xr:uid="{E1466354-4F7C-42D4-91B2-D75BF2C76891}"/>
    <cellStyle name="Normal 8" xfId="352" xr:uid="{E6398FFA-C20F-4BDA-B03C-29773C297417}"/>
    <cellStyle name="Normal 8 2" xfId="353" xr:uid="{20510E94-AB0C-4DFB-932B-DB217303A66F}"/>
    <cellStyle name="Normal 8 2 2" xfId="354" xr:uid="{18F3D987-4BFD-4DD3-BE89-1C98EBF45F0D}"/>
    <cellStyle name="Normal 8 2 2 2" xfId="355" xr:uid="{361A81AB-4E47-49AF-BA3D-1F8B4852A0F7}"/>
    <cellStyle name="Normal 8 3" xfId="356" xr:uid="{65B39FCD-993C-4170-8DB7-A4216A9EF104}"/>
    <cellStyle name="Normal 8 3 2" xfId="357" xr:uid="{4E928B92-4CD1-4F6A-A211-9BA821201739}"/>
    <cellStyle name="Normal 8 4" xfId="358" xr:uid="{98ECB1B9-B240-4253-BE2A-3712CA23298A}"/>
    <cellStyle name="Normal 8 5" xfId="359" xr:uid="{82B390F4-F026-49C0-AAC8-A8DCD5C11D2E}"/>
    <cellStyle name="Normal 8 6" xfId="360" xr:uid="{8F1640D4-CD22-47D7-8D30-06D43B763796}"/>
    <cellStyle name="Normal 9" xfId="361" xr:uid="{BBDF5A5C-BFED-4BBE-A5ED-4E24B422708B}"/>
    <cellStyle name="Normal 9 2" xfId="362" xr:uid="{735EA67D-864E-4B6A-8613-D2D413964085}"/>
    <cellStyle name="Normal GHG-Shade" xfId="363" xr:uid="{C014E206-7495-40FD-9A6A-F2B0C1F5310C}"/>
    <cellStyle name="Normal GHG-Shade 2" xfId="364" xr:uid="{AFC08A42-93F2-4575-BE56-9424F25D92D9}"/>
    <cellStyle name="Normale_B2020" xfId="365" xr:uid="{4DC71712-DE93-4C02-AC3C-4DA64942C328}"/>
    <cellStyle name="Note 2" xfId="366" xr:uid="{3B923D4F-6418-4B92-BC3D-571F7D169D24}"/>
    <cellStyle name="Note 2 2" xfId="367" xr:uid="{F1021DD5-8B72-4784-8DEF-48E24357F896}"/>
    <cellStyle name="Note 2 2 2" xfId="368" xr:uid="{5E45AFE3-B040-46C4-83BF-44235BE33B4F}"/>
    <cellStyle name="Number [0.0]" xfId="369" xr:uid="{37797FF3-00DE-4304-B37E-C0336E7D1577}"/>
    <cellStyle name="Number [0.0] 2" xfId="370" xr:uid="{C4EC4310-1368-4191-950B-342F32018AB8}"/>
    <cellStyle name="Output 2" xfId="371" xr:uid="{5F98175A-6C61-4DD6-B084-3E1C2420C8DE}"/>
    <cellStyle name="Percent 2" xfId="372" xr:uid="{890224B5-75F7-4CF4-A93A-E01AC00E82E8}"/>
    <cellStyle name="Percent 2 2" xfId="373" xr:uid="{958006B8-9D90-49E5-AAA7-B22C7C99EC43}"/>
    <cellStyle name="Percent 2 2 2" xfId="374" xr:uid="{D4F97500-8CBF-48C9-A10C-AF4EC5D614C1}"/>
    <cellStyle name="Percent 2 2 2 2" xfId="375" xr:uid="{270E0A55-E2B3-4D29-B3F2-00A1E395B717}"/>
    <cellStyle name="Percent 2 2 2 3" xfId="376" xr:uid="{F1000140-5FB9-4503-AF7F-7BFE98DC4E1D}"/>
    <cellStyle name="Percent 2 2 3" xfId="377" xr:uid="{DDA98DC7-E5E4-4DF7-A0CC-AFAF998244EF}"/>
    <cellStyle name="Percent 2 3" xfId="378" xr:uid="{DA6EAB7F-FB7D-45F0-8CF2-08802FADD61E}"/>
    <cellStyle name="Percent 2 3 2" xfId="379" xr:uid="{318C8E95-52C8-487C-90D9-978FA944F2EB}"/>
    <cellStyle name="Percent 2 3 3" xfId="380" xr:uid="{51FF53BD-771E-4135-9625-E0CBF57C6501}"/>
    <cellStyle name="Percent 2 4" xfId="381" xr:uid="{605F9267-3BC0-4133-AF7D-93DC664AD59E}"/>
    <cellStyle name="Percent 2 5" xfId="382" xr:uid="{08F06117-3501-495C-AA75-80A1969E9043}"/>
    <cellStyle name="Percent 3" xfId="383" xr:uid="{71472BC2-507F-4B56-AFD6-3AA11A3E0ACA}"/>
    <cellStyle name="Percent 3 2" xfId="384" xr:uid="{9F34616A-DC87-4DB1-8A2A-E745D5412D61}"/>
    <cellStyle name="Percent 3 2 2" xfId="385" xr:uid="{78FD60A7-D038-461D-8380-3EDFC6FE049B}"/>
    <cellStyle name="Percent 3 2 2 2" xfId="386" xr:uid="{D319D290-1B06-4144-8F42-6494F87E9498}"/>
    <cellStyle name="Percent 3 3" xfId="387" xr:uid="{A0930578-A8C2-4F50-80B0-CA082CF97BDF}"/>
    <cellStyle name="Pilkku_Layo9704" xfId="388" xr:uid="{BA7985C5-2A53-451A-85EB-4B7375157278}"/>
    <cellStyle name="Publication_style" xfId="389" xr:uid="{DE8C3F90-76FC-46D4-A8C8-671BCABF9424}"/>
    <cellStyle name="Pyör. luku_Layo9704" xfId="390" xr:uid="{55D188D6-5A9C-48EF-9AF9-BFA37DD54D55}"/>
    <cellStyle name="Pyör. valuutta_Layo9704" xfId="391" xr:uid="{8F22FE19-C570-42B2-AB2E-DD79D46D7B3E}"/>
    <cellStyle name="Refdb standard" xfId="392" xr:uid="{17BDC846-BA8D-4170-9391-85F7759E4DE5}"/>
    <cellStyle name="Refdb standard 2" xfId="393" xr:uid="{756F4564-901E-4C6C-BCBC-A7467372F6CA}"/>
    <cellStyle name="Shade" xfId="394" xr:uid="{6FBDD00F-4484-453A-AC7E-614ED2DB276A}"/>
    <cellStyle name="Source" xfId="395" xr:uid="{1225510C-1275-47B1-B650-7F08F04E2EA3}"/>
    <cellStyle name="Style 1" xfId="396" xr:uid="{CD614907-20D4-47C0-9D79-CDBC4ACFCA67}"/>
    <cellStyle name="Style 21" xfId="397" xr:uid="{73BC6112-D891-4C23-8CC5-85E53BE27588}"/>
    <cellStyle name="Style 21 2" xfId="398" xr:uid="{059FFE18-231A-4817-96C3-B3E70C34833B}"/>
    <cellStyle name="Style 21 2 2" xfId="399" xr:uid="{827137CD-859E-4796-B2E0-EBCD59C79736}"/>
    <cellStyle name="Style 21 2 2 2" xfId="400" xr:uid="{4EBC873C-F72C-4F4F-8606-A7242CF3368B}"/>
    <cellStyle name="Style 21 3" xfId="401" xr:uid="{76393D1C-E6AB-499F-8296-25B2F367D7A4}"/>
    <cellStyle name="Style 21 3 2" xfId="402" xr:uid="{5C9C9972-66EB-41C7-A536-FA7DC4F2B4C3}"/>
    <cellStyle name="Style 22" xfId="403" xr:uid="{EF397A9D-EEAE-41CA-B4F9-B5A053E2CFEF}"/>
    <cellStyle name="Style 22 2" xfId="404" xr:uid="{96236FA9-E1AC-4B11-BD8D-071184516E54}"/>
    <cellStyle name="Style 22 2 2" xfId="405" xr:uid="{94FB6A8F-116C-47FD-8887-BE24B0376971}"/>
    <cellStyle name="Style 22 3" xfId="406" xr:uid="{6FFC5765-363D-428D-A900-B6265E89AF79}"/>
    <cellStyle name="Style 23" xfId="407" xr:uid="{5C419554-3738-43F0-836F-F64591132C76}"/>
    <cellStyle name="Style 24" xfId="408" xr:uid="{1413F50C-94CE-4E95-A0E1-06C5821958AD}"/>
    <cellStyle name="Style 24 2" xfId="409" xr:uid="{7269FBBC-BBBB-4E48-9471-FBBEFF64081C}"/>
    <cellStyle name="Style 24 2 2" xfId="410" xr:uid="{722B27AB-BB47-40B1-8121-482FFB2203E4}"/>
    <cellStyle name="Style 24 3" xfId="411" xr:uid="{847EA8BA-CE69-44C7-8F09-1676AB645538}"/>
    <cellStyle name="Style 25" xfId="412" xr:uid="{2AE6724F-E174-4B72-BC5D-04EF5E65AB8F}"/>
    <cellStyle name="Style 25 2" xfId="413" xr:uid="{135EABC4-4D6C-4F99-875C-A0358A3B5423}"/>
    <cellStyle name="Style 25 2 2" xfId="414" xr:uid="{23EB199A-AA24-43ED-8FB2-ED695B757BFE}"/>
    <cellStyle name="Style 25 2 2 2" xfId="415" xr:uid="{61CB30AC-F649-4927-B3B2-1F1C365D8230}"/>
    <cellStyle name="Style 25 3" xfId="416" xr:uid="{A721C48E-263D-4B07-A24D-E1630EEA417D}"/>
    <cellStyle name="Style 25 3 2" xfId="417" xr:uid="{1D76918B-6980-4A39-9C73-78911F5D73A4}"/>
    <cellStyle name="Style 26" xfId="418" xr:uid="{0B7387C2-150A-4159-95A3-7874AD89EEB3}"/>
    <cellStyle name="Table" xfId="419" xr:uid="{9375B57D-30E1-4FBD-95CD-E950899DA669}"/>
    <cellStyle name="Table heading" xfId="420" xr:uid="{2CD434F0-A4BC-40C8-8EE2-2B5219A52DFF}"/>
    <cellStyle name="Title 2" xfId="421" xr:uid="{7749CEC3-F206-43C3-A688-1A74DB4AAECA}"/>
    <cellStyle name="Total 2" xfId="422" xr:uid="{988493F5-6E8C-4BFC-BBF6-02257E0C9FD4}"/>
    <cellStyle name="Unit" xfId="423" xr:uid="{9E82271C-A619-4985-9094-0AD8D7F408C2}"/>
    <cellStyle name="Unit 2" xfId="424" xr:uid="{FA13C4C7-8EE1-4354-8880-EF7C104CDD7D}"/>
    <cellStyle name="Unit 2 2" xfId="425" xr:uid="{B8D43732-CD92-46F2-BBC4-0331B34F83CB}"/>
    <cellStyle name="Valuutta_Layo9704" xfId="426" xr:uid="{C8483C0B-1B44-4263-B519-BFBB23191117}"/>
    <cellStyle name="Warning Text 2" xfId="427" xr:uid="{455BF35A-338D-443D-867E-478F2F3BEB22}"/>
    <cellStyle name="Обычный_2++_CRFReport-template" xfId="428" xr:uid="{2BCF8D67-4912-44A4-9A34-06400FC197E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</xdr:row>
      <xdr:rowOff>9525</xdr:rowOff>
    </xdr:from>
    <xdr:to>
      <xdr:col>16</xdr:col>
      <xdr:colOff>0</xdr:colOff>
      <xdr:row>32</xdr:row>
      <xdr:rowOff>123962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5A17FC0-6554-4727-933E-B3B83154762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43613" y="171450"/>
          <a:ext cx="4914900" cy="5143637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H5"/>
  <sheetViews>
    <sheetView workbookViewId="0"/>
  </sheetViews>
  <sheetFormatPr defaultRowHeight="14.25"/>
  <cols>
    <col min="2" max="2" width="16.06640625" bestFit="1" customWidth="1"/>
    <col min="3" max="3" width="6.06640625" bestFit="1" customWidth="1"/>
    <col min="6" max="6" width="10.19921875" bestFit="1" customWidth="1"/>
    <col min="7" max="7" width="6.33203125" bestFit="1" customWidth="1"/>
    <col min="8" max="8" width="6.9296875" bestFit="1" customWidth="1"/>
    <col min="9" max="9" width="10.53125" bestFit="1" customWidth="1"/>
    <col min="10" max="11" width="7.3984375" bestFit="1" customWidth="1"/>
  </cols>
  <sheetData>
    <row r="2" spans="2:8">
      <c r="B2" t="s">
        <v>0</v>
      </c>
      <c r="F2" t="s">
        <v>3</v>
      </c>
    </row>
    <row r="3" spans="2:8">
      <c r="B3" t="s">
        <v>1</v>
      </c>
      <c r="C3" t="s">
        <v>2</v>
      </c>
      <c r="F3" t="s">
        <v>4</v>
      </c>
      <c r="G3" t="s">
        <v>5</v>
      </c>
      <c r="H3" t="s">
        <v>6</v>
      </c>
    </row>
    <row r="4" spans="2:8">
      <c r="B4" t="s">
        <v>7</v>
      </c>
      <c r="C4" t="s">
        <v>213</v>
      </c>
      <c r="F4" t="s">
        <v>39</v>
      </c>
      <c r="H4" t="s">
        <v>42</v>
      </c>
    </row>
    <row r="5" spans="2:8">
      <c r="F5" t="s">
        <v>40</v>
      </c>
      <c r="H5" t="s">
        <v>41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298A9-BCD9-4ABF-BE3B-9D1BDD3E7001}">
  <dimension ref="B3:R24"/>
  <sheetViews>
    <sheetView tabSelected="1" workbookViewId="0">
      <selection activeCell="B23" sqref="B23"/>
    </sheetView>
  </sheetViews>
  <sheetFormatPr defaultRowHeight="14.25"/>
  <cols>
    <col min="2" max="2" width="11.19921875" bestFit="1" customWidth="1"/>
    <col min="3" max="3" width="11.06640625" bestFit="1" customWidth="1"/>
    <col min="4" max="4" width="22.1328125" bestFit="1" customWidth="1"/>
    <col min="5" max="5" width="3.796875" bestFit="1" customWidth="1"/>
    <col min="6" max="6" width="12.06640625" bestFit="1" customWidth="1"/>
    <col min="7" max="7" width="13.19921875" bestFit="1" customWidth="1"/>
    <col min="8" max="8" width="6.73046875" bestFit="1" customWidth="1"/>
    <col min="9" max="9" width="12" bestFit="1" customWidth="1"/>
  </cols>
  <sheetData>
    <row r="3" spans="2:18" ht="17.649999999999999" thickBot="1">
      <c r="B3" s="3" t="s">
        <v>8</v>
      </c>
      <c r="C3" s="2"/>
      <c r="D3" s="2"/>
      <c r="E3" s="2"/>
      <c r="F3" s="2"/>
      <c r="G3" s="2"/>
      <c r="H3" s="1"/>
      <c r="I3" s="1"/>
      <c r="M3" s="3" t="s">
        <v>8</v>
      </c>
      <c r="N3" s="2"/>
      <c r="O3" s="2"/>
      <c r="P3" s="2"/>
      <c r="Q3" s="2"/>
    </row>
    <row r="4" spans="2:18" ht="15" thickTop="1" thickBot="1">
      <c r="B4" s="5" t="s">
        <v>9</v>
      </c>
      <c r="C4" s="5" t="s">
        <v>10</v>
      </c>
      <c r="D4" s="5" t="s">
        <v>11</v>
      </c>
      <c r="E4" s="5" t="s">
        <v>12</v>
      </c>
      <c r="F4" s="5" t="s">
        <v>13</v>
      </c>
      <c r="G4" s="5" t="s">
        <v>14</v>
      </c>
      <c r="H4" s="5" t="s">
        <v>15</v>
      </c>
      <c r="I4" s="4" t="s">
        <v>16</v>
      </c>
      <c r="M4" s="5" t="s">
        <v>214</v>
      </c>
      <c r="N4" s="5" t="s">
        <v>10</v>
      </c>
      <c r="O4" s="5" t="s">
        <v>11</v>
      </c>
      <c r="P4" s="5" t="s">
        <v>14</v>
      </c>
      <c r="Q4" s="5" t="s">
        <v>13</v>
      </c>
      <c r="R4" t="s">
        <v>12</v>
      </c>
    </row>
    <row r="5" spans="2:18">
      <c r="B5" t="s">
        <v>17</v>
      </c>
      <c r="C5" t="s">
        <v>19</v>
      </c>
      <c r="E5" t="s">
        <v>18</v>
      </c>
      <c r="M5" t="s">
        <v>17</v>
      </c>
      <c r="N5" t="s">
        <v>215</v>
      </c>
      <c r="O5" t="s">
        <v>216</v>
      </c>
      <c r="P5" t="s">
        <v>28</v>
      </c>
      <c r="Q5" t="s">
        <v>38</v>
      </c>
      <c r="R5" t="s">
        <v>217</v>
      </c>
    </row>
    <row r="6" spans="2:18">
      <c r="B6" t="s">
        <v>17</v>
      </c>
      <c r="C6" t="s">
        <v>21</v>
      </c>
      <c r="E6" t="s">
        <v>18</v>
      </c>
      <c r="M6" t="s">
        <v>17</v>
      </c>
      <c r="N6" t="s">
        <v>218</v>
      </c>
      <c r="O6" t="s">
        <v>219</v>
      </c>
      <c r="P6" t="s">
        <v>28</v>
      </c>
      <c r="Q6" t="s">
        <v>38</v>
      </c>
      <c r="R6" t="s">
        <v>217</v>
      </c>
    </row>
    <row r="7" spans="2:18">
      <c r="B7" t="s">
        <v>210</v>
      </c>
      <c r="C7" t="s">
        <v>20</v>
      </c>
      <c r="E7" t="s">
        <v>18</v>
      </c>
      <c r="M7" t="s">
        <v>17</v>
      </c>
      <c r="N7" t="s">
        <v>220</v>
      </c>
      <c r="O7" t="s">
        <v>221</v>
      </c>
      <c r="P7" t="s">
        <v>28</v>
      </c>
      <c r="Q7" t="s">
        <v>38</v>
      </c>
      <c r="R7" t="s">
        <v>217</v>
      </c>
    </row>
    <row r="8" spans="2:18">
      <c r="B8" t="s">
        <v>17</v>
      </c>
      <c r="C8" t="s">
        <v>23</v>
      </c>
      <c r="E8" t="s">
        <v>18</v>
      </c>
    </row>
    <row r="9" spans="2:18">
      <c r="B9" t="s">
        <v>17</v>
      </c>
      <c r="C9" t="s">
        <v>24</v>
      </c>
      <c r="E9" t="s">
        <v>18</v>
      </c>
    </row>
    <row r="10" spans="2:18">
      <c r="B10" t="s">
        <v>17</v>
      </c>
      <c r="C10" t="s">
        <v>22</v>
      </c>
      <c r="E10" t="s">
        <v>18</v>
      </c>
    </row>
    <row r="11" spans="2:18">
      <c r="B11" t="s">
        <v>17</v>
      </c>
      <c r="C11" t="s">
        <v>25</v>
      </c>
      <c r="E11" t="s">
        <v>18</v>
      </c>
    </row>
    <row r="12" spans="2:18">
      <c r="B12" t="s">
        <v>17</v>
      </c>
      <c r="C12" t="s">
        <v>27</v>
      </c>
      <c r="E12" t="s">
        <v>18</v>
      </c>
    </row>
    <row r="13" spans="2:18">
      <c r="B13" t="s">
        <v>17</v>
      </c>
      <c r="C13" t="s">
        <v>26</v>
      </c>
      <c r="E13" t="s">
        <v>18</v>
      </c>
    </row>
    <row r="14" spans="2:18">
      <c r="B14" t="s">
        <v>17</v>
      </c>
      <c r="C14" t="s">
        <v>208</v>
      </c>
      <c r="D14" t="s">
        <v>211</v>
      </c>
      <c r="E14" t="s">
        <v>18</v>
      </c>
    </row>
    <row r="15" spans="2:18">
      <c r="B15" t="s">
        <v>17</v>
      </c>
      <c r="C15" t="s">
        <v>209</v>
      </c>
      <c r="D15" t="s">
        <v>212</v>
      </c>
      <c r="E15" t="s">
        <v>18</v>
      </c>
    </row>
    <row r="16" spans="2:18">
      <c r="B16" t="s">
        <v>17</v>
      </c>
      <c r="C16" t="s">
        <v>28</v>
      </c>
      <c r="D16" t="s">
        <v>33</v>
      </c>
      <c r="E16" t="s">
        <v>18</v>
      </c>
      <c r="F16" t="s">
        <v>38</v>
      </c>
      <c r="G16" t="s">
        <v>28</v>
      </c>
      <c r="I16" t="s">
        <v>29</v>
      </c>
    </row>
    <row r="17" spans="2:7">
      <c r="B17" t="s">
        <v>37</v>
      </c>
      <c r="C17" t="s">
        <v>206</v>
      </c>
      <c r="D17" t="s">
        <v>207</v>
      </c>
      <c r="E17" t="s">
        <v>18</v>
      </c>
    </row>
    <row r="18" spans="2:7">
      <c r="B18" t="s">
        <v>37</v>
      </c>
      <c r="C18" t="s">
        <v>30</v>
      </c>
      <c r="D18" t="s">
        <v>34</v>
      </c>
      <c r="E18" t="s">
        <v>18</v>
      </c>
    </row>
    <row r="19" spans="2:7">
      <c r="B19" t="s">
        <v>37</v>
      </c>
      <c r="C19" t="s">
        <v>31</v>
      </c>
      <c r="D19" t="s">
        <v>35</v>
      </c>
      <c r="E19" t="s">
        <v>18</v>
      </c>
    </row>
    <row r="20" spans="2:7">
      <c r="B20" t="s">
        <v>37</v>
      </c>
      <c r="C20" t="s">
        <v>32</v>
      </c>
      <c r="D20" t="s">
        <v>36</v>
      </c>
      <c r="E20" t="s">
        <v>18</v>
      </c>
    </row>
    <row r="21" spans="2:7">
      <c r="B21" t="s">
        <v>17</v>
      </c>
      <c r="C21" t="s">
        <v>200</v>
      </c>
      <c r="D21" t="s">
        <v>201</v>
      </c>
      <c r="E21" t="s">
        <v>18</v>
      </c>
      <c r="F21" t="s">
        <v>38</v>
      </c>
      <c r="G21" t="s">
        <v>28</v>
      </c>
    </row>
    <row r="22" spans="2:7">
      <c r="B22" t="s">
        <v>196</v>
      </c>
      <c r="C22" t="s">
        <v>197</v>
      </c>
      <c r="D22" t="s">
        <v>198</v>
      </c>
      <c r="E22" t="s">
        <v>199</v>
      </c>
    </row>
    <row r="23" spans="2:7">
      <c r="B23" t="s">
        <v>196</v>
      </c>
      <c r="C23" t="s">
        <v>203</v>
      </c>
      <c r="E23" t="s">
        <v>199</v>
      </c>
    </row>
    <row r="24" spans="2:7">
      <c r="B24" t="s">
        <v>196</v>
      </c>
      <c r="C24" t="s">
        <v>204</v>
      </c>
      <c r="E24" t="s">
        <v>199</v>
      </c>
    </row>
  </sheetData>
  <sortState xmlns:xlrd2="http://schemas.microsoft.com/office/spreadsheetml/2017/richdata2" ref="C8:C334">
    <sortCondition ref="C19:C334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9735C-B147-4873-BE33-BF7570891F36}">
  <dimension ref="B3:G33"/>
  <sheetViews>
    <sheetView workbookViewId="0"/>
  </sheetViews>
  <sheetFormatPr defaultColWidth="11.3984375" defaultRowHeight="12.75"/>
  <cols>
    <col min="1" max="1" width="9.1328125" style="6" customWidth="1"/>
    <col min="2" max="2" width="11.86328125" style="6" bestFit="1" customWidth="1"/>
    <col min="3" max="3" width="11.3984375" style="6"/>
    <col min="4" max="4" width="14.1328125" style="6" bestFit="1" customWidth="1"/>
    <col min="5" max="5" width="9.86328125" style="6" bestFit="1" customWidth="1"/>
    <col min="6" max="7" width="10.86328125" style="6" bestFit="1" customWidth="1"/>
    <col min="8" max="16384" width="11.3984375" style="6"/>
  </cols>
  <sheetData>
    <row r="3" spans="2:7">
      <c r="B3" s="6" t="s">
        <v>43</v>
      </c>
    </row>
    <row r="4" spans="2:7">
      <c r="B4" s="6">
        <v>2022</v>
      </c>
    </row>
    <row r="7" spans="2:7">
      <c r="B7" s="6" t="s">
        <v>44</v>
      </c>
    </row>
    <row r="8" spans="2:7">
      <c r="B8" s="6" t="s">
        <v>45</v>
      </c>
    </row>
    <row r="11" spans="2:7">
      <c r="B11" s="6" t="s">
        <v>46</v>
      </c>
      <c r="D11" s="6" t="s">
        <v>47</v>
      </c>
    </row>
    <row r="12" spans="2:7" ht="14.25">
      <c r="B12" s="7" t="s">
        <v>45</v>
      </c>
      <c r="D12" s="8" t="s">
        <v>48</v>
      </c>
      <c r="E12" s="8" t="str">
        <f>"msy"&amp;COUNT(E14:E46)&amp;"_"&amp;MAX(E14:E46)</f>
        <v>msy7_2050</v>
      </c>
      <c r="F12" s="8" t="str">
        <f t="shared" ref="F12:G12" si="0">"msy"&amp;COUNT(F14:F45)&amp;"_"&amp;MAX(F14:F45)</f>
        <v>msy6_2050</v>
      </c>
      <c r="G12" s="8" t="str">
        <f t="shared" si="0"/>
        <v>msy5_2050</v>
      </c>
    </row>
    <row r="13" spans="2:7" ht="14.25">
      <c r="B13" s="9">
        <v>1</v>
      </c>
      <c r="D13" s="6" t="s">
        <v>49</v>
      </c>
    </row>
    <row r="14" spans="2:7" ht="14.25">
      <c r="B14" s="9">
        <v>5</v>
      </c>
      <c r="D14" s="6" t="s">
        <v>50</v>
      </c>
      <c r="E14" s="6">
        <f t="shared" ref="E14:G14" si="1">$B$4</f>
        <v>2022</v>
      </c>
      <c r="F14" s="6">
        <f t="shared" si="1"/>
        <v>2022</v>
      </c>
      <c r="G14" s="6">
        <f t="shared" si="1"/>
        <v>2022</v>
      </c>
    </row>
    <row r="15" spans="2:7" ht="14.25">
      <c r="B15" s="9">
        <v>5</v>
      </c>
      <c r="D15" s="6" t="s">
        <v>50</v>
      </c>
      <c r="E15" s="6">
        <f>E14+3</f>
        <v>2025</v>
      </c>
      <c r="F15" s="6">
        <f>F14+3</f>
        <v>2025</v>
      </c>
      <c r="G15" s="6">
        <f>G14+3</f>
        <v>2025</v>
      </c>
    </row>
    <row r="16" spans="2:7" ht="14.25">
      <c r="B16" s="9">
        <v>10</v>
      </c>
      <c r="D16" s="6" t="s">
        <v>50</v>
      </c>
      <c r="E16" s="6">
        <f>E15+5</f>
        <v>2030</v>
      </c>
      <c r="F16" s="6">
        <f>F15+5</f>
        <v>2030</v>
      </c>
      <c r="G16" s="6">
        <f>G15+5</f>
        <v>2030</v>
      </c>
    </row>
    <row r="17" spans="2:7" ht="14.25">
      <c r="B17" s="9">
        <v>10</v>
      </c>
      <c r="D17" s="6" t="s">
        <v>50</v>
      </c>
      <c r="E17" s="6">
        <f t="shared" ref="E17:E20" si="2">E16+5</f>
        <v>2035</v>
      </c>
      <c r="F17" s="6">
        <f>F16+5</f>
        <v>2035</v>
      </c>
      <c r="G17" s="6">
        <f>G16+10</f>
        <v>2040</v>
      </c>
    </row>
    <row r="18" spans="2:7" ht="14.25">
      <c r="B18" s="9">
        <v>10</v>
      </c>
      <c r="D18" s="6" t="s">
        <v>50</v>
      </c>
      <c r="E18" s="6">
        <f t="shared" si="2"/>
        <v>2040</v>
      </c>
      <c r="F18" s="6">
        <f>F17+5</f>
        <v>2040</v>
      </c>
      <c r="G18" s="6">
        <f t="shared" ref="G18" si="3">G17+10</f>
        <v>2050</v>
      </c>
    </row>
    <row r="19" spans="2:7" ht="14.25">
      <c r="B19" s="9">
        <v>10</v>
      </c>
      <c r="D19" s="6" t="s">
        <v>50</v>
      </c>
      <c r="E19" s="6">
        <f t="shared" si="2"/>
        <v>2045</v>
      </c>
      <c r="F19" s="6">
        <f>F18+10</f>
        <v>2050</v>
      </c>
    </row>
    <row r="20" spans="2:7" ht="14.25">
      <c r="B20" s="9">
        <v>10</v>
      </c>
      <c r="D20" s="6" t="s">
        <v>50</v>
      </c>
      <c r="E20" s="6">
        <f t="shared" si="2"/>
        <v>2050</v>
      </c>
    </row>
    <row r="21" spans="2:7" ht="14.25">
      <c r="B21" s="9">
        <v>10</v>
      </c>
      <c r="D21" s="6" t="s">
        <v>50</v>
      </c>
    </row>
    <row r="22" spans="2:7" ht="14.25">
      <c r="B22" s="9">
        <v>10</v>
      </c>
      <c r="D22" s="6" t="s">
        <v>50</v>
      </c>
    </row>
    <row r="23" spans="2:7" ht="14.25">
      <c r="B23" s="9">
        <v>10</v>
      </c>
      <c r="D23" s="6" t="s">
        <v>50</v>
      </c>
    </row>
    <row r="24" spans="2:7" ht="14.25">
      <c r="B24" s="9">
        <v>10</v>
      </c>
      <c r="D24" s="6" t="s">
        <v>50</v>
      </c>
    </row>
    <row r="25" spans="2:7" ht="14.25">
      <c r="B25" s="9"/>
      <c r="D25" s="6" t="s">
        <v>50</v>
      </c>
    </row>
    <row r="26" spans="2:7" ht="14.25">
      <c r="B26" s="9"/>
      <c r="D26" s="6" t="s">
        <v>50</v>
      </c>
    </row>
    <row r="27" spans="2:7" ht="14.25">
      <c r="B27" s="9"/>
      <c r="D27" s="6" t="s">
        <v>50</v>
      </c>
    </row>
    <row r="28" spans="2:7" ht="14.25">
      <c r="B28" s="9"/>
      <c r="D28" s="6" t="s">
        <v>50</v>
      </c>
    </row>
    <row r="29" spans="2:7" ht="14.25">
      <c r="B29" s="9"/>
      <c r="D29" s="6" t="s">
        <v>50</v>
      </c>
    </row>
    <row r="30" spans="2:7" ht="14.25">
      <c r="B30" s="9"/>
    </row>
    <row r="31" spans="2:7" ht="14.25">
      <c r="B31" s="9"/>
    </row>
    <row r="32" spans="2:7" ht="14.25">
      <c r="B32" s="9"/>
    </row>
    <row r="33" spans="2:2" ht="14.25">
      <c r="B33" s="9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64C410-895F-4040-A7AB-3F7211AA7FBD}">
  <dimension ref="B1:N41"/>
  <sheetViews>
    <sheetView zoomScaleNormal="100" workbookViewId="0">
      <selection activeCell="B3" sqref="B3"/>
    </sheetView>
  </sheetViews>
  <sheetFormatPr defaultColWidth="11.3984375" defaultRowHeight="11.65"/>
  <cols>
    <col min="1" max="1" width="11.3984375" style="11"/>
    <col min="2" max="2" width="8.6640625" style="11" bestFit="1" customWidth="1"/>
    <col min="3" max="3" width="6.1328125" style="11" bestFit="1" customWidth="1"/>
    <col min="4" max="4" width="9.46484375" style="11" bestFit="1" customWidth="1"/>
    <col min="5" max="5" width="4.33203125" style="11" bestFit="1" customWidth="1"/>
    <col min="6" max="6" width="7.46484375" style="11" bestFit="1" customWidth="1"/>
    <col min="7" max="7" width="7.9296875" style="11" bestFit="1" customWidth="1"/>
    <col min="8" max="8" width="5.9296875" style="11" bestFit="1" customWidth="1"/>
    <col min="9" max="9" width="6.1328125" style="11" bestFit="1" customWidth="1"/>
    <col min="10" max="10" width="6.265625" style="11" bestFit="1" customWidth="1"/>
    <col min="11" max="11" width="5.53125" style="11" bestFit="1" customWidth="1"/>
    <col min="12" max="12" width="5.73046875" style="11" bestFit="1" customWidth="1"/>
    <col min="13" max="16384" width="11.3984375" style="11"/>
  </cols>
  <sheetData>
    <row r="1" spans="2:12" ht="12.75">
      <c r="B1" s="6"/>
      <c r="C1" s="10"/>
    </row>
    <row r="2" spans="2:12" ht="12.75">
      <c r="B2" s="12"/>
      <c r="C2" s="13"/>
      <c r="D2" s="13"/>
      <c r="E2" s="13"/>
      <c r="F2" s="13"/>
      <c r="G2" s="13"/>
      <c r="H2" s="13"/>
      <c r="I2" s="13"/>
      <c r="J2" s="13"/>
    </row>
    <row r="3" spans="2:12" ht="12.75">
      <c r="B3" s="13"/>
      <c r="C3" s="13"/>
      <c r="D3" s="13"/>
      <c r="E3" s="6"/>
      <c r="F3" s="6"/>
      <c r="G3" s="6"/>
      <c r="H3" s="13"/>
      <c r="I3" s="13"/>
      <c r="J3" s="13"/>
    </row>
    <row r="4" spans="2:12">
      <c r="B4" s="14" t="s">
        <v>51</v>
      </c>
      <c r="G4" s="14"/>
      <c r="H4" s="14"/>
      <c r="I4" s="14"/>
    </row>
    <row r="5" spans="2:12">
      <c r="B5" s="15" t="s">
        <v>52</v>
      </c>
      <c r="C5" s="15" t="s">
        <v>53</v>
      </c>
      <c r="D5" s="15" t="s">
        <v>54</v>
      </c>
      <c r="E5" s="15" t="s">
        <v>55</v>
      </c>
      <c r="F5" s="15" t="s">
        <v>56</v>
      </c>
      <c r="G5" s="15" t="s">
        <v>57</v>
      </c>
      <c r="H5" s="15" t="s">
        <v>58</v>
      </c>
      <c r="I5" s="15" t="s">
        <v>59</v>
      </c>
      <c r="J5" s="15" t="s">
        <v>60</v>
      </c>
      <c r="K5" s="15" t="s">
        <v>61</v>
      </c>
      <c r="L5" s="15" t="s">
        <v>62</v>
      </c>
    </row>
    <row r="6" spans="2:12">
      <c r="D6" s="11" t="s">
        <v>63</v>
      </c>
      <c r="E6" s="11">
        <v>0</v>
      </c>
      <c r="F6" s="11">
        <v>3</v>
      </c>
    </row>
    <row r="7" spans="2:12">
      <c r="D7" s="11" t="s">
        <v>64</v>
      </c>
      <c r="E7" s="11">
        <v>0</v>
      </c>
      <c r="F7" s="11">
        <v>3</v>
      </c>
    </row>
    <row r="8" spans="2:12">
      <c r="D8" s="11" t="s">
        <v>65</v>
      </c>
      <c r="E8" s="11">
        <v>0</v>
      </c>
      <c r="F8" s="11">
        <v>3</v>
      </c>
    </row>
    <row r="9" spans="2:12">
      <c r="D9" s="11" t="s">
        <v>202</v>
      </c>
      <c r="E9" s="11">
        <v>0</v>
      </c>
      <c r="F9" s="11">
        <v>3</v>
      </c>
    </row>
    <row r="10" spans="2:12">
      <c r="D10" s="11" t="s">
        <v>205</v>
      </c>
      <c r="E10" s="11">
        <v>0</v>
      </c>
      <c r="F10" s="11">
        <v>5</v>
      </c>
    </row>
    <row r="13" spans="2:12">
      <c r="B13" s="14" t="s">
        <v>66</v>
      </c>
      <c r="G13" s="14"/>
      <c r="H13" s="14"/>
      <c r="I13" s="14"/>
    </row>
    <row r="14" spans="2:12">
      <c r="B14" s="15" t="s">
        <v>52</v>
      </c>
      <c r="C14" s="15" t="s">
        <v>53</v>
      </c>
      <c r="D14" s="15" t="s">
        <v>54</v>
      </c>
      <c r="E14" s="15" t="s">
        <v>67</v>
      </c>
      <c r="F14" s="15" t="s">
        <v>56</v>
      </c>
      <c r="G14" s="15" t="s">
        <v>68</v>
      </c>
      <c r="H14" s="15" t="s">
        <v>58</v>
      </c>
      <c r="I14" s="15" t="s">
        <v>59</v>
      </c>
    </row>
    <row r="15" spans="2:12">
      <c r="D15" s="11" t="s">
        <v>69</v>
      </c>
      <c r="F15" s="11">
        <v>2222</v>
      </c>
      <c r="G15" s="11" t="s">
        <v>70</v>
      </c>
    </row>
    <row r="16" spans="2:12">
      <c r="D16" s="11" t="s">
        <v>69</v>
      </c>
      <c r="F16" s="11">
        <v>8888</v>
      </c>
      <c r="G16" s="11" t="s">
        <v>71</v>
      </c>
    </row>
    <row r="17" spans="2:14" ht="12.75">
      <c r="B17" s="13"/>
      <c r="C17" s="13"/>
      <c r="D17" s="13"/>
      <c r="E17" s="13"/>
      <c r="F17" s="13"/>
      <c r="G17" s="13"/>
      <c r="H17" s="13"/>
      <c r="I17" s="13"/>
      <c r="J17" s="13"/>
    </row>
    <row r="18" spans="2:14" ht="12.75">
      <c r="B18" s="13"/>
      <c r="C18" s="13"/>
      <c r="D18" s="13"/>
      <c r="E18" s="13"/>
      <c r="F18" s="13"/>
      <c r="G18" s="13"/>
      <c r="H18" s="13"/>
      <c r="I18" s="13"/>
      <c r="J18" s="13"/>
    </row>
    <row r="19" spans="2:14" ht="12.75">
      <c r="B19" s="13"/>
      <c r="C19" s="13"/>
      <c r="D19" s="13"/>
      <c r="E19" s="13"/>
      <c r="F19" s="13"/>
      <c r="G19" s="13"/>
      <c r="H19" s="13"/>
      <c r="I19" s="13"/>
      <c r="J19" s="13"/>
    </row>
    <row r="20" spans="2:14" ht="14.25"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2:14" ht="14.25"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2:14" ht="14.25"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2:14" ht="14.25"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2:14" ht="14.25"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2:14" ht="14.25"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2:14" ht="14.25"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2:14" ht="14.25"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2:14" ht="14.25"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2:14" ht="14.25"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2:14" ht="14.25"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2:14" ht="14.25"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2:14" ht="14.25"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2:14" ht="14.25">
      <c r="B33"/>
      <c r="C33"/>
      <c r="D33"/>
      <c r="E33"/>
      <c r="F33"/>
      <c r="G33"/>
      <c r="H33"/>
      <c r="I33"/>
      <c r="J33"/>
      <c r="K33"/>
      <c r="L33"/>
      <c r="M33"/>
      <c r="N33"/>
    </row>
    <row r="34" spans="2:14" ht="14.25">
      <c r="B34"/>
      <c r="C34"/>
      <c r="D34"/>
      <c r="E34"/>
      <c r="F34"/>
      <c r="G34"/>
      <c r="H34"/>
      <c r="I34"/>
      <c r="J34"/>
      <c r="K34"/>
      <c r="L34"/>
      <c r="M34"/>
      <c r="N34"/>
    </row>
    <row r="35" spans="2:14" ht="14.25">
      <c r="B35"/>
      <c r="C35"/>
      <c r="D35"/>
      <c r="E35"/>
      <c r="F35"/>
      <c r="G35"/>
      <c r="H35"/>
      <c r="I35"/>
      <c r="J35"/>
      <c r="K35"/>
      <c r="L35"/>
      <c r="M35"/>
      <c r="N35"/>
    </row>
    <row r="36" spans="2:14" ht="14.25">
      <c r="B36"/>
      <c r="C36"/>
      <c r="D36"/>
      <c r="E36"/>
      <c r="F36"/>
      <c r="G36"/>
      <c r="H36"/>
      <c r="I36"/>
      <c r="J36"/>
      <c r="K36"/>
      <c r="L36"/>
      <c r="M36"/>
      <c r="N36"/>
    </row>
    <row r="37" spans="2:14" ht="14.25">
      <c r="B37"/>
      <c r="C37"/>
      <c r="D37"/>
      <c r="E37"/>
      <c r="F37"/>
      <c r="G37"/>
      <c r="H37"/>
      <c r="I37"/>
      <c r="J37"/>
      <c r="K37"/>
      <c r="L37"/>
      <c r="M37"/>
      <c r="N37"/>
    </row>
    <row r="38" spans="2:14" ht="14.25">
      <c r="B38"/>
      <c r="C38"/>
      <c r="D38"/>
      <c r="E38"/>
      <c r="F38"/>
      <c r="G38"/>
      <c r="H38"/>
      <c r="I38"/>
      <c r="J38"/>
      <c r="K38"/>
      <c r="L38"/>
      <c r="M38"/>
      <c r="N38"/>
    </row>
    <row r="39" spans="2:14" ht="14.25">
      <c r="B39"/>
      <c r="C39"/>
      <c r="D39"/>
      <c r="E39"/>
      <c r="F39"/>
      <c r="G39"/>
      <c r="H39"/>
      <c r="I39"/>
      <c r="J39"/>
      <c r="K39"/>
      <c r="L39"/>
      <c r="M39"/>
      <c r="N39"/>
    </row>
    <row r="40" spans="2:14" ht="14.25">
      <c r="B40"/>
      <c r="C40"/>
      <c r="D40"/>
      <c r="E40"/>
      <c r="F40"/>
      <c r="G40"/>
      <c r="H40"/>
      <c r="I40"/>
      <c r="J40"/>
      <c r="K40"/>
      <c r="L40"/>
      <c r="M40"/>
      <c r="N40"/>
    </row>
    <row r="41" spans="2:14" ht="14.25">
      <c r="B41"/>
      <c r="C41"/>
      <c r="D41"/>
      <c r="E41"/>
      <c r="F41"/>
      <c r="G41"/>
      <c r="H41"/>
      <c r="I41"/>
      <c r="J41"/>
      <c r="K41"/>
      <c r="L41"/>
      <c r="M41"/>
      <c r="N41"/>
    </row>
  </sheetData>
  <pageMargins left="0.75" right="0.75" top="1" bottom="1" header="0.5" footer="0.5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D23C-EA82-4040-97D7-F532F0547462}">
  <dimension ref="A2:N102"/>
  <sheetViews>
    <sheetView topLeftCell="A50" workbookViewId="0">
      <selection activeCell="A83" sqref="A83"/>
    </sheetView>
  </sheetViews>
  <sheetFormatPr defaultColWidth="11.3984375" defaultRowHeight="11.65"/>
  <cols>
    <col min="1" max="1" width="11.3984375" style="11"/>
    <col min="2" max="2" width="12.73046875" style="11" bestFit="1" customWidth="1"/>
    <col min="3" max="4" width="11.3984375" style="11"/>
    <col min="5" max="5" width="13.53125" style="11" bestFit="1" customWidth="1"/>
    <col min="6" max="6" width="10.59765625" style="11" bestFit="1" customWidth="1"/>
    <col min="7" max="7" width="12.33203125" style="11" bestFit="1" customWidth="1"/>
    <col min="8" max="8" width="8.3984375" style="11" bestFit="1" customWidth="1"/>
    <col min="9" max="9" width="5.9296875" style="11" bestFit="1" customWidth="1"/>
    <col min="10" max="10" width="7.6640625" style="11" bestFit="1" customWidth="1"/>
    <col min="11" max="11" width="11.3984375" style="11"/>
    <col min="12" max="12" width="17.19921875" style="11" bestFit="1" customWidth="1"/>
    <col min="13" max="13" width="7.6640625" style="11" bestFit="1" customWidth="1"/>
    <col min="14" max="14" width="9.73046875" style="11" bestFit="1" customWidth="1"/>
    <col min="15" max="16384" width="11.3984375" style="11"/>
  </cols>
  <sheetData>
    <row r="2" spans="1:14" ht="17.649999999999999" thickBot="1">
      <c r="A2" s="13"/>
      <c r="B2" s="20" t="s">
        <v>72</v>
      </c>
      <c r="E2" s="20" t="s">
        <v>186</v>
      </c>
      <c r="L2" s="20" t="s">
        <v>81</v>
      </c>
      <c r="M2" s="6"/>
      <c r="N2" s="6"/>
    </row>
    <row r="3" spans="1:14" ht="15" thickTop="1" thickBot="1">
      <c r="A3" s="13"/>
      <c r="B3" s="4" t="s">
        <v>74</v>
      </c>
      <c r="E3" s="4" t="s">
        <v>52</v>
      </c>
      <c r="F3" s="4" t="s">
        <v>54</v>
      </c>
      <c r="G3" s="4" t="s">
        <v>73</v>
      </c>
      <c r="H3" s="4" t="s">
        <v>187</v>
      </c>
      <c r="I3" s="4">
        <v>2022</v>
      </c>
      <c r="J3" s="4" t="s">
        <v>59</v>
      </c>
      <c r="L3" s="4" t="s">
        <v>83</v>
      </c>
      <c r="M3" s="4" t="s">
        <v>84</v>
      </c>
      <c r="N3" s="4" t="s">
        <v>85</v>
      </c>
    </row>
    <row r="4" spans="1:14" ht="13.15">
      <c r="A4" s="13"/>
      <c r="B4" s="19" t="s">
        <v>138</v>
      </c>
      <c r="C4" s="6"/>
      <c r="F4" s="11" t="s">
        <v>188</v>
      </c>
      <c r="I4" s="11">
        <v>0.05</v>
      </c>
      <c r="J4" s="11" t="s">
        <v>28</v>
      </c>
      <c r="L4" s="6" t="s">
        <v>87</v>
      </c>
      <c r="M4" s="6" t="s">
        <v>88</v>
      </c>
      <c r="N4" s="6">
        <v>1055.55</v>
      </c>
    </row>
    <row r="5" spans="1:14" ht="13.15">
      <c r="A5" s="13"/>
      <c r="B5" s="19" t="s">
        <v>76</v>
      </c>
      <c r="E5" s="11" t="s">
        <v>189</v>
      </c>
      <c r="F5" s="11" t="s">
        <v>190</v>
      </c>
      <c r="I5" s="11">
        <v>1</v>
      </c>
      <c r="J5" s="11" t="s">
        <v>28</v>
      </c>
      <c r="L5" s="6" t="s">
        <v>90</v>
      </c>
      <c r="M5" s="6" t="s">
        <v>88</v>
      </c>
      <c r="N5" s="6">
        <v>3.6</v>
      </c>
    </row>
    <row r="6" spans="1:14" ht="13.15">
      <c r="A6" s="13"/>
      <c r="B6" s="19" t="s">
        <v>77</v>
      </c>
      <c r="F6" s="11" t="s">
        <v>191</v>
      </c>
      <c r="I6" s="11">
        <v>2025</v>
      </c>
      <c r="L6" s="6" t="s">
        <v>92</v>
      </c>
      <c r="M6" s="6" t="s">
        <v>93</v>
      </c>
      <c r="N6" s="6">
        <v>1000</v>
      </c>
    </row>
    <row r="7" spans="1:14" ht="13.15">
      <c r="A7" s="13"/>
      <c r="B7" s="19" t="s">
        <v>78</v>
      </c>
      <c r="F7" s="11" t="s">
        <v>192</v>
      </c>
      <c r="I7" s="11">
        <v>1</v>
      </c>
      <c r="L7" s="6" t="s">
        <v>95</v>
      </c>
      <c r="M7" s="6" t="s">
        <v>96</v>
      </c>
      <c r="N7" s="6">
        <v>1000</v>
      </c>
    </row>
    <row r="8" spans="1:14" ht="13.15">
      <c r="A8" s="13"/>
      <c r="B8" s="19" t="s">
        <v>79</v>
      </c>
      <c r="F8" s="11" t="s">
        <v>193</v>
      </c>
      <c r="G8" s="11" t="s">
        <v>130</v>
      </c>
      <c r="H8" s="11" t="s">
        <v>139</v>
      </c>
      <c r="I8" s="11">
        <v>2.2201</v>
      </c>
      <c r="L8" s="6" t="s">
        <v>98</v>
      </c>
      <c r="M8" s="6" t="s">
        <v>88</v>
      </c>
      <c r="N8" s="6">
        <v>1.05555</v>
      </c>
    </row>
    <row r="9" spans="1:14" ht="13.15">
      <c r="A9" s="13"/>
      <c r="B9" s="19" t="s">
        <v>80</v>
      </c>
      <c r="F9" s="11" t="s">
        <v>193</v>
      </c>
      <c r="G9" s="11" t="s">
        <v>130</v>
      </c>
      <c r="H9" s="11" t="s">
        <v>140</v>
      </c>
      <c r="I9" s="11">
        <v>2.1427</v>
      </c>
      <c r="L9" s="6" t="s">
        <v>100</v>
      </c>
      <c r="M9" s="6" t="s">
        <v>88</v>
      </c>
      <c r="N9" s="6">
        <v>4.1868000000000002E-2</v>
      </c>
    </row>
    <row r="10" spans="1:14" ht="13.15">
      <c r="A10" s="13"/>
      <c r="B10" s="19" t="s">
        <v>82</v>
      </c>
      <c r="F10" s="11" t="s">
        <v>193</v>
      </c>
      <c r="G10" s="11" t="s">
        <v>130</v>
      </c>
      <c r="H10" s="11" t="s">
        <v>141</v>
      </c>
      <c r="I10" s="11">
        <v>2.077</v>
      </c>
      <c r="L10" s="6" t="s">
        <v>102</v>
      </c>
      <c r="M10" s="6" t="s">
        <v>88</v>
      </c>
      <c r="N10" s="6">
        <v>41.868000000000002</v>
      </c>
    </row>
    <row r="11" spans="1:14" ht="13.15">
      <c r="A11" s="13"/>
      <c r="B11" s="19" t="s">
        <v>75</v>
      </c>
      <c r="F11" s="11" t="s">
        <v>193</v>
      </c>
      <c r="G11" s="11" t="s">
        <v>130</v>
      </c>
      <c r="H11" s="11" t="s">
        <v>142</v>
      </c>
      <c r="I11" s="11">
        <v>2.0358000000000001</v>
      </c>
      <c r="L11" s="6" t="s">
        <v>104</v>
      </c>
      <c r="M11" s="6" t="s">
        <v>88</v>
      </c>
      <c r="N11" s="6">
        <v>3.5999999999999999E-3</v>
      </c>
    </row>
    <row r="12" spans="1:14" ht="13.15">
      <c r="A12" s="13"/>
      <c r="B12" s="19" t="s">
        <v>86</v>
      </c>
      <c r="F12" s="11" t="s">
        <v>193</v>
      </c>
      <c r="G12" s="11" t="s">
        <v>130</v>
      </c>
      <c r="H12" s="11" t="s">
        <v>143</v>
      </c>
      <c r="I12" s="11">
        <v>1.9870000000000001</v>
      </c>
      <c r="L12" s="6" t="s">
        <v>106</v>
      </c>
      <c r="M12" s="6" t="s">
        <v>93</v>
      </c>
      <c r="N12" s="6">
        <v>1000000</v>
      </c>
    </row>
    <row r="13" spans="1:14" ht="13.15">
      <c r="A13" s="13"/>
      <c r="B13" s="19" t="s">
        <v>89</v>
      </c>
      <c r="F13" s="11" t="s">
        <v>193</v>
      </c>
      <c r="G13" s="11" t="s">
        <v>130</v>
      </c>
      <c r="H13" s="11" t="s">
        <v>144</v>
      </c>
      <c r="I13" s="11">
        <v>1.9192</v>
      </c>
      <c r="L13" s="6" t="s">
        <v>108</v>
      </c>
      <c r="M13" s="6" t="s">
        <v>109</v>
      </c>
      <c r="N13" s="6">
        <v>1000</v>
      </c>
    </row>
    <row r="14" spans="1:14" ht="13.15">
      <c r="A14" s="13"/>
      <c r="B14" s="19" t="s">
        <v>91</v>
      </c>
      <c r="F14" s="11" t="s">
        <v>193</v>
      </c>
      <c r="G14" s="11" t="s">
        <v>130</v>
      </c>
      <c r="H14" s="11" t="s">
        <v>145</v>
      </c>
      <c r="I14" s="11">
        <v>1.8468</v>
      </c>
      <c r="L14" s="6" t="s">
        <v>111</v>
      </c>
      <c r="M14" s="6" t="s">
        <v>112</v>
      </c>
      <c r="N14" s="6">
        <v>5.8615199999999996</v>
      </c>
    </row>
    <row r="15" spans="1:14" ht="13.15">
      <c r="A15" s="13"/>
      <c r="B15" s="19" t="s">
        <v>94</v>
      </c>
      <c r="F15" s="11" t="s">
        <v>193</v>
      </c>
      <c r="G15" s="11" t="s">
        <v>130</v>
      </c>
      <c r="H15" s="11" t="s">
        <v>146</v>
      </c>
      <c r="I15" s="11">
        <v>1.7799</v>
      </c>
      <c r="L15" s="6" t="s">
        <v>114</v>
      </c>
      <c r="M15" s="6" t="s">
        <v>115</v>
      </c>
      <c r="N15" s="6">
        <v>1E-3</v>
      </c>
    </row>
    <row r="16" spans="1:14" ht="13.15">
      <c r="A16" s="13"/>
      <c r="B16" s="19" t="s">
        <v>97</v>
      </c>
      <c r="F16" s="11" t="s">
        <v>193</v>
      </c>
      <c r="G16" s="11" t="s">
        <v>130</v>
      </c>
      <c r="H16" s="11" t="s">
        <v>147</v>
      </c>
      <c r="I16" s="11">
        <v>1.722</v>
      </c>
      <c r="L16" s="6" t="s">
        <v>117</v>
      </c>
      <c r="M16" s="6" t="s">
        <v>88</v>
      </c>
      <c r="N16" s="6">
        <v>1000</v>
      </c>
    </row>
    <row r="17" spans="1:14" ht="13.15">
      <c r="A17" s="13"/>
      <c r="B17" s="19" t="s">
        <v>99</v>
      </c>
      <c r="F17" s="11" t="s">
        <v>193</v>
      </c>
      <c r="G17" s="11" t="s">
        <v>130</v>
      </c>
      <c r="H17" s="11" t="s">
        <v>148</v>
      </c>
      <c r="I17" s="11">
        <v>1.6836</v>
      </c>
      <c r="L17" s="6" t="s">
        <v>119</v>
      </c>
      <c r="M17" s="6" t="s">
        <v>88</v>
      </c>
      <c r="N17" s="6">
        <v>37.68</v>
      </c>
    </row>
    <row r="18" spans="1:14" ht="13.15">
      <c r="B18" s="19" t="s">
        <v>101</v>
      </c>
      <c r="F18" s="11" t="s">
        <v>193</v>
      </c>
      <c r="G18" s="11" t="s">
        <v>130</v>
      </c>
      <c r="H18" s="11" t="s">
        <v>149</v>
      </c>
      <c r="I18" s="11">
        <v>1.6446000000000001</v>
      </c>
      <c r="L18" s="6" t="s">
        <v>121</v>
      </c>
      <c r="M18" s="6" t="s">
        <v>88</v>
      </c>
      <c r="N18" s="6">
        <v>2139.4548</v>
      </c>
    </row>
    <row r="19" spans="1:14" ht="13.15">
      <c r="B19" s="19" t="s">
        <v>103</v>
      </c>
      <c r="F19" s="11" t="s">
        <v>193</v>
      </c>
      <c r="G19" s="11" t="s">
        <v>130</v>
      </c>
      <c r="H19" s="11" t="s">
        <v>150</v>
      </c>
      <c r="I19" s="11">
        <v>1.6102000000000001</v>
      </c>
      <c r="L19" s="6" t="s">
        <v>123</v>
      </c>
      <c r="M19" s="6" t="s">
        <v>124</v>
      </c>
      <c r="N19" s="6">
        <v>2.78</v>
      </c>
    </row>
    <row r="20" spans="1:14" ht="13.15">
      <c r="B20" s="19" t="s">
        <v>105</v>
      </c>
      <c r="F20" s="11" t="s">
        <v>193</v>
      </c>
      <c r="G20" s="11" t="s">
        <v>130</v>
      </c>
      <c r="H20" s="11" t="s">
        <v>151</v>
      </c>
      <c r="I20" s="11">
        <v>1.5770999999999999</v>
      </c>
      <c r="L20" s="6" t="s">
        <v>126</v>
      </c>
      <c r="M20" s="6" t="s">
        <v>88</v>
      </c>
      <c r="N20" s="6">
        <v>3.6</v>
      </c>
    </row>
    <row r="21" spans="1:14" ht="13.15">
      <c r="B21" s="19" t="s">
        <v>107</v>
      </c>
      <c r="F21" s="11" t="s">
        <v>193</v>
      </c>
      <c r="G21" s="11" t="s">
        <v>130</v>
      </c>
      <c r="H21" s="11" t="s">
        <v>152</v>
      </c>
      <c r="I21" s="11">
        <v>1.5488</v>
      </c>
      <c r="L21" s="6" t="s">
        <v>88</v>
      </c>
      <c r="M21" s="6" t="s">
        <v>88</v>
      </c>
      <c r="N21" s="6">
        <v>1</v>
      </c>
    </row>
    <row r="22" spans="1:14" ht="13.15">
      <c r="B22" s="19" t="s">
        <v>110</v>
      </c>
      <c r="F22" s="11" t="s">
        <v>193</v>
      </c>
      <c r="G22" s="11" t="s">
        <v>130</v>
      </c>
      <c r="H22" s="11" t="s">
        <v>153</v>
      </c>
      <c r="I22" s="11">
        <v>1.5224</v>
      </c>
      <c r="L22" s="6" t="s">
        <v>129</v>
      </c>
      <c r="M22" s="6" t="s">
        <v>88</v>
      </c>
      <c r="N22" s="6">
        <v>31.536000000000001</v>
      </c>
    </row>
    <row r="23" spans="1:14" ht="13.15">
      <c r="B23" s="19" t="s">
        <v>113</v>
      </c>
      <c r="F23" s="11" t="s">
        <v>193</v>
      </c>
      <c r="G23" s="11" t="s">
        <v>130</v>
      </c>
      <c r="H23" s="11" t="s">
        <v>154</v>
      </c>
      <c r="I23" s="11">
        <v>1.5058</v>
      </c>
      <c r="L23" s="6" t="s">
        <v>131</v>
      </c>
      <c r="M23" s="6" t="s">
        <v>88</v>
      </c>
      <c r="N23" s="6">
        <v>120</v>
      </c>
    </row>
    <row r="24" spans="1:14" ht="13.15">
      <c r="B24" s="19" t="s">
        <v>116</v>
      </c>
      <c r="F24" s="11" t="s">
        <v>193</v>
      </c>
      <c r="G24" s="11" t="s">
        <v>130</v>
      </c>
      <c r="H24" s="11" t="s">
        <v>155</v>
      </c>
      <c r="I24" s="11">
        <v>1.4844999999999999</v>
      </c>
      <c r="L24" s="11" t="s">
        <v>133</v>
      </c>
      <c r="M24" s="11" t="s">
        <v>88</v>
      </c>
      <c r="N24" s="11">
        <v>5.8615199999999996</v>
      </c>
    </row>
    <row r="25" spans="1:14" ht="13.15">
      <c r="B25" s="19" t="s">
        <v>118</v>
      </c>
      <c r="F25" s="11" t="s">
        <v>193</v>
      </c>
      <c r="G25" s="11" t="s">
        <v>130</v>
      </c>
      <c r="H25" s="11" t="s">
        <v>75</v>
      </c>
      <c r="I25" s="11">
        <v>1.4518</v>
      </c>
      <c r="L25" s="11" t="s">
        <v>135</v>
      </c>
      <c r="M25" s="11" t="s">
        <v>88</v>
      </c>
      <c r="N25" s="11">
        <v>54</v>
      </c>
    </row>
    <row r="26" spans="1:14" ht="13.15">
      <c r="B26" s="19" t="s">
        <v>120</v>
      </c>
      <c r="F26" s="11" t="s">
        <v>193</v>
      </c>
      <c r="G26" s="11" t="s">
        <v>130</v>
      </c>
      <c r="H26" s="11" t="s">
        <v>86</v>
      </c>
      <c r="I26" s="11">
        <v>1.4198999999999999</v>
      </c>
    </row>
    <row r="27" spans="1:14" ht="13.15">
      <c r="B27" s="19" t="s">
        <v>122</v>
      </c>
      <c r="F27" s="11" t="s">
        <v>193</v>
      </c>
      <c r="G27" s="11" t="s">
        <v>130</v>
      </c>
      <c r="H27" s="11" t="s">
        <v>89</v>
      </c>
      <c r="I27" s="11">
        <v>1.3986000000000001</v>
      </c>
    </row>
    <row r="28" spans="1:14" ht="13.15">
      <c r="B28" s="19" t="s">
        <v>125</v>
      </c>
      <c r="F28" s="11" t="s">
        <v>193</v>
      </c>
      <c r="G28" s="11" t="s">
        <v>130</v>
      </c>
      <c r="H28" s="11" t="s">
        <v>91</v>
      </c>
      <c r="I28" s="11">
        <v>1.3727</v>
      </c>
    </row>
    <row r="29" spans="1:14" ht="13.15">
      <c r="B29" s="19" t="s">
        <v>127</v>
      </c>
      <c r="F29" s="11" t="s">
        <v>193</v>
      </c>
      <c r="G29" s="11" t="s">
        <v>130</v>
      </c>
      <c r="H29" s="11" t="s">
        <v>94</v>
      </c>
      <c r="I29" s="11">
        <v>1.3369</v>
      </c>
    </row>
    <row r="30" spans="1:14" ht="13.15">
      <c r="B30" s="19" t="s">
        <v>128</v>
      </c>
      <c r="F30" s="11" t="s">
        <v>193</v>
      </c>
      <c r="G30" s="11" t="s">
        <v>130</v>
      </c>
      <c r="H30" s="11" t="s">
        <v>97</v>
      </c>
      <c r="I30" s="11">
        <v>1.2967</v>
      </c>
    </row>
    <row r="31" spans="1:14" ht="13.15">
      <c r="B31" s="19" t="s">
        <v>130</v>
      </c>
      <c r="F31" s="11" t="s">
        <v>193</v>
      </c>
      <c r="G31" s="11" t="s">
        <v>130</v>
      </c>
      <c r="H31" s="11" t="s">
        <v>99</v>
      </c>
      <c r="I31" s="11">
        <v>1.2583</v>
      </c>
    </row>
    <row r="32" spans="1:14" ht="13.15">
      <c r="B32" s="19" t="s">
        <v>132</v>
      </c>
      <c r="F32" s="11" t="s">
        <v>193</v>
      </c>
      <c r="G32" s="11" t="s">
        <v>130</v>
      </c>
      <c r="H32" s="11" t="s">
        <v>101</v>
      </c>
      <c r="I32" s="11">
        <v>1.2253000000000001</v>
      </c>
    </row>
    <row r="33" spans="2:9" ht="13.15">
      <c r="B33" s="19" t="s">
        <v>134</v>
      </c>
      <c r="F33" s="11" t="s">
        <v>193</v>
      </c>
      <c r="G33" s="11" t="s">
        <v>130</v>
      </c>
      <c r="H33" s="11" t="s">
        <v>103</v>
      </c>
      <c r="I33" s="11">
        <v>1.2023999999999999</v>
      </c>
    </row>
    <row r="34" spans="2:9" ht="13.15">
      <c r="B34" s="19" t="s">
        <v>136</v>
      </c>
      <c r="F34" s="11" t="s">
        <v>193</v>
      </c>
      <c r="G34" s="11" t="s">
        <v>130</v>
      </c>
      <c r="H34" s="11" t="s">
        <v>105</v>
      </c>
      <c r="I34" s="11">
        <v>1.1931</v>
      </c>
    </row>
    <row r="35" spans="2:9" ht="13.15">
      <c r="B35" s="19" t="s">
        <v>137</v>
      </c>
      <c r="F35" s="11" t="s">
        <v>193</v>
      </c>
      <c r="G35" s="11" t="s">
        <v>130</v>
      </c>
      <c r="H35" s="11" t="s">
        <v>107</v>
      </c>
      <c r="I35" s="11">
        <v>1.1793</v>
      </c>
    </row>
    <row r="36" spans="2:9" ht="13.15">
      <c r="B36" s="19" t="s">
        <v>138</v>
      </c>
      <c r="F36" s="11" t="s">
        <v>193</v>
      </c>
      <c r="G36" s="11" t="s">
        <v>130</v>
      </c>
      <c r="H36" s="11" t="s">
        <v>110</v>
      </c>
      <c r="I36" s="11">
        <v>1.1552</v>
      </c>
    </row>
    <row r="37" spans="2:9" ht="13.15">
      <c r="B37" s="19" t="s">
        <v>139</v>
      </c>
      <c r="F37" s="11" t="s">
        <v>193</v>
      </c>
      <c r="G37" s="11" t="s">
        <v>130</v>
      </c>
      <c r="H37" s="11" t="s">
        <v>113</v>
      </c>
      <c r="I37" s="11">
        <v>1.1334</v>
      </c>
    </row>
    <row r="38" spans="2:9" ht="13.15">
      <c r="B38" s="19" t="s">
        <v>140</v>
      </c>
      <c r="F38" s="11" t="s">
        <v>193</v>
      </c>
      <c r="G38" s="11" t="s">
        <v>130</v>
      </c>
      <c r="H38" s="11" t="s">
        <v>116</v>
      </c>
      <c r="I38" s="11">
        <v>1.1136999999999999</v>
      </c>
    </row>
    <row r="39" spans="2:9" ht="13.15">
      <c r="B39" s="19" t="s">
        <v>141</v>
      </c>
      <c r="F39" s="11" t="s">
        <v>193</v>
      </c>
      <c r="G39" s="11" t="s">
        <v>130</v>
      </c>
      <c r="H39" s="11" t="s">
        <v>118</v>
      </c>
      <c r="I39" s="11">
        <v>1.0934999999999999</v>
      </c>
    </row>
    <row r="40" spans="2:9" ht="13.15">
      <c r="B40" s="19" t="s">
        <v>142</v>
      </c>
      <c r="F40" s="11" t="s">
        <v>193</v>
      </c>
      <c r="G40" s="11" t="s">
        <v>130</v>
      </c>
      <c r="H40" s="11" t="s">
        <v>120</v>
      </c>
      <c r="I40" s="11">
        <v>1.0831</v>
      </c>
    </row>
    <row r="41" spans="2:9" ht="13.15">
      <c r="B41" s="19" t="s">
        <v>143</v>
      </c>
      <c r="F41" s="11" t="s">
        <v>193</v>
      </c>
      <c r="G41" s="11" t="s">
        <v>130</v>
      </c>
      <c r="H41" s="11" t="s">
        <v>122</v>
      </c>
      <c r="I41" s="11">
        <v>1.0719000000000001</v>
      </c>
    </row>
    <row r="42" spans="2:9" ht="13.15">
      <c r="B42" s="19" t="s">
        <v>144</v>
      </c>
      <c r="F42" s="11" t="s">
        <v>193</v>
      </c>
      <c r="G42" s="11" t="s">
        <v>130</v>
      </c>
      <c r="H42" s="11" t="s">
        <v>125</v>
      </c>
      <c r="I42" s="11">
        <v>1.0519000000000001</v>
      </c>
    </row>
    <row r="43" spans="2:9" ht="13.15">
      <c r="B43" s="19" t="s">
        <v>145</v>
      </c>
      <c r="F43" s="11" t="s">
        <v>193</v>
      </c>
      <c r="G43" s="11" t="s">
        <v>130</v>
      </c>
      <c r="H43" s="11" t="s">
        <v>127</v>
      </c>
      <c r="I43" s="11">
        <v>1.0274000000000001</v>
      </c>
    </row>
    <row r="44" spans="2:9" ht="13.15">
      <c r="B44" s="19" t="s">
        <v>146</v>
      </c>
      <c r="F44" s="11" t="s">
        <v>193</v>
      </c>
      <c r="G44" s="11" t="s">
        <v>130</v>
      </c>
      <c r="H44" s="11" t="s">
        <v>128</v>
      </c>
      <c r="I44" s="11">
        <v>1.0091000000000001</v>
      </c>
    </row>
    <row r="45" spans="2:9" ht="13.15">
      <c r="B45" s="19" t="s">
        <v>147</v>
      </c>
      <c r="F45" s="11" t="s">
        <v>194</v>
      </c>
      <c r="G45" s="11" t="s">
        <v>130</v>
      </c>
      <c r="H45" s="11" t="s">
        <v>130</v>
      </c>
      <c r="I45" s="11">
        <v>1</v>
      </c>
    </row>
    <row r="46" spans="2:9" ht="13.15">
      <c r="B46" s="19" t="s">
        <v>148</v>
      </c>
      <c r="F46" s="11" t="s">
        <v>193</v>
      </c>
      <c r="G46" s="11" t="s">
        <v>130</v>
      </c>
      <c r="H46" s="11" t="s">
        <v>132</v>
      </c>
      <c r="I46" s="11">
        <v>0.98960000000000004</v>
      </c>
    </row>
    <row r="47" spans="2:9" ht="13.15">
      <c r="B47" s="19" t="s">
        <v>149</v>
      </c>
      <c r="F47" s="11" t="s">
        <v>193</v>
      </c>
      <c r="G47" s="11" t="s">
        <v>130</v>
      </c>
      <c r="H47" s="11" t="s">
        <v>134</v>
      </c>
      <c r="I47" s="11">
        <v>0.97809999999999997</v>
      </c>
    </row>
    <row r="48" spans="2:9" ht="13.15">
      <c r="B48" s="19" t="s">
        <v>150</v>
      </c>
      <c r="F48" s="11" t="s">
        <v>193</v>
      </c>
      <c r="G48" s="11" t="s">
        <v>130</v>
      </c>
      <c r="H48" s="11" t="s">
        <v>136</v>
      </c>
      <c r="I48" s="11">
        <v>0.96499999999999997</v>
      </c>
    </row>
    <row r="49" spans="2:9" ht="13.15">
      <c r="B49" s="19" t="s">
        <v>151</v>
      </c>
      <c r="F49" s="11" t="s">
        <v>193</v>
      </c>
      <c r="G49" s="11" t="s">
        <v>130</v>
      </c>
      <c r="H49" s="11" t="s">
        <v>137</v>
      </c>
      <c r="I49" s="11">
        <v>0.94910000000000005</v>
      </c>
    </row>
    <row r="50" spans="2:9" ht="13.15">
      <c r="B50" s="19" t="s">
        <v>152</v>
      </c>
      <c r="F50" s="11" t="s">
        <v>193</v>
      </c>
      <c r="G50" s="11" t="s">
        <v>130</v>
      </c>
      <c r="H50" s="11" t="s">
        <v>138</v>
      </c>
      <c r="I50" s="11">
        <v>0.92969999999999997</v>
      </c>
    </row>
    <row r="51" spans="2:9" ht="13.15">
      <c r="B51" s="19" t="s">
        <v>153</v>
      </c>
      <c r="F51" s="11" t="str">
        <f>F46</f>
        <v>G_CUREX</v>
      </c>
      <c r="G51" s="11" t="str">
        <f t="shared" ref="G51:I51" si="0">G46</f>
        <v>USD20</v>
      </c>
      <c r="H51" s="11" t="s">
        <v>156</v>
      </c>
      <c r="I51" s="11">
        <f t="shared" si="0"/>
        <v>0.98960000000000004</v>
      </c>
    </row>
    <row r="52" spans="2:9" ht="13.15">
      <c r="B52" s="19" t="s">
        <v>154</v>
      </c>
      <c r="F52" s="11" t="s">
        <v>195</v>
      </c>
      <c r="H52" s="11" t="s">
        <v>139</v>
      </c>
      <c r="I52" s="11">
        <v>7.0000000000000007E-2</v>
      </c>
    </row>
    <row r="53" spans="2:9" ht="13.15">
      <c r="B53" s="19" t="s">
        <v>155</v>
      </c>
      <c r="F53" s="11" t="s">
        <v>195</v>
      </c>
      <c r="H53" s="11" t="s">
        <v>140</v>
      </c>
      <c r="I53" s="11">
        <v>7.0000000000000007E-2</v>
      </c>
    </row>
    <row r="54" spans="2:9" ht="13.15">
      <c r="B54" s="19" t="s">
        <v>156</v>
      </c>
      <c r="F54" s="11" t="s">
        <v>195</v>
      </c>
      <c r="H54" s="11" t="s">
        <v>141</v>
      </c>
      <c r="I54" s="11">
        <v>7.0000000000000007E-2</v>
      </c>
    </row>
    <row r="55" spans="2:9">
      <c r="F55" s="11" t="s">
        <v>195</v>
      </c>
      <c r="H55" s="11" t="s">
        <v>142</v>
      </c>
      <c r="I55" s="11">
        <v>7.0000000000000007E-2</v>
      </c>
    </row>
    <row r="56" spans="2:9">
      <c r="F56" s="11" t="s">
        <v>195</v>
      </c>
      <c r="H56" s="11" t="s">
        <v>143</v>
      </c>
      <c r="I56" s="11">
        <v>7.0000000000000007E-2</v>
      </c>
    </row>
    <row r="57" spans="2:9">
      <c r="F57" s="11" t="s">
        <v>195</v>
      </c>
      <c r="H57" s="11" t="s">
        <v>144</v>
      </c>
      <c r="I57" s="11">
        <v>7.0000000000000007E-2</v>
      </c>
    </row>
    <row r="58" spans="2:9">
      <c r="F58" s="11" t="s">
        <v>195</v>
      </c>
      <c r="H58" s="11" t="s">
        <v>145</v>
      </c>
      <c r="I58" s="11">
        <v>7.0000000000000007E-2</v>
      </c>
    </row>
    <row r="59" spans="2:9">
      <c r="F59" s="11" t="s">
        <v>195</v>
      </c>
      <c r="H59" s="11" t="s">
        <v>146</v>
      </c>
      <c r="I59" s="11">
        <v>7.0000000000000007E-2</v>
      </c>
    </row>
    <row r="60" spans="2:9">
      <c r="F60" s="11" t="s">
        <v>195</v>
      </c>
      <c r="H60" s="11" t="s">
        <v>147</v>
      </c>
      <c r="I60" s="11">
        <v>7.0000000000000007E-2</v>
      </c>
    </row>
    <row r="61" spans="2:9">
      <c r="F61" s="11" t="s">
        <v>195</v>
      </c>
      <c r="H61" s="11" t="s">
        <v>148</v>
      </c>
      <c r="I61" s="11">
        <v>7.0000000000000007E-2</v>
      </c>
    </row>
    <row r="62" spans="2:9">
      <c r="F62" s="11" t="s">
        <v>195</v>
      </c>
      <c r="H62" s="11" t="s">
        <v>149</v>
      </c>
      <c r="I62" s="11">
        <v>7.0000000000000007E-2</v>
      </c>
    </row>
    <row r="63" spans="2:9">
      <c r="F63" s="11" t="s">
        <v>195</v>
      </c>
      <c r="H63" s="11" t="s">
        <v>150</v>
      </c>
      <c r="I63" s="11">
        <v>7.0000000000000007E-2</v>
      </c>
    </row>
    <row r="64" spans="2:9">
      <c r="F64" s="11" t="s">
        <v>195</v>
      </c>
      <c r="H64" s="11" t="s">
        <v>151</v>
      </c>
      <c r="I64" s="11">
        <v>7.0000000000000007E-2</v>
      </c>
    </row>
    <row r="65" spans="6:9">
      <c r="F65" s="11" t="s">
        <v>195</v>
      </c>
      <c r="H65" s="11" t="s">
        <v>152</v>
      </c>
      <c r="I65" s="11">
        <v>7.0000000000000007E-2</v>
      </c>
    </row>
    <row r="66" spans="6:9">
      <c r="F66" s="11" t="s">
        <v>195</v>
      </c>
      <c r="H66" s="11" t="s">
        <v>153</v>
      </c>
      <c r="I66" s="11">
        <v>7.0000000000000007E-2</v>
      </c>
    </row>
    <row r="67" spans="6:9">
      <c r="F67" s="11" t="s">
        <v>195</v>
      </c>
      <c r="H67" s="11" t="s">
        <v>154</v>
      </c>
      <c r="I67" s="11">
        <v>7.0000000000000007E-2</v>
      </c>
    </row>
    <row r="68" spans="6:9">
      <c r="F68" s="11" t="s">
        <v>195</v>
      </c>
      <c r="H68" s="11" t="s">
        <v>155</v>
      </c>
      <c r="I68" s="11">
        <v>7.0000000000000007E-2</v>
      </c>
    </row>
    <row r="69" spans="6:9">
      <c r="F69" s="11" t="s">
        <v>195</v>
      </c>
      <c r="H69" s="11" t="s">
        <v>75</v>
      </c>
      <c r="I69" s="11">
        <v>7.0000000000000007E-2</v>
      </c>
    </row>
    <row r="70" spans="6:9">
      <c r="F70" s="11" t="s">
        <v>195</v>
      </c>
      <c r="H70" s="11" t="s">
        <v>86</v>
      </c>
      <c r="I70" s="11">
        <v>7.0000000000000007E-2</v>
      </c>
    </row>
    <row r="71" spans="6:9">
      <c r="F71" s="11" t="s">
        <v>195</v>
      </c>
      <c r="H71" s="11" t="s">
        <v>89</v>
      </c>
      <c r="I71" s="11">
        <v>7.0000000000000007E-2</v>
      </c>
    </row>
    <row r="72" spans="6:9">
      <c r="F72" s="11" t="s">
        <v>195</v>
      </c>
      <c r="H72" s="11" t="s">
        <v>91</v>
      </c>
      <c r="I72" s="11">
        <v>7.0000000000000007E-2</v>
      </c>
    </row>
    <row r="73" spans="6:9">
      <c r="F73" s="11" t="s">
        <v>195</v>
      </c>
      <c r="H73" s="11" t="s">
        <v>94</v>
      </c>
      <c r="I73" s="11">
        <v>7.0000000000000007E-2</v>
      </c>
    </row>
    <row r="74" spans="6:9">
      <c r="F74" s="11" t="s">
        <v>195</v>
      </c>
      <c r="H74" s="11" t="s">
        <v>97</v>
      </c>
      <c r="I74" s="11">
        <v>7.0000000000000007E-2</v>
      </c>
    </row>
    <row r="75" spans="6:9">
      <c r="F75" s="11" t="s">
        <v>195</v>
      </c>
      <c r="H75" s="11" t="s">
        <v>99</v>
      </c>
      <c r="I75" s="11">
        <v>7.0000000000000007E-2</v>
      </c>
    </row>
    <row r="76" spans="6:9">
      <c r="F76" s="11" t="s">
        <v>195</v>
      </c>
      <c r="H76" s="11" t="s">
        <v>101</v>
      </c>
      <c r="I76" s="11">
        <v>7.0000000000000007E-2</v>
      </c>
    </row>
    <row r="77" spans="6:9">
      <c r="F77" s="11" t="s">
        <v>195</v>
      </c>
      <c r="H77" s="11" t="s">
        <v>103</v>
      </c>
      <c r="I77" s="11">
        <v>7.0000000000000007E-2</v>
      </c>
    </row>
    <row r="78" spans="6:9">
      <c r="F78" s="11" t="s">
        <v>195</v>
      </c>
      <c r="H78" s="11" t="s">
        <v>105</v>
      </c>
      <c r="I78" s="11">
        <v>7.0000000000000007E-2</v>
      </c>
    </row>
    <row r="79" spans="6:9">
      <c r="F79" s="11" t="s">
        <v>195</v>
      </c>
      <c r="H79" s="11" t="s">
        <v>107</v>
      </c>
      <c r="I79" s="11">
        <v>7.0000000000000007E-2</v>
      </c>
    </row>
    <row r="80" spans="6:9">
      <c r="F80" s="11" t="s">
        <v>195</v>
      </c>
      <c r="H80" s="11" t="s">
        <v>110</v>
      </c>
      <c r="I80" s="11">
        <v>7.0000000000000007E-2</v>
      </c>
    </row>
    <row r="81" spans="6:9">
      <c r="F81" s="11" t="s">
        <v>195</v>
      </c>
      <c r="H81" s="11" t="s">
        <v>113</v>
      </c>
      <c r="I81" s="11">
        <v>7.0000000000000007E-2</v>
      </c>
    </row>
    <row r="82" spans="6:9">
      <c r="F82" s="11" t="s">
        <v>195</v>
      </c>
      <c r="H82" s="11" t="s">
        <v>116</v>
      </c>
      <c r="I82" s="11">
        <v>7.0000000000000007E-2</v>
      </c>
    </row>
    <row r="83" spans="6:9">
      <c r="F83" s="11" t="s">
        <v>195</v>
      </c>
      <c r="H83" s="11" t="s">
        <v>118</v>
      </c>
      <c r="I83" s="11">
        <v>7.0000000000000007E-2</v>
      </c>
    </row>
    <row r="84" spans="6:9">
      <c r="F84" s="11" t="s">
        <v>195</v>
      </c>
      <c r="H84" s="11" t="s">
        <v>120</v>
      </c>
      <c r="I84" s="11">
        <v>7.0000000000000007E-2</v>
      </c>
    </row>
    <row r="85" spans="6:9">
      <c r="F85" s="11" t="s">
        <v>195</v>
      </c>
      <c r="H85" s="11" t="s">
        <v>122</v>
      </c>
      <c r="I85" s="11">
        <v>7.0000000000000007E-2</v>
      </c>
    </row>
    <row r="86" spans="6:9">
      <c r="F86" s="11" t="s">
        <v>195</v>
      </c>
      <c r="H86" s="11" t="s">
        <v>125</v>
      </c>
      <c r="I86" s="11">
        <v>7.0000000000000007E-2</v>
      </c>
    </row>
    <row r="87" spans="6:9">
      <c r="F87" s="11" t="s">
        <v>195</v>
      </c>
      <c r="H87" s="11" t="s">
        <v>127</v>
      </c>
      <c r="I87" s="11">
        <v>7.0000000000000007E-2</v>
      </c>
    </row>
    <row r="88" spans="6:9">
      <c r="F88" s="11" t="s">
        <v>195</v>
      </c>
      <c r="H88" s="11" t="s">
        <v>128</v>
      </c>
      <c r="I88" s="11">
        <v>7.0000000000000007E-2</v>
      </c>
    </row>
    <row r="89" spans="6:9">
      <c r="F89" s="11" t="s">
        <v>195</v>
      </c>
      <c r="H89" s="11" t="s">
        <v>130</v>
      </c>
      <c r="I89" s="11">
        <v>7.0000000000000007E-2</v>
      </c>
    </row>
    <row r="90" spans="6:9">
      <c r="F90" s="11" t="s">
        <v>195</v>
      </c>
      <c r="H90" s="11" t="s">
        <v>132</v>
      </c>
      <c r="I90" s="11">
        <v>7.0000000000000007E-2</v>
      </c>
    </row>
    <row r="91" spans="6:9">
      <c r="F91" s="11" t="s">
        <v>195</v>
      </c>
      <c r="H91" s="11" t="s">
        <v>134</v>
      </c>
      <c r="I91" s="11">
        <v>7.0000000000000007E-2</v>
      </c>
    </row>
    <row r="92" spans="6:9">
      <c r="F92" s="11" t="s">
        <v>195</v>
      </c>
      <c r="H92" s="11" t="s">
        <v>136</v>
      </c>
      <c r="I92" s="11">
        <v>7.0000000000000007E-2</v>
      </c>
    </row>
    <row r="93" spans="6:9">
      <c r="F93" s="11" t="s">
        <v>195</v>
      </c>
      <c r="H93" s="11" t="s">
        <v>137</v>
      </c>
      <c r="I93" s="11">
        <v>7.0000000000000007E-2</v>
      </c>
    </row>
    <row r="94" spans="6:9">
      <c r="F94" s="11" t="s">
        <v>195</v>
      </c>
      <c r="H94" s="11" t="s">
        <v>138</v>
      </c>
      <c r="I94" s="11">
        <v>7.0000000000000007E-2</v>
      </c>
    </row>
    <row r="95" spans="6:9">
      <c r="F95" s="11" t="s">
        <v>195</v>
      </c>
      <c r="H95" s="11" t="str">
        <f>H51</f>
        <v>USD21_alt</v>
      </c>
      <c r="I95" s="11">
        <v>7.0000000000000007E-2</v>
      </c>
    </row>
    <row r="99" spans="5:10" ht="17.649999999999999" thickBot="1">
      <c r="E99" s="20" t="s">
        <v>186</v>
      </c>
    </row>
    <row r="100" spans="5:10" ht="15" thickTop="1" thickBot="1">
      <c r="E100" s="4" t="s">
        <v>52</v>
      </c>
      <c r="F100" s="4" t="s">
        <v>54</v>
      </c>
      <c r="G100" s="4" t="s">
        <v>73</v>
      </c>
      <c r="H100" s="4" t="s">
        <v>187</v>
      </c>
      <c r="I100" s="4">
        <v>2022</v>
      </c>
      <c r="J100" s="4" t="s">
        <v>59</v>
      </c>
    </row>
    <row r="101" spans="5:10" ht="14.25">
      <c r="E101"/>
      <c r="F101" s="21" t="s">
        <v>193</v>
      </c>
      <c r="G101" s="21" t="s">
        <v>130</v>
      </c>
      <c r="H101" s="21" t="s">
        <v>77</v>
      </c>
      <c r="I101" s="22">
        <f>1.10926234054354*I40</f>
        <v>1.201442041042708</v>
      </c>
    </row>
    <row r="102" spans="5:10" ht="14.25">
      <c r="E102"/>
      <c r="F102" s="21" t="s">
        <v>195</v>
      </c>
      <c r="G102"/>
      <c r="H102" s="21" t="s">
        <v>77</v>
      </c>
      <c r="I102" s="22">
        <f>I84</f>
        <v>7.0000000000000007E-2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E1F0D2-7682-484B-9627-54FDDA96E26C}">
  <dimension ref="B3:D33"/>
  <sheetViews>
    <sheetView workbookViewId="0"/>
  </sheetViews>
  <sheetFormatPr defaultColWidth="8.86328125" defaultRowHeight="12.75"/>
  <cols>
    <col min="1" max="2" width="8.86328125" style="6"/>
    <col min="3" max="3" width="20.3984375" style="6" bestFit="1" customWidth="1"/>
    <col min="4" max="16384" width="8.86328125" style="6"/>
  </cols>
  <sheetData>
    <row r="3" spans="2:4" ht="17.649999999999999" thickBot="1">
      <c r="B3" s="20" t="s">
        <v>66</v>
      </c>
    </row>
    <row r="4" spans="2:4" ht="15" thickTop="1" thickBot="1">
      <c r="B4" s="4" t="s">
        <v>54</v>
      </c>
      <c r="C4" s="4" t="s">
        <v>73</v>
      </c>
      <c r="D4" s="4" t="s">
        <v>56</v>
      </c>
    </row>
    <row r="5" spans="2:4">
      <c r="B5" s="6" t="s">
        <v>157</v>
      </c>
      <c r="C5" s="6" t="s">
        <v>158</v>
      </c>
      <c r="D5" s="6">
        <v>-1</v>
      </c>
    </row>
    <row r="6" spans="2:4">
      <c r="B6" s="6" t="s">
        <v>157</v>
      </c>
      <c r="C6" s="6" t="s">
        <v>159</v>
      </c>
      <c r="D6" s="6">
        <v>1</v>
      </c>
    </row>
    <row r="7" spans="2:4">
      <c r="B7" s="6" t="s">
        <v>157</v>
      </c>
      <c r="C7" s="6" t="s">
        <v>160</v>
      </c>
      <c r="D7" s="6">
        <v>1</v>
      </c>
    </row>
    <row r="8" spans="2:4">
      <c r="B8" s="6" t="s">
        <v>157</v>
      </c>
      <c r="C8" s="6" t="s">
        <v>161</v>
      </c>
      <c r="D8" s="6">
        <v>1</v>
      </c>
    </row>
    <row r="9" spans="2:4">
      <c r="B9" s="6" t="s">
        <v>157</v>
      </c>
      <c r="C9" s="6" t="s">
        <v>162</v>
      </c>
      <c r="D9" s="6">
        <v>1</v>
      </c>
    </row>
    <row r="10" spans="2:4">
      <c r="B10" s="6" t="s">
        <v>157</v>
      </c>
      <c r="C10" s="6" t="s">
        <v>163</v>
      </c>
      <c r="D10" s="6">
        <v>1</v>
      </c>
    </row>
    <row r="11" spans="2:4">
      <c r="B11" s="6" t="s">
        <v>157</v>
      </c>
      <c r="C11" s="6" t="s">
        <v>164</v>
      </c>
      <c r="D11" s="6">
        <v>1</v>
      </c>
    </row>
    <row r="12" spans="2:4">
      <c r="B12" s="6" t="s">
        <v>157</v>
      </c>
      <c r="C12" s="6" t="s">
        <v>159</v>
      </c>
      <c r="D12" s="6">
        <v>1</v>
      </c>
    </row>
    <row r="13" spans="2:4">
      <c r="B13" s="6" t="s">
        <v>157</v>
      </c>
      <c r="C13" s="6" t="s">
        <v>165</v>
      </c>
      <c r="D13" s="6">
        <v>1</v>
      </c>
    </row>
    <row r="14" spans="2:4">
      <c r="B14" s="6" t="s">
        <v>157</v>
      </c>
      <c r="C14" s="6" t="s">
        <v>166</v>
      </c>
      <c r="D14" s="6">
        <v>2</v>
      </c>
    </row>
    <row r="15" spans="2:4">
      <c r="B15" s="6" t="s">
        <v>157</v>
      </c>
      <c r="C15" s="6" t="s">
        <v>167</v>
      </c>
      <c r="D15" s="6">
        <v>1</v>
      </c>
    </row>
    <row r="16" spans="2:4">
      <c r="B16" s="6" t="s">
        <v>157</v>
      </c>
      <c r="C16" s="6" t="s">
        <v>168</v>
      </c>
      <c r="D16" s="16">
        <v>1.0000000000000001E-5</v>
      </c>
    </row>
    <row r="17" spans="2:4">
      <c r="B17" s="6" t="s">
        <v>157</v>
      </c>
      <c r="C17" s="6" t="s">
        <v>169</v>
      </c>
      <c r="D17" s="16">
        <v>1.0000000000000001E-5</v>
      </c>
    </row>
    <row r="18" spans="2:4">
      <c r="B18" s="6" t="s">
        <v>157</v>
      </c>
      <c r="C18" s="6" t="s">
        <v>170</v>
      </c>
      <c r="D18" s="16">
        <v>1.0000000000000001E-5</v>
      </c>
    </row>
    <row r="19" spans="2:4">
      <c r="B19" s="6" t="s">
        <v>157</v>
      </c>
      <c r="C19" s="6" t="s">
        <v>171</v>
      </c>
      <c r="D19" s="16">
        <v>1.0000000000000001E-5</v>
      </c>
    </row>
    <row r="20" spans="2:4">
      <c r="B20" s="6" t="s">
        <v>172</v>
      </c>
      <c r="C20" s="6" t="s">
        <v>173</v>
      </c>
      <c r="D20" s="17">
        <v>1</v>
      </c>
    </row>
    <row r="23" spans="2:4">
      <c r="B23" s="18" t="s">
        <v>174</v>
      </c>
    </row>
    <row r="25" spans="2:4" ht="17.649999999999999" thickBot="1">
      <c r="B25" s="20" t="s">
        <v>175</v>
      </c>
    </row>
    <row r="26" spans="2:4" ht="15" thickTop="1" thickBot="1">
      <c r="B26" s="4" t="s">
        <v>176</v>
      </c>
      <c r="C26" s="4" t="s">
        <v>177</v>
      </c>
    </row>
    <row r="27" spans="2:4">
      <c r="B27" s="6" t="s">
        <v>178</v>
      </c>
      <c r="C27" s="6" t="s">
        <v>179</v>
      </c>
    </row>
    <row r="28" spans="2:4">
      <c r="B28" s="6" t="s">
        <v>180</v>
      </c>
      <c r="C28" s="6" t="s">
        <v>179</v>
      </c>
    </row>
    <row r="29" spans="2:4">
      <c r="B29" s="6" t="s">
        <v>181</v>
      </c>
      <c r="C29" s="6" t="s">
        <v>179</v>
      </c>
    </row>
    <row r="30" spans="2:4">
      <c r="B30" s="6" t="s">
        <v>182</v>
      </c>
      <c r="C30" s="6" t="s">
        <v>179</v>
      </c>
    </row>
    <row r="31" spans="2:4">
      <c r="B31" s="6" t="s">
        <v>183</v>
      </c>
      <c r="C31" s="6" t="s">
        <v>179</v>
      </c>
    </row>
    <row r="32" spans="2:4">
      <c r="B32" s="6" t="s">
        <v>184</v>
      </c>
    </row>
    <row r="33" spans="2:3">
      <c r="B33" s="6" t="s">
        <v>185</v>
      </c>
      <c r="C33" s="6" t="s">
        <v>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system_settings</vt:lpstr>
      <vt:lpstr>fuels</vt:lpstr>
      <vt:lpstr>TimePeriods</vt:lpstr>
      <vt:lpstr>System Settings</vt:lpstr>
      <vt:lpstr>Constants</vt:lpstr>
      <vt:lpstr>reporting options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2025-07-17T06:23:24Z</dcterms:created>
  <dcterms:modified xsi:type="dcterms:W3CDTF">2025-09-03T19:43:52Z</dcterms:modified>
</cp:coreProperties>
</file>