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FRA\SubRES_Tmpl\"/>
    </mc:Choice>
  </mc:AlternateContent>
  <xr:revisionPtr revIDLastSave="0" documentId="8_{F628F732-D6F4-444A-9752-6F3D2BD37B93}" xr6:coauthVersionLast="47" xr6:coauthVersionMax="47" xr10:uidLastSave="{00000000-0000-0000-0000-000000000000}"/>
  <bookViews>
    <workbookView xWindow="-98" yWindow="-98" windowWidth="28996" windowHeight="17475" firstSheet="6" activeTab="6" xr2:uid="{00000000-000D-0000-FFFF-FFFF00000000}"/>
  </bookViews>
  <sheets>
    <sheet name="misc" sheetId="7" r:id="rId1"/>
    <sheet name="hydro" sheetId="6" r:id="rId2"/>
    <sheet name="ELC_Storage" sheetId="9" r:id="rId3"/>
    <sheet name="EV Battery" sheetId="10" r:id="rId4"/>
    <sheet name="solar" sheetId="11" r:id="rId5"/>
    <sheet name="wind" sheetId="12" r:id="rId6"/>
    <sheet name="conventional" sheetId="13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" i="10" l="1"/>
  <c r="F8" i="10" l="1"/>
  <c r="G8" i="10"/>
  <c r="J18" i="7" l="1"/>
  <c r="J17" i="7"/>
  <c r="S5" i="10"/>
  <c r="T22" i="9"/>
  <c r="S22" i="9"/>
  <c r="R22" i="9"/>
  <c r="Q22" i="9"/>
  <c r="P22" i="9"/>
  <c r="O22" i="9"/>
  <c r="N22" i="9"/>
  <c r="T21" i="9"/>
  <c r="S21" i="9"/>
  <c r="R21" i="9"/>
  <c r="Q21" i="9"/>
  <c r="P21" i="9"/>
  <c r="O21" i="9"/>
  <c r="N21" i="9"/>
  <c r="U19" i="9"/>
  <c r="N19" i="9"/>
  <c r="V18" i="9"/>
  <c r="N18" i="9"/>
  <c r="T14" i="9"/>
  <c r="S14" i="9"/>
  <c r="R14" i="9"/>
  <c r="Q14" i="9"/>
  <c r="P14" i="9"/>
  <c r="O14" i="9"/>
  <c r="N14" i="9"/>
  <c r="T13" i="9"/>
  <c r="S13" i="9"/>
  <c r="R13" i="9"/>
  <c r="Q13" i="9"/>
  <c r="P13" i="9"/>
  <c r="O13" i="9"/>
  <c r="N13" i="9"/>
  <c r="U11" i="9"/>
  <c r="N11" i="9"/>
  <c r="V10" i="9"/>
  <c r="N10" i="9"/>
  <c r="T9" i="9"/>
  <c r="S9" i="9"/>
  <c r="R9" i="9"/>
  <c r="Q9" i="9"/>
  <c r="P9" i="9"/>
  <c r="O9" i="9"/>
  <c r="N9" i="9"/>
  <c r="O16" i="7"/>
  <c r="O15" i="7"/>
  <c r="O14" i="7"/>
  <c r="O13" i="7"/>
  <c r="O12" i="7"/>
  <c r="O11" i="7"/>
  <c r="O10" i="7"/>
  <c r="O9" i="7"/>
  <c r="O8" i="7"/>
  <c r="O7" i="7"/>
  <c r="J7" i="7"/>
  <c r="J6" i="7"/>
  <c r="J5" i="7"/>
  <c r="J4" i="7"/>
</calcChain>
</file>

<file path=xl/sharedStrings.xml><?xml version="1.0" encoding="utf-8"?>
<sst xmlns="http://schemas.openxmlformats.org/spreadsheetml/2006/main" count="2241" uniqueCount="517">
  <si>
    <t>~FI_Process</t>
  </si>
  <si>
    <t>TechName</t>
  </si>
  <si>
    <t>Comm-IN</t>
  </si>
  <si>
    <t>Comm-OUT</t>
  </si>
  <si>
    <t>EFF</t>
  </si>
  <si>
    <t>Cap2ACT</t>
  </si>
  <si>
    <t>Sets</t>
  </si>
  <si>
    <t>TechDesc</t>
  </si>
  <si>
    <t>TCap</t>
  </si>
  <si>
    <t>TAct</t>
  </si>
  <si>
    <t>GW</t>
  </si>
  <si>
    <t>Tslvl</t>
  </si>
  <si>
    <t>Process</t>
  </si>
  <si>
    <t>ElcAgg_Solar</t>
  </si>
  <si>
    <t>DAYNITE</t>
  </si>
  <si>
    <t>ELC,ELCCurt</t>
  </si>
  <si>
    <t>ElcAgg_Wind</t>
  </si>
  <si>
    <t>ELE</t>
  </si>
  <si>
    <t>ANNUAL</t>
  </si>
  <si>
    <t>ELC</t>
  </si>
  <si>
    <t>DMD</t>
  </si>
  <si>
    <t>TWh</t>
  </si>
  <si>
    <t>elc_buildings,elc_industry,elc_transport</t>
  </si>
  <si>
    <t>~FI_Comm</t>
  </si>
  <si>
    <t>Commodity</t>
  </si>
  <si>
    <t>Unit</t>
  </si>
  <si>
    <t>NRG</t>
  </si>
  <si>
    <t>solar</t>
  </si>
  <si>
    <t>wind</t>
  </si>
  <si>
    <t>hydro</t>
  </si>
  <si>
    <t>IMP</t>
  </si>
  <si>
    <t>fuel_supply</t>
  </si>
  <si>
    <t>flo_cost</t>
  </si>
  <si>
    <t>bioenergy</t>
  </si>
  <si>
    <t>coal</t>
  </si>
  <si>
    <t>gas</t>
  </si>
  <si>
    <t>geothermal</t>
  </si>
  <si>
    <t>hydrogen</t>
  </si>
  <si>
    <t>nuclear</t>
  </si>
  <si>
    <t>oil</t>
  </si>
  <si>
    <t>Csets</t>
  </si>
  <si>
    <t>CommName</t>
  </si>
  <si>
    <t>CommDesc</t>
  </si>
  <si>
    <t>LimType</t>
  </si>
  <si>
    <t>CTSLvl</t>
  </si>
  <si>
    <t>PeakTS</t>
  </si>
  <si>
    <t>Ctype</t>
  </si>
  <si>
    <t>ENV</t>
  </si>
  <si>
    <t>AuxStoIN</t>
  </si>
  <si>
    <t>Aux commodity for storage charging</t>
  </si>
  <si>
    <t>TBTU</t>
  </si>
  <si>
    <t>AuxStoOUT</t>
  </si>
  <si>
    <t>Aux commodity for storage discharging</t>
  </si>
  <si>
    <t>~FI_T: USD21</t>
  </si>
  <si>
    <t>Tact</t>
  </si>
  <si>
    <t>Tcap</t>
  </si>
  <si>
    <t>attribute</t>
  </si>
  <si>
    <t>CommGrp</t>
  </si>
  <si>
    <t>time_slice</t>
  </si>
  <si>
    <t>Comm-OUT-A</t>
  </si>
  <si>
    <t>LIFE</t>
  </si>
  <si>
    <t>ELE,STG</t>
  </si>
  <si>
    <t>EN_STG8hbNREL</t>
  </si>
  <si>
    <t>8 hour battery - NREL</t>
  </si>
  <si>
    <t>EN_STG4hbNREL</t>
  </si>
  <si>
    <t>FLO_FUNC</t>
  </si>
  <si>
    <t>4 hour battery - NREL</t>
  </si>
  <si>
    <t>NCAP_AFC</t>
  </si>
  <si>
    <t>ACT</t>
  </si>
  <si>
    <t>NCAP_COST</t>
  </si>
  <si>
    <t>NCAP_FOM</t>
  </si>
  <si>
    <t>NCAP_PKCNT</t>
  </si>
  <si>
    <t>PRC_CAPACT</t>
  </si>
  <si>
    <t>STG_EFF</t>
  </si>
  <si>
    <t>Utility-scale battery storage cost projections from NREL ATB 2024</t>
  </si>
  <si>
    <t>Includes $100 grid connection cost</t>
  </si>
  <si>
    <t>(2022$)</t>
  </si>
  <si>
    <t>4Hr Battery Storage</t>
  </si>
  <si>
    <t>CAPEX</t>
  </si>
  <si>
    <t>Advanced</t>
  </si>
  <si>
    <t>Conservative</t>
  </si>
  <si>
    <t>Moderate</t>
  </si>
  <si>
    <t>Fixed O&amp;M</t>
  </si>
  <si>
    <t>8Hr Battery Storage</t>
  </si>
  <si>
    <r>
      <t xml:space="preserve">Roundtrip </t>
    </r>
    <r>
      <rPr>
        <b/>
        <sz val="12"/>
        <color theme="1"/>
        <rFont val="Calibri"/>
        <family val="2"/>
        <scheme val="minor"/>
      </rPr>
      <t>EFF</t>
    </r>
    <r>
      <rPr>
        <sz val="12"/>
        <color theme="1"/>
        <rFont val="Calibri"/>
        <family val="2"/>
        <scheme val="minor"/>
      </rPr>
      <t>:</t>
    </r>
  </si>
  <si>
    <r>
      <rPr>
        <b/>
        <sz val="12"/>
        <color theme="1"/>
        <rFont val="Calibri"/>
        <family val="2"/>
        <scheme val="minor"/>
      </rPr>
      <t>CF</t>
    </r>
    <r>
      <rPr>
        <sz val="12"/>
        <color theme="1"/>
        <rFont val="Calibri"/>
        <family val="2"/>
        <scheme val="minor"/>
      </rPr>
      <t xml:space="preserve"> is duration/24 - assume one cycle per day</t>
    </r>
  </si>
  <si>
    <r>
      <rPr>
        <b/>
        <sz val="12"/>
        <color theme="1"/>
        <rFont val="Calibri"/>
        <family val="2"/>
        <scheme val="minor"/>
      </rPr>
      <t>VAROM</t>
    </r>
    <r>
      <rPr>
        <sz val="12"/>
        <color theme="1"/>
        <rFont val="Calibri"/>
        <family val="2"/>
        <scheme val="minor"/>
      </rPr>
      <t xml:space="preserve"> = 0</t>
    </r>
  </si>
  <si>
    <t>~FI_T: FX</t>
  </si>
  <si>
    <t>commodity</t>
  </si>
  <si>
    <t>Attribute</t>
  </si>
  <si>
    <t>S_EFF</t>
  </si>
  <si>
    <t>AFC~DAYNITE~UP</t>
  </si>
  <si>
    <t>CAP2ACT</t>
  </si>
  <si>
    <t>Peak</t>
  </si>
  <si>
    <t>PrimaryCG</t>
  </si>
  <si>
    <t>Vintage</t>
  </si>
  <si>
    <t>Car battery - 6kw/60Kwh - with V2G (optional)</t>
  </si>
  <si>
    <t>elc_roadtransport</t>
  </si>
  <si>
    <t>STG</t>
  </si>
  <si>
    <t>EXP</t>
  </si>
  <si>
    <t>Trd_electricity import</t>
  </si>
  <si>
    <t>Trd_electricity export</t>
  </si>
  <si>
    <t>$/GJ</t>
  </si>
  <si>
    <t>invcost</t>
  </si>
  <si>
    <t>~FI_T: USD21~FX~ACT_BND</t>
  </si>
  <si>
    <t>ev_battery</t>
  </si>
  <si>
    <t>e_demand</t>
  </si>
  <si>
    <t>life</t>
  </si>
  <si>
    <t>Demand sectors</t>
  </si>
  <si>
    <t>generic fuel supply</t>
  </si>
  <si>
    <t>~fi_process</t>
  </si>
  <si>
    <t>process</t>
  </si>
  <si>
    <t>description</t>
  </si>
  <si>
    <t>timeslicelevel</t>
  </si>
  <si>
    <t>EN_Hydro_FRA-1</t>
  </si>
  <si>
    <t>New Hydro Potential - France - Step 1</t>
  </si>
  <si>
    <t>PJ</t>
  </si>
  <si>
    <t>EN_Hydro_FRA-2</t>
  </si>
  <si>
    <t>New Hydro Potential - France - Step 2</t>
  </si>
  <si>
    <t>EN_Hydro_FRA-3</t>
  </si>
  <si>
    <t>New Hydro Potential - France - Step 3</t>
  </si>
  <si>
    <t>VERVESTACKS - the open USE platform · Powered by data · Shaped by vision · Guided by intuition · Fueled by passion</t>
  </si>
  <si>
    <t>~fi_t</t>
  </si>
  <si>
    <t>CAP_BND</t>
  </si>
  <si>
    <t>INVCOST~USD21_alt</t>
  </si>
  <si>
    <t>AF~FX</t>
  </si>
  <si>
    <t>set</t>
  </si>
  <si>
    <t>capacity_unit</t>
  </si>
  <si>
    <t>activity_unit</t>
  </si>
  <si>
    <t>vintage</t>
  </si>
  <si>
    <t>ele</t>
  </si>
  <si>
    <t>e_spv-FRA_17_c3</t>
  </si>
  <si>
    <t>solar resource -- CF class spv-FRA_17 -- cost class 3</t>
  </si>
  <si>
    <t>annual</t>
  </si>
  <si>
    <t>no</t>
  </si>
  <si>
    <t>e_spv-FRA_17_c4</t>
  </si>
  <si>
    <t>solar resource -- CF class spv-FRA_17 -- cost class 4</t>
  </si>
  <si>
    <t>e_spv-FRA_17_c2</t>
  </si>
  <si>
    <t>solar resource -- CF class spv-FRA_17 -- cost class 2</t>
  </si>
  <si>
    <t>e_spv-FRA_17_c5</t>
  </si>
  <si>
    <t>solar resource -- CF class spv-FRA_17 -- cost class 5</t>
  </si>
  <si>
    <t>e_spv-FRA_17_c1</t>
  </si>
  <si>
    <t>solar resource -- CF class spv-FRA_17 -- cost class 1</t>
  </si>
  <si>
    <t>e_spv-FRA_16_c3</t>
  </si>
  <si>
    <t>solar resource -- CF class spv-FRA_16 -- cost class 3</t>
  </si>
  <si>
    <t>e_spv-FRA_16_c2</t>
  </si>
  <si>
    <t>solar resource -- CF class spv-FRA_16 -- cost class 2</t>
  </si>
  <si>
    <t>e_spv-FRA_16_c5</t>
  </si>
  <si>
    <t>solar resource -- CF class spv-FRA_16 -- cost class 5</t>
  </si>
  <si>
    <t>e_spv-FRA_16_c4</t>
  </si>
  <si>
    <t>solar resource -- CF class spv-FRA_16 -- cost class 4</t>
  </si>
  <si>
    <t>e_spv-FRA_16_c1</t>
  </si>
  <si>
    <t>solar resource -- CF class spv-FRA_16 -- cost class 1</t>
  </si>
  <si>
    <t>e_spv-FRA_15_c3</t>
  </si>
  <si>
    <t>solar resource -- CF class spv-FRA_15 -- cost class 3</t>
  </si>
  <si>
    <t>e_spv-FRA_15_c2</t>
  </si>
  <si>
    <t>solar resource -- CF class spv-FRA_15 -- cost class 2</t>
  </si>
  <si>
    <t>e_spv-FRA_15_c4</t>
  </si>
  <si>
    <t>solar resource -- CF class spv-FRA_15 -- cost class 4</t>
  </si>
  <si>
    <t>e_spv-FRA_15_c5</t>
  </si>
  <si>
    <t>solar resource -- CF class spv-FRA_15 -- cost class 5</t>
  </si>
  <si>
    <t>e_spv-FRA_15_c1</t>
  </si>
  <si>
    <t>solar resource -- CF class spv-FRA_15 -- cost class 1</t>
  </si>
  <si>
    <t>e_spv-FRA_14_c3</t>
  </si>
  <si>
    <t>solar resource -- CF class spv-FRA_14 -- cost class 3</t>
  </si>
  <si>
    <t>e_spv-FRA_14_c2</t>
  </si>
  <si>
    <t>solar resource -- CF class spv-FRA_14 -- cost class 2</t>
  </si>
  <si>
    <t>e_spv-FRA_14_c4</t>
  </si>
  <si>
    <t>solar resource -- CF class spv-FRA_14 -- cost class 4</t>
  </si>
  <si>
    <t>e_spv-FRA_14_c5</t>
  </si>
  <si>
    <t>solar resource -- CF class spv-FRA_14 -- cost class 5</t>
  </si>
  <si>
    <t>e_spv-FRA_14_c1</t>
  </si>
  <si>
    <t>solar resource -- CF class spv-FRA_14 -- cost class 1</t>
  </si>
  <si>
    <t>e_spv-FRA_13_c3</t>
  </si>
  <si>
    <t>solar resource -- CF class spv-FRA_13 -- cost class 3</t>
  </si>
  <si>
    <t>e_spv-FRA_13_c2</t>
  </si>
  <si>
    <t>solar resource -- CF class spv-FRA_13 -- cost class 2</t>
  </si>
  <si>
    <t>e_spv-FRA_13_c4</t>
  </si>
  <si>
    <t>solar resource -- CF class spv-FRA_13 -- cost class 4</t>
  </si>
  <si>
    <t>e_spv-FRA_13_c5</t>
  </si>
  <si>
    <t>solar resource -- CF class spv-FRA_13 -- cost class 5</t>
  </si>
  <si>
    <t>e_spv-FRA_13_c1</t>
  </si>
  <si>
    <t>solar resource -- CF class spv-FRA_13 -- cost class 1</t>
  </si>
  <si>
    <t>e_spv-FRA_12_c3</t>
  </si>
  <si>
    <t>solar resource -- CF class spv-FRA_12 -- cost class 3</t>
  </si>
  <si>
    <t>e_spv-FRA_12_c2</t>
  </si>
  <si>
    <t>solar resource -- CF class spv-FRA_12 -- cost class 2</t>
  </si>
  <si>
    <t>e_spv-FRA_12_c4</t>
  </si>
  <si>
    <t>solar resource -- CF class spv-FRA_12 -- cost class 4</t>
  </si>
  <si>
    <t>e_spv-FRA_12_c5</t>
  </si>
  <si>
    <t>solar resource -- CF class spv-FRA_12 -- cost class 5</t>
  </si>
  <si>
    <t>e_spv-FRA_12_c1</t>
  </si>
  <si>
    <t>solar resource -- CF class spv-FRA_12 -- cost class 1</t>
  </si>
  <si>
    <t>e_spv-FRA_11_c3</t>
  </si>
  <si>
    <t>solar resource -- CF class spv-FRA_11 -- cost class 3</t>
  </si>
  <si>
    <t>e_spv-FRA_11_c1</t>
  </si>
  <si>
    <t>solar resource -- CF class spv-FRA_11 -- cost class 1</t>
  </si>
  <si>
    <t>e_spv-FRA_11_c4</t>
  </si>
  <si>
    <t>solar resource -- CF class spv-FRA_11 -- cost class 4</t>
  </si>
  <si>
    <t>e_spv-FRA_11_c2</t>
  </si>
  <si>
    <t>solar resource -- CF class spv-FRA_11 -- cost class 2</t>
  </si>
  <si>
    <t>comm-out</t>
  </si>
  <si>
    <t>cap_bnd</t>
  </si>
  <si>
    <t>af~fx</t>
  </si>
  <si>
    <t>ncap_cost~USD21_alt</t>
  </si>
  <si>
    <t>lcoe_class</t>
  </si>
  <si>
    <t>elc_spv-FRA</t>
  </si>
  <si>
    <t>e_won-FRA_43_c2</t>
  </si>
  <si>
    <t>wind resource -- CF class won-FRA_43 -- cost class 2</t>
  </si>
  <si>
    <t>e_won-FRA_43_c1</t>
  </si>
  <si>
    <t>wind resource -- CF class won-FRA_43 -- cost class 1</t>
  </si>
  <si>
    <t>e_won-FRA_42_c2</t>
  </si>
  <si>
    <t>wind resource -- CF class won-FRA_42 -- cost class 2</t>
  </si>
  <si>
    <t>e_won-FRA_42_c4</t>
  </si>
  <si>
    <t>wind resource -- CF class won-FRA_42 -- cost class 4</t>
  </si>
  <si>
    <t>e_won-FRA_42_c5</t>
  </si>
  <si>
    <t>wind resource -- CF class won-FRA_42 -- cost class 5</t>
  </si>
  <si>
    <t>e_won-FRA_42_c1</t>
  </si>
  <si>
    <t>wind resource -- CF class won-FRA_42 -- cost class 1</t>
  </si>
  <si>
    <t>e_won-FRA_42_c3</t>
  </si>
  <si>
    <t>wind resource -- CF class won-FRA_42 -- cost class 3</t>
  </si>
  <si>
    <t>e_won-FRA_40_c3</t>
  </si>
  <si>
    <t>wind resource -- CF class won-FRA_40 -- cost class 3</t>
  </si>
  <si>
    <t>e_won-FRA_40_c1</t>
  </si>
  <si>
    <t>wind resource -- CF class won-FRA_40 -- cost class 1</t>
  </si>
  <si>
    <t>e_won-FRA_40_c2</t>
  </si>
  <si>
    <t>wind resource -- CF class won-FRA_40 -- cost class 2</t>
  </si>
  <si>
    <t>e_won-FRA_40_c4</t>
  </si>
  <si>
    <t>wind resource -- CF class won-FRA_40 -- cost class 4</t>
  </si>
  <si>
    <t>e_won-FRA_40_c5</t>
  </si>
  <si>
    <t>wind resource -- CF class won-FRA_40 -- cost class 5</t>
  </si>
  <si>
    <t>e_won-FRA_39_c4</t>
  </si>
  <si>
    <t>wind resource -- CF class won-FRA_39 -- cost class 4</t>
  </si>
  <si>
    <t>e_won-FRA_39_c1</t>
  </si>
  <si>
    <t>wind resource -- CF class won-FRA_39 -- cost class 1</t>
  </si>
  <si>
    <t>e_won-FRA_39_c2</t>
  </si>
  <si>
    <t>wind resource -- CF class won-FRA_39 -- cost class 2</t>
  </si>
  <si>
    <t>e_won-FRA_39_c3</t>
  </si>
  <si>
    <t>wind resource -- CF class won-FRA_39 -- cost class 3</t>
  </si>
  <si>
    <t>e_won-FRA_39_c5</t>
  </si>
  <si>
    <t>wind resource -- CF class won-FRA_39 -- cost class 5</t>
  </si>
  <si>
    <t>e_won-FRA_38_c1</t>
  </si>
  <si>
    <t>wind resource -- CF class won-FRA_38 -- cost class 1</t>
  </si>
  <si>
    <t>e_won-FRA_38_c3</t>
  </si>
  <si>
    <t>wind resource -- CF class won-FRA_38 -- cost class 3</t>
  </si>
  <si>
    <t>e_won-FRA_38_c4</t>
  </si>
  <si>
    <t>wind resource -- CF class won-FRA_38 -- cost class 4</t>
  </si>
  <si>
    <t>e_won-FRA_38_c2</t>
  </si>
  <si>
    <t>wind resource -- CF class won-FRA_38 -- cost class 2</t>
  </si>
  <si>
    <t>e_won-FRA_38_c5</t>
  </si>
  <si>
    <t>wind resource -- CF class won-FRA_38 -- cost class 5</t>
  </si>
  <si>
    <t>e_won-FRA_37_c5</t>
  </si>
  <si>
    <t>wind resource -- CF class won-FRA_37 -- cost class 5</t>
  </si>
  <si>
    <t>e_won-FRA_37_c2</t>
  </si>
  <si>
    <t>wind resource -- CF class won-FRA_37 -- cost class 2</t>
  </si>
  <si>
    <t>e_won-FRA_37_c3</t>
  </si>
  <si>
    <t>wind resource -- CF class won-FRA_37 -- cost class 3</t>
  </si>
  <si>
    <t>e_won-FRA_37_c1</t>
  </si>
  <si>
    <t>wind resource -- CF class won-FRA_37 -- cost class 1</t>
  </si>
  <si>
    <t>e_won-FRA_37_c4</t>
  </si>
  <si>
    <t>wind resource -- CF class won-FRA_37 -- cost class 4</t>
  </si>
  <si>
    <t>e_won-FRA_36_c3</t>
  </si>
  <si>
    <t>wind resource -- CF class won-FRA_36 -- cost class 3</t>
  </si>
  <si>
    <t>e_won-FRA_36_c1</t>
  </si>
  <si>
    <t>wind resource -- CF class won-FRA_36 -- cost class 1</t>
  </si>
  <si>
    <t>e_won-FRA_36_c5</t>
  </si>
  <si>
    <t>wind resource -- CF class won-FRA_36 -- cost class 5</t>
  </si>
  <si>
    <t>e_won-FRA_36_c2</t>
  </si>
  <si>
    <t>wind resource -- CF class won-FRA_36 -- cost class 2</t>
  </si>
  <si>
    <t>e_won-FRA_36_c4</t>
  </si>
  <si>
    <t>wind resource -- CF class won-FRA_36 -- cost class 4</t>
  </si>
  <si>
    <t>e_won-FRA_35_c2</t>
  </si>
  <si>
    <t>wind resource -- CF class won-FRA_35 -- cost class 2</t>
  </si>
  <si>
    <t>e_won-FRA_35_c5</t>
  </si>
  <si>
    <t>wind resource -- CF class won-FRA_35 -- cost class 5</t>
  </si>
  <si>
    <t>e_won-FRA_35_c3</t>
  </si>
  <si>
    <t>wind resource -- CF class won-FRA_35 -- cost class 3</t>
  </si>
  <si>
    <t>e_won-FRA_35_c1</t>
  </si>
  <si>
    <t>wind resource -- CF class won-FRA_35 -- cost class 1</t>
  </si>
  <si>
    <t>e_won-FRA_35_c4</t>
  </si>
  <si>
    <t>wind resource -- CF class won-FRA_35 -- cost class 4</t>
  </si>
  <si>
    <t>e_won-FRA_34_c2</t>
  </si>
  <si>
    <t>wind resource -- CF class won-FRA_34 -- cost class 2</t>
  </si>
  <si>
    <t>e_won-FRA_34_c4</t>
  </si>
  <si>
    <t>wind resource -- CF class won-FRA_34 -- cost class 4</t>
  </si>
  <si>
    <t>e_won-FRA_34_c1</t>
  </si>
  <si>
    <t>wind resource -- CF class won-FRA_34 -- cost class 1</t>
  </si>
  <si>
    <t>e_won-FRA_34_c5</t>
  </si>
  <si>
    <t>wind resource -- CF class won-FRA_34 -- cost class 5</t>
  </si>
  <si>
    <t>e_won-FRA_34_c3</t>
  </si>
  <si>
    <t>wind resource -- CF class won-FRA_34 -- cost class 3</t>
  </si>
  <si>
    <t>e_won-FRA_33_c3</t>
  </si>
  <si>
    <t>wind resource -- CF class won-FRA_33 -- cost class 3</t>
  </si>
  <si>
    <t>e_won-FRA_33_c5</t>
  </si>
  <si>
    <t>wind resource -- CF class won-FRA_33 -- cost class 5</t>
  </si>
  <si>
    <t>e_won-FRA_33_c4</t>
  </si>
  <si>
    <t>wind resource -- CF class won-FRA_33 -- cost class 4</t>
  </si>
  <si>
    <t>e_won-FRA_33_c2</t>
  </si>
  <si>
    <t>wind resource -- CF class won-FRA_33 -- cost class 2</t>
  </si>
  <si>
    <t>e_won-FRA_33_c1</t>
  </si>
  <si>
    <t>wind resource -- CF class won-FRA_33 -- cost class 1</t>
  </si>
  <si>
    <t>e_won-FRA_32_c3</t>
  </si>
  <si>
    <t>wind resource -- CF class won-FRA_32 -- cost class 3</t>
  </si>
  <si>
    <t>e_won-FRA_32_c4</t>
  </si>
  <si>
    <t>wind resource -- CF class won-FRA_32 -- cost class 4</t>
  </si>
  <si>
    <t>e_won-FRA_32_c5</t>
  </si>
  <si>
    <t>wind resource -- CF class won-FRA_32 -- cost class 5</t>
  </si>
  <si>
    <t>e_won-FRA_32_c2</t>
  </si>
  <si>
    <t>wind resource -- CF class won-FRA_32 -- cost class 2</t>
  </si>
  <si>
    <t>e_won-FRA_32_c1</t>
  </si>
  <si>
    <t>wind resource -- CF class won-FRA_32 -- cost class 1</t>
  </si>
  <si>
    <t>e_won-FRA_31_c5</t>
  </si>
  <si>
    <t>wind resource -- CF class won-FRA_31 -- cost class 5</t>
  </si>
  <si>
    <t>e_won-FRA_31_c1</t>
  </si>
  <si>
    <t>wind resource -- CF class won-FRA_31 -- cost class 1</t>
  </si>
  <si>
    <t>e_won-FRA_31_c4</t>
  </si>
  <si>
    <t>wind resource -- CF class won-FRA_31 -- cost class 4</t>
  </si>
  <si>
    <t>e_won-FRA_31_c3</t>
  </si>
  <si>
    <t>wind resource -- CF class won-FRA_31 -- cost class 3</t>
  </si>
  <si>
    <t>e_won-FRA_31_c2</t>
  </si>
  <si>
    <t>wind resource -- CF class won-FRA_31 -- cost class 2</t>
  </si>
  <si>
    <t>e_won-FRA_30_c2</t>
  </si>
  <si>
    <t>wind resource -- CF class won-FRA_30 -- cost class 2</t>
  </si>
  <si>
    <t>e_won-FRA_30_c5</t>
  </si>
  <si>
    <t>wind resource -- CF class won-FRA_30 -- cost class 5</t>
  </si>
  <si>
    <t>e_won-FRA_30_c4</t>
  </si>
  <si>
    <t>wind resource -- CF class won-FRA_30 -- cost class 4</t>
  </si>
  <si>
    <t>e_won-FRA_30_c1</t>
  </si>
  <si>
    <t>wind resource -- CF class won-FRA_30 -- cost class 1</t>
  </si>
  <si>
    <t>e_won-FRA_30_c3</t>
  </si>
  <si>
    <t>wind resource -- CF class won-FRA_30 -- cost class 3</t>
  </si>
  <si>
    <t>e_won-FRA_29_c1</t>
  </si>
  <si>
    <t>wind resource -- CF class won-FRA_29 -- cost class 1</t>
  </si>
  <si>
    <t>e_won-FRA_29_c3</t>
  </si>
  <si>
    <t>wind resource -- CF class won-FRA_29 -- cost class 3</t>
  </si>
  <si>
    <t>e_won-FRA_29_c2</t>
  </si>
  <si>
    <t>wind resource -- CF class won-FRA_29 -- cost class 2</t>
  </si>
  <si>
    <t>e_won-FRA_29_c4</t>
  </si>
  <si>
    <t>wind resource -- CF class won-FRA_29 -- cost class 4</t>
  </si>
  <si>
    <t>e_won-FRA_29_c5</t>
  </si>
  <si>
    <t>wind resource -- CF class won-FRA_29 -- cost class 5</t>
  </si>
  <si>
    <t>e_won-FRA_28_c2</t>
  </si>
  <si>
    <t>wind resource -- CF class won-FRA_28 -- cost class 2</t>
  </si>
  <si>
    <t>e_won-FRA_28_c3</t>
  </si>
  <si>
    <t>wind resource -- CF class won-FRA_28 -- cost class 3</t>
  </si>
  <si>
    <t>e_won-FRA_28_c4</t>
  </si>
  <si>
    <t>wind resource -- CF class won-FRA_28 -- cost class 4</t>
  </si>
  <si>
    <t>e_won-FRA_28_c5</t>
  </si>
  <si>
    <t>wind resource -- CF class won-FRA_28 -- cost class 5</t>
  </si>
  <si>
    <t>e_won-FRA_28_c1</t>
  </si>
  <si>
    <t>wind resource -- CF class won-FRA_28 -- cost class 1</t>
  </si>
  <si>
    <t>e_won-FRA_27_c1</t>
  </si>
  <si>
    <t>wind resource -- CF class won-FRA_27 -- cost class 1</t>
  </si>
  <si>
    <t>e_won-FRA_27_c4</t>
  </si>
  <si>
    <t>wind resource -- CF class won-FRA_27 -- cost class 4</t>
  </si>
  <si>
    <t>e_won-FRA_27_c3</t>
  </si>
  <si>
    <t>wind resource -- CF class won-FRA_27 -- cost class 3</t>
  </si>
  <si>
    <t>e_won-FRA_27_c2</t>
  </si>
  <si>
    <t>wind resource -- CF class won-FRA_27 -- cost class 2</t>
  </si>
  <si>
    <t>e_won-FRA_27_c5</t>
  </si>
  <si>
    <t>wind resource -- CF class won-FRA_27 -- cost class 5</t>
  </si>
  <si>
    <t>e_won-FRA_26_c3</t>
  </si>
  <si>
    <t>wind resource -- CF class won-FRA_26 -- cost class 3</t>
  </si>
  <si>
    <t>e_won-FRA_26_c1</t>
  </si>
  <si>
    <t>wind resource -- CF class won-FRA_26 -- cost class 1</t>
  </si>
  <si>
    <t>e_won-FRA_26_c5</t>
  </si>
  <si>
    <t>wind resource -- CF class won-FRA_26 -- cost class 5</t>
  </si>
  <si>
    <t>e_won-FRA_26_c2</t>
  </si>
  <si>
    <t>wind resource -- CF class won-FRA_26 -- cost class 2</t>
  </si>
  <si>
    <t>e_won-FRA_26_c4</t>
  </si>
  <si>
    <t>wind resource -- CF class won-FRA_26 -- cost class 4</t>
  </si>
  <si>
    <t>e_won-FRA_25_c5</t>
  </si>
  <si>
    <t>wind resource -- CF class won-FRA_25 -- cost class 5</t>
  </si>
  <si>
    <t>e_won-FRA_25_c2</t>
  </si>
  <si>
    <t>wind resource -- CF class won-FRA_25 -- cost class 2</t>
  </si>
  <si>
    <t>e_won-FRA_25_c3</t>
  </si>
  <si>
    <t>wind resource -- CF class won-FRA_25 -- cost class 3</t>
  </si>
  <si>
    <t>e_won-FRA_25_c4</t>
  </si>
  <si>
    <t>wind resource -- CF class won-FRA_25 -- cost class 4</t>
  </si>
  <si>
    <t>e_won-FRA_25_c1</t>
  </si>
  <si>
    <t>wind resource -- CF class won-FRA_25 -- cost class 1</t>
  </si>
  <si>
    <t>e_won-FRA_24_c5</t>
  </si>
  <si>
    <t>wind resource -- CF class won-FRA_24 -- cost class 5</t>
  </si>
  <si>
    <t>e_won-FRA_24_c2</t>
  </si>
  <si>
    <t>wind resource -- CF class won-FRA_24 -- cost class 2</t>
  </si>
  <si>
    <t>e_won-FRA_24_c3</t>
  </si>
  <si>
    <t>wind resource -- CF class won-FRA_24 -- cost class 3</t>
  </si>
  <si>
    <t>e_won-FRA_24_c4</t>
  </si>
  <si>
    <t>wind resource -- CF class won-FRA_24 -- cost class 4</t>
  </si>
  <si>
    <t>e_won-FRA_24_c1</t>
  </si>
  <si>
    <t>wind resource -- CF class won-FRA_24 -- cost class 1</t>
  </si>
  <si>
    <t>e_won-FRA_23_c3</t>
  </si>
  <si>
    <t>wind resource -- CF class won-FRA_23 -- cost class 3</t>
  </si>
  <si>
    <t>e_won-FRA_23_c1</t>
  </si>
  <si>
    <t>wind resource -- CF class won-FRA_23 -- cost class 1</t>
  </si>
  <si>
    <t>e_won-FRA_23_c5</t>
  </si>
  <si>
    <t>wind resource -- CF class won-FRA_23 -- cost class 5</t>
  </si>
  <si>
    <t>e_won-FRA_23_c2</t>
  </si>
  <si>
    <t>wind resource -- CF class won-FRA_23 -- cost class 2</t>
  </si>
  <si>
    <t>e_won-FRA_23_c4</t>
  </si>
  <si>
    <t>wind resource -- CF class won-FRA_23 -- cost class 4</t>
  </si>
  <si>
    <t>e_won-FRA_22_c2</t>
  </si>
  <si>
    <t>wind resource -- CF class won-FRA_22 -- cost class 2</t>
  </si>
  <si>
    <t>e_won-FRA_22_c5</t>
  </si>
  <si>
    <t>wind resource -- CF class won-FRA_22 -- cost class 5</t>
  </si>
  <si>
    <t>e_won-FRA_22_c1</t>
  </si>
  <si>
    <t>wind resource -- CF class won-FRA_22 -- cost class 1</t>
  </si>
  <si>
    <t>e_won-FRA_22_c4</t>
  </si>
  <si>
    <t>wind resource -- CF class won-FRA_22 -- cost class 4</t>
  </si>
  <si>
    <t>e_won-FRA_22_c3</t>
  </si>
  <si>
    <t>wind resource -- CF class won-FRA_22 -- cost class 3</t>
  </si>
  <si>
    <t>e_won-FRA_21_c2</t>
  </si>
  <si>
    <t>wind resource -- CF class won-FRA_21 -- cost class 2</t>
  </si>
  <si>
    <t>e_won-FRA_21_c3</t>
  </si>
  <si>
    <t>wind resource -- CF class won-FRA_21 -- cost class 3</t>
  </si>
  <si>
    <t>e_won-FRA_21_c5</t>
  </si>
  <si>
    <t>wind resource -- CF class won-FRA_21 -- cost class 5</t>
  </si>
  <si>
    <t>e_won-FRA_21_c4</t>
  </si>
  <si>
    <t>wind resource -- CF class won-FRA_21 -- cost class 4</t>
  </si>
  <si>
    <t>e_won-FRA_21_c1</t>
  </si>
  <si>
    <t>wind resource -- CF class won-FRA_21 -- cost class 1</t>
  </si>
  <si>
    <t>e_won-FRA_20_c3</t>
  </si>
  <si>
    <t>wind resource -- CF class won-FRA_20 -- cost class 3</t>
  </si>
  <si>
    <t>e_won-FRA_20_c1</t>
  </si>
  <si>
    <t>wind resource -- CF class won-FRA_20 -- cost class 1</t>
  </si>
  <si>
    <t>e_won-FRA_20_c4</t>
  </si>
  <si>
    <t>wind resource -- CF class won-FRA_20 -- cost class 4</t>
  </si>
  <si>
    <t>e_won-FRA_20_c5</t>
  </si>
  <si>
    <t>wind resource -- CF class won-FRA_20 -- cost class 5</t>
  </si>
  <si>
    <t>e_won-FRA_20_c2</t>
  </si>
  <si>
    <t>wind resource -- CF class won-FRA_20 -- cost class 2</t>
  </si>
  <si>
    <t>e_won-FRA_19_c1</t>
  </si>
  <si>
    <t>wind resource -- CF class won-FRA_19 -- cost class 1</t>
  </si>
  <si>
    <t>e_won-FRA_19_c4</t>
  </si>
  <si>
    <t>wind resource -- CF class won-FRA_19 -- cost class 4</t>
  </si>
  <si>
    <t>e_won-FRA_19_c3</t>
  </si>
  <si>
    <t>wind resource -- CF class won-FRA_19 -- cost class 3</t>
  </si>
  <si>
    <t>e_won-FRA_19_c2</t>
  </si>
  <si>
    <t>wind resource -- CF class won-FRA_19 -- cost class 2</t>
  </si>
  <si>
    <t>e_won-FRA_19_c5</t>
  </si>
  <si>
    <t>wind resource -- CF class won-FRA_19 -- cost class 5</t>
  </si>
  <si>
    <t>e_won-FRA_18_c2</t>
  </si>
  <si>
    <t>wind resource -- CF class won-FRA_18 -- cost class 2</t>
  </si>
  <si>
    <t>e_won-FRA_18_c4</t>
  </si>
  <si>
    <t>wind resource -- CF class won-FRA_18 -- cost class 4</t>
  </si>
  <si>
    <t>e_won-FRA_18_c3</t>
  </si>
  <si>
    <t>wind resource -- CF class won-FRA_18 -- cost class 3</t>
  </si>
  <si>
    <t>e_won-FRA_18_c1</t>
  </si>
  <si>
    <t>wind resource -- CF class won-FRA_18 -- cost class 1</t>
  </si>
  <si>
    <t>e_won-FRA_18_c5</t>
  </si>
  <si>
    <t>wind resource -- CF class won-FRA_18 -- cost class 5</t>
  </si>
  <si>
    <t>e_won-FRA_17_c2</t>
  </si>
  <si>
    <t>wind resource -- CF class won-FRA_17 -- cost class 2</t>
  </si>
  <si>
    <t>e_won-FRA_17_c4</t>
  </si>
  <si>
    <t>wind resource -- CF class won-FRA_17 -- cost class 4</t>
  </si>
  <si>
    <t>e_won-FRA_17_c5</t>
  </si>
  <si>
    <t>wind resource -- CF class won-FRA_17 -- cost class 5</t>
  </si>
  <si>
    <t>e_won-FRA_17_c1</t>
  </si>
  <si>
    <t>wind resource -- CF class won-FRA_17 -- cost class 1</t>
  </si>
  <si>
    <t>e_won-FRA_17_c3</t>
  </si>
  <si>
    <t>wind resource -- CF class won-FRA_17 -- cost class 3</t>
  </si>
  <si>
    <t>e_won-FRA_16_c3</t>
  </si>
  <si>
    <t>wind resource -- CF class won-FRA_16 -- cost class 3</t>
  </si>
  <si>
    <t>e_won-FRA_16_c2</t>
  </si>
  <si>
    <t>wind resource -- CF class won-FRA_16 -- cost class 2</t>
  </si>
  <si>
    <t>e_won-FRA_16_c5</t>
  </si>
  <si>
    <t>wind resource -- CF class won-FRA_16 -- cost class 5</t>
  </si>
  <si>
    <t>e_won-FRA_16_c1</t>
  </si>
  <si>
    <t>wind resource -- CF class won-FRA_16 -- cost class 1</t>
  </si>
  <si>
    <t>e_won-FRA_16_c4</t>
  </si>
  <si>
    <t>wind resource -- CF class won-FRA_16 -- cost class 4</t>
  </si>
  <si>
    <t>e_won-FRA_15_c4</t>
  </si>
  <si>
    <t>wind resource -- CF class won-FRA_15 -- cost class 4</t>
  </si>
  <si>
    <t>e_won-FRA_15_c2</t>
  </si>
  <si>
    <t>wind resource -- CF class won-FRA_15 -- cost class 2</t>
  </si>
  <si>
    <t>e_won-FRA_15_c5</t>
  </si>
  <si>
    <t>wind resource -- CF class won-FRA_15 -- cost class 5</t>
  </si>
  <si>
    <t>e_won-FRA_15_c1</t>
  </si>
  <si>
    <t>wind resource -- CF class won-FRA_15 -- cost class 1</t>
  </si>
  <si>
    <t>e_won-FRA_15_c3</t>
  </si>
  <si>
    <t>wind resource -- CF class won-FRA_15 -- cost class 3</t>
  </si>
  <si>
    <t>e_won-FRA_14_c5</t>
  </si>
  <si>
    <t>wind resource -- CF class won-FRA_14 -- cost class 5</t>
  </si>
  <si>
    <t>e_won-FRA_14_c4</t>
  </si>
  <si>
    <t>wind resource -- CF class won-FRA_14 -- cost class 4</t>
  </si>
  <si>
    <t>e_won-FRA_14_c2</t>
  </si>
  <si>
    <t>wind resource -- CF class won-FRA_14 -- cost class 2</t>
  </si>
  <si>
    <t>e_won-FRA_14_c1</t>
  </si>
  <si>
    <t>wind resource -- CF class won-FRA_14 -- cost class 1</t>
  </si>
  <si>
    <t>e_won-FRA_14_c3</t>
  </si>
  <si>
    <t>wind resource -- CF class won-FRA_14 -- cost class 3</t>
  </si>
  <si>
    <t>elc_won-FRA</t>
  </si>
  <si>
    <t>comm-in</t>
  </si>
  <si>
    <t>Bioenergy + CCUS</t>
  </si>
  <si>
    <t>efficiency</t>
  </si>
  <si>
    <t>ncap_af</t>
  </si>
  <si>
    <t>ncap_cost</t>
  </si>
  <si>
    <t>ncap_fom</t>
  </si>
  <si>
    <t>ncap_iled</t>
  </si>
  <si>
    <t>Bioenergy - Large scale unit</t>
  </si>
  <si>
    <t>CCGT</t>
  </si>
  <si>
    <t>CCGT + CCS</t>
  </si>
  <si>
    <t>Coal + CCS</t>
  </si>
  <si>
    <t>Gas turbine</t>
  </si>
  <si>
    <t>Hydropower - large-scale unit</t>
  </si>
  <si>
    <t>IGCC</t>
  </si>
  <si>
    <t>IGCC + CCS</t>
  </si>
  <si>
    <t>Nuclear large</t>
  </si>
  <si>
    <t>Oxyfuel + CCS</t>
  </si>
  <si>
    <t>Solar photovoltaics - Large scale unit</t>
  </si>
  <si>
    <t>Steam Coal - SUBCRITICAL</t>
  </si>
  <si>
    <t>Steam Coal - SUPERCRITICAL</t>
  </si>
  <si>
    <t>Steam Coal - ULTRASUPERCRITICAL</t>
  </si>
  <si>
    <t>Wind offshore</t>
  </si>
  <si>
    <t>Wind onshore</t>
  </si>
  <si>
    <t>daynite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</si>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</sst>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\Te\x\t"/>
    <numFmt numFmtId="165" formatCode="&quot;$&quot;#,##0"/>
    <numFmt numFmtId="166" formatCode="0.0%"/>
    <numFmt numFmtId="167" formatCode="_-* #,##0.00_-;\-* #,##0.00_-;_-* &quot;-&quot;??_-;_-@_-"/>
    <numFmt numFmtId="168" formatCode="0.000"/>
    <numFmt numFmtId="169" formatCode="0.0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6100"/>
      <name val="Calibri"/>
      <family val="2"/>
      <scheme val="minor"/>
    </font>
    <font>
      <sz val="10"/>
      <name val="STKFLOW - 14 of 38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61"/>
      <scheme val="minor"/>
    </font>
    <font>
      <b/>
      <i/>
      <sz val="11"/>
      <color theme="1"/>
      <name val="游ゴシック"/>
    </font>
    <font>
      <sz val="9"/>
      <color theme="1"/>
      <name val="Segoe UI"/>
      <family val="2"/>
    </font>
    <font>
      <b/>
      <sz val="9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6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0" borderId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0" fontId="7" fillId="0" borderId="0"/>
    <xf numFmtId="0" fontId="8" fillId="0" borderId="0"/>
    <xf numFmtId="9" fontId="8" fillId="0" borderId="0" applyFont="0" applyFill="0" applyBorder="0" applyAlignment="0" applyProtection="0"/>
    <xf numFmtId="167" fontId="13" fillId="0" borderId="0" applyFont="0" applyFill="0" applyBorder="0" applyAlignment="0" applyProtection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</cellStyleXfs>
  <cellXfs count="38">
    <xf numFmtId="0" fontId="0" fillId="0" borderId="0" xfId="0"/>
    <xf numFmtId="0" fontId="1" fillId="0" borderId="0" xfId="0" applyFont="1"/>
    <xf numFmtId="0" fontId="2" fillId="0" borderId="1" xfId="1"/>
    <xf numFmtId="164" fontId="0" fillId="0" borderId="0" xfId="0" applyNumberFormat="1"/>
    <xf numFmtId="2" fontId="0" fillId="0" borderId="0" xfId="0" applyNumberFormat="1"/>
    <xf numFmtId="164" fontId="7" fillId="0" borderId="0" xfId="6" applyNumberFormat="1"/>
    <xf numFmtId="0" fontId="7" fillId="0" borderId="0" xfId="6"/>
    <xf numFmtId="0" fontId="1" fillId="0" borderId="0" xfId="6" applyFont="1"/>
    <xf numFmtId="164" fontId="1" fillId="0" borderId="0" xfId="6" applyNumberFormat="1" applyFont="1"/>
    <xf numFmtId="2" fontId="7" fillId="0" borderId="0" xfId="6" applyNumberFormat="1"/>
    <xf numFmtId="0" fontId="9" fillId="0" borderId="0" xfId="7" applyFont="1"/>
    <xf numFmtId="0" fontId="8" fillId="0" borderId="0" xfId="7"/>
    <xf numFmtId="0" fontId="6" fillId="4" borderId="0" xfId="5"/>
    <xf numFmtId="0" fontId="9" fillId="5" borderId="0" xfId="7" applyFont="1" applyFill="1"/>
    <xf numFmtId="0" fontId="8" fillId="5" borderId="0" xfId="7" applyFill="1"/>
    <xf numFmtId="0" fontId="10" fillId="5" borderId="0" xfId="7" applyFont="1" applyFill="1"/>
    <xf numFmtId="165" fontId="11" fillId="5" borderId="0" xfId="7" applyNumberFormat="1" applyFont="1" applyFill="1"/>
    <xf numFmtId="1" fontId="8" fillId="5" borderId="0" xfId="7" applyNumberFormat="1" applyFill="1"/>
    <xf numFmtId="165" fontId="11" fillId="5" borderId="2" xfId="7" applyNumberFormat="1" applyFont="1" applyFill="1" applyBorder="1"/>
    <xf numFmtId="166" fontId="12" fillId="0" borderId="0" xfId="8" applyNumberFormat="1" applyFont="1"/>
    <xf numFmtId="0" fontId="4" fillId="0" borderId="0" xfId="15" applyAlignment="1">
      <alignment vertical="center"/>
    </xf>
    <xf numFmtId="0" fontId="1" fillId="0" borderId="0" xfId="15" applyFont="1" applyAlignment="1">
      <alignment vertical="center"/>
    </xf>
    <xf numFmtId="0" fontId="14" fillId="0" borderId="0" xfId="15" applyFont="1" applyAlignment="1">
      <alignment vertical="center"/>
    </xf>
    <xf numFmtId="0" fontId="1" fillId="0" borderId="0" xfId="15" applyFont="1" applyAlignment="1">
      <alignment horizontal="left"/>
    </xf>
    <xf numFmtId="0" fontId="6" fillId="4" borderId="0" xfId="5" applyAlignment="1">
      <alignment vertical="center"/>
    </xf>
    <xf numFmtId="0" fontId="6" fillId="4" borderId="0" xfId="5" applyAlignment="1">
      <alignment horizontal="right"/>
    </xf>
    <xf numFmtId="0" fontId="4" fillId="0" borderId="0" xfId="15"/>
    <xf numFmtId="0" fontId="16" fillId="6" borderId="3" xfId="0" applyFont="1" applyFill="1" applyBorder="1" applyAlignment="1">
      <alignment horizontal="left" vertical="center"/>
    </xf>
    <xf numFmtId="0" fontId="17" fillId="0" borderId="0" xfId="0" applyFont="1"/>
    <xf numFmtId="0" fontId="18" fillId="7" borderId="4" xfId="0" applyFont="1" applyFill="1" applyBorder="1" applyAlignment="1"/>
    <xf numFmtId="0" fontId="15" fillId="8" borderId="3" xfId="0" applyFont="1" applyFill="1" applyBorder="1" applyAlignment="1"/>
    <xf numFmtId="0" fontId="15" fillId="0" borderId="3" xfId="0" applyFont="1" applyBorder="1" applyAlignment="1"/>
    <xf numFmtId="168" fontId="15" fillId="8" borderId="3" xfId="0" applyNumberFormat="1" applyFont="1" applyFill="1" applyBorder="1" applyAlignment="1"/>
    <xf numFmtId="168" fontId="15" fillId="0" borderId="3" xfId="0" applyNumberFormat="1" applyFont="1" applyBorder="1" applyAlignment="1"/>
    <xf numFmtId="169" fontId="15" fillId="8" borderId="3" xfId="0" applyNumberFormat="1" applyFont="1" applyFill="1" applyBorder="1" applyAlignment="1"/>
    <xf numFmtId="2" fontId="15" fillId="8" borderId="3" xfId="0" applyNumberFormat="1" applyFont="1" applyFill="1" applyBorder="1" applyAlignment="1"/>
    <xf numFmtId="169" fontId="15" fillId="0" borderId="3" xfId="0" applyNumberFormat="1" applyFont="1" applyBorder="1" applyAlignment="1"/>
    <xf numFmtId="2" fontId="15" fillId="0" borderId="3" xfId="0" applyNumberFormat="1" applyFont="1" applyBorder="1" applyAlignment="1"/>
  </cellXfs>
  <cellStyles count="16">
    <cellStyle name="20% - Accent3 3 2" xfId="4" xr:uid="{ABC4988B-8BA7-47D0-A9D6-448C999748B6}"/>
    <cellStyle name="Comma 2" xfId="9" xr:uid="{DF4BF3A2-D7A3-47EF-AC54-A7FAB7C9E75A}"/>
    <cellStyle name="Good" xfId="5" builtinId="26"/>
    <cellStyle name="Heading 3" xfId="1" builtinId="18"/>
    <cellStyle name="Neutral 2" xfId="2" xr:uid="{3BCEFBE8-9934-4FD3-8457-D9BAD006E4B1}"/>
    <cellStyle name="Normal" xfId="0" builtinId="0"/>
    <cellStyle name="Normal 10" xfId="15" xr:uid="{9E72CD5A-5E8E-4F4A-BAA7-54C5D99D2714}"/>
    <cellStyle name="Normal 2" xfId="11" xr:uid="{BA9D4942-E3CF-409B-BCDE-38EDFD9D6F29}"/>
    <cellStyle name="Normal 3" xfId="3" xr:uid="{5030BCE0-FC65-47A7-9892-47CF2F6D47AC}"/>
    <cellStyle name="Normal 3 2" xfId="6" xr:uid="{9B8EF505-F528-4131-8F0F-83EBFBF25AE1}"/>
    <cellStyle name="Normal 4" xfId="7" xr:uid="{C9EADCC0-E05D-4CAA-AD1B-687D16D77867}"/>
    <cellStyle name="Normal 4 2" xfId="12" xr:uid="{91361594-6ABA-41C3-AAFC-59E0F69BF033}"/>
    <cellStyle name="Normal 5" xfId="13" xr:uid="{249A49C2-5C59-4012-BA96-9AABBBDE472F}"/>
    <cellStyle name="Normal 5 2" xfId="14" xr:uid="{23F20049-36C2-4A53-BDCA-3499D1C90EE1}"/>
    <cellStyle name="Normal 6" xfId="10" xr:uid="{7F616784-26AC-4FA4-9A32-4DE4FFE70B6B}"/>
    <cellStyle name="Percent 4" xfId="8" xr:uid="{CACF3872-4D05-4235-AEE5-387E165BA7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149225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60A50A5-F783-7023-FBDE-F69575DAE29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887661F-B148-6578-FFF6-18DCE945607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D579F61-178F-42AA-2521-81200A039AD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345ADB7-E4BA-E67C-1A89-6B6590DAD15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C1C47-C7B1-48B4-9602-2B825216B37E}">
  <dimension ref="B2:V18"/>
  <sheetViews>
    <sheetView workbookViewId="0">
      <selection activeCell="D8" sqref="D8"/>
    </sheetView>
  </sheetViews>
  <sheetFormatPr defaultRowHeight="14.25"/>
  <cols>
    <col min="2" max="2" width="10.1328125" bestFit="1" customWidth="1"/>
    <col min="3" max="3" width="17.9296875" bestFit="1" customWidth="1"/>
    <col min="4" max="4" width="8.06640625" bestFit="1" customWidth="1"/>
    <col min="5" max="5" width="4.3984375" bestFit="1" customWidth="1"/>
    <col min="6" max="6" width="4.59765625" bestFit="1" customWidth="1"/>
    <col min="7" max="7" width="7.59765625" bestFit="1" customWidth="1"/>
    <col min="10" max="10" width="17.9296875" bestFit="1" customWidth="1"/>
    <col min="11" max="11" width="8.1328125" bestFit="1" customWidth="1"/>
    <col min="12" max="12" width="32.19921875" bestFit="1" customWidth="1"/>
    <col min="13" max="13" width="3.3984375" bestFit="1" customWidth="1"/>
    <col min="14" max="14" width="7.73046875" bestFit="1" customWidth="1"/>
    <col min="15" max="15" width="6.9296875" bestFit="1" customWidth="1"/>
    <col min="17" max="17" width="3.73046875" bestFit="1" customWidth="1"/>
  </cols>
  <sheetData>
    <row r="2" spans="2:22" ht="14.65" thickBot="1">
      <c r="B2" s="2" t="s">
        <v>0</v>
      </c>
      <c r="L2" s="2" t="s">
        <v>104</v>
      </c>
      <c r="N2" s="1"/>
      <c r="O2" s="1"/>
      <c r="P2" s="1"/>
      <c r="Q2" s="1"/>
    </row>
    <row r="3" spans="2:22">
      <c r="B3" s="1" t="s">
        <v>6</v>
      </c>
      <c r="C3" s="1" t="s">
        <v>1</v>
      </c>
      <c r="D3" s="1" t="s">
        <v>7</v>
      </c>
      <c r="E3" s="1" t="s">
        <v>9</v>
      </c>
      <c r="F3" s="1" t="s">
        <v>8</v>
      </c>
      <c r="G3" s="1" t="s">
        <v>11</v>
      </c>
      <c r="J3" s="1" t="s">
        <v>12</v>
      </c>
      <c r="K3" s="1" t="s">
        <v>2</v>
      </c>
      <c r="L3" s="1" t="s">
        <v>3</v>
      </c>
      <c r="M3" t="s">
        <v>4</v>
      </c>
      <c r="N3" t="s">
        <v>5</v>
      </c>
      <c r="O3" s="1" t="s">
        <v>32</v>
      </c>
      <c r="P3" s="1">
        <v>2022</v>
      </c>
      <c r="Q3" s="1">
        <v>0</v>
      </c>
      <c r="R3" t="s">
        <v>103</v>
      </c>
      <c r="S3" t="s">
        <v>107</v>
      </c>
    </row>
    <row r="4" spans="2:22">
      <c r="B4" s="1" t="s">
        <v>17</v>
      </c>
      <c r="C4" s="1" t="s">
        <v>13</v>
      </c>
      <c r="E4" s="1" t="s">
        <v>21</v>
      </c>
      <c r="F4" t="s">
        <v>10</v>
      </c>
      <c r="G4" t="s">
        <v>14</v>
      </c>
      <c r="J4" s="1" t="str">
        <f>C4</f>
        <v>ElcAgg_Solar</v>
      </c>
      <c r="L4" s="1" t="s">
        <v>15</v>
      </c>
      <c r="M4" s="1">
        <v>1</v>
      </c>
      <c r="N4" s="1">
        <v>8.76</v>
      </c>
      <c r="O4" s="1"/>
      <c r="P4" s="1"/>
      <c r="Q4" s="1"/>
    </row>
    <row r="5" spans="2:22">
      <c r="B5" s="1" t="s">
        <v>17</v>
      </c>
      <c r="C5" s="1" t="s">
        <v>16</v>
      </c>
      <c r="E5" s="1" t="s">
        <v>21</v>
      </c>
      <c r="F5" t="s">
        <v>10</v>
      </c>
      <c r="G5" t="s">
        <v>14</v>
      </c>
      <c r="H5" s="1"/>
      <c r="I5" s="1"/>
      <c r="J5" s="1" t="str">
        <f>C5</f>
        <v>ElcAgg_Wind</v>
      </c>
      <c r="L5" s="1" t="s">
        <v>15</v>
      </c>
      <c r="M5" s="1">
        <v>1</v>
      </c>
      <c r="N5" s="1">
        <v>8.76</v>
      </c>
      <c r="O5" s="1"/>
      <c r="P5" s="1"/>
      <c r="Q5" s="1"/>
    </row>
    <row r="6" spans="2:22">
      <c r="B6" t="s">
        <v>20</v>
      </c>
      <c r="C6" t="s">
        <v>106</v>
      </c>
      <c r="D6" s="1" t="s">
        <v>108</v>
      </c>
      <c r="E6" s="1" t="s">
        <v>21</v>
      </c>
      <c r="F6" t="s">
        <v>10</v>
      </c>
      <c r="G6" s="1"/>
      <c r="H6" s="1"/>
      <c r="I6" s="1"/>
      <c r="J6" s="1" t="str">
        <f>C6</f>
        <v>e_demand</v>
      </c>
      <c r="K6" s="1" t="s">
        <v>19</v>
      </c>
      <c r="L6" t="s">
        <v>22</v>
      </c>
      <c r="M6" s="1">
        <v>1</v>
      </c>
      <c r="N6" s="1">
        <v>8.76</v>
      </c>
      <c r="O6" s="1"/>
      <c r="P6" s="1"/>
      <c r="Q6" s="1"/>
      <c r="V6" t="s">
        <v>102</v>
      </c>
    </row>
    <row r="7" spans="2:22">
      <c r="B7" s="1" t="s">
        <v>30</v>
      </c>
      <c r="C7" s="1" t="s">
        <v>31</v>
      </c>
      <c r="D7" s="1" t="s">
        <v>109</v>
      </c>
      <c r="E7" s="1" t="s">
        <v>21</v>
      </c>
      <c r="F7" t="s">
        <v>10</v>
      </c>
      <c r="G7" s="1"/>
      <c r="H7" s="1"/>
      <c r="I7" s="1"/>
      <c r="J7" s="1" t="str">
        <f>C7</f>
        <v>fuel_supply</v>
      </c>
      <c r="K7" s="1"/>
      <c r="L7" s="1" t="s">
        <v>33</v>
      </c>
      <c r="M7" s="1"/>
      <c r="N7" s="1"/>
      <c r="O7" s="1">
        <f t="shared" ref="O7:O16" si="0">V7*3.6</f>
        <v>25.2</v>
      </c>
      <c r="P7" s="1"/>
      <c r="V7" s="1">
        <v>7</v>
      </c>
    </row>
    <row r="8" spans="2:22">
      <c r="B8" t="s">
        <v>30</v>
      </c>
      <c r="C8" t="s">
        <v>100</v>
      </c>
      <c r="D8" s="1"/>
      <c r="E8" s="1" t="s">
        <v>21</v>
      </c>
      <c r="F8" t="s">
        <v>10</v>
      </c>
      <c r="G8" s="1"/>
      <c r="H8" s="1"/>
      <c r="I8" s="1"/>
      <c r="K8" s="1"/>
      <c r="L8" s="1" t="s">
        <v>34</v>
      </c>
      <c r="M8" s="1"/>
      <c r="N8" s="1"/>
      <c r="O8" s="1">
        <f t="shared" si="0"/>
        <v>7.2</v>
      </c>
      <c r="P8" s="1"/>
      <c r="V8" s="1">
        <v>2</v>
      </c>
    </row>
    <row r="9" spans="2:22">
      <c r="B9" t="s">
        <v>99</v>
      </c>
      <c r="C9" t="s">
        <v>101</v>
      </c>
      <c r="D9" s="1"/>
      <c r="E9" s="1" t="s">
        <v>21</v>
      </c>
      <c r="F9" t="s">
        <v>10</v>
      </c>
      <c r="G9" s="1"/>
      <c r="H9" s="1"/>
      <c r="I9" s="1"/>
      <c r="K9" s="1"/>
      <c r="L9" s="1" t="s">
        <v>35</v>
      </c>
      <c r="M9" s="1"/>
      <c r="N9" s="1"/>
      <c r="O9" s="1">
        <f t="shared" si="0"/>
        <v>18</v>
      </c>
      <c r="P9" s="1"/>
      <c r="V9" s="1">
        <v>5</v>
      </c>
    </row>
    <row r="10" spans="2:22">
      <c r="B10" s="1"/>
      <c r="C10" s="1"/>
      <c r="D10" s="1"/>
      <c r="E10" s="1"/>
      <c r="F10" s="1"/>
      <c r="G10" s="1"/>
      <c r="H10" s="1"/>
      <c r="I10" s="1"/>
      <c r="J10" s="1"/>
      <c r="K10" s="1"/>
      <c r="L10" s="1" t="s">
        <v>36</v>
      </c>
      <c r="M10" s="1"/>
      <c r="N10" s="1"/>
      <c r="O10" s="1">
        <f t="shared" si="0"/>
        <v>0.36000000000000004</v>
      </c>
      <c r="P10" s="1"/>
      <c r="V10">
        <v>0.1</v>
      </c>
    </row>
    <row r="11" spans="2:22">
      <c r="B11" s="1"/>
      <c r="C11" s="1"/>
      <c r="D11" s="1"/>
      <c r="E11" s="1"/>
      <c r="F11" s="1"/>
      <c r="G11" s="1"/>
      <c r="H11" s="1"/>
      <c r="I11" s="1"/>
      <c r="J11" s="1"/>
      <c r="K11" s="1"/>
      <c r="L11" s="1" t="s">
        <v>29</v>
      </c>
      <c r="M11" s="1"/>
      <c r="N11" s="1"/>
      <c r="O11" s="1">
        <f t="shared" si="0"/>
        <v>0.36000000000000004</v>
      </c>
      <c r="P11" s="1"/>
      <c r="V11">
        <v>0.1</v>
      </c>
    </row>
    <row r="12" spans="2:22">
      <c r="B12" s="1"/>
      <c r="C12" s="1"/>
      <c r="D12" s="1"/>
      <c r="E12" s="1"/>
      <c r="F12" s="1"/>
      <c r="G12" s="1"/>
      <c r="H12" s="1"/>
      <c r="I12" s="1"/>
      <c r="J12" s="1"/>
      <c r="K12" s="1"/>
      <c r="L12" s="1" t="s">
        <v>37</v>
      </c>
      <c r="M12" s="1"/>
      <c r="N12" s="1"/>
      <c r="O12" s="1">
        <f t="shared" si="0"/>
        <v>108</v>
      </c>
      <c r="P12" s="1"/>
      <c r="V12">
        <v>30</v>
      </c>
    </row>
    <row r="13" spans="2:22">
      <c r="B13" s="1"/>
      <c r="C13" s="1"/>
      <c r="D13" s="1"/>
      <c r="E13" s="1"/>
      <c r="F13" s="1"/>
      <c r="G13" s="1"/>
      <c r="H13" s="1"/>
      <c r="I13" s="1"/>
      <c r="J13" s="1"/>
      <c r="K13" s="1"/>
      <c r="L13" s="1" t="s">
        <v>38</v>
      </c>
      <c r="M13" s="1"/>
      <c r="N13" s="1"/>
      <c r="O13" s="1">
        <f t="shared" si="0"/>
        <v>0.36000000000000004</v>
      </c>
      <c r="P13" s="1"/>
      <c r="V13">
        <v>0.1</v>
      </c>
    </row>
    <row r="14" spans="2:22">
      <c r="B14" s="1"/>
      <c r="C14" s="1"/>
      <c r="D14" s="1"/>
      <c r="E14" s="1"/>
      <c r="F14" s="1"/>
      <c r="G14" s="1"/>
      <c r="H14" s="1"/>
      <c r="I14" s="1"/>
      <c r="J14" s="1"/>
      <c r="K14" s="1"/>
      <c r="L14" s="1" t="s">
        <v>39</v>
      </c>
      <c r="M14" s="1"/>
      <c r="N14" s="1"/>
      <c r="O14" s="1">
        <f t="shared" si="0"/>
        <v>36</v>
      </c>
      <c r="P14" s="1"/>
      <c r="V14">
        <v>10</v>
      </c>
    </row>
    <row r="15" spans="2:22">
      <c r="B15" s="1"/>
      <c r="C15" s="1"/>
      <c r="D15" s="1"/>
      <c r="E15" s="1"/>
      <c r="F15" s="1"/>
      <c r="G15" s="1"/>
      <c r="H15" s="1"/>
      <c r="I15" s="1"/>
      <c r="J15" s="1"/>
      <c r="K15" s="1"/>
      <c r="L15" s="1" t="s">
        <v>27</v>
      </c>
      <c r="M15" s="1"/>
      <c r="N15" s="1"/>
      <c r="O15" s="1">
        <f t="shared" si="0"/>
        <v>0.36000000000000004</v>
      </c>
      <c r="P15" s="1"/>
      <c r="V15">
        <v>0.1</v>
      </c>
    </row>
    <row r="16" spans="2:22">
      <c r="B16" s="1"/>
      <c r="C16" s="1"/>
      <c r="D16" s="1"/>
      <c r="E16" s="1"/>
      <c r="F16" s="1"/>
      <c r="G16" s="1"/>
      <c r="H16" s="1"/>
      <c r="I16" s="1"/>
      <c r="J16" s="1"/>
      <c r="K16" s="1"/>
      <c r="L16" s="1" t="s">
        <v>28</v>
      </c>
      <c r="M16" s="1"/>
      <c r="N16" s="1"/>
      <c r="O16" s="1">
        <f t="shared" si="0"/>
        <v>0.36000000000000004</v>
      </c>
      <c r="P16" s="1"/>
      <c r="V16">
        <v>0.1</v>
      </c>
    </row>
    <row r="17" spans="10:19">
      <c r="J17" t="str">
        <f>C8</f>
        <v>Trd_electricity import</v>
      </c>
      <c r="L17" t="s">
        <v>19</v>
      </c>
      <c r="P17">
        <v>0</v>
      </c>
      <c r="Q17">
        <v>3</v>
      </c>
      <c r="R17">
        <v>1000</v>
      </c>
      <c r="S17">
        <v>50</v>
      </c>
    </row>
    <row r="18" spans="10:19">
      <c r="J18" t="str">
        <f>C9</f>
        <v>Trd_electricity export</v>
      </c>
      <c r="K18" t="s">
        <v>19</v>
      </c>
      <c r="P18">
        <v>0</v>
      </c>
      <c r="Q18">
        <v>3</v>
      </c>
      <c r="R18">
        <v>1000</v>
      </c>
      <c r="S18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17F31-D792-47CD-82F2-E942FCB1F74A}">
  <dimension ref="A1:N6"/>
  <sheetViews>
    <sheetView workbookViewId="0">
      <selection activeCell="A2" sqref="A2"/>
    </sheetView>
  </sheetViews>
  <sheetFormatPr defaultRowHeight="14.25"/>
  <cols>
    <col min="2" max="2" width="10.59765625" customWidth="1"/>
    <col min="3" max="3" width="12.6640625" bestFit="1" customWidth="1"/>
    <col min="4" max="4" width="28.1328125" bestFit="1" customWidth="1"/>
    <col min="5" max="6" width="10.59765625" customWidth="1"/>
    <col min="7" max="7" width="12.46484375" bestFit="1" customWidth="1"/>
    <col min="9" max="9" width="12.6640625" bestFit="1" customWidth="1"/>
    <col min="10" max="10" width="10.59765625" customWidth="1"/>
    <col min="11" max="11" width="10.796875" bestFit="1" customWidth="1"/>
    <col min="12" max="12" width="10.59765625" customWidth="1"/>
    <col min="13" max="13" width="18.6640625" bestFit="1" customWidth="1"/>
    <col min="14" max="14" width="10.59765625" customWidth="1"/>
  </cols>
  <sheetData>
    <row r="1" spans="1:14" ht="22.05" customHeight="1">
      <c r="A1" s="27" t="s">
        <v>121</v>
      </c>
      <c r="B1" s="27"/>
      <c r="C1" s="27"/>
      <c r="D1" s="27"/>
      <c r="E1" s="27"/>
      <c r="F1" s="27"/>
      <c r="G1" s="27"/>
      <c r="H1" s="27"/>
    </row>
    <row r="2" spans="1:14" ht="14.65" thickBot="1">
      <c r="B2" s="28" t="s">
        <v>110</v>
      </c>
      <c r="I2" s="28" t="s">
        <v>122</v>
      </c>
    </row>
    <row r="3" spans="1:14" ht="15.75" thickBot="1">
      <c r="B3" s="29" t="s">
        <v>6</v>
      </c>
      <c r="C3" s="29" t="s">
        <v>111</v>
      </c>
      <c r="D3" s="29" t="s">
        <v>112</v>
      </c>
      <c r="E3" s="29" t="s">
        <v>9</v>
      </c>
      <c r="F3" s="29" t="s">
        <v>8</v>
      </c>
      <c r="G3" s="29" t="s">
        <v>113</v>
      </c>
      <c r="I3" s="29" t="s">
        <v>111</v>
      </c>
      <c r="J3" s="29" t="s">
        <v>2</v>
      </c>
      <c r="K3" s="29" t="s">
        <v>3</v>
      </c>
      <c r="L3" s="29" t="s">
        <v>123</v>
      </c>
      <c r="M3" s="29" t="s">
        <v>124</v>
      </c>
      <c r="N3" s="29" t="s">
        <v>125</v>
      </c>
    </row>
    <row r="4" spans="1:14">
      <c r="B4" s="30" t="s">
        <v>17</v>
      </c>
      <c r="C4" s="30" t="s">
        <v>114</v>
      </c>
      <c r="D4" s="30" t="s">
        <v>115</v>
      </c>
      <c r="E4" s="30" t="s">
        <v>116</v>
      </c>
      <c r="F4" s="30" t="s">
        <v>10</v>
      </c>
      <c r="G4" s="30" t="s">
        <v>14</v>
      </c>
      <c r="I4" s="30" t="s">
        <v>114</v>
      </c>
      <c r="J4" s="30" t="s">
        <v>29</v>
      </c>
      <c r="K4" s="30" t="s">
        <v>19</v>
      </c>
      <c r="L4" s="32">
        <v>0.501</v>
      </c>
      <c r="M4" s="30"/>
      <c r="N4" s="30"/>
    </row>
    <row r="5" spans="1:14">
      <c r="B5" s="31" t="s">
        <v>17</v>
      </c>
      <c r="C5" s="31" t="s">
        <v>117</v>
      </c>
      <c r="D5" s="31" t="s">
        <v>118</v>
      </c>
      <c r="E5" s="31" t="s">
        <v>116</v>
      </c>
      <c r="F5" s="31" t="s">
        <v>10</v>
      </c>
      <c r="G5" s="31" t="s">
        <v>14</v>
      </c>
      <c r="I5" s="31" t="s">
        <v>117</v>
      </c>
      <c r="J5" s="31" t="s">
        <v>29</v>
      </c>
      <c r="K5" s="31" t="s">
        <v>19</v>
      </c>
      <c r="L5" s="33">
        <v>0.94099999999999995</v>
      </c>
      <c r="M5" s="31"/>
      <c r="N5" s="31"/>
    </row>
    <row r="6" spans="1:14">
      <c r="B6" s="30" t="s">
        <v>17</v>
      </c>
      <c r="C6" s="30" t="s">
        <v>119</v>
      </c>
      <c r="D6" s="30" t="s">
        <v>120</v>
      </c>
      <c r="E6" s="30" t="s">
        <v>116</v>
      </c>
      <c r="F6" s="30" t="s">
        <v>10</v>
      </c>
      <c r="G6" s="30" t="s">
        <v>14</v>
      </c>
      <c r="I6" s="30" t="s">
        <v>119</v>
      </c>
      <c r="J6" s="30" t="s">
        <v>29</v>
      </c>
      <c r="K6" s="30" t="s">
        <v>19</v>
      </c>
      <c r="L6" s="32">
        <v>0.72799999999999998</v>
      </c>
      <c r="M6" s="30"/>
      <c r="N6" s="30"/>
    </row>
  </sheetData>
  <mergeCells count="1">
    <mergeCell ref="A1:H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6D8AA-F8A9-4BBE-94C7-C767CA3BCC03}">
  <dimension ref="B2:W61"/>
  <sheetViews>
    <sheetView workbookViewId="0">
      <selection activeCell="A2" sqref="A2"/>
    </sheetView>
  </sheetViews>
  <sheetFormatPr defaultColWidth="8.86328125" defaultRowHeight="14.25"/>
  <cols>
    <col min="2" max="2" width="18.86328125" bestFit="1" customWidth="1"/>
    <col min="3" max="3" width="17.59765625" bestFit="1" customWidth="1"/>
    <col min="4" max="4" width="26" customWidth="1"/>
    <col min="5" max="5" width="11.1328125" bestFit="1" customWidth="1"/>
    <col min="6" max="6" width="13.265625" bestFit="1" customWidth="1"/>
    <col min="7" max="7" width="12.1328125" bestFit="1" customWidth="1"/>
    <col min="8" max="8" width="10.265625" bestFit="1" customWidth="1"/>
    <col min="9" max="9" width="16.265625" bestFit="1" customWidth="1"/>
    <col min="10" max="10" width="19.265625" bestFit="1" customWidth="1"/>
    <col min="11" max="11" width="8.86328125" bestFit="1" customWidth="1"/>
    <col min="12" max="12" width="14.265625" bestFit="1" customWidth="1"/>
    <col min="13" max="13" width="9.1328125" bestFit="1" customWidth="1"/>
    <col min="14" max="14" width="13" bestFit="1" customWidth="1"/>
    <col min="15" max="15" width="7.59765625" bestFit="1" customWidth="1"/>
    <col min="16" max="17" width="9" bestFit="1" customWidth="1"/>
    <col min="18" max="18" width="7.59765625" bestFit="1" customWidth="1"/>
    <col min="19" max="20" width="9" bestFit="1" customWidth="1"/>
    <col min="21" max="21" width="10.33203125" bestFit="1" customWidth="1"/>
    <col min="22" max="22" width="12.1328125" bestFit="1" customWidth="1"/>
    <col min="23" max="23" width="3.796875" bestFit="1" customWidth="1"/>
  </cols>
  <sheetData>
    <row r="2" spans="2:23">
      <c r="B2" s="3" t="s">
        <v>23</v>
      </c>
      <c r="C2" s="3"/>
      <c r="D2" s="3"/>
      <c r="E2" s="3"/>
      <c r="F2" s="3"/>
      <c r="G2" s="3"/>
      <c r="H2" s="3"/>
      <c r="I2" s="3"/>
    </row>
    <row r="3" spans="2:23">
      <c r="B3" s="3" t="s">
        <v>40</v>
      </c>
      <c r="C3" s="3" t="s">
        <v>41</v>
      </c>
      <c r="D3" s="3" t="s">
        <v>42</v>
      </c>
      <c r="E3" s="3" t="s">
        <v>25</v>
      </c>
      <c r="F3" s="3" t="s">
        <v>43</v>
      </c>
      <c r="G3" s="3" t="s">
        <v>44</v>
      </c>
      <c r="H3" s="3" t="s">
        <v>45</v>
      </c>
      <c r="I3" s="3" t="s">
        <v>46</v>
      </c>
    </row>
    <row r="4" spans="2:23">
      <c r="B4" s="3" t="s">
        <v>47</v>
      </c>
      <c r="C4" s="3" t="s">
        <v>48</v>
      </c>
      <c r="D4" s="3" t="s">
        <v>49</v>
      </c>
      <c r="E4" s="3" t="s">
        <v>50</v>
      </c>
      <c r="F4" s="3"/>
      <c r="G4" s="5" t="s">
        <v>14</v>
      </c>
      <c r="H4" s="3"/>
      <c r="I4" s="3"/>
    </row>
    <row r="5" spans="2:23">
      <c r="C5" s="3" t="s">
        <v>51</v>
      </c>
      <c r="D5" s="3" t="s">
        <v>52</v>
      </c>
      <c r="E5" s="3" t="s">
        <v>50</v>
      </c>
      <c r="F5" s="3"/>
      <c r="G5" s="5" t="s">
        <v>14</v>
      </c>
    </row>
    <row r="8" spans="2:23">
      <c r="B8" s="5" t="s">
        <v>0</v>
      </c>
      <c r="C8" s="5"/>
      <c r="D8" s="5"/>
      <c r="E8" s="5"/>
      <c r="F8" s="5"/>
      <c r="G8" s="5"/>
      <c r="H8" s="6"/>
      <c r="I8" s="6"/>
      <c r="J8" s="6"/>
      <c r="K8" s="6"/>
      <c r="L8" s="6"/>
      <c r="M8" s="7" t="s">
        <v>53</v>
      </c>
      <c r="O8" s="6"/>
      <c r="P8" s="6"/>
      <c r="Q8" s="6"/>
      <c r="R8" s="6"/>
      <c r="S8" s="6"/>
      <c r="T8" s="6"/>
      <c r="U8" s="6"/>
      <c r="V8" s="6"/>
      <c r="W8" s="6"/>
    </row>
    <row r="9" spans="2:23">
      <c r="B9" s="5" t="s">
        <v>6</v>
      </c>
      <c r="C9" s="5" t="s">
        <v>1</v>
      </c>
      <c r="D9" s="5" t="s">
        <v>7</v>
      </c>
      <c r="E9" s="5" t="s">
        <v>54</v>
      </c>
      <c r="F9" s="5" t="s">
        <v>55</v>
      </c>
      <c r="G9" s="5" t="s">
        <v>11</v>
      </c>
      <c r="H9" s="6"/>
      <c r="I9" s="6" t="s">
        <v>1</v>
      </c>
      <c r="J9" s="6" t="s">
        <v>56</v>
      </c>
      <c r="K9" s="6" t="s">
        <v>57</v>
      </c>
      <c r="L9" s="6" t="s">
        <v>24</v>
      </c>
      <c r="M9" s="7" t="s">
        <v>58</v>
      </c>
      <c r="N9" s="6">
        <f>J35</f>
        <v>2020</v>
      </c>
      <c r="O9" s="6">
        <f t="shared" ref="O9:T9" si="0">K35</f>
        <v>2025</v>
      </c>
      <c r="P9" s="6">
        <f t="shared" si="0"/>
        <v>2030</v>
      </c>
      <c r="Q9" s="6">
        <f t="shared" si="0"/>
        <v>2035</v>
      </c>
      <c r="R9" s="6">
        <f t="shared" si="0"/>
        <v>2040</v>
      </c>
      <c r="S9" s="6">
        <f t="shared" si="0"/>
        <v>2045</v>
      </c>
      <c r="T9" s="6">
        <f t="shared" si="0"/>
        <v>2050</v>
      </c>
      <c r="U9" s="6" t="s">
        <v>3</v>
      </c>
      <c r="V9" s="6" t="s">
        <v>59</v>
      </c>
      <c r="W9" t="s">
        <v>60</v>
      </c>
    </row>
    <row r="10" spans="2:23">
      <c r="B10" s="5" t="s">
        <v>61</v>
      </c>
      <c r="C10" s="5" t="s">
        <v>62</v>
      </c>
      <c r="D10" s="8" t="s">
        <v>63</v>
      </c>
      <c r="E10" s="5" t="s">
        <v>50</v>
      </c>
      <c r="F10" s="5" t="s">
        <v>10</v>
      </c>
      <c r="G10" s="5" t="s">
        <v>14</v>
      </c>
      <c r="H10" s="6"/>
      <c r="I10" s="6" t="s">
        <v>64</v>
      </c>
      <c r="J10" s="6" t="s">
        <v>65</v>
      </c>
      <c r="K10" s="3" t="s">
        <v>51</v>
      </c>
      <c r="L10" s="3" t="s">
        <v>19</v>
      </c>
      <c r="M10" s="6" t="s">
        <v>18</v>
      </c>
      <c r="N10" s="9">
        <f>1/N17</f>
        <v>1.1764705882352942</v>
      </c>
      <c r="O10" s="9"/>
      <c r="P10" s="9"/>
      <c r="Q10" s="9"/>
      <c r="R10" s="9"/>
      <c r="S10" s="9"/>
      <c r="T10" s="9"/>
      <c r="U10" s="6"/>
      <c r="V10" s="5" t="str">
        <f>K10</f>
        <v>AuxStoOUT</v>
      </c>
      <c r="W10">
        <v>20</v>
      </c>
    </row>
    <row r="11" spans="2:23">
      <c r="B11" s="5"/>
      <c r="C11" s="7" t="s">
        <v>64</v>
      </c>
      <c r="D11" s="7" t="s">
        <v>66</v>
      </c>
      <c r="E11" s="5" t="s">
        <v>50</v>
      </c>
      <c r="F11" s="5" t="s">
        <v>10</v>
      </c>
      <c r="G11" s="5" t="s">
        <v>14</v>
      </c>
      <c r="H11" s="6"/>
      <c r="I11" s="6" t="s">
        <v>64</v>
      </c>
      <c r="J11" s="6" t="s">
        <v>67</v>
      </c>
      <c r="K11" s="6" t="s">
        <v>68</v>
      </c>
      <c r="L11" s="6" t="s">
        <v>19</v>
      </c>
      <c r="M11" s="6" t="s">
        <v>14</v>
      </c>
      <c r="N11" s="9">
        <f>4/24</f>
        <v>0.16666666666666666</v>
      </c>
      <c r="O11" s="4"/>
      <c r="P11" s="4"/>
      <c r="Q11" s="4"/>
      <c r="R11" s="4"/>
      <c r="S11" s="4"/>
      <c r="T11" s="4"/>
      <c r="U11" s="5" t="str">
        <f>L11</f>
        <v>ELC</v>
      </c>
    </row>
    <row r="12" spans="2:23">
      <c r="B12" s="5"/>
      <c r="C12" s="5"/>
      <c r="D12" s="5"/>
      <c r="E12" s="5"/>
      <c r="F12" s="5"/>
      <c r="G12" s="5"/>
      <c r="H12" s="6"/>
      <c r="I12" s="6" t="s">
        <v>64</v>
      </c>
      <c r="J12" s="6" t="s">
        <v>67</v>
      </c>
      <c r="K12" s="6" t="s">
        <v>26</v>
      </c>
      <c r="L12" s="6"/>
      <c r="M12" s="7" t="s">
        <v>14</v>
      </c>
      <c r="N12" s="9">
        <v>1</v>
      </c>
      <c r="O12" s="9"/>
      <c r="P12" s="9"/>
      <c r="Q12" s="9"/>
      <c r="R12" s="9"/>
      <c r="S12" s="9"/>
      <c r="T12" s="9"/>
      <c r="U12" s="6"/>
      <c r="V12" s="6"/>
    </row>
    <row r="13" spans="2:23">
      <c r="B13" s="5"/>
      <c r="C13" s="5"/>
      <c r="D13" s="5"/>
      <c r="E13" s="5"/>
      <c r="F13" s="5"/>
      <c r="G13" s="5"/>
      <c r="H13" s="6"/>
      <c r="I13" s="6" t="s">
        <v>64</v>
      </c>
      <c r="J13" s="6" t="s">
        <v>69</v>
      </c>
      <c r="K13" s="6"/>
      <c r="L13" s="6"/>
      <c r="M13" s="7"/>
      <c r="N13" s="9">
        <f>J40</f>
        <v>1363</v>
      </c>
      <c r="O13" s="9">
        <f t="shared" ref="O13:T13" si="1">K40</f>
        <v>956</v>
      </c>
      <c r="P13" s="9">
        <f t="shared" si="1"/>
        <v>784</v>
      </c>
      <c r="Q13" s="9">
        <f t="shared" si="1"/>
        <v>735</v>
      </c>
      <c r="R13" s="9">
        <f t="shared" si="1"/>
        <v>686</v>
      </c>
      <c r="S13" s="9">
        <f t="shared" si="1"/>
        <v>637</v>
      </c>
      <c r="T13" s="9">
        <f t="shared" si="1"/>
        <v>588</v>
      </c>
      <c r="U13" s="6"/>
      <c r="V13" s="6"/>
    </row>
    <row r="14" spans="2:23">
      <c r="I14" t="s">
        <v>64</v>
      </c>
      <c r="J14" t="s">
        <v>70</v>
      </c>
      <c r="N14" s="4">
        <f>J44</f>
        <v>34</v>
      </c>
      <c r="O14" s="4">
        <f t="shared" ref="O14:T14" si="2">K44</f>
        <v>24</v>
      </c>
      <c r="P14" s="4">
        <f t="shared" si="2"/>
        <v>20</v>
      </c>
      <c r="Q14" s="4">
        <f t="shared" si="2"/>
        <v>18</v>
      </c>
      <c r="R14" s="4">
        <f t="shared" si="2"/>
        <v>17</v>
      </c>
      <c r="S14" s="4">
        <f t="shared" si="2"/>
        <v>16</v>
      </c>
      <c r="T14" s="4">
        <f t="shared" si="2"/>
        <v>15</v>
      </c>
    </row>
    <row r="15" spans="2:23">
      <c r="I15" t="s">
        <v>64</v>
      </c>
      <c r="J15" t="s">
        <v>71</v>
      </c>
      <c r="M15" t="s">
        <v>18</v>
      </c>
      <c r="N15" s="4">
        <v>1</v>
      </c>
      <c r="O15" s="4"/>
      <c r="P15" s="4"/>
      <c r="Q15" s="4"/>
      <c r="R15" s="4"/>
      <c r="S15" s="4"/>
      <c r="T15" s="4"/>
    </row>
    <row r="16" spans="2:23">
      <c r="I16" t="s">
        <v>64</v>
      </c>
      <c r="J16" t="s">
        <v>72</v>
      </c>
      <c r="N16" s="9">
        <v>31.536000000000001</v>
      </c>
      <c r="O16" s="4"/>
      <c r="P16" s="4"/>
      <c r="Q16" s="4"/>
      <c r="R16" s="4"/>
      <c r="S16" s="4"/>
      <c r="T16" s="4"/>
    </row>
    <row r="17" spans="9:23">
      <c r="I17" t="s">
        <v>64</v>
      </c>
      <c r="J17" t="s">
        <v>73</v>
      </c>
      <c r="N17" s="4">
        <v>0.85</v>
      </c>
      <c r="O17" s="4"/>
      <c r="P17" s="4"/>
      <c r="Q17" s="4"/>
      <c r="R17" s="4"/>
      <c r="S17" s="4"/>
      <c r="T17" s="4"/>
    </row>
    <row r="18" spans="9:23">
      <c r="I18" t="s">
        <v>62</v>
      </c>
      <c r="J18" t="s">
        <v>65</v>
      </c>
      <c r="K18" s="3" t="s">
        <v>51</v>
      </c>
      <c r="L18" s="3" t="s">
        <v>19</v>
      </c>
      <c r="M18" t="s">
        <v>18</v>
      </c>
      <c r="N18" s="9">
        <f>1/N25</f>
        <v>1.1764705882352942</v>
      </c>
      <c r="O18" s="4"/>
      <c r="P18" s="4"/>
      <c r="Q18" s="4"/>
      <c r="R18" s="4"/>
      <c r="S18" s="4"/>
      <c r="T18" s="4"/>
      <c r="U18" s="6"/>
      <c r="V18" s="5" t="str">
        <f>K18</f>
        <v>AuxStoOUT</v>
      </c>
      <c r="W18">
        <v>20</v>
      </c>
    </row>
    <row r="19" spans="9:23">
      <c r="I19" t="s">
        <v>62</v>
      </c>
      <c r="J19" t="s">
        <v>67</v>
      </c>
      <c r="K19" t="s">
        <v>68</v>
      </c>
      <c r="L19" t="s">
        <v>19</v>
      </c>
      <c r="M19" t="s">
        <v>14</v>
      </c>
      <c r="N19" s="4">
        <f>8/24</f>
        <v>0.33333333333333331</v>
      </c>
      <c r="O19" s="4"/>
      <c r="P19" s="4"/>
      <c r="Q19" s="4"/>
      <c r="R19" s="4"/>
      <c r="S19" s="4"/>
      <c r="T19" s="4"/>
      <c r="U19" s="5" t="str">
        <f>L19</f>
        <v>ELC</v>
      </c>
    </row>
    <row r="20" spans="9:23">
      <c r="I20" t="s">
        <v>62</v>
      </c>
      <c r="J20" t="s">
        <v>67</v>
      </c>
      <c r="K20" t="s">
        <v>26</v>
      </c>
      <c r="M20" t="s">
        <v>14</v>
      </c>
      <c r="N20" s="4">
        <v>1</v>
      </c>
      <c r="O20" s="4"/>
      <c r="P20" s="4"/>
      <c r="Q20" s="4"/>
      <c r="R20" s="4"/>
      <c r="S20" s="4"/>
      <c r="T20" s="4"/>
    </row>
    <row r="21" spans="9:23">
      <c r="I21" t="s">
        <v>62</v>
      </c>
      <c r="J21" t="s">
        <v>69</v>
      </c>
      <c r="N21" s="4">
        <f>J49</f>
        <v>2470</v>
      </c>
      <c r="O21" s="4">
        <f t="shared" ref="O21:T21" si="3">K49</f>
        <v>1714</v>
      </c>
      <c r="P21" s="4">
        <f t="shared" si="3"/>
        <v>1371</v>
      </c>
      <c r="Q21" s="4">
        <f t="shared" si="3"/>
        <v>1277</v>
      </c>
      <c r="R21" s="4">
        <f t="shared" si="3"/>
        <v>1183</v>
      </c>
      <c r="S21" s="4">
        <f t="shared" si="3"/>
        <v>1089</v>
      </c>
      <c r="T21" s="4">
        <f t="shared" si="3"/>
        <v>995</v>
      </c>
    </row>
    <row r="22" spans="9:23">
      <c r="I22" t="s">
        <v>62</v>
      </c>
      <c r="J22" t="s">
        <v>70</v>
      </c>
      <c r="N22" s="4">
        <f>J53</f>
        <v>62</v>
      </c>
      <c r="O22" s="4">
        <f t="shared" ref="O22:T22" si="4">K53</f>
        <v>43</v>
      </c>
      <c r="P22" s="4">
        <f t="shared" si="4"/>
        <v>34</v>
      </c>
      <c r="Q22" s="4">
        <f t="shared" si="4"/>
        <v>32</v>
      </c>
      <c r="R22" s="4">
        <f t="shared" si="4"/>
        <v>30</v>
      </c>
      <c r="S22" s="4">
        <f t="shared" si="4"/>
        <v>27</v>
      </c>
      <c r="T22" s="4">
        <f t="shared" si="4"/>
        <v>25</v>
      </c>
    </row>
    <row r="23" spans="9:23">
      <c r="I23" t="s">
        <v>62</v>
      </c>
      <c r="J23" t="s">
        <v>71</v>
      </c>
      <c r="M23" t="s">
        <v>18</v>
      </c>
      <c r="N23" s="4">
        <v>1</v>
      </c>
      <c r="O23" s="4"/>
      <c r="P23" s="4"/>
      <c r="Q23" s="4"/>
      <c r="R23" s="4"/>
      <c r="S23" s="4"/>
      <c r="T23" s="4"/>
    </row>
    <row r="24" spans="9:23">
      <c r="I24" t="s">
        <v>62</v>
      </c>
      <c r="J24" t="s">
        <v>72</v>
      </c>
      <c r="N24" s="9">
        <v>31.536000000000001</v>
      </c>
      <c r="O24" s="4"/>
      <c r="P24" s="4"/>
      <c r="Q24" s="4"/>
      <c r="R24" s="4"/>
      <c r="S24" s="4"/>
      <c r="T24" s="4"/>
    </row>
    <row r="25" spans="9:23">
      <c r="I25" t="s">
        <v>62</v>
      </c>
      <c r="J25" t="s">
        <v>73</v>
      </c>
      <c r="N25" s="4">
        <v>0.85</v>
      </c>
      <c r="O25" s="4"/>
      <c r="P25" s="4"/>
      <c r="Q25" s="4"/>
      <c r="R25" s="4"/>
      <c r="S25" s="4"/>
      <c r="T25" s="4"/>
    </row>
    <row r="31" spans="9:23" ht="15.75">
      <c r="I31" s="10" t="s">
        <v>74</v>
      </c>
      <c r="J31" s="11"/>
      <c r="K31" s="11"/>
      <c r="L31" s="11"/>
      <c r="M31" s="11"/>
      <c r="N31" s="11"/>
      <c r="O31" s="11"/>
      <c r="P31" s="11"/>
    </row>
    <row r="32" spans="9:23" ht="15.75">
      <c r="I32" s="10" t="s">
        <v>75</v>
      </c>
      <c r="J32" s="11"/>
      <c r="K32" s="11"/>
      <c r="L32" s="11"/>
      <c r="M32" s="11"/>
      <c r="N32" s="11"/>
      <c r="O32" s="11"/>
      <c r="P32" s="11"/>
    </row>
    <row r="33" spans="9:16">
      <c r="I33" s="12"/>
      <c r="J33" s="12"/>
      <c r="K33" s="12"/>
      <c r="L33" s="12"/>
      <c r="M33" s="12"/>
      <c r="N33" s="12"/>
      <c r="O33" s="12"/>
      <c r="P33" s="12"/>
    </row>
    <row r="34" spans="9:16" ht="15.75">
      <c r="I34" s="13" t="s">
        <v>76</v>
      </c>
      <c r="J34" s="14"/>
      <c r="K34" s="14"/>
      <c r="L34" s="14"/>
      <c r="M34" s="14"/>
      <c r="N34" s="14"/>
      <c r="O34" s="14"/>
      <c r="P34" s="14"/>
    </row>
    <row r="35" spans="9:16" ht="15.75">
      <c r="I35" s="14"/>
      <c r="J35" s="14">
        <v>2020</v>
      </c>
      <c r="K35" s="14">
        <v>2025</v>
      </c>
      <c r="L35" s="14">
        <v>2030</v>
      </c>
      <c r="M35" s="14">
        <v>2035</v>
      </c>
      <c r="N35" s="14">
        <v>2040</v>
      </c>
      <c r="O35" s="14">
        <v>2045</v>
      </c>
      <c r="P35" s="14">
        <v>2050</v>
      </c>
    </row>
    <row r="36" spans="9:16" ht="15.75">
      <c r="I36" s="15" t="s">
        <v>77</v>
      </c>
      <c r="J36" s="14"/>
      <c r="K36" s="14"/>
      <c r="L36" s="14"/>
      <c r="M36" s="14"/>
      <c r="N36" s="14"/>
      <c r="O36" s="14"/>
      <c r="P36" s="14"/>
    </row>
    <row r="37" spans="9:16" ht="15.75">
      <c r="I37" s="13" t="s">
        <v>78</v>
      </c>
      <c r="J37" s="14"/>
      <c r="K37" s="14"/>
      <c r="L37" s="14"/>
      <c r="M37" s="14"/>
      <c r="N37" s="14"/>
      <c r="O37" s="14"/>
      <c r="P37" s="14"/>
    </row>
    <row r="38" spans="9:16" ht="15.75">
      <c r="I38" s="14" t="s">
        <v>79</v>
      </c>
      <c r="J38" s="16">
        <v>1363</v>
      </c>
      <c r="K38" s="16">
        <v>839</v>
      </c>
      <c r="L38" s="16">
        <v>566</v>
      </c>
      <c r="M38" s="16">
        <v>512</v>
      </c>
      <c r="N38" s="16">
        <v>454</v>
      </c>
      <c r="O38" s="16">
        <v>400</v>
      </c>
      <c r="P38" s="16">
        <v>346</v>
      </c>
    </row>
    <row r="39" spans="9:16" ht="15.75">
      <c r="I39" s="14" t="s">
        <v>80</v>
      </c>
      <c r="J39" s="16">
        <v>1363</v>
      </c>
      <c r="K39" s="16">
        <v>1167</v>
      </c>
      <c r="L39" s="16">
        <v>981</v>
      </c>
      <c r="M39" s="16">
        <v>981</v>
      </c>
      <c r="N39" s="16">
        <v>981</v>
      </c>
      <c r="O39" s="16">
        <v>981</v>
      </c>
      <c r="P39" s="16">
        <v>981</v>
      </c>
    </row>
    <row r="40" spans="9:16" ht="15.75">
      <c r="I40" s="14" t="s">
        <v>81</v>
      </c>
      <c r="J40" s="16">
        <v>1363</v>
      </c>
      <c r="K40" s="16">
        <v>956</v>
      </c>
      <c r="L40" s="16">
        <v>784</v>
      </c>
      <c r="M40" s="16">
        <v>735</v>
      </c>
      <c r="N40" s="16">
        <v>686</v>
      </c>
      <c r="O40" s="16">
        <v>637</v>
      </c>
      <c r="P40" s="16">
        <v>588</v>
      </c>
    </row>
    <row r="41" spans="9:16" ht="15.75">
      <c r="I41" s="13" t="s">
        <v>82</v>
      </c>
      <c r="J41" s="17"/>
      <c r="K41" s="17"/>
      <c r="L41" s="17"/>
      <c r="M41" s="17"/>
      <c r="N41" s="17"/>
      <c r="O41" s="17"/>
      <c r="P41" s="17"/>
    </row>
    <row r="42" spans="9:16" ht="15.75">
      <c r="I42" s="14" t="s">
        <v>79</v>
      </c>
      <c r="J42" s="18">
        <v>34</v>
      </c>
      <c r="K42" s="18">
        <v>21</v>
      </c>
      <c r="L42" s="18">
        <v>14</v>
      </c>
      <c r="M42" s="18">
        <v>13</v>
      </c>
      <c r="N42" s="18">
        <v>11</v>
      </c>
      <c r="O42" s="18">
        <v>10</v>
      </c>
      <c r="P42" s="18">
        <v>9</v>
      </c>
    </row>
    <row r="43" spans="9:16" ht="15.75">
      <c r="I43" s="14" t="s">
        <v>80</v>
      </c>
      <c r="J43" s="18">
        <v>34</v>
      </c>
      <c r="K43" s="18">
        <v>29</v>
      </c>
      <c r="L43" s="18">
        <v>25</v>
      </c>
      <c r="M43" s="18">
        <v>25</v>
      </c>
      <c r="N43" s="18">
        <v>25</v>
      </c>
      <c r="O43" s="18">
        <v>25</v>
      </c>
      <c r="P43" s="18">
        <v>25</v>
      </c>
    </row>
    <row r="44" spans="9:16" ht="15.75">
      <c r="I44" s="14" t="s">
        <v>81</v>
      </c>
      <c r="J44" s="18">
        <v>34</v>
      </c>
      <c r="K44" s="18">
        <v>24</v>
      </c>
      <c r="L44" s="18">
        <v>20</v>
      </c>
      <c r="M44" s="18">
        <v>18</v>
      </c>
      <c r="N44" s="18">
        <v>17</v>
      </c>
      <c r="O44" s="18">
        <v>16</v>
      </c>
      <c r="P44" s="18">
        <v>15</v>
      </c>
    </row>
    <row r="45" spans="9:16" ht="15.75">
      <c r="I45" s="15" t="s">
        <v>83</v>
      </c>
      <c r="J45" s="17"/>
      <c r="K45" s="17"/>
      <c r="L45" s="17"/>
      <c r="M45" s="17"/>
      <c r="N45" s="17"/>
      <c r="O45" s="17"/>
      <c r="P45" s="17"/>
    </row>
    <row r="46" spans="9:16" ht="15.75">
      <c r="I46" s="13" t="s">
        <v>78</v>
      </c>
      <c r="J46" s="17"/>
      <c r="K46" s="17"/>
      <c r="L46" s="17"/>
      <c r="M46" s="17"/>
      <c r="N46" s="17"/>
      <c r="O46" s="17"/>
      <c r="P46" s="17"/>
    </row>
    <row r="47" spans="9:16" ht="15.75">
      <c r="I47" s="14" t="s">
        <v>79</v>
      </c>
      <c r="J47" s="16">
        <v>2470</v>
      </c>
      <c r="K47" s="16">
        <v>1518</v>
      </c>
      <c r="L47" s="16">
        <v>1024</v>
      </c>
      <c r="M47" s="16">
        <v>927</v>
      </c>
      <c r="N47" s="16">
        <v>822</v>
      </c>
      <c r="O47" s="16">
        <v>724</v>
      </c>
      <c r="P47" s="16">
        <v>626</v>
      </c>
    </row>
    <row r="48" spans="9:16" ht="15.75">
      <c r="I48" s="14" t="s">
        <v>80</v>
      </c>
      <c r="J48" s="16">
        <v>2470</v>
      </c>
      <c r="K48" s="16">
        <v>2111</v>
      </c>
      <c r="L48" s="16">
        <v>1754</v>
      </c>
      <c r="M48" s="16">
        <v>1754</v>
      </c>
      <c r="N48" s="16">
        <v>1754</v>
      </c>
      <c r="O48" s="16">
        <v>1754</v>
      </c>
      <c r="P48" s="16">
        <v>1754</v>
      </c>
    </row>
    <row r="49" spans="9:16" ht="15.75">
      <c r="I49" s="14" t="s">
        <v>81</v>
      </c>
      <c r="J49" s="16">
        <v>2470</v>
      </c>
      <c r="K49" s="16">
        <v>1714</v>
      </c>
      <c r="L49" s="16">
        <v>1371</v>
      </c>
      <c r="M49" s="16">
        <v>1277</v>
      </c>
      <c r="N49" s="16">
        <v>1183</v>
      </c>
      <c r="O49" s="16">
        <v>1089</v>
      </c>
      <c r="P49" s="16">
        <v>995</v>
      </c>
    </row>
    <row r="50" spans="9:16" ht="15.75">
      <c r="I50" s="13" t="s">
        <v>82</v>
      </c>
      <c r="J50" s="17"/>
      <c r="K50" s="17"/>
      <c r="L50" s="17"/>
      <c r="M50" s="17"/>
      <c r="N50" s="17"/>
      <c r="O50" s="17"/>
      <c r="P50" s="17"/>
    </row>
    <row r="51" spans="9:16" ht="15.75">
      <c r="I51" s="14" t="s">
        <v>79</v>
      </c>
      <c r="J51" s="18">
        <v>62</v>
      </c>
      <c r="K51" s="18">
        <v>38</v>
      </c>
      <c r="L51" s="18">
        <v>26</v>
      </c>
      <c r="M51" s="18">
        <v>23</v>
      </c>
      <c r="N51" s="18">
        <v>21</v>
      </c>
      <c r="O51" s="18">
        <v>18</v>
      </c>
      <c r="P51" s="18">
        <v>16</v>
      </c>
    </row>
    <row r="52" spans="9:16" ht="15.75">
      <c r="I52" s="14" t="s">
        <v>80</v>
      </c>
      <c r="J52" s="18">
        <v>62</v>
      </c>
      <c r="K52" s="18">
        <v>53</v>
      </c>
      <c r="L52" s="18">
        <v>44</v>
      </c>
      <c r="M52" s="18">
        <v>44</v>
      </c>
      <c r="N52" s="18">
        <v>44</v>
      </c>
      <c r="O52" s="18">
        <v>44</v>
      </c>
      <c r="P52" s="18">
        <v>44</v>
      </c>
    </row>
    <row r="53" spans="9:16" ht="15.75">
      <c r="I53" s="14" t="s">
        <v>81</v>
      </c>
      <c r="J53" s="18">
        <v>62</v>
      </c>
      <c r="K53" s="18">
        <v>43</v>
      </c>
      <c r="L53" s="18">
        <v>34</v>
      </c>
      <c r="M53" s="18">
        <v>32</v>
      </c>
      <c r="N53" s="18">
        <v>30</v>
      </c>
      <c r="O53" s="18">
        <v>27</v>
      </c>
      <c r="P53" s="18">
        <v>25</v>
      </c>
    </row>
    <row r="54" spans="9:16">
      <c r="I54" s="12"/>
      <c r="J54" s="12"/>
      <c r="K54" s="12"/>
      <c r="L54" s="12"/>
      <c r="M54" s="12"/>
      <c r="N54" s="12"/>
      <c r="O54" s="12"/>
      <c r="P54" s="12"/>
    </row>
    <row r="55" spans="9:16" ht="15.75">
      <c r="I55" s="11" t="s">
        <v>84</v>
      </c>
      <c r="J55" s="11">
        <v>0.85</v>
      </c>
      <c r="K55" s="11"/>
      <c r="L55" s="11"/>
      <c r="M55" s="11"/>
      <c r="N55" s="11"/>
      <c r="O55" s="11"/>
      <c r="P55" s="11"/>
    </row>
    <row r="56" spans="9:16" ht="15.75">
      <c r="I56" s="11" t="s">
        <v>85</v>
      </c>
      <c r="J56" s="11"/>
      <c r="K56" s="11"/>
      <c r="L56" s="11"/>
      <c r="M56" s="11"/>
      <c r="N56" s="11"/>
      <c r="O56" s="11"/>
      <c r="P56" s="11"/>
    </row>
    <row r="57" spans="9:16" ht="15.75">
      <c r="I57" s="11" t="s">
        <v>86</v>
      </c>
      <c r="J57" s="11"/>
      <c r="K57" s="11"/>
      <c r="L57" s="11"/>
      <c r="M57" s="19"/>
      <c r="N57" s="11"/>
      <c r="O57" s="11"/>
      <c r="P57" s="11"/>
    </row>
    <row r="58" spans="9:16" ht="15.75">
      <c r="I58" s="11"/>
      <c r="J58" s="11"/>
      <c r="K58" s="11"/>
      <c r="L58" s="11"/>
      <c r="M58" s="19"/>
      <c r="N58" s="11"/>
      <c r="O58" s="11"/>
      <c r="P58" s="11"/>
    </row>
    <row r="59" spans="9:16" ht="15.75">
      <c r="I59" s="11"/>
      <c r="J59" s="19"/>
      <c r="K59" s="11"/>
      <c r="L59" s="11"/>
      <c r="M59" s="19"/>
      <c r="N59" s="11"/>
      <c r="O59" s="11"/>
      <c r="P59" s="11"/>
    </row>
    <row r="60" spans="9:16" ht="15.75">
      <c r="I60" s="11"/>
      <c r="J60" s="19"/>
      <c r="K60" s="11"/>
      <c r="L60" s="11"/>
      <c r="M60" s="11"/>
      <c r="N60" s="11"/>
      <c r="O60" s="11"/>
      <c r="P60" s="11"/>
    </row>
    <row r="61" spans="9:16" ht="15.75">
      <c r="I61" s="11"/>
      <c r="J61" s="19"/>
      <c r="K61" s="11"/>
      <c r="L61" s="11"/>
      <c r="M61" s="11"/>
      <c r="N61" s="11"/>
      <c r="O61" s="11"/>
      <c r="P61" s="1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EA90E-43F0-4F26-A089-D51219939B11}">
  <dimension ref="B3:Y8"/>
  <sheetViews>
    <sheetView workbookViewId="0">
      <selection activeCell="B5" sqref="B5"/>
    </sheetView>
  </sheetViews>
  <sheetFormatPr defaultRowHeight="14.25"/>
  <cols>
    <col min="2" max="2" width="11.53125" bestFit="1" customWidth="1"/>
    <col min="3" max="3" width="8.1328125" bestFit="1" customWidth="1"/>
    <col min="4" max="4" width="14.86328125" bestFit="1" customWidth="1"/>
    <col min="5" max="5" width="11.59765625" bestFit="1" customWidth="1"/>
    <col min="6" max="6" width="14.86328125" bestFit="1" customWidth="1"/>
    <col min="7" max="7" width="9.59765625" bestFit="1" customWidth="1"/>
    <col min="8" max="8" width="9" bestFit="1" customWidth="1"/>
    <col min="9" max="9" width="4.73046875" bestFit="1" customWidth="1"/>
    <col min="10" max="10" width="1.73046875" bestFit="1" customWidth="1"/>
    <col min="11" max="11" width="6.73046875" bestFit="1" customWidth="1"/>
    <col min="12" max="12" width="14.796875" bestFit="1" customWidth="1"/>
    <col min="13" max="13" width="3.796875" bestFit="1" customWidth="1"/>
    <col min="14" max="14" width="6.265625" bestFit="1" customWidth="1"/>
    <col min="15" max="15" width="7.9296875" bestFit="1" customWidth="1"/>
    <col min="16" max="16" width="4.46484375" bestFit="1" customWidth="1"/>
    <col min="18" max="18" width="9.796875" bestFit="1" customWidth="1"/>
    <col min="19" max="19" width="11.53125" bestFit="1" customWidth="1"/>
    <col min="20" max="20" width="37.9296875" bestFit="1" customWidth="1"/>
    <col min="21" max="21" width="4.06640625" bestFit="1" customWidth="1"/>
    <col min="22" max="22" width="4.3984375" bestFit="1" customWidth="1"/>
    <col min="23" max="23" width="7.59765625" bestFit="1" customWidth="1"/>
    <col min="25" max="25" width="6.73046875" bestFit="1" customWidth="1"/>
  </cols>
  <sheetData>
    <row r="3" spans="2:25">
      <c r="B3" s="23"/>
      <c r="C3" s="23"/>
      <c r="D3" s="23"/>
      <c r="E3" s="23"/>
      <c r="F3" s="23"/>
      <c r="G3" s="23"/>
      <c r="H3" s="23" t="s">
        <v>87</v>
      </c>
      <c r="I3" s="23"/>
      <c r="J3" s="23"/>
      <c r="K3" s="23"/>
      <c r="L3" s="23"/>
      <c r="M3" s="23"/>
      <c r="N3" s="23"/>
      <c r="O3" s="23"/>
      <c r="P3" s="23"/>
      <c r="Q3" s="23"/>
      <c r="R3" s="23" t="s">
        <v>0</v>
      </c>
      <c r="S3" s="23"/>
      <c r="T3" s="23"/>
      <c r="U3" s="23"/>
      <c r="V3" s="23"/>
      <c r="W3" s="23"/>
      <c r="X3" s="23"/>
      <c r="Y3" s="23"/>
    </row>
    <row r="4" spans="2:25">
      <c r="B4" s="23" t="s">
        <v>1</v>
      </c>
      <c r="C4" t="s">
        <v>2</v>
      </c>
      <c r="D4" t="s">
        <v>3</v>
      </c>
      <c r="E4" t="s">
        <v>59</v>
      </c>
      <c r="F4" t="s">
        <v>57</v>
      </c>
      <c r="G4" t="s">
        <v>88</v>
      </c>
      <c r="H4" t="s">
        <v>89</v>
      </c>
      <c r="I4">
        <v>2030</v>
      </c>
      <c r="J4">
        <v>0</v>
      </c>
      <c r="K4" s="23" t="s">
        <v>90</v>
      </c>
      <c r="L4" s="23" t="s">
        <v>91</v>
      </c>
      <c r="M4" s="23" t="s">
        <v>60</v>
      </c>
      <c r="N4" s="23" t="s">
        <v>103</v>
      </c>
      <c r="O4" s="23" t="s">
        <v>92</v>
      </c>
      <c r="P4" s="23" t="s">
        <v>93</v>
      </c>
      <c r="Q4" s="23"/>
      <c r="R4" s="23" t="s">
        <v>6</v>
      </c>
      <c r="S4" s="23" t="s">
        <v>1</v>
      </c>
      <c r="T4" s="23" t="s">
        <v>7</v>
      </c>
      <c r="U4" s="23" t="s">
        <v>54</v>
      </c>
      <c r="V4" s="23" t="s">
        <v>55</v>
      </c>
      <c r="W4" s="23" t="s">
        <v>11</v>
      </c>
      <c r="X4" s="23" t="s">
        <v>94</v>
      </c>
      <c r="Y4" s="23" t="s">
        <v>95</v>
      </c>
    </row>
    <row r="5" spans="2:25">
      <c r="B5" t="s">
        <v>105</v>
      </c>
      <c r="C5" t="s">
        <v>19</v>
      </c>
      <c r="F5" t="s">
        <v>26</v>
      </c>
      <c r="K5" s="23">
        <v>0.90249999999999997</v>
      </c>
      <c r="L5" s="25">
        <f>24/6</f>
        <v>4</v>
      </c>
      <c r="M5" s="23">
        <v>10</v>
      </c>
      <c r="N5" s="23">
        <v>150</v>
      </c>
      <c r="O5" s="25">
        <v>1</v>
      </c>
      <c r="P5" s="23">
        <v>1</v>
      </c>
      <c r="Q5" s="23"/>
      <c r="R5" s="23" t="s">
        <v>98</v>
      </c>
      <c r="S5" s="23" t="str">
        <f>B5</f>
        <v>ev_battery</v>
      </c>
      <c r="T5" s="23" t="s">
        <v>96</v>
      </c>
      <c r="U5" s="23" t="s">
        <v>21</v>
      </c>
      <c r="V5" s="23" t="s">
        <v>21</v>
      </c>
      <c r="W5" s="23" t="s">
        <v>14</v>
      </c>
      <c r="X5" s="23"/>
      <c r="Y5" s="23"/>
    </row>
    <row r="6" spans="2:25">
      <c r="B6" s="23"/>
      <c r="F6" t="s">
        <v>68</v>
      </c>
      <c r="K6" s="23"/>
      <c r="L6" s="24">
        <v>1</v>
      </c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</row>
    <row r="7" spans="2:25">
      <c r="B7" s="23"/>
      <c r="D7" t="s">
        <v>97</v>
      </c>
      <c r="E7" t="s">
        <v>48</v>
      </c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</row>
    <row r="8" spans="2:25" ht="17.649999999999999">
      <c r="B8" s="20"/>
      <c r="E8" s="26"/>
      <c r="F8" t="str">
        <f>C5</f>
        <v>ELC</v>
      </c>
      <c r="G8" t="str">
        <f>E7</f>
        <v>AuxStoIN</v>
      </c>
      <c r="H8" t="s">
        <v>65</v>
      </c>
      <c r="I8">
        <v>1</v>
      </c>
      <c r="J8">
        <v>3</v>
      </c>
      <c r="K8" s="21"/>
      <c r="L8" s="21"/>
      <c r="M8" s="21"/>
      <c r="N8" s="21"/>
      <c r="O8" s="21"/>
      <c r="P8" s="21"/>
      <c r="Q8" s="20"/>
      <c r="R8" s="20"/>
      <c r="S8" s="20"/>
      <c r="T8" s="20"/>
      <c r="U8" s="20"/>
      <c r="V8" s="20"/>
      <c r="W8" s="22"/>
      <c r="X8" s="22"/>
      <c r="Y8" s="2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C82BF-8CEA-4462-8232-5E2FDCFC5530}">
  <dimension ref="A1:P37"/>
  <sheetViews>
    <sheetView workbookViewId="0">
      <selection sqref="A1:H1"/>
    </sheetView>
  </sheetViews>
  <sheetFormatPr defaultRowHeight="14.25"/>
  <cols>
    <col min="2" max="2" width="10.59765625" customWidth="1"/>
    <col min="3" max="3" width="12.796875" bestFit="1" customWidth="1"/>
    <col min="4" max="4" width="30.59765625" customWidth="1"/>
    <col min="5" max="5" width="12" bestFit="1" customWidth="1"/>
    <col min="6" max="6" width="11.265625" bestFit="1" customWidth="1"/>
    <col min="7" max="7" width="12.46484375" bestFit="1" customWidth="1"/>
    <col min="8" max="8" width="10.59765625" customWidth="1"/>
    <col min="11" max="11" width="12.796875" bestFit="1" customWidth="1"/>
    <col min="12" max="14" width="10.59765625" customWidth="1"/>
    <col min="15" max="15" width="19.265625" bestFit="1" customWidth="1"/>
    <col min="16" max="16" width="10.59765625" customWidth="1"/>
  </cols>
  <sheetData>
    <row r="1" spans="1:16" ht="22.05" customHeight="1">
      <c r="A1" s="27" t="s">
        <v>121</v>
      </c>
      <c r="B1" s="27"/>
      <c r="C1" s="27"/>
      <c r="D1" s="27"/>
      <c r="E1" s="27"/>
      <c r="F1" s="27"/>
      <c r="G1" s="27"/>
      <c r="H1" s="27"/>
    </row>
    <row r="2" spans="1:16" ht="14.65" thickBot="1">
      <c r="B2" s="28" t="s">
        <v>110</v>
      </c>
      <c r="K2" s="28" t="s">
        <v>122</v>
      </c>
    </row>
    <row r="3" spans="1:16" ht="15.75" thickBot="1">
      <c r="B3" s="29" t="s">
        <v>126</v>
      </c>
      <c r="C3" s="29" t="s">
        <v>111</v>
      </c>
      <c r="D3" s="29" t="s">
        <v>112</v>
      </c>
      <c r="E3" s="29" t="s">
        <v>127</v>
      </c>
      <c r="F3" s="29" t="s">
        <v>128</v>
      </c>
      <c r="G3" s="29" t="s">
        <v>113</v>
      </c>
      <c r="H3" s="29" t="s">
        <v>129</v>
      </c>
      <c r="K3" s="29" t="s">
        <v>111</v>
      </c>
      <c r="L3" s="29" t="s">
        <v>201</v>
      </c>
      <c r="M3" s="29" t="s">
        <v>202</v>
      </c>
      <c r="N3" s="29" t="s">
        <v>203</v>
      </c>
      <c r="O3" s="29" t="s">
        <v>204</v>
      </c>
      <c r="P3" s="29" t="s">
        <v>205</v>
      </c>
    </row>
    <row r="4" spans="1:16">
      <c r="B4" s="30" t="s">
        <v>130</v>
      </c>
      <c r="C4" s="30" t="s">
        <v>131</v>
      </c>
      <c r="D4" s="30" t="s">
        <v>132</v>
      </c>
      <c r="E4" s="30" t="s">
        <v>10</v>
      </c>
      <c r="F4" s="30" t="s">
        <v>21</v>
      </c>
      <c r="G4" s="30" t="s">
        <v>133</v>
      </c>
      <c r="H4" s="30" t="s">
        <v>134</v>
      </c>
      <c r="K4" s="30" t="s">
        <v>131</v>
      </c>
      <c r="L4" s="30" t="s">
        <v>206</v>
      </c>
      <c r="M4" s="34">
        <v>4.4850000000000003</v>
      </c>
      <c r="N4" s="32">
        <v>0.17207976588628759</v>
      </c>
      <c r="O4" s="34">
        <v>-260.38131496262247</v>
      </c>
      <c r="P4" s="35">
        <v>3</v>
      </c>
    </row>
    <row r="5" spans="1:16">
      <c r="B5" s="31" t="s">
        <v>130</v>
      </c>
      <c r="C5" s="31" t="s">
        <v>135</v>
      </c>
      <c r="D5" s="31" t="s">
        <v>136</v>
      </c>
      <c r="E5" s="31" t="s">
        <v>10</v>
      </c>
      <c r="F5" s="31" t="s">
        <v>21</v>
      </c>
      <c r="G5" s="31" t="s">
        <v>133</v>
      </c>
      <c r="H5" s="31" t="s">
        <v>134</v>
      </c>
      <c r="K5" s="31" t="s">
        <v>135</v>
      </c>
      <c r="L5" s="31" t="s">
        <v>206</v>
      </c>
      <c r="M5" s="36">
        <v>12.891</v>
      </c>
      <c r="N5" s="33">
        <v>0.1698619385617873</v>
      </c>
      <c r="O5" s="36">
        <v>48.846136053028133</v>
      </c>
      <c r="P5" s="37">
        <v>4</v>
      </c>
    </row>
    <row r="6" spans="1:16">
      <c r="B6" s="30" t="s">
        <v>130</v>
      </c>
      <c r="C6" s="30" t="s">
        <v>137</v>
      </c>
      <c r="D6" s="30" t="s">
        <v>138</v>
      </c>
      <c r="E6" s="30" t="s">
        <v>10</v>
      </c>
      <c r="F6" s="30" t="s">
        <v>21</v>
      </c>
      <c r="G6" s="30" t="s">
        <v>133</v>
      </c>
      <c r="H6" s="30" t="s">
        <v>134</v>
      </c>
      <c r="K6" s="30" t="s">
        <v>137</v>
      </c>
      <c r="L6" s="30" t="s">
        <v>206</v>
      </c>
      <c r="M6" s="34">
        <v>19.716000000000001</v>
      </c>
      <c r="N6" s="32">
        <v>0.16944320602556298</v>
      </c>
      <c r="O6" s="34">
        <v>-459.17003937401591</v>
      </c>
      <c r="P6" s="35">
        <v>2</v>
      </c>
    </row>
    <row r="7" spans="1:16">
      <c r="B7" s="31" t="s">
        <v>130</v>
      </c>
      <c r="C7" s="31" t="s">
        <v>139</v>
      </c>
      <c r="D7" s="31" t="s">
        <v>140</v>
      </c>
      <c r="E7" s="31" t="s">
        <v>10</v>
      </c>
      <c r="F7" s="31" t="s">
        <v>21</v>
      </c>
      <c r="G7" s="31" t="s">
        <v>133</v>
      </c>
      <c r="H7" s="31" t="s">
        <v>134</v>
      </c>
      <c r="K7" s="31" t="s">
        <v>139</v>
      </c>
      <c r="L7" s="31" t="s">
        <v>206</v>
      </c>
      <c r="M7" s="36">
        <v>17.923500000000001</v>
      </c>
      <c r="N7" s="33">
        <v>0.1675770775797138</v>
      </c>
      <c r="O7" s="36">
        <v>50.608167348473728</v>
      </c>
      <c r="P7" s="37">
        <v>5</v>
      </c>
    </row>
    <row r="8" spans="1:16">
      <c r="B8" s="30" t="s">
        <v>130</v>
      </c>
      <c r="C8" s="30" t="s">
        <v>141</v>
      </c>
      <c r="D8" s="30" t="s">
        <v>142</v>
      </c>
      <c r="E8" s="30" t="s">
        <v>10</v>
      </c>
      <c r="F8" s="30" t="s">
        <v>21</v>
      </c>
      <c r="G8" s="30" t="s">
        <v>133</v>
      </c>
      <c r="H8" s="30" t="s">
        <v>134</v>
      </c>
      <c r="K8" s="30" t="s">
        <v>141</v>
      </c>
      <c r="L8" s="30" t="s">
        <v>206</v>
      </c>
      <c r="M8" s="34">
        <v>10.058999999999999</v>
      </c>
      <c r="N8" s="32">
        <v>0.16622442588726513</v>
      </c>
      <c r="O8" s="34">
        <v>-468.0534454093999</v>
      </c>
      <c r="P8" s="35">
        <v>1</v>
      </c>
    </row>
    <row r="9" spans="1:16">
      <c r="B9" s="31" t="s">
        <v>130</v>
      </c>
      <c r="C9" s="31" t="s">
        <v>143</v>
      </c>
      <c r="D9" s="31" t="s">
        <v>144</v>
      </c>
      <c r="E9" s="31" t="s">
        <v>10</v>
      </c>
      <c r="F9" s="31" t="s">
        <v>21</v>
      </c>
      <c r="G9" s="31" t="s">
        <v>133</v>
      </c>
      <c r="H9" s="31" t="s">
        <v>134</v>
      </c>
      <c r="K9" s="31" t="s">
        <v>143</v>
      </c>
      <c r="L9" s="31" t="s">
        <v>206</v>
      </c>
      <c r="M9" s="36">
        <v>8.9879999999999995</v>
      </c>
      <c r="N9" s="33">
        <v>0.16290011682242991</v>
      </c>
      <c r="O9" s="36">
        <v>-242.63037543049845</v>
      </c>
      <c r="P9" s="37">
        <v>3</v>
      </c>
    </row>
    <row r="10" spans="1:16">
      <c r="B10" s="30" t="s">
        <v>130</v>
      </c>
      <c r="C10" s="30" t="s">
        <v>145</v>
      </c>
      <c r="D10" s="30" t="s">
        <v>146</v>
      </c>
      <c r="E10" s="30" t="s">
        <v>10</v>
      </c>
      <c r="F10" s="30" t="s">
        <v>21</v>
      </c>
      <c r="G10" s="30" t="s">
        <v>133</v>
      </c>
      <c r="H10" s="30" t="s">
        <v>134</v>
      </c>
      <c r="K10" s="30" t="s">
        <v>145</v>
      </c>
      <c r="L10" s="30" t="s">
        <v>206</v>
      </c>
      <c r="M10" s="34">
        <v>14.228249999999999</v>
      </c>
      <c r="N10" s="32">
        <v>0.16201106952717309</v>
      </c>
      <c r="O10" s="34">
        <v>-480.23809516561562</v>
      </c>
      <c r="P10" s="35">
        <v>2</v>
      </c>
    </row>
    <row r="11" spans="1:16">
      <c r="B11" s="31" t="s">
        <v>130</v>
      </c>
      <c r="C11" s="31" t="s">
        <v>147</v>
      </c>
      <c r="D11" s="31" t="s">
        <v>148</v>
      </c>
      <c r="E11" s="31" t="s">
        <v>10</v>
      </c>
      <c r="F11" s="31" t="s">
        <v>21</v>
      </c>
      <c r="G11" s="31" t="s">
        <v>133</v>
      </c>
      <c r="H11" s="31" t="s">
        <v>134</v>
      </c>
      <c r="K11" s="31" t="s">
        <v>147</v>
      </c>
      <c r="L11" s="31" t="s">
        <v>206</v>
      </c>
      <c r="M11" s="36">
        <v>20.51925</v>
      </c>
      <c r="N11" s="33">
        <v>0.16084469461603129</v>
      </c>
      <c r="O11" s="36">
        <v>52.599937726434263</v>
      </c>
      <c r="P11" s="37">
        <v>5</v>
      </c>
    </row>
    <row r="12" spans="1:16">
      <c r="B12" s="30" t="s">
        <v>130</v>
      </c>
      <c r="C12" s="30" t="s">
        <v>149</v>
      </c>
      <c r="D12" s="30" t="s">
        <v>150</v>
      </c>
      <c r="E12" s="30" t="s">
        <v>10</v>
      </c>
      <c r="F12" s="30" t="s">
        <v>21</v>
      </c>
      <c r="G12" s="30" t="s">
        <v>133</v>
      </c>
      <c r="H12" s="30" t="s">
        <v>134</v>
      </c>
      <c r="K12" s="30" t="s">
        <v>149</v>
      </c>
      <c r="L12" s="30" t="s">
        <v>206</v>
      </c>
      <c r="M12" s="34">
        <v>11.182499999999999</v>
      </c>
      <c r="N12" s="32">
        <v>0.15856659959758554</v>
      </c>
      <c r="O12" s="34">
        <v>50.469254511825994</v>
      </c>
      <c r="P12" s="35">
        <v>4</v>
      </c>
    </row>
    <row r="13" spans="1:16">
      <c r="B13" s="31" t="s">
        <v>130</v>
      </c>
      <c r="C13" s="31" t="s">
        <v>151</v>
      </c>
      <c r="D13" s="31" t="s">
        <v>152</v>
      </c>
      <c r="E13" s="31" t="s">
        <v>10</v>
      </c>
      <c r="F13" s="31" t="s">
        <v>21</v>
      </c>
      <c r="G13" s="31" t="s">
        <v>133</v>
      </c>
      <c r="H13" s="31" t="s">
        <v>134</v>
      </c>
      <c r="K13" s="31" t="s">
        <v>151</v>
      </c>
      <c r="L13" s="31" t="s">
        <v>206</v>
      </c>
      <c r="M13" s="36">
        <v>16.475999999999999</v>
      </c>
      <c r="N13" s="33">
        <v>0.15795634559359067</v>
      </c>
      <c r="O13" s="36">
        <v>-494.10496878193487</v>
      </c>
      <c r="P13" s="37">
        <v>1</v>
      </c>
    </row>
    <row r="14" spans="1:16">
      <c r="B14" s="30" t="s">
        <v>130</v>
      </c>
      <c r="C14" s="30" t="s">
        <v>153</v>
      </c>
      <c r="D14" s="30" t="s">
        <v>154</v>
      </c>
      <c r="E14" s="30" t="s">
        <v>10</v>
      </c>
      <c r="F14" s="30" t="s">
        <v>21</v>
      </c>
      <c r="G14" s="30" t="s">
        <v>133</v>
      </c>
      <c r="H14" s="30" t="s">
        <v>134</v>
      </c>
      <c r="K14" s="30" t="s">
        <v>153</v>
      </c>
      <c r="L14" s="30" t="s">
        <v>206</v>
      </c>
      <c r="M14" s="34">
        <v>9.6382499999999993</v>
      </c>
      <c r="N14" s="32">
        <v>0.1512029414053381</v>
      </c>
      <c r="O14" s="34">
        <v>-163.21392462574701</v>
      </c>
      <c r="P14" s="35">
        <v>3</v>
      </c>
    </row>
    <row r="15" spans="1:16">
      <c r="B15" s="31" t="s">
        <v>130</v>
      </c>
      <c r="C15" s="31" t="s">
        <v>155</v>
      </c>
      <c r="D15" s="31" t="s">
        <v>156</v>
      </c>
      <c r="E15" s="31" t="s">
        <v>10</v>
      </c>
      <c r="F15" s="31" t="s">
        <v>21</v>
      </c>
      <c r="G15" s="31" t="s">
        <v>133</v>
      </c>
      <c r="H15" s="31" t="s">
        <v>134</v>
      </c>
      <c r="K15" s="31" t="s">
        <v>155</v>
      </c>
      <c r="L15" s="31" t="s">
        <v>206</v>
      </c>
      <c r="M15" s="36">
        <v>9.9194999999999993</v>
      </c>
      <c r="N15" s="33">
        <v>0.15027135944352035</v>
      </c>
      <c r="O15" s="36">
        <v>-516.93861645450727</v>
      </c>
      <c r="P15" s="37">
        <v>2</v>
      </c>
    </row>
    <row r="16" spans="1:16">
      <c r="B16" s="30" t="s">
        <v>130</v>
      </c>
      <c r="C16" s="30" t="s">
        <v>157</v>
      </c>
      <c r="D16" s="30" t="s">
        <v>158</v>
      </c>
      <c r="E16" s="30" t="s">
        <v>10</v>
      </c>
      <c r="F16" s="30" t="s">
        <v>21</v>
      </c>
      <c r="G16" s="30" t="s">
        <v>133</v>
      </c>
      <c r="H16" s="30" t="s">
        <v>134</v>
      </c>
      <c r="K16" s="30" t="s">
        <v>157</v>
      </c>
      <c r="L16" s="30" t="s">
        <v>206</v>
      </c>
      <c r="M16" s="34">
        <v>12.801</v>
      </c>
      <c r="N16" s="32">
        <v>0.14921836184673071</v>
      </c>
      <c r="O16" s="34">
        <v>56.934706382880997</v>
      </c>
      <c r="P16" s="35">
        <v>4</v>
      </c>
    </row>
    <row r="17" spans="2:16">
      <c r="B17" s="31" t="s">
        <v>130</v>
      </c>
      <c r="C17" s="31" t="s">
        <v>159</v>
      </c>
      <c r="D17" s="31" t="s">
        <v>160</v>
      </c>
      <c r="E17" s="31" t="s">
        <v>10</v>
      </c>
      <c r="F17" s="31" t="s">
        <v>21</v>
      </c>
      <c r="G17" s="31" t="s">
        <v>133</v>
      </c>
      <c r="H17" s="31" t="s">
        <v>134</v>
      </c>
      <c r="K17" s="31" t="s">
        <v>159</v>
      </c>
      <c r="L17" s="31" t="s">
        <v>206</v>
      </c>
      <c r="M17" s="36">
        <v>12.7905</v>
      </c>
      <c r="N17" s="33">
        <v>0.14710097337867947</v>
      </c>
      <c r="O17" s="36">
        <v>59.513488525287578</v>
      </c>
      <c r="P17" s="37">
        <v>5</v>
      </c>
    </row>
    <row r="18" spans="2:16">
      <c r="B18" s="30" t="s">
        <v>130</v>
      </c>
      <c r="C18" s="30" t="s">
        <v>161</v>
      </c>
      <c r="D18" s="30" t="s">
        <v>162</v>
      </c>
      <c r="E18" s="30" t="s">
        <v>10</v>
      </c>
      <c r="F18" s="30" t="s">
        <v>21</v>
      </c>
      <c r="G18" s="30" t="s">
        <v>133</v>
      </c>
      <c r="H18" s="30" t="s">
        <v>134</v>
      </c>
      <c r="K18" s="30" t="s">
        <v>161</v>
      </c>
      <c r="L18" s="30" t="s">
        <v>206</v>
      </c>
      <c r="M18" s="34">
        <v>17.852250000000002</v>
      </c>
      <c r="N18" s="32">
        <v>0.14688295592992479</v>
      </c>
      <c r="O18" s="34">
        <v>-528.4728934231556</v>
      </c>
      <c r="P18" s="35">
        <v>1</v>
      </c>
    </row>
    <row r="19" spans="2:16">
      <c r="B19" s="31" t="s">
        <v>130</v>
      </c>
      <c r="C19" s="31" t="s">
        <v>163</v>
      </c>
      <c r="D19" s="31" t="s">
        <v>164</v>
      </c>
      <c r="E19" s="31" t="s">
        <v>10</v>
      </c>
      <c r="F19" s="31" t="s">
        <v>21</v>
      </c>
      <c r="G19" s="31" t="s">
        <v>133</v>
      </c>
      <c r="H19" s="31" t="s">
        <v>134</v>
      </c>
      <c r="K19" s="31" t="s">
        <v>163</v>
      </c>
      <c r="L19" s="31" t="s">
        <v>206</v>
      </c>
      <c r="M19" s="36">
        <v>109.44825</v>
      </c>
      <c r="N19" s="33">
        <v>0.14258809300285752</v>
      </c>
      <c r="O19" s="36">
        <v>-198.12226586898629</v>
      </c>
      <c r="P19" s="37">
        <v>3</v>
      </c>
    </row>
    <row r="20" spans="2:16">
      <c r="B20" s="30" t="s">
        <v>130</v>
      </c>
      <c r="C20" s="30" t="s">
        <v>165</v>
      </c>
      <c r="D20" s="30" t="s">
        <v>166</v>
      </c>
      <c r="E20" s="30" t="s">
        <v>10</v>
      </c>
      <c r="F20" s="30" t="s">
        <v>21</v>
      </c>
      <c r="G20" s="30" t="s">
        <v>133</v>
      </c>
      <c r="H20" s="30" t="s">
        <v>134</v>
      </c>
      <c r="K20" s="30" t="s">
        <v>165</v>
      </c>
      <c r="L20" s="30" t="s">
        <v>206</v>
      </c>
      <c r="M20" s="34">
        <v>115.75125</v>
      </c>
      <c r="N20" s="32">
        <v>0.14036156412997702</v>
      </c>
      <c r="O20" s="34">
        <v>-553.50273740033947</v>
      </c>
      <c r="P20" s="35">
        <v>2</v>
      </c>
    </row>
    <row r="21" spans="2:16">
      <c r="B21" s="31" t="s">
        <v>130</v>
      </c>
      <c r="C21" s="31" t="s">
        <v>167</v>
      </c>
      <c r="D21" s="31" t="s">
        <v>168</v>
      </c>
      <c r="E21" s="31" t="s">
        <v>10</v>
      </c>
      <c r="F21" s="31" t="s">
        <v>21</v>
      </c>
      <c r="G21" s="31" t="s">
        <v>133</v>
      </c>
      <c r="H21" s="31" t="s">
        <v>134</v>
      </c>
      <c r="K21" s="31" t="s">
        <v>167</v>
      </c>
      <c r="L21" s="31" t="s">
        <v>206</v>
      </c>
      <c r="M21" s="36">
        <v>134.13525000000001</v>
      </c>
      <c r="N21" s="33">
        <v>0.13907172611226357</v>
      </c>
      <c r="O21" s="36">
        <v>59.913907427358694</v>
      </c>
      <c r="P21" s="37">
        <v>4</v>
      </c>
    </row>
    <row r="22" spans="2:16">
      <c r="B22" s="30" t="s">
        <v>130</v>
      </c>
      <c r="C22" s="30" t="s">
        <v>169</v>
      </c>
      <c r="D22" s="30" t="s">
        <v>170</v>
      </c>
      <c r="E22" s="30" t="s">
        <v>10</v>
      </c>
      <c r="F22" s="30" t="s">
        <v>21</v>
      </c>
      <c r="G22" s="30" t="s">
        <v>133</v>
      </c>
      <c r="H22" s="30" t="s">
        <v>134</v>
      </c>
      <c r="K22" s="30" t="s">
        <v>169</v>
      </c>
      <c r="L22" s="30" t="s">
        <v>206</v>
      </c>
      <c r="M22" s="34">
        <v>127.9695</v>
      </c>
      <c r="N22" s="32">
        <v>0.13770733065300719</v>
      </c>
      <c r="O22" s="34">
        <v>62.781491544020007</v>
      </c>
      <c r="P22" s="35">
        <v>5</v>
      </c>
    </row>
    <row r="23" spans="2:16">
      <c r="B23" s="31" t="s">
        <v>130</v>
      </c>
      <c r="C23" s="31" t="s">
        <v>171</v>
      </c>
      <c r="D23" s="31" t="s">
        <v>172</v>
      </c>
      <c r="E23" s="31" t="s">
        <v>10</v>
      </c>
      <c r="F23" s="31" t="s">
        <v>21</v>
      </c>
      <c r="G23" s="31" t="s">
        <v>133</v>
      </c>
      <c r="H23" s="31" t="s">
        <v>134</v>
      </c>
      <c r="K23" s="31" t="s">
        <v>171</v>
      </c>
      <c r="L23" s="31" t="s">
        <v>206</v>
      </c>
      <c r="M23" s="36">
        <v>162.23025000000001</v>
      </c>
      <c r="N23" s="33">
        <v>0.13669631126130913</v>
      </c>
      <c r="O23" s="36">
        <v>-569.35352542739861</v>
      </c>
      <c r="P23" s="37">
        <v>1</v>
      </c>
    </row>
    <row r="24" spans="2:16">
      <c r="B24" s="30" t="s">
        <v>130</v>
      </c>
      <c r="C24" s="30" t="s">
        <v>173</v>
      </c>
      <c r="D24" s="30" t="s">
        <v>174</v>
      </c>
      <c r="E24" s="30" t="s">
        <v>10</v>
      </c>
      <c r="F24" s="30" t="s">
        <v>21</v>
      </c>
      <c r="G24" s="30" t="s">
        <v>133</v>
      </c>
      <c r="H24" s="30" t="s">
        <v>134</v>
      </c>
      <c r="K24" s="30" t="s">
        <v>173</v>
      </c>
      <c r="L24" s="30" t="s">
        <v>206</v>
      </c>
      <c r="M24" s="34">
        <v>195.78675000000001</v>
      </c>
      <c r="N24" s="32">
        <v>0.13185893069883431</v>
      </c>
      <c r="O24" s="34">
        <v>-248.27867401783092</v>
      </c>
      <c r="P24" s="35">
        <v>3</v>
      </c>
    </row>
    <row r="25" spans="2:16">
      <c r="B25" s="31" t="s">
        <v>130</v>
      </c>
      <c r="C25" s="31" t="s">
        <v>175</v>
      </c>
      <c r="D25" s="31" t="s">
        <v>176</v>
      </c>
      <c r="E25" s="31" t="s">
        <v>10</v>
      </c>
      <c r="F25" s="31" t="s">
        <v>21</v>
      </c>
      <c r="G25" s="31" t="s">
        <v>133</v>
      </c>
      <c r="H25" s="31" t="s">
        <v>134</v>
      </c>
      <c r="K25" s="31" t="s">
        <v>175</v>
      </c>
      <c r="L25" s="31" t="s">
        <v>206</v>
      </c>
      <c r="M25" s="36">
        <v>194.892</v>
      </c>
      <c r="N25" s="33">
        <v>0.13020634120435937</v>
      </c>
      <c r="O25" s="36">
        <v>-596.68123791496566</v>
      </c>
      <c r="P25" s="37">
        <v>2</v>
      </c>
    </row>
    <row r="26" spans="2:16">
      <c r="B26" s="30" t="s">
        <v>130</v>
      </c>
      <c r="C26" s="30" t="s">
        <v>177</v>
      </c>
      <c r="D26" s="30" t="s">
        <v>178</v>
      </c>
      <c r="E26" s="30" t="s">
        <v>10</v>
      </c>
      <c r="F26" s="30" t="s">
        <v>21</v>
      </c>
      <c r="G26" s="30" t="s">
        <v>133</v>
      </c>
      <c r="H26" s="30" t="s">
        <v>134</v>
      </c>
      <c r="K26" s="30" t="s">
        <v>177</v>
      </c>
      <c r="L26" s="30" t="s">
        <v>206</v>
      </c>
      <c r="M26" s="34">
        <v>198.34125</v>
      </c>
      <c r="N26" s="32">
        <v>0.1293933523661871</v>
      </c>
      <c r="O26" s="34">
        <v>65.037462047284819</v>
      </c>
      <c r="P26" s="35">
        <v>4</v>
      </c>
    </row>
    <row r="27" spans="2:16">
      <c r="B27" s="31" t="s">
        <v>130</v>
      </c>
      <c r="C27" s="31" t="s">
        <v>179</v>
      </c>
      <c r="D27" s="31" t="s">
        <v>180</v>
      </c>
      <c r="E27" s="31" t="s">
        <v>10</v>
      </c>
      <c r="F27" s="31" t="s">
        <v>21</v>
      </c>
      <c r="G27" s="31" t="s">
        <v>133</v>
      </c>
      <c r="H27" s="31" t="s">
        <v>134</v>
      </c>
      <c r="K27" s="31" t="s">
        <v>179</v>
      </c>
      <c r="L27" s="31" t="s">
        <v>206</v>
      </c>
      <c r="M27" s="36">
        <v>200.8725</v>
      </c>
      <c r="N27" s="33">
        <v>0.12782779001605496</v>
      </c>
      <c r="O27" s="36">
        <v>68.28694094146536</v>
      </c>
      <c r="P27" s="37">
        <v>5</v>
      </c>
    </row>
    <row r="28" spans="2:16">
      <c r="B28" s="30" t="s">
        <v>130</v>
      </c>
      <c r="C28" s="30" t="s">
        <v>181</v>
      </c>
      <c r="D28" s="30" t="s">
        <v>182</v>
      </c>
      <c r="E28" s="30" t="s">
        <v>10</v>
      </c>
      <c r="F28" s="30" t="s">
        <v>21</v>
      </c>
      <c r="G28" s="30" t="s">
        <v>133</v>
      </c>
      <c r="H28" s="30" t="s">
        <v>134</v>
      </c>
      <c r="K28" s="30" t="s">
        <v>181</v>
      </c>
      <c r="L28" s="30" t="s">
        <v>206</v>
      </c>
      <c r="M28" s="34">
        <v>211.61699999999999</v>
      </c>
      <c r="N28" s="32">
        <v>0.12598039028055402</v>
      </c>
      <c r="O28" s="34">
        <v>-617.74365601580473</v>
      </c>
      <c r="P28" s="35">
        <v>1</v>
      </c>
    </row>
    <row r="29" spans="2:16">
      <c r="B29" s="31" t="s">
        <v>130</v>
      </c>
      <c r="C29" s="31" t="s">
        <v>183</v>
      </c>
      <c r="D29" s="31" t="s">
        <v>184</v>
      </c>
      <c r="E29" s="31" t="s">
        <v>10</v>
      </c>
      <c r="F29" s="31" t="s">
        <v>21</v>
      </c>
      <c r="G29" s="31" t="s">
        <v>133</v>
      </c>
      <c r="H29" s="31" t="s">
        <v>134</v>
      </c>
      <c r="K29" s="31" t="s">
        <v>183</v>
      </c>
      <c r="L29" s="31" t="s">
        <v>206</v>
      </c>
      <c r="M29" s="36">
        <v>182.48474999999999</v>
      </c>
      <c r="N29" s="33">
        <v>0.12216608237126662</v>
      </c>
      <c r="O29" s="36">
        <v>-264.01746957920824</v>
      </c>
      <c r="P29" s="37">
        <v>3</v>
      </c>
    </row>
    <row r="30" spans="2:16">
      <c r="B30" s="30" t="s">
        <v>130</v>
      </c>
      <c r="C30" s="30" t="s">
        <v>185</v>
      </c>
      <c r="D30" s="30" t="s">
        <v>186</v>
      </c>
      <c r="E30" s="30" t="s">
        <v>10</v>
      </c>
      <c r="F30" s="30" t="s">
        <v>21</v>
      </c>
      <c r="G30" s="30" t="s">
        <v>133</v>
      </c>
      <c r="H30" s="30" t="s">
        <v>134</v>
      </c>
      <c r="K30" s="30" t="s">
        <v>185</v>
      </c>
      <c r="L30" s="30" t="s">
        <v>206</v>
      </c>
      <c r="M30" s="34">
        <v>179.43450000000001</v>
      </c>
      <c r="N30" s="32">
        <v>0.12180929670715497</v>
      </c>
      <c r="O30" s="34">
        <v>-639.07167182860292</v>
      </c>
      <c r="P30" s="35">
        <v>2</v>
      </c>
    </row>
    <row r="31" spans="2:16">
      <c r="B31" s="31" t="s">
        <v>130</v>
      </c>
      <c r="C31" s="31" t="s">
        <v>187</v>
      </c>
      <c r="D31" s="31" t="s">
        <v>188</v>
      </c>
      <c r="E31" s="31" t="s">
        <v>10</v>
      </c>
      <c r="F31" s="31" t="s">
        <v>21</v>
      </c>
      <c r="G31" s="31" t="s">
        <v>133</v>
      </c>
      <c r="H31" s="31" t="s">
        <v>134</v>
      </c>
      <c r="K31" s="31" t="s">
        <v>187</v>
      </c>
      <c r="L31" s="31" t="s">
        <v>206</v>
      </c>
      <c r="M31" s="36">
        <v>189.40575000000001</v>
      </c>
      <c r="N31" s="33">
        <v>0.1205374097671269</v>
      </c>
      <c r="O31" s="36">
        <v>68.79538802487825</v>
      </c>
      <c r="P31" s="37">
        <v>4</v>
      </c>
    </row>
    <row r="32" spans="2:16">
      <c r="B32" s="30" t="s">
        <v>130</v>
      </c>
      <c r="C32" s="30" t="s">
        <v>189</v>
      </c>
      <c r="D32" s="30" t="s">
        <v>190</v>
      </c>
      <c r="E32" s="30" t="s">
        <v>10</v>
      </c>
      <c r="F32" s="30" t="s">
        <v>21</v>
      </c>
      <c r="G32" s="30" t="s">
        <v>133</v>
      </c>
      <c r="H32" s="30" t="s">
        <v>134</v>
      </c>
      <c r="K32" s="30" t="s">
        <v>189</v>
      </c>
      <c r="L32" s="30" t="s">
        <v>206</v>
      </c>
      <c r="M32" s="34">
        <v>195.37875</v>
      </c>
      <c r="N32" s="32">
        <v>0.12007504270551426</v>
      </c>
      <c r="O32" s="34">
        <v>72.424342847521928</v>
      </c>
      <c r="P32" s="35">
        <v>5</v>
      </c>
    </row>
    <row r="33" spans="2:16">
      <c r="B33" s="31" t="s">
        <v>130</v>
      </c>
      <c r="C33" s="31" t="s">
        <v>191</v>
      </c>
      <c r="D33" s="31" t="s">
        <v>192</v>
      </c>
      <c r="E33" s="31" t="s">
        <v>10</v>
      </c>
      <c r="F33" s="31" t="s">
        <v>21</v>
      </c>
      <c r="G33" s="31" t="s">
        <v>133</v>
      </c>
      <c r="H33" s="31" t="s">
        <v>134</v>
      </c>
      <c r="K33" s="31" t="s">
        <v>191</v>
      </c>
      <c r="L33" s="31" t="s">
        <v>206</v>
      </c>
      <c r="M33" s="36">
        <v>214.29374999999999</v>
      </c>
      <c r="N33" s="33">
        <v>0.11804428733922478</v>
      </c>
      <c r="O33" s="36">
        <v>-660.05200973799219</v>
      </c>
      <c r="P33" s="37">
        <v>1</v>
      </c>
    </row>
    <row r="34" spans="2:16">
      <c r="B34" s="30" t="s">
        <v>130</v>
      </c>
      <c r="C34" s="30" t="s">
        <v>193</v>
      </c>
      <c r="D34" s="30" t="s">
        <v>194</v>
      </c>
      <c r="E34" s="30" t="s">
        <v>10</v>
      </c>
      <c r="F34" s="30" t="s">
        <v>21</v>
      </c>
      <c r="G34" s="30" t="s">
        <v>133</v>
      </c>
      <c r="H34" s="30" t="s">
        <v>134</v>
      </c>
      <c r="K34" s="30" t="s">
        <v>193</v>
      </c>
      <c r="L34" s="30" t="s">
        <v>206</v>
      </c>
      <c r="M34" s="34">
        <v>5.7720000000000002</v>
      </c>
      <c r="N34" s="32">
        <v>0.114</v>
      </c>
      <c r="O34" s="34">
        <v>68.260921968214319</v>
      </c>
      <c r="P34" s="35">
        <v>3</v>
      </c>
    </row>
    <row r="35" spans="2:16">
      <c r="B35" s="31" t="s">
        <v>130</v>
      </c>
      <c r="C35" s="31" t="s">
        <v>195</v>
      </c>
      <c r="D35" s="31" t="s">
        <v>196</v>
      </c>
      <c r="E35" s="31" t="s">
        <v>10</v>
      </c>
      <c r="F35" s="31" t="s">
        <v>21</v>
      </c>
      <c r="G35" s="31" t="s">
        <v>133</v>
      </c>
      <c r="H35" s="31" t="s">
        <v>134</v>
      </c>
      <c r="K35" s="31" t="s">
        <v>195</v>
      </c>
      <c r="L35" s="31" t="s">
        <v>206</v>
      </c>
      <c r="M35" s="36">
        <v>5.7720000000000002</v>
      </c>
      <c r="N35" s="33">
        <v>0.114</v>
      </c>
      <c r="O35" s="36">
        <v>-687.76727638154159</v>
      </c>
      <c r="P35" s="37">
        <v>1</v>
      </c>
    </row>
    <row r="36" spans="2:16">
      <c r="B36" s="30" t="s">
        <v>130</v>
      </c>
      <c r="C36" s="30" t="s">
        <v>197</v>
      </c>
      <c r="D36" s="30" t="s">
        <v>198</v>
      </c>
      <c r="E36" s="30" t="s">
        <v>10</v>
      </c>
      <c r="F36" s="30" t="s">
        <v>21</v>
      </c>
      <c r="G36" s="30" t="s">
        <v>133</v>
      </c>
      <c r="H36" s="30" t="s">
        <v>134</v>
      </c>
      <c r="K36" s="30" t="s">
        <v>197</v>
      </c>
      <c r="L36" s="30" t="s">
        <v>206</v>
      </c>
      <c r="M36" s="34">
        <v>4.9245000000000001</v>
      </c>
      <c r="N36" s="32">
        <v>0.114</v>
      </c>
      <c r="O36" s="34">
        <v>70.075804000882357</v>
      </c>
      <c r="P36" s="35">
        <v>4</v>
      </c>
    </row>
    <row r="37" spans="2:16">
      <c r="B37" s="31" t="s">
        <v>130</v>
      </c>
      <c r="C37" s="31" t="s">
        <v>199</v>
      </c>
      <c r="D37" s="31" t="s">
        <v>200</v>
      </c>
      <c r="E37" s="31" t="s">
        <v>10</v>
      </c>
      <c r="F37" s="31" t="s">
        <v>21</v>
      </c>
      <c r="G37" s="31" t="s">
        <v>133</v>
      </c>
      <c r="H37" s="31" t="s">
        <v>134</v>
      </c>
      <c r="K37" s="31" t="s">
        <v>199</v>
      </c>
      <c r="L37" s="31" t="s">
        <v>206</v>
      </c>
      <c r="M37" s="36">
        <v>4.9245000000000001</v>
      </c>
      <c r="N37" s="33">
        <v>0.114</v>
      </c>
      <c r="O37" s="36">
        <v>-685.95239434887355</v>
      </c>
      <c r="P37" s="37">
        <v>2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A5932-A6A7-486B-B735-A7233C26DE1F}">
  <dimension ref="A1:P145"/>
  <sheetViews>
    <sheetView workbookViewId="0">
      <selection sqref="A1:H1"/>
    </sheetView>
  </sheetViews>
  <sheetFormatPr defaultRowHeight="14.25"/>
  <cols>
    <col min="2" max="2" width="10.59765625" customWidth="1"/>
    <col min="3" max="3" width="13.3984375" bestFit="1" customWidth="1"/>
    <col min="4" max="4" width="30.59765625" customWidth="1"/>
    <col min="5" max="5" width="12" bestFit="1" customWidth="1"/>
    <col min="6" max="6" width="11.265625" bestFit="1" customWidth="1"/>
    <col min="7" max="7" width="12.46484375" bestFit="1" customWidth="1"/>
    <col min="8" max="8" width="10.59765625" customWidth="1"/>
    <col min="11" max="11" width="13.3984375" bestFit="1" customWidth="1"/>
    <col min="12" max="14" width="10.59765625" customWidth="1"/>
    <col min="15" max="15" width="19.265625" bestFit="1" customWidth="1"/>
    <col min="16" max="16" width="10.59765625" customWidth="1"/>
  </cols>
  <sheetData>
    <row r="1" spans="1:16" ht="22.05" customHeight="1">
      <c r="A1" s="27" t="s">
        <v>121</v>
      </c>
      <c r="B1" s="27"/>
      <c r="C1" s="27"/>
      <c r="D1" s="27"/>
      <c r="E1" s="27"/>
      <c r="F1" s="27"/>
      <c r="G1" s="27"/>
      <c r="H1" s="27"/>
    </row>
    <row r="2" spans="1:16" ht="14.65" thickBot="1">
      <c r="B2" s="28" t="s">
        <v>110</v>
      </c>
      <c r="K2" s="28" t="s">
        <v>122</v>
      </c>
    </row>
    <row r="3" spans="1:16" ht="15.75" thickBot="1">
      <c r="B3" s="29" t="s">
        <v>126</v>
      </c>
      <c r="C3" s="29" t="s">
        <v>111</v>
      </c>
      <c r="D3" s="29" t="s">
        <v>112</v>
      </c>
      <c r="E3" s="29" t="s">
        <v>127</v>
      </c>
      <c r="F3" s="29" t="s">
        <v>128</v>
      </c>
      <c r="G3" s="29" t="s">
        <v>113</v>
      </c>
      <c r="H3" s="29" t="s">
        <v>129</v>
      </c>
      <c r="K3" s="29" t="s">
        <v>111</v>
      </c>
      <c r="L3" s="29" t="s">
        <v>201</v>
      </c>
      <c r="M3" s="29" t="s">
        <v>202</v>
      </c>
      <c r="N3" s="29" t="s">
        <v>203</v>
      </c>
      <c r="O3" s="29" t="s">
        <v>204</v>
      </c>
      <c r="P3" s="29" t="s">
        <v>205</v>
      </c>
    </row>
    <row r="4" spans="1:16">
      <c r="B4" s="30" t="s">
        <v>130</v>
      </c>
      <c r="C4" s="30" t="s">
        <v>207</v>
      </c>
      <c r="D4" s="30" t="s">
        <v>208</v>
      </c>
      <c r="E4" s="30" t="s">
        <v>10</v>
      </c>
      <c r="F4" s="30" t="s">
        <v>21</v>
      </c>
      <c r="G4" s="30" t="s">
        <v>133</v>
      </c>
      <c r="H4" s="30" t="s">
        <v>134</v>
      </c>
      <c r="K4" s="30" t="s">
        <v>207</v>
      </c>
      <c r="L4" s="30" t="s">
        <v>491</v>
      </c>
      <c r="M4" s="35">
        <v>0.20250000000000001</v>
      </c>
      <c r="N4" s="32">
        <v>0.42899999999999999</v>
      </c>
      <c r="O4" s="34">
        <v>21.782241161700739</v>
      </c>
      <c r="P4" s="35">
        <v>2</v>
      </c>
    </row>
    <row r="5" spans="1:16">
      <c r="B5" s="31" t="s">
        <v>130</v>
      </c>
      <c r="C5" s="31" t="s">
        <v>209</v>
      </c>
      <c r="D5" s="31" t="s">
        <v>210</v>
      </c>
      <c r="E5" s="31" t="s">
        <v>10</v>
      </c>
      <c r="F5" s="31" t="s">
        <v>21</v>
      </c>
      <c r="G5" s="31" t="s">
        <v>133</v>
      </c>
      <c r="H5" s="31" t="s">
        <v>134</v>
      </c>
      <c r="K5" s="31" t="s">
        <v>209</v>
      </c>
      <c r="L5" s="31" t="s">
        <v>491</v>
      </c>
      <c r="M5" s="37">
        <v>0.20250000000000001</v>
      </c>
      <c r="N5" s="33">
        <v>0.42899999999999999</v>
      </c>
      <c r="O5" s="36">
        <v>-49.797624938713298</v>
      </c>
      <c r="P5" s="37">
        <v>1</v>
      </c>
    </row>
    <row r="6" spans="1:16">
      <c r="B6" s="30" t="s">
        <v>130</v>
      </c>
      <c r="C6" s="30" t="s">
        <v>211</v>
      </c>
      <c r="D6" s="30" t="s">
        <v>212</v>
      </c>
      <c r="E6" s="30" t="s">
        <v>10</v>
      </c>
      <c r="F6" s="30" t="s">
        <v>21</v>
      </c>
      <c r="G6" s="30" t="s">
        <v>133</v>
      </c>
      <c r="H6" s="30" t="s">
        <v>134</v>
      </c>
      <c r="K6" s="30" t="s">
        <v>211</v>
      </c>
      <c r="L6" s="30" t="s">
        <v>491</v>
      </c>
      <c r="M6" s="35">
        <v>1.0185</v>
      </c>
      <c r="N6" s="32">
        <v>0.42</v>
      </c>
      <c r="O6" s="34">
        <v>-48.348512597822705</v>
      </c>
      <c r="P6" s="35">
        <v>2</v>
      </c>
    </row>
    <row r="7" spans="1:16">
      <c r="B7" s="31" t="s">
        <v>130</v>
      </c>
      <c r="C7" s="31" t="s">
        <v>213</v>
      </c>
      <c r="D7" s="31" t="s">
        <v>214</v>
      </c>
      <c r="E7" s="31" t="s">
        <v>10</v>
      </c>
      <c r="F7" s="31" t="s">
        <v>21</v>
      </c>
      <c r="G7" s="31" t="s">
        <v>133</v>
      </c>
      <c r="H7" s="31" t="s">
        <v>134</v>
      </c>
      <c r="K7" s="31" t="s">
        <v>213</v>
      </c>
      <c r="L7" s="31" t="s">
        <v>491</v>
      </c>
      <c r="M7" s="37">
        <v>0.1545</v>
      </c>
      <c r="N7" s="33">
        <v>0.42</v>
      </c>
      <c r="O7" s="36">
        <v>20.953955507569145</v>
      </c>
      <c r="P7" s="37">
        <v>4</v>
      </c>
    </row>
    <row r="8" spans="1:16">
      <c r="B8" s="30" t="s">
        <v>130</v>
      </c>
      <c r="C8" s="30" t="s">
        <v>215</v>
      </c>
      <c r="D8" s="30" t="s">
        <v>216</v>
      </c>
      <c r="E8" s="30" t="s">
        <v>10</v>
      </c>
      <c r="F8" s="30" t="s">
        <v>21</v>
      </c>
      <c r="G8" s="30" t="s">
        <v>133</v>
      </c>
      <c r="H8" s="30" t="s">
        <v>134</v>
      </c>
      <c r="K8" s="30" t="s">
        <v>215</v>
      </c>
      <c r="L8" s="30" t="s">
        <v>491</v>
      </c>
      <c r="M8" s="35">
        <v>1.0185</v>
      </c>
      <c r="N8" s="32">
        <v>0.42</v>
      </c>
      <c r="O8" s="34">
        <v>24.7652077761717</v>
      </c>
      <c r="P8" s="35">
        <v>5</v>
      </c>
    </row>
    <row r="9" spans="1:16">
      <c r="B9" s="31" t="s">
        <v>130</v>
      </c>
      <c r="C9" s="31" t="s">
        <v>217</v>
      </c>
      <c r="D9" s="31" t="s">
        <v>218</v>
      </c>
      <c r="E9" s="31" t="s">
        <v>10</v>
      </c>
      <c r="F9" s="31" t="s">
        <v>21</v>
      </c>
      <c r="G9" s="31" t="s">
        <v>133</v>
      </c>
      <c r="H9" s="31" t="s">
        <v>134</v>
      </c>
      <c r="K9" s="31" t="s">
        <v>217</v>
      </c>
      <c r="L9" s="31" t="s">
        <v>491</v>
      </c>
      <c r="M9" s="37">
        <v>0.156</v>
      </c>
      <c r="N9" s="33">
        <v>0.41996153846153844</v>
      </c>
      <c r="O9" s="36">
        <v>-52.172356286819024</v>
      </c>
      <c r="P9" s="37">
        <v>1</v>
      </c>
    </row>
    <row r="10" spans="1:16">
      <c r="B10" s="30" t="s">
        <v>130</v>
      </c>
      <c r="C10" s="30" t="s">
        <v>219</v>
      </c>
      <c r="D10" s="30" t="s">
        <v>220</v>
      </c>
      <c r="E10" s="30" t="s">
        <v>10</v>
      </c>
      <c r="F10" s="30" t="s">
        <v>21</v>
      </c>
      <c r="G10" s="30" t="s">
        <v>133</v>
      </c>
      <c r="H10" s="30" t="s">
        <v>134</v>
      </c>
      <c r="K10" s="30" t="s">
        <v>219</v>
      </c>
      <c r="L10" s="30" t="s">
        <v>491</v>
      </c>
      <c r="M10" s="35">
        <v>1.5E-3</v>
      </c>
      <c r="N10" s="32">
        <v>0.41599999999999998</v>
      </c>
      <c r="O10" s="34">
        <v>20.347464328675262</v>
      </c>
      <c r="P10" s="35">
        <v>3</v>
      </c>
    </row>
    <row r="11" spans="1:16">
      <c r="B11" s="31" t="s">
        <v>130</v>
      </c>
      <c r="C11" s="31" t="s">
        <v>221</v>
      </c>
      <c r="D11" s="31" t="s">
        <v>222</v>
      </c>
      <c r="E11" s="31" t="s">
        <v>10</v>
      </c>
      <c r="F11" s="31" t="s">
        <v>21</v>
      </c>
      <c r="G11" s="31" t="s">
        <v>133</v>
      </c>
      <c r="H11" s="31" t="s">
        <v>134</v>
      </c>
      <c r="K11" s="31" t="s">
        <v>221</v>
      </c>
      <c r="L11" s="31" t="s">
        <v>491</v>
      </c>
      <c r="M11" s="37">
        <v>2.2949999999999999</v>
      </c>
      <c r="N11" s="33">
        <v>0.40400000000000003</v>
      </c>
      <c r="O11" s="36">
        <v>21.551114910611069</v>
      </c>
      <c r="P11" s="37">
        <v>3</v>
      </c>
    </row>
    <row r="12" spans="1:16">
      <c r="B12" s="30" t="s">
        <v>130</v>
      </c>
      <c r="C12" s="30" t="s">
        <v>223</v>
      </c>
      <c r="D12" s="30" t="s">
        <v>224</v>
      </c>
      <c r="E12" s="30" t="s">
        <v>10</v>
      </c>
      <c r="F12" s="30" t="s">
        <v>21</v>
      </c>
      <c r="G12" s="30" t="s">
        <v>133</v>
      </c>
      <c r="H12" s="30" t="s">
        <v>134</v>
      </c>
      <c r="K12" s="30" t="s">
        <v>223</v>
      </c>
      <c r="L12" s="30" t="s">
        <v>491</v>
      </c>
      <c r="M12" s="35">
        <v>2.4315000000000002</v>
      </c>
      <c r="N12" s="32">
        <v>0.40371930906847625</v>
      </c>
      <c r="O12" s="34">
        <v>-54.153230723960633</v>
      </c>
      <c r="P12" s="35">
        <v>1</v>
      </c>
    </row>
    <row r="13" spans="1:16">
      <c r="B13" s="31" t="s">
        <v>130</v>
      </c>
      <c r="C13" s="31" t="s">
        <v>225</v>
      </c>
      <c r="D13" s="31" t="s">
        <v>226</v>
      </c>
      <c r="E13" s="31" t="s">
        <v>10</v>
      </c>
      <c r="F13" s="31" t="s">
        <v>21</v>
      </c>
      <c r="G13" s="31" t="s">
        <v>133</v>
      </c>
      <c r="H13" s="31" t="s">
        <v>134</v>
      </c>
      <c r="K13" s="31" t="s">
        <v>225</v>
      </c>
      <c r="L13" s="31" t="s">
        <v>491</v>
      </c>
      <c r="M13" s="37">
        <v>5.8500000000000003E-2</v>
      </c>
      <c r="N13" s="33">
        <v>0.40100000000000002</v>
      </c>
      <c r="O13" s="36">
        <v>-48.976075172269525</v>
      </c>
      <c r="P13" s="37">
        <v>2</v>
      </c>
    </row>
    <row r="14" spans="1:16">
      <c r="B14" s="30" t="s">
        <v>130</v>
      </c>
      <c r="C14" s="30" t="s">
        <v>227</v>
      </c>
      <c r="D14" s="30" t="s">
        <v>228</v>
      </c>
      <c r="E14" s="30" t="s">
        <v>10</v>
      </c>
      <c r="F14" s="30" t="s">
        <v>21</v>
      </c>
      <c r="G14" s="30" t="s">
        <v>133</v>
      </c>
      <c r="H14" s="30" t="s">
        <v>134</v>
      </c>
      <c r="K14" s="30" t="s">
        <v>227</v>
      </c>
      <c r="L14" s="30" t="s">
        <v>491</v>
      </c>
      <c r="M14" s="35">
        <v>5.8500000000000003E-2</v>
      </c>
      <c r="N14" s="32">
        <v>0.40100000000000002</v>
      </c>
      <c r="O14" s="34">
        <v>27.601886316702178</v>
      </c>
      <c r="P14" s="35">
        <v>4</v>
      </c>
    </row>
    <row r="15" spans="1:16">
      <c r="B15" s="31" t="s">
        <v>130</v>
      </c>
      <c r="C15" s="31" t="s">
        <v>229</v>
      </c>
      <c r="D15" s="31" t="s">
        <v>230</v>
      </c>
      <c r="E15" s="31" t="s">
        <v>10</v>
      </c>
      <c r="F15" s="31" t="s">
        <v>21</v>
      </c>
      <c r="G15" s="31" t="s">
        <v>133</v>
      </c>
      <c r="H15" s="31" t="s">
        <v>134</v>
      </c>
      <c r="K15" s="31" t="s">
        <v>229</v>
      </c>
      <c r="L15" s="31" t="s">
        <v>491</v>
      </c>
      <c r="M15" s="37">
        <v>0.13650000000000001</v>
      </c>
      <c r="N15" s="33">
        <v>0.39900000000000002</v>
      </c>
      <c r="O15" s="36">
        <v>27.936057855899598</v>
      </c>
      <c r="P15" s="37">
        <v>5</v>
      </c>
    </row>
    <row r="16" spans="1:16">
      <c r="B16" s="30" t="s">
        <v>130</v>
      </c>
      <c r="C16" s="30" t="s">
        <v>231</v>
      </c>
      <c r="D16" s="30" t="s">
        <v>232</v>
      </c>
      <c r="E16" s="30" t="s">
        <v>10</v>
      </c>
      <c r="F16" s="30" t="s">
        <v>21</v>
      </c>
      <c r="G16" s="30" t="s">
        <v>133</v>
      </c>
      <c r="H16" s="30" t="s">
        <v>134</v>
      </c>
      <c r="K16" s="30" t="s">
        <v>231</v>
      </c>
      <c r="L16" s="30" t="s">
        <v>491</v>
      </c>
      <c r="M16" s="35">
        <v>3.0217499999999999</v>
      </c>
      <c r="N16" s="32">
        <v>0.39120675105485236</v>
      </c>
      <c r="O16" s="34">
        <v>24.47772108396806</v>
      </c>
      <c r="P16" s="35">
        <v>4</v>
      </c>
    </row>
    <row r="17" spans="2:16">
      <c r="B17" s="31" t="s">
        <v>130</v>
      </c>
      <c r="C17" s="31" t="s">
        <v>233</v>
      </c>
      <c r="D17" s="31" t="s">
        <v>234</v>
      </c>
      <c r="E17" s="31" t="s">
        <v>10</v>
      </c>
      <c r="F17" s="31" t="s">
        <v>21</v>
      </c>
      <c r="G17" s="31" t="s">
        <v>133</v>
      </c>
      <c r="H17" s="31" t="s">
        <v>134</v>
      </c>
      <c r="K17" s="31" t="s">
        <v>233</v>
      </c>
      <c r="L17" s="31" t="s">
        <v>491</v>
      </c>
      <c r="M17" s="37">
        <v>5.9729999999999999</v>
      </c>
      <c r="N17" s="33">
        <v>0.38964779005524863</v>
      </c>
      <c r="O17" s="36">
        <v>-54.949462957442741</v>
      </c>
      <c r="P17" s="37">
        <v>1</v>
      </c>
    </row>
    <row r="18" spans="2:16">
      <c r="B18" s="30" t="s">
        <v>130</v>
      </c>
      <c r="C18" s="30" t="s">
        <v>235</v>
      </c>
      <c r="D18" s="30" t="s">
        <v>236</v>
      </c>
      <c r="E18" s="30" t="s">
        <v>10</v>
      </c>
      <c r="F18" s="30" t="s">
        <v>21</v>
      </c>
      <c r="G18" s="30" t="s">
        <v>133</v>
      </c>
      <c r="H18" s="30" t="s">
        <v>134</v>
      </c>
      <c r="K18" s="30" t="s">
        <v>235</v>
      </c>
      <c r="L18" s="30" t="s">
        <v>491</v>
      </c>
      <c r="M18" s="35">
        <v>9.4755000000000003</v>
      </c>
      <c r="N18" s="32">
        <v>0.38958603767611211</v>
      </c>
      <c r="O18" s="34">
        <v>-53.361505337805781</v>
      </c>
      <c r="P18" s="35">
        <v>2</v>
      </c>
    </row>
    <row r="19" spans="2:16">
      <c r="B19" s="31" t="s">
        <v>130</v>
      </c>
      <c r="C19" s="31" t="s">
        <v>237</v>
      </c>
      <c r="D19" s="31" t="s">
        <v>238</v>
      </c>
      <c r="E19" s="31" t="s">
        <v>10</v>
      </c>
      <c r="F19" s="31" t="s">
        <v>21</v>
      </c>
      <c r="G19" s="31" t="s">
        <v>133</v>
      </c>
      <c r="H19" s="31" t="s">
        <v>134</v>
      </c>
      <c r="K19" s="31" t="s">
        <v>237</v>
      </c>
      <c r="L19" s="31" t="s">
        <v>491</v>
      </c>
      <c r="M19" s="37">
        <v>8.6129999999999995</v>
      </c>
      <c r="N19" s="33">
        <v>0.38888375130616509</v>
      </c>
      <c r="O19" s="36">
        <v>-8.1488097824563361</v>
      </c>
      <c r="P19" s="37">
        <v>3</v>
      </c>
    </row>
    <row r="20" spans="2:16">
      <c r="B20" s="30" t="s">
        <v>130</v>
      </c>
      <c r="C20" s="30" t="s">
        <v>239</v>
      </c>
      <c r="D20" s="30" t="s">
        <v>240</v>
      </c>
      <c r="E20" s="30" t="s">
        <v>10</v>
      </c>
      <c r="F20" s="30" t="s">
        <v>21</v>
      </c>
      <c r="G20" s="30" t="s">
        <v>133</v>
      </c>
      <c r="H20" s="30" t="s">
        <v>134</v>
      </c>
      <c r="K20" s="30" t="s">
        <v>239</v>
      </c>
      <c r="L20" s="30" t="s">
        <v>491</v>
      </c>
      <c r="M20" s="35">
        <v>11.324249999999999</v>
      </c>
      <c r="N20" s="32">
        <v>0.38866838863500891</v>
      </c>
      <c r="O20" s="34">
        <v>26.996796432552564</v>
      </c>
      <c r="P20" s="35">
        <v>5</v>
      </c>
    </row>
    <row r="21" spans="2:16">
      <c r="B21" s="31" t="s">
        <v>130</v>
      </c>
      <c r="C21" s="31" t="s">
        <v>241</v>
      </c>
      <c r="D21" s="31" t="s">
        <v>242</v>
      </c>
      <c r="E21" s="31" t="s">
        <v>10</v>
      </c>
      <c r="F21" s="31" t="s">
        <v>21</v>
      </c>
      <c r="G21" s="31" t="s">
        <v>133</v>
      </c>
      <c r="H21" s="31" t="s">
        <v>134</v>
      </c>
      <c r="K21" s="31" t="s">
        <v>241</v>
      </c>
      <c r="L21" s="31" t="s">
        <v>491</v>
      </c>
      <c r="M21" s="37">
        <v>11.9925</v>
      </c>
      <c r="N21" s="33">
        <v>0.38078348968105069</v>
      </c>
      <c r="O21" s="36">
        <v>-56.961623017525874</v>
      </c>
      <c r="P21" s="37">
        <v>1</v>
      </c>
    </row>
    <row r="22" spans="2:16">
      <c r="B22" s="30" t="s">
        <v>130</v>
      </c>
      <c r="C22" s="30" t="s">
        <v>243</v>
      </c>
      <c r="D22" s="30" t="s">
        <v>244</v>
      </c>
      <c r="E22" s="30" t="s">
        <v>10</v>
      </c>
      <c r="F22" s="30" t="s">
        <v>21</v>
      </c>
      <c r="G22" s="30" t="s">
        <v>133</v>
      </c>
      <c r="H22" s="30" t="s">
        <v>134</v>
      </c>
      <c r="K22" s="30" t="s">
        <v>243</v>
      </c>
      <c r="L22" s="30" t="s">
        <v>491</v>
      </c>
      <c r="M22" s="35">
        <v>11.9925</v>
      </c>
      <c r="N22" s="32">
        <v>0.38078348968105069</v>
      </c>
      <c r="O22" s="34">
        <v>23.683214728229366</v>
      </c>
      <c r="P22" s="35">
        <v>3</v>
      </c>
    </row>
    <row r="23" spans="2:16">
      <c r="B23" s="31" t="s">
        <v>130</v>
      </c>
      <c r="C23" s="31" t="s">
        <v>245</v>
      </c>
      <c r="D23" s="31" t="s">
        <v>246</v>
      </c>
      <c r="E23" s="31" t="s">
        <v>10</v>
      </c>
      <c r="F23" s="31" t="s">
        <v>21</v>
      </c>
      <c r="G23" s="31" t="s">
        <v>133</v>
      </c>
      <c r="H23" s="31" t="s">
        <v>134</v>
      </c>
      <c r="K23" s="31" t="s">
        <v>245</v>
      </c>
      <c r="L23" s="31" t="s">
        <v>491</v>
      </c>
      <c r="M23" s="37">
        <v>2.7974999999999999</v>
      </c>
      <c r="N23" s="33">
        <v>0.38</v>
      </c>
      <c r="O23" s="36">
        <v>24.936309024556525</v>
      </c>
      <c r="P23" s="37">
        <v>4</v>
      </c>
    </row>
    <row r="24" spans="2:16">
      <c r="B24" s="30" t="s">
        <v>130</v>
      </c>
      <c r="C24" s="30" t="s">
        <v>247</v>
      </c>
      <c r="D24" s="30" t="s">
        <v>248</v>
      </c>
      <c r="E24" s="30" t="s">
        <v>10</v>
      </c>
      <c r="F24" s="30" t="s">
        <v>21</v>
      </c>
      <c r="G24" s="30" t="s">
        <v>133</v>
      </c>
      <c r="H24" s="30" t="s">
        <v>134</v>
      </c>
      <c r="K24" s="30" t="s">
        <v>247</v>
      </c>
      <c r="L24" s="30" t="s">
        <v>491</v>
      </c>
      <c r="M24" s="35">
        <v>9.5355000000000008</v>
      </c>
      <c r="N24" s="32">
        <v>0.37929337737926699</v>
      </c>
      <c r="O24" s="34">
        <v>-41.76471232801245</v>
      </c>
      <c r="P24" s="35">
        <v>2</v>
      </c>
    </row>
    <row r="25" spans="2:16">
      <c r="B25" s="31" t="s">
        <v>130</v>
      </c>
      <c r="C25" s="31" t="s">
        <v>249</v>
      </c>
      <c r="D25" s="31" t="s">
        <v>250</v>
      </c>
      <c r="E25" s="31" t="s">
        <v>10</v>
      </c>
      <c r="F25" s="31" t="s">
        <v>21</v>
      </c>
      <c r="G25" s="31" t="s">
        <v>133</v>
      </c>
      <c r="H25" s="31" t="s">
        <v>134</v>
      </c>
      <c r="K25" s="31" t="s">
        <v>249</v>
      </c>
      <c r="L25" s="31" t="s">
        <v>491</v>
      </c>
      <c r="M25" s="37">
        <v>6.7380000000000004</v>
      </c>
      <c r="N25" s="33">
        <v>0.37900000000000006</v>
      </c>
      <c r="O25" s="36">
        <v>45.116168652637512</v>
      </c>
      <c r="P25" s="37">
        <v>5</v>
      </c>
    </row>
    <row r="26" spans="2:16">
      <c r="B26" s="30" t="s">
        <v>130</v>
      </c>
      <c r="C26" s="30" t="s">
        <v>251</v>
      </c>
      <c r="D26" s="30" t="s">
        <v>252</v>
      </c>
      <c r="E26" s="30" t="s">
        <v>10</v>
      </c>
      <c r="F26" s="30" t="s">
        <v>21</v>
      </c>
      <c r="G26" s="30" t="s">
        <v>133</v>
      </c>
      <c r="H26" s="30" t="s">
        <v>134</v>
      </c>
      <c r="K26" s="30" t="s">
        <v>251</v>
      </c>
      <c r="L26" s="30" t="s">
        <v>491</v>
      </c>
      <c r="M26" s="35">
        <v>9.1072500000000005</v>
      </c>
      <c r="N26" s="32">
        <v>0.37346413571605036</v>
      </c>
      <c r="O26" s="34">
        <v>27.4956341923846</v>
      </c>
      <c r="P26" s="35">
        <v>5</v>
      </c>
    </row>
    <row r="27" spans="2:16">
      <c r="B27" s="31" t="s">
        <v>130</v>
      </c>
      <c r="C27" s="31" t="s">
        <v>253</v>
      </c>
      <c r="D27" s="31" t="s">
        <v>254</v>
      </c>
      <c r="E27" s="31" t="s">
        <v>10</v>
      </c>
      <c r="F27" s="31" t="s">
        <v>21</v>
      </c>
      <c r="G27" s="31" t="s">
        <v>133</v>
      </c>
      <c r="H27" s="31" t="s">
        <v>134</v>
      </c>
      <c r="K27" s="31" t="s">
        <v>253</v>
      </c>
      <c r="L27" s="31" t="s">
        <v>491</v>
      </c>
      <c r="M27" s="37">
        <v>15.453749999999999</v>
      </c>
      <c r="N27" s="33">
        <v>0.36935651540888137</v>
      </c>
      <c r="O27" s="36">
        <v>-56.075835078208392</v>
      </c>
      <c r="P27" s="37">
        <v>2</v>
      </c>
    </row>
    <row r="28" spans="2:16">
      <c r="B28" s="30" t="s">
        <v>130</v>
      </c>
      <c r="C28" s="30" t="s">
        <v>255</v>
      </c>
      <c r="D28" s="30" t="s">
        <v>256</v>
      </c>
      <c r="E28" s="30" t="s">
        <v>10</v>
      </c>
      <c r="F28" s="30" t="s">
        <v>21</v>
      </c>
      <c r="G28" s="30" t="s">
        <v>133</v>
      </c>
      <c r="H28" s="30" t="s">
        <v>134</v>
      </c>
      <c r="K28" s="30" t="s">
        <v>255</v>
      </c>
      <c r="L28" s="30" t="s">
        <v>491</v>
      </c>
      <c r="M28" s="35">
        <v>8.4135000000000009</v>
      </c>
      <c r="N28" s="32">
        <v>0.36917320377963986</v>
      </c>
      <c r="O28" s="34">
        <v>9.0742070708447571</v>
      </c>
      <c r="P28" s="35">
        <v>3</v>
      </c>
    </row>
    <row r="29" spans="2:16">
      <c r="B29" s="31" t="s">
        <v>130</v>
      </c>
      <c r="C29" s="31" t="s">
        <v>257</v>
      </c>
      <c r="D29" s="31" t="s">
        <v>258</v>
      </c>
      <c r="E29" s="31" t="s">
        <v>10</v>
      </c>
      <c r="F29" s="31" t="s">
        <v>21</v>
      </c>
      <c r="G29" s="31" t="s">
        <v>133</v>
      </c>
      <c r="H29" s="31" t="s">
        <v>134</v>
      </c>
      <c r="K29" s="31" t="s">
        <v>257</v>
      </c>
      <c r="L29" s="31" t="s">
        <v>491</v>
      </c>
      <c r="M29" s="37">
        <v>7.33575</v>
      </c>
      <c r="N29" s="33">
        <v>0.36853062059094166</v>
      </c>
      <c r="O29" s="36">
        <v>-58.940502262645722</v>
      </c>
      <c r="P29" s="37">
        <v>1</v>
      </c>
    </row>
    <row r="30" spans="2:16">
      <c r="B30" s="30" t="s">
        <v>130</v>
      </c>
      <c r="C30" s="30" t="s">
        <v>259</v>
      </c>
      <c r="D30" s="30" t="s">
        <v>260</v>
      </c>
      <c r="E30" s="30" t="s">
        <v>10</v>
      </c>
      <c r="F30" s="30" t="s">
        <v>21</v>
      </c>
      <c r="G30" s="30" t="s">
        <v>133</v>
      </c>
      <c r="H30" s="30" t="s">
        <v>134</v>
      </c>
      <c r="K30" s="30" t="s">
        <v>259</v>
      </c>
      <c r="L30" s="30" t="s">
        <v>491</v>
      </c>
      <c r="M30" s="35">
        <v>8.5222499999999997</v>
      </c>
      <c r="N30" s="32">
        <v>0.36506441960749797</v>
      </c>
      <c r="O30" s="34">
        <v>26.83961880029349</v>
      </c>
      <c r="P30" s="35">
        <v>4</v>
      </c>
    </row>
    <row r="31" spans="2:16">
      <c r="B31" s="31" t="s">
        <v>130</v>
      </c>
      <c r="C31" s="31" t="s">
        <v>261</v>
      </c>
      <c r="D31" s="31" t="s">
        <v>262</v>
      </c>
      <c r="E31" s="31" t="s">
        <v>10</v>
      </c>
      <c r="F31" s="31" t="s">
        <v>21</v>
      </c>
      <c r="G31" s="31" t="s">
        <v>133</v>
      </c>
      <c r="H31" s="31" t="s">
        <v>134</v>
      </c>
      <c r="K31" s="31" t="s">
        <v>261</v>
      </c>
      <c r="L31" s="31" t="s">
        <v>491</v>
      </c>
      <c r="M31" s="37">
        <v>22.574999999999999</v>
      </c>
      <c r="N31" s="33">
        <v>0.36052395348837213</v>
      </c>
      <c r="O31" s="36">
        <v>23.693304126613821</v>
      </c>
      <c r="P31" s="37">
        <v>3</v>
      </c>
    </row>
    <row r="32" spans="2:16">
      <c r="B32" s="30" t="s">
        <v>130</v>
      </c>
      <c r="C32" s="30" t="s">
        <v>263</v>
      </c>
      <c r="D32" s="30" t="s">
        <v>264</v>
      </c>
      <c r="E32" s="30" t="s">
        <v>10</v>
      </c>
      <c r="F32" s="30" t="s">
        <v>21</v>
      </c>
      <c r="G32" s="30" t="s">
        <v>133</v>
      </c>
      <c r="H32" s="30" t="s">
        <v>134</v>
      </c>
      <c r="K32" s="30" t="s">
        <v>263</v>
      </c>
      <c r="L32" s="30" t="s">
        <v>491</v>
      </c>
      <c r="M32" s="35">
        <v>27.899249999999999</v>
      </c>
      <c r="N32" s="32">
        <v>0.35941165085082927</v>
      </c>
      <c r="O32" s="34">
        <v>-58.394531644712288</v>
      </c>
      <c r="P32" s="35">
        <v>1</v>
      </c>
    </row>
    <row r="33" spans="2:16">
      <c r="B33" s="31" t="s">
        <v>130</v>
      </c>
      <c r="C33" s="31" t="s">
        <v>265</v>
      </c>
      <c r="D33" s="31" t="s">
        <v>266</v>
      </c>
      <c r="E33" s="31" t="s">
        <v>10</v>
      </c>
      <c r="F33" s="31" t="s">
        <v>21</v>
      </c>
      <c r="G33" s="31" t="s">
        <v>133</v>
      </c>
      <c r="H33" s="31" t="s">
        <v>134</v>
      </c>
      <c r="K33" s="31" t="s">
        <v>265</v>
      </c>
      <c r="L33" s="31" t="s">
        <v>491</v>
      </c>
      <c r="M33" s="37">
        <v>13.101000000000001</v>
      </c>
      <c r="N33" s="33">
        <v>0.35872721547973435</v>
      </c>
      <c r="O33" s="36">
        <v>30.718578354773339</v>
      </c>
      <c r="P33" s="37">
        <v>5</v>
      </c>
    </row>
    <row r="34" spans="2:16">
      <c r="B34" s="30" t="s">
        <v>130</v>
      </c>
      <c r="C34" s="30" t="s">
        <v>267</v>
      </c>
      <c r="D34" s="30" t="s">
        <v>268</v>
      </c>
      <c r="E34" s="30" t="s">
        <v>10</v>
      </c>
      <c r="F34" s="30" t="s">
        <v>21</v>
      </c>
      <c r="G34" s="30" t="s">
        <v>133</v>
      </c>
      <c r="H34" s="30" t="s">
        <v>134</v>
      </c>
      <c r="K34" s="30" t="s">
        <v>267</v>
      </c>
      <c r="L34" s="30" t="s">
        <v>491</v>
      </c>
      <c r="M34" s="35">
        <v>25.486499999999999</v>
      </c>
      <c r="N34" s="32">
        <v>0.35774913189335533</v>
      </c>
      <c r="O34" s="34">
        <v>-55.822881481144634</v>
      </c>
      <c r="P34" s="35">
        <v>2</v>
      </c>
    </row>
    <row r="35" spans="2:16">
      <c r="B35" s="31" t="s">
        <v>130</v>
      </c>
      <c r="C35" s="31" t="s">
        <v>269</v>
      </c>
      <c r="D35" s="31" t="s">
        <v>270</v>
      </c>
      <c r="E35" s="31" t="s">
        <v>10</v>
      </c>
      <c r="F35" s="31" t="s">
        <v>21</v>
      </c>
      <c r="G35" s="31" t="s">
        <v>133</v>
      </c>
      <c r="H35" s="31" t="s">
        <v>134</v>
      </c>
      <c r="K35" s="31" t="s">
        <v>269</v>
      </c>
      <c r="L35" s="31" t="s">
        <v>491</v>
      </c>
      <c r="M35" s="37">
        <v>19.331250000000001</v>
      </c>
      <c r="N35" s="33">
        <v>0.35618238603297764</v>
      </c>
      <c r="O35" s="36">
        <v>29.3220125765082</v>
      </c>
      <c r="P35" s="37">
        <v>4</v>
      </c>
    </row>
    <row r="36" spans="2:16">
      <c r="B36" s="30" t="s">
        <v>130</v>
      </c>
      <c r="C36" s="30" t="s">
        <v>271</v>
      </c>
      <c r="D36" s="30" t="s">
        <v>272</v>
      </c>
      <c r="E36" s="30" t="s">
        <v>10</v>
      </c>
      <c r="F36" s="30" t="s">
        <v>21</v>
      </c>
      <c r="G36" s="30" t="s">
        <v>133</v>
      </c>
      <c r="H36" s="30" t="s">
        <v>134</v>
      </c>
      <c r="K36" s="30" t="s">
        <v>271</v>
      </c>
      <c r="L36" s="30" t="s">
        <v>491</v>
      </c>
      <c r="M36" s="35">
        <v>24.507750000000001</v>
      </c>
      <c r="N36" s="32">
        <v>0.34993500015301277</v>
      </c>
      <c r="O36" s="34">
        <v>-56.690761330159461</v>
      </c>
      <c r="P36" s="35">
        <v>2</v>
      </c>
    </row>
    <row r="37" spans="2:16">
      <c r="B37" s="31" t="s">
        <v>130</v>
      </c>
      <c r="C37" s="31" t="s">
        <v>273</v>
      </c>
      <c r="D37" s="31" t="s">
        <v>274</v>
      </c>
      <c r="E37" s="31" t="s">
        <v>10</v>
      </c>
      <c r="F37" s="31" t="s">
        <v>21</v>
      </c>
      <c r="G37" s="31" t="s">
        <v>133</v>
      </c>
      <c r="H37" s="31" t="s">
        <v>134</v>
      </c>
      <c r="K37" s="31" t="s">
        <v>273</v>
      </c>
      <c r="L37" s="31" t="s">
        <v>491</v>
      </c>
      <c r="M37" s="37">
        <v>21.398250000000001</v>
      </c>
      <c r="N37" s="33">
        <v>0.34893298517402122</v>
      </c>
      <c r="O37" s="36">
        <v>49.780645975173492</v>
      </c>
      <c r="P37" s="37">
        <v>5</v>
      </c>
    </row>
    <row r="38" spans="2:16">
      <c r="B38" s="30" t="s">
        <v>130</v>
      </c>
      <c r="C38" s="30" t="s">
        <v>275</v>
      </c>
      <c r="D38" s="30" t="s">
        <v>276</v>
      </c>
      <c r="E38" s="30" t="s">
        <v>10</v>
      </c>
      <c r="F38" s="30" t="s">
        <v>21</v>
      </c>
      <c r="G38" s="30" t="s">
        <v>133</v>
      </c>
      <c r="H38" s="30" t="s">
        <v>134</v>
      </c>
      <c r="K38" s="30" t="s">
        <v>275</v>
      </c>
      <c r="L38" s="30" t="s">
        <v>491</v>
      </c>
      <c r="M38" s="35">
        <v>28.067250000000001</v>
      </c>
      <c r="N38" s="32">
        <v>0.34773759452742969</v>
      </c>
      <c r="O38" s="34">
        <v>18.884055644900027</v>
      </c>
      <c r="P38" s="35">
        <v>3</v>
      </c>
    </row>
    <row r="39" spans="2:16">
      <c r="B39" s="31" t="s">
        <v>130</v>
      </c>
      <c r="C39" s="31" t="s">
        <v>277</v>
      </c>
      <c r="D39" s="31" t="s">
        <v>278</v>
      </c>
      <c r="E39" s="31" t="s">
        <v>10</v>
      </c>
      <c r="F39" s="31" t="s">
        <v>21</v>
      </c>
      <c r="G39" s="31" t="s">
        <v>133</v>
      </c>
      <c r="H39" s="31" t="s">
        <v>134</v>
      </c>
      <c r="K39" s="31" t="s">
        <v>277</v>
      </c>
      <c r="L39" s="31" t="s">
        <v>491</v>
      </c>
      <c r="M39" s="37">
        <v>22.643999999999998</v>
      </c>
      <c r="N39" s="33">
        <v>0.34727613275039743</v>
      </c>
      <c r="O39" s="36">
        <v>-61.052428718111088</v>
      </c>
      <c r="P39" s="37">
        <v>1</v>
      </c>
    </row>
    <row r="40" spans="2:16">
      <c r="B40" s="30" t="s">
        <v>130</v>
      </c>
      <c r="C40" s="30" t="s">
        <v>279</v>
      </c>
      <c r="D40" s="30" t="s">
        <v>280</v>
      </c>
      <c r="E40" s="30" t="s">
        <v>10</v>
      </c>
      <c r="F40" s="30" t="s">
        <v>21</v>
      </c>
      <c r="G40" s="30" t="s">
        <v>133</v>
      </c>
      <c r="H40" s="30" t="s">
        <v>134</v>
      </c>
      <c r="K40" s="30" t="s">
        <v>279</v>
      </c>
      <c r="L40" s="30" t="s">
        <v>491</v>
      </c>
      <c r="M40" s="35">
        <v>11.77575</v>
      </c>
      <c r="N40" s="32">
        <v>0.34597579771989045</v>
      </c>
      <c r="O40" s="34">
        <v>28.629605382678612</v>
      </c>
      <c r="P40" s="35">
        <v>4</v>
      </c>
    </row>
    <row r="41" spans="2:16">
      <c r="B41" s="31" t="s">
        <v>130</v>
      </c>
      <c r="C41" s="31" t="s">
        <v>281</v>
      </c>
      <c r="D41" s="31" t="s">
        <v>282</v>
      </c>
      <c r="E41" s="31" t="s">
        <v>10</v>
      </c>
      <c r="F41" s="31" t="s">
        <v>21</v>
      </c>
      <c r="G41" s="31" t="s">
        <v>133</v>
      </c>
      <c r="H41" s="31" t="s">
        <v>134</v>
      </c>
      <c r="K41" s="31" t="s">
        <v>281</v>
      </c>
      <c r="L41" s="31" t="s">
        <v>491</v>
      </c>
      <c r="M41" s="37">
        <v>25.152000000000001</v>
      </c>
      <c r="N41" s="33">
        <v>0.34286945372137406</v>
      </c>
      <c r="O41" s="36">
        <v>-57.932463773277078</v>
      </c>
      <c r="P41" s="37">
        <v>2</v>
      </c>
    </row>
    <row r="42" spans="2:16">
      <c r="B42" s="30" t="s">
        <v>130</v>
      </c>
      <c r="C42" s="30" t="s">
        <v>283</v>
      </c>
      <c r="D42" s="30" t="s">
        <v>284</v>
      </c>
      <c r="E42" s="30" t="s">
        <v>10</v>
      </c>
      <c r="F42" s="30" t="s">
        <v>21</v>
      </c>
      <c r="G42" s="30" t="s">
        <v>133</v>
      </c>
      <c r="H42" s="30" t="s">
        <v>134</v>
      </c>
      <c r="K42" s="30" t="s">
        <v>283</v>
      </c>
      <c r="L42" s="30" t="s">
        <v>491</v>
      </c>
      <c r="M42" s="35">
        <v>28.571249999999999</v>
      </c>
      <c r="N42" s="32">
        <v>0.3417047119044494</v>
      </c>
      <c r="O42" s="34">
        <v>30.171178304940184</v>
      </c>
      <c r="P42" s="35">
        <v>4</v>
      </c>
    </row>
    <row r="43" spans="2:16">
      <c r="B43" s="31" t="s">
        <v>130</v>
      </c>
      <c r="C43" s="31" t="s">
        <v>285</v>
      </c>
      <c r="D43" s="31" t="s">
        <v>286</v>
      </c>
      <c r="E43" s="31" t="s">
        <v>10</v>
      </c>
      <c r="F43" s="31" t="s">
        <v>21</v>
      </c>
      <c r="G43" s="31" t="s">
        <v>133</v>
      </c>
      <c r="H43" s="31" t="s">
        <v>134</v>
      </c>
      <c r="K43" s="31" t="s">
        <v>285</v>
      </c>
      <c r="L43" s="31" t="s">
        <v>491</v>
      </c>
      <c r="M43" s="37">
        <v>27.972750000000001</v>
      </c>
      <c r="N43" s="33">
        <v>0.33940802209292975</v>
      </c>
      <c r="O43" s="36">
        <v>-61.80671706941137</v>
      </c>
      <c r="P43" s="37">
        <v>1</v>
      </c>
    </row>
    <row r="44" spans="2:16">
      <c r="B44" s="30" t="s">
        <v>130</v>
      </c>
      <c r="C44" s="30" t="s">
        <v>287</v>
      </c>
      <c r="D44" s="30" t="s">
        <v>288</v>
      </c>
      <c r="E44" s="30" t="s">
        <v>10</v>
      </c>
      <c r="F44" s="30" t="s">
        <v>21</v>
      </c>
      <c r="G44" s="30" t="s">
        <v>133</v>
      </c>
      <c r="H44" s="30" t="s">
        <v>134</v>
      </c>
      <c r="K44" s="30" t="s">
        <v>287</v>
      </c>
      <c r="L44" s="30" t="s">
        <v>491</v>
      </c>
      <c r="M44" s="35">
        <v>23.921250000000001</v>
      </c>
      <c r="N44" s="32">
        <v>0.33821768302241734</v>
      </c>
      <c r="O44" s="34">
        <v>59.566793568396378</v>
      </c>
      <c r="P44" s="35">
        <v>5</v>
      </c>
    </row>
    <row r="45" spans="2:16">
      <c r="B45" s="31" t="s">
        <v>130</v>
      </c>
      <c r="C45" s="31" t="s">
        <v>289</v>
      </c>
      <c r="D45" s="31" t="s">
        <v>290</v>
      </c>
      <c r="E45" s="31" t="s">
        <v>10</v>
      </c>
      <c r="F45" s="31" t="s">
        <v>21</v>
      </c>
      <c r="G45" s="31" t="s">
        <v>133</v>
      </c>
      <c r="H45" s="31" t="s">
        <v>134</v>
      </c>
      <c r="K45" s="31" t="s">
        <v>289</v>
      </c>
      <c r="L45" s="31" t="s">
        <v>491</v>
      </c>
      <c r="M45" s="37">
        <v>28.143750000000001</v>
      </c>
      <c r="N45" s="33">
        <v>0.33786166555629582</v>
      </c>
      <c r="O45" s="36">
        <v>7.8029591452774252</v>
      </c>
      <c r="P45" s="37">
        <v>3</v>
      </c>
    </row>
    <row r="46" spans="2:16">
      <c r="B46" s="30" t="s">
        <v>130</v>
      </c>
      <c r="C46" s="30" t="s">
        <v>291</v>
      </c>
      <c r="D46" s="30" t="s">
        <v>292</v>
      </c>
      <c r="E46" s="30" t="s">
        <v>10</v>
      </c>
      <c r="F46" s="30" t="s">
        <v>21</v>
      </c>
      <c r="G46" s="30" t="s">
        <v>133</v>
      </c>
      <c r="H46" s="30" t="s">
        <v>134</v>
      </c>
      <c r="K46" s="30" t="s">
        <v>291</v>
      </c>
      <c r="L46" s="30" t="s">
        <v>491</v>
      </c>
      <c r="M46" s="35">
        <v>43.552500000000002</v>
      </c>
      <c r="N46" s="32">
        <v>0.33130675047356645</v>
      </c>
      <c r="O46" s="34">
        <v>-6.1337285144841927</v>
      </c>
      <c r="P46" s="35">
        <v>3</v>
      </c>
    </row>
    <row r="47" spans="2:16">
      <c r="B47" s="31" t="s">
        <v>130</v>
      </c>
      <c r="C47" s="31" t="s">
        <v>293</v>
      </c>
      <c r="D47" s="31" t="s">
        <v>294</v>
      </c>
      <c r="E47" s="31" t="s">
        <v>10</v>
      </c>
      <c r="F47" s="31" t="s">
        <v>21</v>
      </c>
      <c r="G47" s="31" t="s">
        <v>133</v>
      </c>
      <c r="H47" s="31" t="s">
        <v>134</v>
      </c>
      <c r="K47" s="31" t="s">
        <v>293</v>
      </c>
      <c r="L47" s="31" t="s">
        <v>491</v>
      </c>
      <c r="M47" s="37">
        <v>43.752000000000002</v>
      </c>
      <c r="N47" s="33">
        <v>0.33057316236972029</v>
      </c>
      <c r="O47" s="36">
        <v>43.266914742210176</v>
      </c>
      <c r="P47" s="37">
        <v>5</v>
      </c>
    </row>
    <row r="48" spans="2:16">
      <c r="B48" s="30" t="s">
        <v>130</v>
      </c>
      <c r="C48" s="30" t="s">
        <v>295</v>
      </c>
      <c r="D48" s="30" t="s">
        <v>296</v>
      </c>
      <c r="E48" s="30" t="s">
        <v>10</v>
      </c>
      <c r="F48" s="30" t="s">
        <v>21</v>
      </c>
      <c r="G48" s="30" t="s">
        <v>133</v>
      </c>
      <c r="H48" s="30" t="s">
        <v>134</v>
      </c>
      <c r="K48" s="30" t="s">
        <v>295</v>
      </c>
      <c r="L48" s="30" t="s">
        <v>491</v>
      </c>
      <c r="M48" s="35">
        <v>44.044499999999999</v>
      </c>
      <c r="N48" s="32">
        <v>0.33001515512720092</v>
      </c>
      <c r="O48" s="34">
        <v>28.634255065352011</v>
      </c>
      <c r="P48" s="35">
        <v>4</v>
      </c>
    </row>
    <row r="49" spans="2:16">
      <c r="B49" s="31" t="s">
        <v>130</v>
      </c>
      <c r="C49" s="31" t="s">
        <v>297</v>
      </c>
      <c r="D49" s="31" t="s">
        <v>298</v>
      </c>
      <c r="E49" s="31" t="s">
        <v>10</v>
      </c>
      <c r="F49" s="31" t="s">
        <v>21</v>
      </c>
      <c r="G49" s="31" t="s">
        <v>133</v>
      </c>
      <c r="H49" s="31" t="s">
        <v>134</v>
      </c>
      <c r="K49" s="31" t="s">
        <v>297</v>
      </c>
      <c r="L49" s="31" t="s">
        <v>491</v>
      </c>
      <c r="M49" s="37">
        <v>43.994250000000001</v>
      </c>
      <c r="N49" s="33">
        <v>0.32991801769549428</v>
      </c>
      <c r="O49" s="36">
        <v>-62.899450668922498</v>
      </c>
      <c r="P49" s="37">
        <v>2</v>
      </c>
    </row>
    <row r="50" spans="2:16">
      <c r="B50" s="30" t="s">
        <v>130</v>
      </c>
      <c r="C50" s="30" t="s">
        <v>299</v>
      </c>
      <c r="D50" s="30" t="s">
        <v>300</v>
      </c>
      <c r="E50" s="30" t="s">
        <v>10</v>
      </c>
      <c r="F50" s="30" t="s">
        <v>21</v>
      </c>
      <c r="G50" s="30" t="s">
        <v>133</v>
      </c>
      <c r="H50" s="30" t="s">
        <v>134</v>
      </c>
      <c r="K50" s="30" t="s">
        <v>299</v>
      </c>
      <c r="L50" s="30" t="s">
        <v>491</v>
      </c>
      <c r="M50" s="35">
        <v>43.133249999999997</v>
      </c>
      <c r="N50" s="32">
        <v>0.32858030637617158</v>
      </c>
      <c r="O50" s="34">
        <v>-66.187341161807453</v>
      </c>
      <c r="P50" s="35">
        <v>1</v>
      </c>
    </row>
    <row r="51" spans="2:16">
      <c r="B51" s="31" t="s">
        <v>130</v>
      </c>
      <c r="C51" s="31" t="s">
        <v>301</v>
      </c>
      <c r="D51" s="31" t="s">
        <v>302</v>
      </c>
      <c r="E51" s="31" t="s">
        <v>10</v>
      </c>
      <c r="F51" s="31" t="s">
        <v>21</v>
      </c>
      <c r="G51" s="31" t="s">
        <v>133</v>
      </c>
      <c r="H51" s="31" t="s">
        <v>134</v>
      </c>
      <c r="K51" s="31" t="s">
        <v>301</v>
      </c>
      <c r="L51" s="31" t="s">
        <v>491</v>
      </c>
      <c r="M51" s="37">
        <v>38.112749999999998</v>
      </c>
      <c r="N51" s="33">
        <v>0.32054013420705674</v>
      </c>
      <c r="O51" s="36">
        <v>7.877174510104382</v>
      </c>
      <c r="P51" s="37">
        <v>3</v>
      </c>
    </row>
    <row r="52" spans="2:16">
      <c r="B52" s="30" t="s">
        <v>130</v>
      </c>
      <c r="C52" s="30" t="s">
        <v>303</v>
      </c>
      <c r="D52" s="30" t="s">
        <v>304</v>
      </c>
      <c r="E52" s="30" t="s">
        <v>10</v>
      </c>
      <c r="F52" s="30" t="s">
        <v>21</v>
      </c>
      <c r="G52" s="30" t="s">
        <v>133</v>
      </c>
      <c r="H52" s="30" t="s">
        <v>134</v>
      </c>
      <c r="K52" s="30" t="s">
        <v>303</v>
      </c>
      <c r="L52" s="30" t="s">
        <v>491</v>
      </c>
      <c r="M52" s="35">
        <v>44.384250000000002</v>
      </c>
      <c r="N52" s="32">
        <v>0.31963686442826006</v>
      </c>
      <c r="O52" s="34">
        <v>30.265738825743121</v>
      </c>
      <c r="P52" s="35">
        <v>4</v>
      </c>
    </row>
    <row r="53" spans="2:16">
      <c r="B53" s="31" t="s">
        <v>130</v>
      </c>
      <c r="C53" s="31" t="s">
        <v>305</v>
      </c>
      <c r="D53" s="31" t="s">
        <v>306</v>
      </c>
      <c r="E53" s="31" t="s">
        <v>10</v>
      </c>
      <c r="F53" s="31" t="s">
        <v>21</v>
      </c>
      <c r="G53" s="31" t="s">
        <v>133</v>
      </c>
      <c r="H53" s="31" t="s">
        <v>134</v>
      </c>
      <c r="K53" s="31" t="s">
        <v>305</v>
      </c>
      <c r="L53" s="31" t="s">
        <v>491</v>
      </c>
      <c r="M53" s="37">
        <v>38.988</v>
      </c>
      <c r="N53" s="33">
        <v>0.31954210911049552</v>
      </c>
      <c r="O53" s="36">
        <v>53.576619350163789</v>
      </c>
      <c r="P53" s="37">
        <v>5</v>
      </c>
    </row>
    <row r="54" spans="2:16">
      <c r="B54" s="30" t="s">
        <v>130</v>
      </c>
      <c r="C54" s="30" t="s">
        <v>307</v>
      </c>
      <c r="D54" s="30" t="s">
        <v>308</v>
      </c>
      <c r="E54" s="30" t="s">
        <v>10</v>
      </c>
      <c r="F54" s="30" t="s">
        <v>21</v>
      </c>
      <c r="G54" s="30" t="s">
        <v>133</v>
      </c>
      <c r="H54" s="30" t="s">
        <v>134</v>
      </c>
      <c r="K54" s="30" t="s">
        <v>307</v>
      </c>
      <c r="L54" s="30" t="s">
        <v>491</v>
      </c>
      <c r="M54" s="35">
        <v>44.379750000000001</v>
      </c>
      <c r="N54" s="32">
        <v>0.31947180301826844</v>
      </c>
      <c r="O54" s="34">
        <v>-61.840194269779914</v>
      </c>
      <c r="P54" s="35">
        <v>2</v>
      </c>
    </row>
    <row r="55" spans="2:16">
      <c r="B55" s="31" t="s">
        <v>130</v>
      </c>
      <c r="C55" s="31" t="s">
        <v>309</v>
      </c>
      <c r="D55" s="31" t="s">
        <v>310</v>
      </c>
      <c r="E55" s="31" t="s">
        <v>10</v>
      </c>
      <c r="F55" s="31" t="s">
        <v>21</v>
      </c>
      <c r="G55" s="31" t="s">
        <v>133</v>
      </c>
      <c r="H55" s="31" t="s">
        <v>134</v>
      </c>
      <c r="K55" s="31" t="s">
        <v>309</v>
      </c>
      <c r="L55" s="31" t="s">
        <v>491</v>
      </c>
      <c r="M55" s="37">
        <v>44.229750000000003</v>
      </c>
      <c r="N55" s="33">
        <v>0.31865975955098097</v>
      </c>
      <c r="O55" s="36">
        <v>-67.35438713425026</v>
      </c>
      <c r="P55" s="37">
        <v>1</v>
      </c>
    </row>
    <row r="56" spans="2:16">
      <c r="B56" s="30" t="s">
        <v>130</v>
      </c>
      <c r="C56" s="30" t="s">
        <v>311</v>
      </c>
      <c r="D56" s="30" t="s">
        <v>312</v>
      </c>
      <c r="E56" s="30" t="s">
        <v>10</v>
      </c>
      <c r="F56" s="30" t="s">
        <v>21</v>
      </c>
      <c r="G56" s="30" t="s">
        <v>133</v>
      </c>
      <c r="H56" s="30" t="s">
        <v>134</v>
      </c>
      <c r="K56" s="30" t="s">
        <v>311</v>
      </c>
      <c r="L56" s="30" t="s">
        <v>491</v>
      </c>
      <c r="M56" s="35">
        <v>24.995999999999999</v>
      </c>
      <c r="N56" s="32">
        <v>0.30995247239558332</v>
      </c>
      <c r="O56" s="34">
        <v>62.681982542927763</v>
      </c>
      <c r="P56" s="35">
        <v>5</v>
      </c>
    </row>
    <row r="57" spans="2:16">
      <c r="B57" s="31" t="s">
        <v>130</v>
      </c>
      <c r="C57" s="31" t="s">
        <v>313</v>
      </c>
      <c r="D57" s="31" t="s">
        <v>314</v>
      </c>
      <c r="E57" s="31" t="s">
        <v>10</v>
      </c>
      <c r="F57" s="31" t="s">
        <v>21</v>
      </c>
      <c r="G57" s="31" t="s">
        <v>133</v>
      </c>
      <c r="H57" s="31" t="s">
        <v>134</v>
      </c>
      <c r="K57" s="31" t="s">
        <v>313</v>
      </c>
      <c r="L57" s="31" t="s">
        <v>491</v>
      </c>
      <c r="M57" s="37">
        <v>34.923749999999998</v>
      </c>
      <c r="N57" s="33">
        <v>0.30975191667561475</v>
      </c>
      <c r="O57" s="36">
        <v>-69.347726583847333</v>
      </c>
      <c r="P57" s="37">
        <v>1</v>
      </c>
    </row>
    <row r="58" spans="2:16">
      <c r="B58" s="30" t="s">
        <v>130</v>
      </c>
      <c r="C58" s="30" t="s">
        <v>315</v>
      </c>
      <c r="D58" s="30" t="s">
        <v>316</v>
      </c>
      <c r="E58" s="30" t="s">
        <v>10</v>
      </c>
      <c r="F58" s="30" t="s">
        <v>21</v>
      </c>
      <c r="G58" s="30" t="s">
        <v>133</v>
      </c>
      <c r="H58" s="30" t="s">
        <v>134</v>
      </c>
      <c r="K58" s="30" t="s">
        <v>315</v>
      </c>
      <c r="L58" s="30" t="s">
        <v>491</v>
      </c>
      <c r="M58" s="35">
        <v>37.040999999999997</v>
      </c>
      <c r="N58" s="32">
        <v>0.30897967117518421</v>
      </c>
      <c r="O58" s="34">
        <v>37.365925698457978</v>
      </c>
      <c r="P58" s="35">
        <v>4</v>
      </c>
    </row>
    <row r="59" spans="2:16">
      <c r="B59" s="31" t="s">
        <v>130</v>
      </c>
      <c r="C59" s="31" t="s">
        <v>317</v>
      </c>
      <c r="D59" s="31" t="s">
        <v>318</v>
      </c>
      <c r="E59" s="31" t="s">
        <v>10</v>
      </c>
      <c r="F59" s="31" t="s">
        <v>21</v>
      </c>
      <c r="G59" s="31" t="s">
        <v>133</v>
      </c>
      <c r="H59" s="31" t="s">
        <v>134</v>
      </c>
      <c r="K59" s="31" t="s">
        <v>317</v>
      </c>
      <c r="L59" s="31" t="s">
        <v>491</v>
      </c>
      <c r="M59" s="37">
        <v>30.969750000000001</v>
      </c>
      <c r="N59" s="33">
        <v>0.30893645412055315</v>
      </c>
      <c r="O59" s="36">
        <v>11.208764739928938</v>
      </c>
      <c r="P59" s="37">
        <v>3</v>
      </c>
    </row>
    <row r="60" spans="2:16">
      <c r="B60" s="30" t="s">
        <v>130</v>
      </c>
      <c r="C60" s="30" t="s">
        <v>319</v>
      </c>
      <c r="D60" s="30" t="s">
        <v>320</v>
      </c>
      <c r="E60" s="30" t="s">
        <v>10</v>
      </c>
      <c r="F60" s="30" t="s">
        <v>21</v>
      </c>
      <c r="G60" s="30" t="s">
        <v>133</v>
      </c>
      <c r="H60" s="30" t="s">
        <v>134</v>
      </c>
      <c r="K60" s="30" t="s">
        <v>319</v>
      </c>
      <c r="L60" s="30" t="s">
        <v>491</v>
      </c>
      <c r="M60" s="35">
        <v>36.484499999999997</v>
      </c>
      <c r="N60" s="32">
        <v>0.30877418492784608</v>
      </c>
      <c r="O60" s="34">
        <v>-53.749314986878687</v>
      </c>
      <c r="P60" s="35">
        <v>2</v>
      </c>
    </row>
    <row r="61" spans="2:16">
      <c r="B61" s="31" t="s">
        <v>130</v>
      </c>
      <c r="C61" s="31" t="s">
        <v>321</v>
      </c>
      <c r="D61" s="31" t="s">
        <v>322</v>
      </c>
      <c r="E61" s="31" t="s">
        <v>10</v>
      </c>
      <c r="F61" s="31" t="s">
        <v>21</v>
      </c>
      <c r="G61" s="31" t="s">
        <v>133</v>
      </c>
      <c r="H61" s="31" t="s">
        <v>134</v>
      </c>
      <c r="K61" s="31" t="s">
        <v>321</v>
      </c>
      <c r="L61" s="31" t="s">
        <v>491</v>
      </c>
      <c r="M61" s="37">
        <v>36.933750000000003</v>
      </c>
      <c r="N61" s="33">
        <v>0.29881449893390194</v>
      </c>
      <c r="O61" s="36">
        <v>-49.085437195113307</v>
      </c>
      <c r="P61" s="37">
        <v>2</v>
      </c>
    </row>
    <row r="62" spans="2:16">
      <c r="B62" s="30" t="s">
        <v>130</v>
      </c>
      <c r="C62" s="30" t="s">
        <v>323</v>
      </c>
      <c r="D62" s="30" t="s">
        <v>324</v>
      </c>
      <c r="E62" s="30" t="s">
        <v>10</v>
      </c>
      <c r="F62" s="30" t="s">
        <v>21</v>
      </c>
      <c r="G62" s="30" t="s">
        <v>133</v>
      </c>
      <c r="H62" s="30" t="s">
        <v>134</v>
      </c>
      <c r="K62" s="30" t="s">
        <v>323</v>
      </c>
      <c r="L62" s="30" t="s">
        <v>491</v>
      </c>
      <c r="M62" s="35">
        <v>26.125499999999999</v>
      </c>
      <c r="N62" s="32">
        <v>0.29870350806683127</v>
      </c>
      <c r="O62" s="34">
        <v>75.939424473723761</v>
      </c>
      <c r="P62" s="35">
        <v>5</v>
      </c>
    </row>
    <row r="63" spans="2:16">
      <c r="B63" s="31" t="s">
        <v>130</v>
      </c>
      <c r="C63" s="31" t="s">
        <v>325</v>
      </c>
      <c r="D63" s="31" t="s">
        <v>326</v>
      </c>
      <c r="E63" s="31" t="s">
        <v>10</v>
      </c>
      <c r="F63" s="31" t="s">
        <v>21</v>
      </c>
      <c r="G63" s="31" t="s">
        <v>133</v>
      </c>
      <c r="H63" s="31" t="s">
        <v>134</v>
      </c>
      <c r="K63" s="31" t="s">
        <v>325</v>
      </c>
      <c r="L63" s="31" t="s">
        <v>491</v>
      </c>
      <c r="M63" s="37">
        <v>29.763750000000002</v>
      </c>
      <c r="N63" s="33">
        <v>0.29846793498803081</v>
      </c>
      <c r="O63" s="36">
        <v>33.694049835957159</v>
      </c>
      <c r="P63" s="37">
        <v>4</v>
      </c>
    </row>
    <row r="64" spans="2:16">
      <c r="B64" s="30" t="s">
        <v>130</v>
      </c>
      <c r="C64" s="30" t="s">
        <v>327</v>
      </c>
      <c r="D64" s="30" t="s">
        <v>328</v>
      </c>
      <c r="E64" s="30" t="s">
        <v>10</v>
      </c>
      <c r="F64" s="30" t="s">
        <v>21</v>
      </c>
      <c r="G64" s="30" t="s">
        <v>133</v>
      </c>
      <c r="H64" s="30" t="s">
        <v>134</v>
      </c>
      <c r="K64" s="30" t="s">
        <v>327</v>
      </c>
      <c r="L64" s="30" t="s">
        <v>491</v>
      </c>
      <c r="M64" s="35">
        <v>34.409999999999997</v>
      </c>
      <c r="N64" s="32">
        <v>0.29740952484742805</v>
      </c>
      <c r="O64" s="34">
        <v>-71.161958206029766</v>
      </c>
      <c r="P64" s="35">
        <v>1</v>
      </c>
    </row>
    <row r="65" spans="2:16">
      <c r="B65" s="31" t="s">
        <v>130</v>
      </c>
      <c r="C65" s="31" t="s">
        <v>329</v>
      </c>
      <c r="D65" s="31" t="s">
        <v>330</v>
      </c>
      <c r="E65" s="31" t="s">
        <v>10</v>
      </c>
      <c r="F65" s="31" t="s">
        <v>21</v>
      </c>
      <c r="G65" s="31" t="s">
        <v>133</v>
      </c>
      <c r="H65" s="31" t="s">
        <v>134</v>
      </c>
      <c r="K65" s="31" t="s">
        <v>329</v>
      </c>
      <c r="L65" s="31" t="s">
        <v>491</v>
      </c>
      <c r="M65" s="37">
        <v>23.853000000000002</v>
      </c>
      <c r="N65" s="33">
        <v>0.2967028361212426</v>
      </c>
      <c r="O65" s="36">
        <v>28.984623371362428</v>
      </c>
      <c r="P65" s="37">
        <v>3</v>
      </c>
    </row>
    <row r="66" spans="2:16">
      <c r="B66" s="30" t="s">
        <v>130</v>
      </c>
      <c r="C66" s="30" t="s">
        <v>331</v>
      </c>
      <c r="D66" s="30" t="s">
        <v>332</v>
      </c>
      <c r="E66" s="30" t="s">
        <v>10</v>
      </c>
      <c r="F66" s="30" t="s">
        <v>21</v>
      </c>
      <c r="G66" s="30" t="s">
        <v>133</v>
      </c>
      <c r="H66" s="30" t="s">
        <v>134</v>
      </c>
      <c r="K66" s="30" t="s">
        <v>331</v>
      </c>
      <c r="L66" s="30" t="s">
        <v>491</v>
      </c>
      <c r="M66" s="35">
        <v>37.002000000000002</v>
      </c>
      <c r="N66" s="32">
        <v>0.29081273309550826</v>
      </c>
      <c r="O66" s="34">
        <v>-71.994859331320853</v>
      </c>
      <c r="P66" s="35">
        <v>1</v>
      </c>
    </row>
    <row r="67" spans="2:16">
      <c r="B67" s="31" t="s">
        <v>130</v>
      </c>
      <c r="C67" s="31" t="s">
        <v>333</v>
      </c>
      <c r="D67" s="31" t="s">
        <v>334</v>
      </c>
      <c r="E67" s="31" t="s">
        <v>10</v>
      </c>
      <c r="F67" s="31" t="s">
        <v>21</v>
      </c>
      <c r="G67" s="31" t="s">
        <v>133</v>
      </c>
      <c r="H67" s="31" t="s">
        <v>134</v>
      </c>
      <c r="K67" s="31" t="s">
        <v>333</v>
      </c>
      <c r="L67" s="31" t="s">
        <v>491</v>
      </c>
      <c r="M67" s="37">
        <v>35.567250000000001</v>
      </c>
      <c r="N67" s="33">
        <v>0.29056837399574048</v>
      </c>
      <c r="O67" s="36">
        <v>5.0974093082680607</v>
      </c>
      <c r="P67" s="37">
        <v>3</v>
      </c>
    </row>
    <row r="68" spans="2:16">
      <c r="B68" s="30" t="s">
        <v>130</v>
      </c>
      <c r="C68" s="30" t="s">
        <v>335</v>
      </c>
      <c r="D68" s="30" t="s">
        <v>336</v>
      </c>
      <c r="E68" s="30" t="s">
        <v>10</v>
      </c>
      <c r="F68" s="30" t="s">
        <v>21</v>
      </c>
      <c r="G68" s="30" t="s">
        <v>133</v>
      </c>
      <c r="H68" s="30" t="s">
        <v>134</v>
      </c>
      <c r="K68" s="30" t="s">
        <v>335</v>
      </c>
      <c r="L68" s="30" t="s">
        <v>491</v>
      </c>
      <c r="M68" s="35">
        <v>44.968499999999999</v>
      </c>
      <c r="N68" s="32">
        <v>0.28985004503152201</v>
      </c>
      <c r="O68" s="34">
        <v>-64.298786810554716</v>
      </c>
      <c r="P68" s="35">
        <v>2</v>
      </c>
    </row>
    <row r="69" spans="2:16">
      <c r="B69" s="31" t="s">
        <v>130</v>
      </c>
      <c r="C69" s="31" t="s">
        <v>337</v>
      </c>
      <c r="D69" s="31" t="s">
        <v>338</v>
      </c>
      <c r="E69" s="31" t="s">
        <v>10</v>
      </c>
      <c r="F69" s="31" t="s">
        <v>21</v>
      </c>
      <c r="G69" s="31" t="s">
        <v>133</v>
      </c>
      <c r="H69" s="31" t="s">
        <v>134</v>
      </c>
      <c r="K69" s="31" t="s">
        <v>337</v>
      </c>
      <c r="L69" s="31" t="s">
        <v>491</v>
      </c>
      <c r="M69" s="37">
        <v>44.488500000000002</v>
      </c>
      <c r="N69" s="33">
        <v>0.28984402710812907</v>
      </c>
      <c r="O69" s="36">
        <v>36.162346402925607</v>
      </c>
      <c r="P69" s="37">
        <v>4</v>
      </c>
    </row>
    <row r="70" spans="2:16">
      <c r="B70" s="30" t="s">
        <v>130</v>
      </c>
      <c r="C70" s="30" t="s">
        <v>339</v>
      </c>
      <c r="D70" s="30" t="s">
        <v>340</v>
      </c>
      <c r="E70" s="30" t="s">
        <v>10</v>
      </c>
      <c r="F70" s="30" t="s">
        <v>21</v>
      </c>
      <c r="G70" s="30" t="s">
        <v>133</v>
      </c>
      <c r="H70" s="30" t="s">
        <v>134</v>
      </c>
      <c r="K70" s="30" t="s">
        <v>339</v>
      </c>
      <c r="L70" s="30" t="s">
        <v>491</v>
      </c>
      <c r="M70" s="35">
        <v>43.238250000000001</v>
      </c>
      <c r="N70" s="32">
        <v>0.28977655201124003</v>
      </c>
      <c r="O70" s="34">
        <v>67.795785885735015</v>
      </c>
      <c r="P70" s="35">
        <v>5</v>
      </c>
    </row>
    <row r="71" spans="2:16">
      <c r="B71" s="31" t="s">
        <v>130</v>
      </c>
      <c r="C71" s="31" t="s">
        <v>341</v>
      </c>
      <c r="D71" s="31" t="s">
        <v>342</v>
      </c>
      <c r="E71" s="31" t="s">
        <v>10</v>
      </c>
      <c r="F71" s="31" t="s">
        <v>21</v>
      </c>
      <c r="G71" s="31" t="s">
        <v>133</v>
      </c>
      <c r="H71" s="31" t="s">
        <v>134</v>
      </c>
      <c r="K71" s="31" t="s">
        <v>341</v>
      </c>
      <c r="L71" s="31" t="s">
        <v>491</v>
      </c>
      <c r="M71" s="37">
        <v>59.814749999999997</v>
      </c>
      <c r="N71" s="33">
        <v>0.28086721502639395</v>
      </c>
      <c r="O71" s="36">
        <v>-68.057752116258882</v>
      </c>
      <c r="P71" s="37">
        <v>2</v>
      </c>
    </row>
    <row r="72" spans="2:16">
      <c r="B72" s="30" t="s">
        <v>130</v>
      </c>
      <c r="C72" s="30" t="s">
        <v>343</v>
      </c>
      <c r="D72" s="30" t="s">
        <v>344</v>
      </c>
      <c r="E72" s="30" t="s">
        <v>10</v>
      </c>
      <c r="F72" s="30" t="s">
        <v>21</v>
      </c>
      <c r="G72" s="30" t="s">
        <v>133</v>
      </c>
      <c r="H72" s="30" t="s">
        <v>134</v>
      </c>
      <c r="K72" s="30" t="s">
        <v>343</v>
      </c>
      <c r="L72" s="30" t="s">
        <v>491</v>
      </c>
      <c r="M72" s="35">
        <v>59.549250000000001</v>
      </c>
      <c r="N72" s="32">
        <v>0.27999845086210151</v>
      </c>
      <c r="O72" s="34">
        <v>-10.439341156294539</v>
      </c>
      <c r="P72" s="35">
        <v>3</v>
      </c>
    </row>
    <row r="73" spans="2:16">
      <c r="B73" s="31" t="s">
        <v>130</v>
      </c>
      <c r="C73" s="31" t="s">
        <v>345</v>
      </c>
      <c r="D73" s="31" t="s">
        <v>346</v>
      </c>
      <c r="E73" s="31" t="s">
        <v>10</v>
      </c>
      <c r="F73" s="31" t="s">
        <v>21</v>
      </c>
      <c r="G73" s="31" t="s">
        <v>133</v>
      </c>
      <c r="H73" s="31" t="s">
        <v>134</v>
      </c>
      <c r="K73" s="31" t="s">
        <v>345</v>
      </c>
      <c r="L73" s="31" t="s">
        <v>491</v>
      </c>
      <c r="M73" s="37">
        <v>59.728499999999997</v>
      </c>
      <c r="N73" s="33">
        <v>0.27975310781285312</v>
      </c>
      <c r="O73" s="36">
        <v>39.406334222361707</v>
      </c>
      <c r="P73" s="37">
        <v>4</v>
      </c>
    </row>
    <row r="74" spans="2:16">
      <c r="B74" s="30" t="s">
        <v>130</v>
      </c>
      <c r="C74" s="30" t="s">
        <v>347</v>
      </c>
      <c r="D74" s="30" t="s">
        <v>348</v>
      </c>
      <c r="E74" s="30" t="s">
        <v>10</v>
      </c>
      <c r="F74" s="30" t="s">
        <v>21</v>
      </c>
      <c r="G74" s="30" t="s">
        <v>133</v>
      </c>
      <c r="H74" s="30" t="s">
        <v>134</v>
      </c>
      <c r="K74" s="30" t="s">
        <v>347</v>
      </c>
      <c r="L74" s="30" t="s">
        <v>491</v>
      </c>
      <c r="M74" s="35">
        <v>59.459249999999997</v>
      </c>
      <c r="N74" s="32">
        <v>0.2792445288159538</v>
      </c>
      <c r="O74" s="34">
        <v>48.134665677741275</v>
      </c>
      <c r="P74" s="35">
        <v>5</v>
      </c>
    </row>
    <row r="75" spans="2:16">
      <c r="B75" s="31" t="s">
        <v>130</v>
      </c>
      <c r="C75" s="31" t="s">
        <v>349</v>
      </c>
      <c r="D75" s="31" t="s">
        <v>350</v>
      </c>
      <c r="E75" s="31" t="s">
        <v>10</v>
      </c>
      <c r="F75" s="31" t="s">
        <v>21</v>
      </c>
      <c r="G75" s="31" t="s">
        <v>133</v>
      </c>
      <c r="H75" s="31" t="s">
        <v>134</v>
      </c>
      <c r="K75" s="31" t="s">
        <v>349</v>
      </c>
      <c r="L75" s="31" t="s">
        <v>491</v>
      </c>
      <c r="M75" s="37">
        <v>59.72625</v>
      </c>
      <c r="N75" s="33">
        <v>0.27863812394047843</v>
      </c>
      <c r="O75" s="36">
        <v>-73.408734362470824</v>
      </c>
      <c r="P75" s="37">
        <v>1</v>
      </c>
    </row>
    <row r="76" spans="2:16">
      <c r="B76" s="30" t="s">
        <v>130</v>
      </c>
      <c r="C76" s="30" t="s">
        <v>351</v>
      </c>
      <c r="D76" s="30" t="s">
        <v>352</v>
      </c>
      <c r="E76" s="30" t="s">
        <v>10</v>
      </c>
      <c r="F76" s="30" t="s">
        <v>21</v>
      </c>
      <c r="G76" s="30" t="s">
        <v>133</v>
      </c>
      <c r="H76" s="30" t="s">
        <v>134</v>
      </c>
      <c r="K76" s="30" t="s">
        <v>351</v>
      </c>
      <c r="L76" s="30" t="s">
        <v>491</v>
      </c>
      <c r="M76" s="35">
        <v>59.022750000000002</v>
      </c>
      <c r="N76" s="32">
        <v>0.26901043241800832</v>
      </c>
      <c r="O76" s="34">
        <v>-73.400957054784655</v>
      </c>
      <c r="P76" s="35">
        <v>1</v>
      </c>
    </row>
    <row r="77" spans="2:16">
      <c r="B77" s="31" t="s">
        <v>130</v>
      </c>
      <c r="C77" s="31" t="s">
        <v>353</v>
      </c>
      <c r="D77" s="31" t="s">
        <v>354</v>
      </c>
      <c r="E77" s="31" t="s">
        <v>10</v>
      </c>
      <c r="F77" s="31" t="s">
        <v>21</v>
      </c>
      <c r="G77" s="31" t="s">
        <v>133</v>
      </c>
      <c r="H77" s="31" t="s">
        <v>134</v>
      </c>
      <c r="K77" s="31" t="s">
        <v>353</v>
      </c>
      <c r="L77" s="31" t="s">
        <v>491</v>
      </c>
      <c r="M77" s="37">
        <v>50.89875</v>
      </c>
      <c r="N77" s="33">
        <v>0.26858361452884405</v>
      </c>
      <c r="O77" s="36">
        <v>46.739520131659454</v>
      </c>
      <c r="P77" s="37">
        <v>4</v>
      </c>
    </row>
    <row r="78" spans="2:16">
      <c r="B78" s="30" t="s">
        <v>130</v>
      </c>
      <c r="C78" s="30" t="s">
        <v>355</v>
      </c>
      <c r="D78" s="30" t="s">
        <v>356</v>
      </c>
      <c r="E78" s="30" t="s">
        <v>10</v>
      </c>
      <c r="F78" s="30" t="s">
        <v>21</v>
      </c>
      <c r="G78" s="30" t="s">
        <v>133</v>
      </c>
      <c r="H78" s="30" t="s">
        <v>134</v>
      </c>
      <c r="K78" s="30" t="s">
        <v>355</v>
      </c>
      <c r="L78" s="30" t="s">
        <v>491</v>
      </c>
      <c r="M78" s="35">
        <v>44.380499999999998</v>
      </c>
      <c r="N78" s="32">
        <v>0.26850718220840236</v>
      </c>
      <c r="O78" s="34">
        <v>11.0167747567661</v>
      </c>
      <c r="P78" s="35">
        <v>3</v>
      </c>
    </row>
    <row r="79" spans="2:16">
      <c r="B79" s="31" t="s">
        <v>130</v>
      </c>
      <c r="C79" s="31" t="s">
        <v>357</v>
      </c>
      <c r="D79" s="31" t="s">
        <v>358</v>
      </c>
      <c r="E79" s="31" t="s">
        <v>10</v>
      </c>
      <c r="F79" s="31" t="s">
        <v>21</v>
      </c>
      <c r="G79" s="31" t="s">
        <v>133</v>
      </c>
      <c r="H79" s="31" t="s">
        <v>134</v>
      </c>
      <c r="K79" s="31" t="s">
        <v>357</v>
      </c>
      <c r="L79" s="31" t="s">
        <v>491</v>
      </c>
      <c r="M79" s="37">
        <v>42.353250000000003</v>
      </c>
      <c r="N79" s="33">
        <v>0.26781569301057179</v>
      </c>
      <c r="O79" s="36">
        <v>-58.216852720154151</v>
      </c>
      <c r="P79" s="37">
        <v>2</v>
      </c>
    </row>
    <row r="80" spans="2:16">
      <c r="B80" s="30" t="s">
        <v>130</v>
      </c>
      <c r="C80" s="30" t="s">
        <v>359</v>
      </c>
      <c r="D80" s="30" t="s">
        <v>360</v>
      </c>
      <c r="E80" s="30" t="s">
        <v>10</v>
      </c>
      <c r="F80" s="30" t="s">
        <v>21</v>
      </c>
      <c r="G80" s="30" t="s">
        <v>133</v>
      </c>
      <c r="H80" s="30" t="s">
        <v>134</v>
      </c>
      <c r="K80" s="30" t="s">
        <v>359</v>
      </c>
      <c r="L80" s="30" t="s">
        <v>491</v>
      </c>
      <c r="M80" s="35">
        <v>35.573250000000002</v>
      </c>
      <c r="N80" s="32">
        <v>0.26550342602939003</v>
      </c>
      <c r="O80" s="34">
        <v>65.397415479131183</v>
      </c>
      <c r="P80" s="35">
        <v>5</v>
      </c>
    </row>
    <row r="81" spans="2:16">
      <c r="B81" s="31" t="s">
        <v>130</v>
      </c>
      <c r="C81" s="31" t="s">
        <v>361</v>
      </c>
      <c r="D81" s="31" t="s">
        <v>362</v>
      </c>
      <c r="E81" s="31" t="s">
        <v>10</v>
      </c>
      <c r="F81" s="31" t="s">
        <v>21</v>
      </c>
      <c r="G81" s="31" t="s">
        <v>133</v>
      </c>
      <c r="H81" s="31" t="s">
        <v>134</v>
      </c>
      <c r="K81" s="31" t="s">
        <v>361</v>
      </c>
      <c r="L81" s="31" t="s">
        <v>491</v>
      </c>
      <c r="M81" s="37">
        <v>28.010999999999999</v>
      </c>
      <c r="N81" s="33">
        <v>0.26201745742743926</v>
      </c>
      <c r="O81" s="36">
        <v>26.317172446776389</v>
      </c>
      <c r="P81" s="37">
        <v>3</v>
      </c>
    </row>
    <row r="82" spans="2:16">
      <c r="B82" s="30" t="s">
        <v>130</v>
      </c>
      <c r="C82" s="30" t="s">
        <v>363</v>
      </c>
      <c r="D82" s="30" t="s">
        <v>364</v>
      </c>
      <c r="E82" s="30" t="s">
        <v>10</v>
      </c>
      <c r="F82" s="30" t="s">
        <v>21</v>
      </c>
      <c r="G82" s="30" t="s">
        <v>133</v>
      </c>
      <c r="H82" s="30" t="s">
        <v>134</v>
      </c>
      <c r="K82" s="30" t="s">
        <v>363</v>
      </c>
      <c r="L82" s="30" t="s">
        <v>491</v>
      </c>
      <c r="M82" s="35">
        <v>29.297999999999998</v>
      </c>
      <c r="N82" s="32">
        <v>0.26026569219741963</v>
      </c>
      <c r="O82" s="34">
        <v>-74.944809584408262</v>
      </c>
      <c r="P82" s="35">
        <v>1</v>
      </c>
    </row>
    <row r="83" spans="2:16">
      <c r="B83" s="31" t="s">
        <v>130</v>
      </c>
      <c r="C83" s="31" t="s">
        <v>365</v>
      </c>
      <c r="D83" s="31" t="s">
        <v>366</v>
      </c>
      <c r="E83" s="31" t="s">
        <v>10</v>
      </c>
      <c r="F83" s="31" t="s">
        <v>21</v>
      </c>
      <c r="G83" s="31" t="s">
        <v>133</v>
      </c>
      <c r="H83" s="31" t="s">
        <v>134</v>
      </c>
      <c r="K83" s="31" t="s">
        <v>365</v>
      </c>
      <c r="L83" s="31" t="s">
        <v>491</v>
      </c>
      <c r="M83" s="37">
        <v>28.178999999999998</v>
      </c>
      <c r="N83" s="33">
        <v>0.25935281592675397</v>
      </c>
      <c r="O83" s="36">
        <v>96.282857256414474</v>
      </c>
      <c r="P83" s="37">
        <v>5</v>
      </c>
    </row>
    <row r="84" spans="2:16">
      <c r="B84" s="30" t="s">
        <v>130</v>
      </c>
      <c r="C84" s="30" t="s">
        <v>367</v>
      </c>
      <c r="D84" s="30" t="s">
        <v>368</v>
      </c>
      <c r="E84" s="30" t="s">
        <v>10</v>
      </c>
      <c r="F84" s="30" t="s">
        <v>21</v>
      </c>
      <c r="G84" s="30" t="s">
        <v>133</v>
      </c>
      <c r="H84" s="30" t="s">
        <v>134</v>
      </c>
      <c r="K84" s="30" t="s">
        <v>367</v>
      </c>
      <c r="L84" s="30" t="s">
        <v>491</v>
      </c>
      <c r="M84" s="35">
        <v>28.942499999999999</v>
      </c>
      <c r="N84" s="32">
        <v>0.25728235294117646</v>
      </c>
      <c r="O84" s="34">
        <v>-58.975609016180286</v>
      </c>
      <c r="P84" s="35">
        <v>2</v>
      </c>
    </row>
    <row r="85" spans="2:16">
      <c r="B85" s="31" t="s">
        <v>130</v>
      </c>
      <c r="C85" s="31" t="s">
        <v>369</v>
      </c>
      <c r="D85" s="31" t="s">
        <v>370</v>
      </c>
      <c r="E85" s="31" t="s">
        <v>10</v>
      </c>
      <c r="F85" s="31" t="s">
        <v>21</v>
      </c>
      <c r="G85" s="31" t="s">
        <v>133</v>
      </c>
      <c r="H85" s="31" t="s">
        <v>134</v>
      </c>
      <c r="K85" s="31" t="s">
        <v>369</v>
      </c>
      <c r="L85" s="31" t="s">
        <v>491</v>
      </c>
      <c r="M85" s="37">
        <v>28.435500000000001</v>
      </c>
      <c r="N85" s="33">
        <v>0.25698710238961858</v>
      </c>
      <c r="O85" s="36">
        <v>47.335258538962933</v>
      </c>
      <c r="P85" s="37">
        <v>4</v>
      </c>
    </row>
    <row r="86" spans="2:16">
      <c r="B86" s="30" t="s">
        <v>130</v>
      </c>
      <c r="C86" s="30" t="s">
        <v>371</v>
      </c>
      <c r="D86" s="30" t="s">
        <v>372</v>
      </c>
      <c r="E86" s="30" t="s">
        <v>10</v>
      </c>
      <c r="F86" s="30" t="s">
        <v>21</v>
      </c>
      <c r="G86" s="30" t="s">
        <v>133</v>
      </c>
      <c r="H86" s="30" t="s">
        <v>134</v>
      </c>
      <c r="K86" s="30" t="s">
        <v>371</v>
      </c>
      <c r="L86" s="30" t="s">
        <v>491</v>
      </c>
      <c r="M86" s="35">
        <v>42.939749999999997</v>
      </c>
      <c r="N86" s="32">
        <v>0.25174413567847975</v>
      </c>
      <c r="O86" s="34">
        <v>71.387036071451647</v>
      </c>
      <c r="P86" s="35">
        <v>5</v>
      </c>
    </row>
    <row r="87" spans="2:16">
      <c r="B87" s="31" t="s">
        <v>130</v>
      </c>
      <c r="C87" s="31" t="s">
        <v>373</v>
      </c>
      <c r="D87" s="31" t="s">
        <v>374</v>
      </c>
      <c r="E87" s="31" t="s">
        <v>10</v>
      </c>
      <c r="F87" s="31" t="s">
        <v>21</v>
      </c>
      <c r="G87" s="31" t="s">
        <v>133</v>
      </c>
      <c r="H87" s="31" t="s">
        <v>134</v>
      </c>
      <c r="K87" s="31" t="s">
        <v>373</v>
      </c>
      <c r="L87" s="31" t="s">
        <v>491</v>
      </c>
      <c r="M87" s="37">
        <v>44.789250000000003</v>
      </c>
      <c r="N87" s="33">
        <v>0.25151506220800751</v>
      </c>
      <c r="O87" s="36">
        <v>-62.949865344587081</v>
      </c>
      <c r="P87" s="37">
        <v>2</v>
      </c>
    </row>
    <row r="88" spans="2:16">
      <c r="B88" s="30" t="s">
        <v>130</v>
      </c>
      <c r="C88" s="30" t="s">
        <v>375</v>
      </c>
      <c r="D88" s="30" t="s">
        <v>376</v>
      </c>
      <c r="E88" s="30" t="s">
        <v>10</v>
      </c>
      <c r="F88" s="30" t="s">
        <v>21</v>
      </c>
      <c r="G88" s="30" t="s">
        <v>133</v>
      </c>
      <c r="H88" s="30" t="s">
        <v>134</v>
      </c>
      <c r="K88" s="30" t="s">
        <v>375</v>
      </c>
      <c r="L88" s="30" t="s">
        <v>491</v>
      </c>
      <c r="M88" s="35">
        <v>43.043999999999997</v>
      </c>
      <c r="N88" s="32">
        <v>0.25051862628937832</v>
      </c>
      <c r="O88" s="34">
        <v>2.1046297999112031</v>
      </c>
      <c r="P88" s="35">
        <v>3</v>
      </c>
    </row>
    <row r="89" spans="2:16">
      <c r="B89" s="31" t="s">
        <v>130</v>
      </c>
      <c r="C89" s="31" t="s">
        <v>377</v>
      </c>
      <c r="D89" s="31" t="s">
        <v>378</v>
      </c>
      <c r="E89" s="31" t="s">
        <v>10</v>
      </c>
      <c r="F89" s="31" t="s">
        <v>21</v>
      </c>
      <c r="G89" s="31" t="s">
        <v>133</v>
      </c>
      <c r="H89" s="31" t="s">
        <v>134</v>
      </c>
      <c r="K89" s="31" t="s">
        <v>377</v>
      </c>
      <c r="L89" s="31" t="s">
        <v>491</v>
      </c>
      <c r="M89" s="37">
        <v>44.8125</v>
      </c>
      <c r="N89" s="33">
        <v>0.2481761338912134</v>
      </c>
      <c r="O89" s="36">
        <v>51.84182389824192</v>
      </c>
      <c r="P89" s="37">
        <v>4</v>
      </c>
    </row>
    <row r="90" spans="2:16">
      <c r="B90" s="30" t="s">
        <v>130</v>
      </c>
      <c r="C90" s="30" t="s">
        <v>379</v>
      </c>
      <c r="D90" s="30" t="s">
        <v>380</v>
      </c>
      <c r="E90" s="30" t="s">
        <v>10</v>
      </c>
      <c r="F90" s="30" t="s">
        <v>21</v>
      </c>
      <c r="G90" s="30" t="s">
        <v>133</v>
      </c>
      <c r="H90" s="30" t="s">
        <v>134</v>
      </c>
      <c r="K90" s="30" t="s">
        <v>379</v>
      </c>
      <c r="L90" s="30" t="s">
        <v>491</v>
      </c>
      <c r="M90" s="35">
        <v>44.725499999999997</v>
      </c>
      <c r="N90" s="32">
        <v>0.24815085353992689</v>
      </c>
      <c r="O90" s="34">
        <v>-76.958233540064356</v>
      </c>
      <c r="P90" s="35">
        <v>1</v>
      </c>
    </row>
    <row r="91" spans="2:16">
      <c r="B91" s="31" t="s">
        <v>130</v>
      </c>
      <c r="C91" s="31" t="s">
        <v>381</v>
      </c>
      <c r="D91" s="31" t="s">
        <v>382</v>
      </c>
      <c r="E91" s="31" t="s">
        <v>10</v>
      </c>
      <c r="F91" s="31" t="s">
        <v>21</v>
      </c>
      <c r="G91" s="31" t="s">
        <v>133</v>
      </c>
      <c r="H91" s="31" t="s">
        <v>134</v>
      </c>
      <c r="K91" s="31" t="s">
        <v>381</v>
      </c>
      <c r="L91" s="31" t="s">
        <v>491</v>
      </c>
      <c r="M91" s="37">
        <v>17.678999999999998</v>
      </c>
      <c r="N91" s="33">
        <v>0.24200000000000002</v>
      </c>
      <c r="O91" s="36">
        <v>106.90262920243197</v>
      </c>
      <c r="P91" s="37">
        <v>5</v>
      </c>
    </row>
    <row r="92" spans="2:16">
      <c r="B92" s="30" t="s">
        <v>130</v>
      </c>
      <c r="C92" s="30" t="s">
        <v>383</v>
      </c>
      <c r="D92" s="30" t="s">
        <v>384</v>
      </c>
      <c r="E92" s="30" t="s">
        <v>10</v>
      </c>
      <c r="F92" s="30" t="s">
        <v>21</v>
      </c>
      <c r="G92" s="30" t="s">
        <v>133</v>
      </c>
      <c r="H92" s="30" t="s">
        <v>134</v>
      </c>
      <c r="K92" s="30" t="s">
        <v>383</v>
      </c>
      <c r="L92" s="30" t="s">
        <v>491</v>
      </c>
      <c r="M92" s="35">
        <v>18.954750000000001</v>
      </c>
      <c r="N92" s="32">
        <v>0.24034158983895856</v>
      </c>
      <c r="O92" s="34">
        <v>-62.44323305739502</v>
      </c>
      <c r="P92" s="35">
        <v>2</v>
      </c>
    </row>
    <row r="93" spans="2:16">
      <c r="B93" s="31" t="s">
        <v>130</v>
      </c>
      <c r="C93" s="31" t="s">
        <v>385</v>
      </c>
      <c r="D93" s="31" t="s">
        <v>386</v>
      </c>
      <c r="E93" s="31" t="s">
        <v>10</v>
      </c>
      <c r="F93" s="31" t="s">
        <v>21</v>
      </c>
      <c r="G93" s="31" t="s">
        <v>133</v>
      </c>
      <c r="H93" s="31" t="s">
        <v>134</v>
      </c>
      <c r="K93" s="31" t="s">
        <v>385</v>
      </c>
      <c r="L93" s="31" t="s">
        <v>491</v>
      </c>
      <c r="M93" s="37">
        <v>22.635750000000002</v>
      </c>
      <c r="N93" s="33">
        <v>0.23766561744143666</v>
      </c>
      <c r="O93" s="36">
        <v>50.631040884113432</v>
      </c>
      <c r="P93" s="37">
        <v>3</v>
      </c>
    </row>
    <row r="94" spans="2:16">
      <c r="B94" s="30" t="s">
        <v>130</v>
      </c>
      <c r="C94" s="30" t="s">
        <v>387</v>
      </c>
      <c r="D94" s="30" t="s">
        <v>388</v>
      </c>
      <c r="E94" s="30" t="s">
        <v>10</v>
      </c>
      <c r="F94" s="30" t="s">
        <v>21</v>
      </c>
      <c r="G94" s="30" t="s">
        <v>133</v>
      </c>
      <c r="H94" s="30" t="s">
        <v>134</v>
      </c>
      <c r="K94" s="30" t="s">
        <v>387</v>
      </c>
      <c r="L94" s="30" t="s">
        <v>491</v>
      </c>
      <c r="M94" s="35">
        <v>19.11375</v>
      </c>
      <c r="N94" s="32">
        <v>0.23758340200117714</v>
      </c>
      <c r="O94" s="34">
        <v>59.850649772970883</v>
      </c>
      <c r="P94" s="35">
        <v>4</v>
      </c>
    </row>
    <row r="95" spans="2:16">
      <c r="B95" s="31" t="s">
        <v>130</v>
      </c>
      <c r="C95" s="31" t="s">
        <v>389</v>
      </c>
      <c r="D95" s="31" t="s">
        <v>390</v>
      </c>
      <c r="E95" s="31" t="s">
        <v>10</v>
      </c>
      <c r="F95" s="31" t="s">
        <v>21</v>
      </c>
      <c r="G95" s="31" t="s">
        <v>133</v>
      </c>
      <c r="H95" s="31" t="s">
        <v>134</v>
      </c>
      <c r="K95" s="31" t="s">
        <v>389</v>
      </c>
      <c r="L95" s="31" t="s">
        <v>491</v>
      </c>
      <c r="M95" s="37">
        <v>30.204750000000001</v>
      </c>
      <c r="N95" s="33">
        <v>0.23699764109949595</v>
      </c>
      <c r="O95" s="36">
        <v>-77.535605429580102</v>
      </c>
      <c r="P95" s="37">
        <v>1</v>
      </c>
    </row>
    <row r="96" spans="2:16">
      <c r="B96" s="30" t="s">
        <v>130</v>
      </c>
      <c r="C96" s="30" t="s">
        <v>391</v>
      </c>
      <c r="D96" s="30" t="s">
        <v>392</v>
      </c>
      <c r="E96" s="30" t="s">
        <v>10</v>
      </c>
      <c r="F96" s="30" t="s">
        <v>21</v>
      </c>
      <c r="G96" s="30" t="s">
        <v>133</v>
      </c>
      <c r="H96" s="30" t="s">
        <v>134</v>
      </c>
      <c r="K96" s="30" t="s">
        <v>391</v>
      </c>
      <c r="L96" s="30" t="s">
        <v>491</v>
      </c>
      <c r="M96" s="35">
        <v>46.831499999999998</v>
      </c>
      <c r="N96" s="32">
        <v>0.23130825405976749</v>
      </c>
      <c r="O96" s="34">
        <v>58.958034025347693</v>
      </c>
      <c r="P96" s="35">
        <v>3</v>
      </c>
    </row>
    <row r="97" spans="2:16">
      <c r="B97" s="31" t="s">
        <v>130</v>
      </c>
      <c r="C97" s="31" t="s">
        <v>393</v>
      </c>
      <c r="D97" s="31" t="s">
        <v>394</v>
      </c>
      <c r="E97" s="31" t="s">
        <v>10</v>
      </c>
      <c r="F97" s="31" t="s">
        <v>21</v>
      </c>
      <c r="G97" s="31" t="s">
        <v>133</v>
      </c>
      <c r="H97" s="31" t="s">
        <v>134</v>
      </c>
      <c r="K97" s="31" t="s">
        <v>393</v>
      </c>
      <c r="L97" s="31" t="s">
        <v>491</v>
      </c>
      <c r="M97" s="37">
        <v>57.594749999999998</v>
      </c>
      <c r="N97" s="33">
        <v>0.2306160847993958</v>
      </c>
      <c r="O97" s="36">
        <v>-64.111123588123149</v>
      </c>
      <c r="P97" s="37">
        <v>1</v>
      </c>
    </row>
    <row r="98" spans="2:16">
      <c r="B98" s="30" t="s">
        <v>130</v>
      </c>
      <c r="C98" s="30" t="s">
        <v>395</v>
      </c>
      <c r="D98" s="30" t="s">
        <v>396</v>
      </c>
      <c r="E98" s="30" t="s">
        <v>10</v>
      </c>
      <c r="F98" s="30" t="s">
        <v>21</v>
      </c>
      <c r="G98" s="30" t="s">
        <v>133</v>
      </c>
      <c r="H98" s="30" t="s">
        <v>134</v>
      </c>
      <c r="K98" s="30" t="s">
        <v>395</v>
      </c>
      <c r="L98" s="30" t="s">
        <v>491</v>
      </c>
      <c r="M98" s="35">
        <v>26.925000000000001</v>
      </c>
      <c r="N98" s="32">
        <v>0.23027802228412259</v>
      </c>
      <c r="O98" s="34">
        <v>171.15439342960221</v>
      </c>
      <c r="P98" s="35">
        <v>5</v>
      </c>
    </row>
    <row r="99" spans="2:16">
      <c r="B99" s="31" t="s">
        <v>130</v>
      </c>
      <c r="C99" s="31" t="s">
        <v>397</v>
      </c>
      <c r="D99" s="31" t="s">
        <v>398</v>
      </c>
      <c r="E99" s="31" t="s">
        <v>10</v>
      </c>
      <c r="F99" s="31" t="s">
        <v>21</v>
      </c>
      <c r="G99" s="31" t="s">
        <v>133</v>
      </c>
      <c r="H99" s="31" t="s">
        <v>134</v>
      </c>
      <c r="K99" s="31" t="s">
        <v>397</v>
      </c>
      <c r="L99" s="31" t="s">
        <v>491</v>
      </c>
      <c r="M99" s="37">
        <v>44.436750000000004</v>
      </c>
      <c r="N99" s="33">
        <v>0.22991167783422509</v>
      </c>
      <c r="O99" s="36">
        <v>-4.7970180975693433</v>
      </c>
      <c r="P99" s="37">
        <v>2</v>
      </c>
    </row>
    <row r="100" spans="2:16">
      <c r="B100" s="30" t="s">
        <v>130</v>
      </c>
      <c r="C100" s="30" t="s">
        <v>399</v>
      </c>
      <c r="D100" s="30" t="s">
        <v>400</v>
      </c>
      <c r="E100" s="30" t="s">
        <v>10</v>
      </c>
      <c r="F100" s="30" t="s">
        <v>21</v>
      </c>
      <c r="G100" s="30" t="s">
        <v>133</v>
      </c>
      <c r="H100" s="30" t="s">
        <v>134</v>
      </c>
      <c r="K100" s="30" t="s">
        <v>399</v>
      </c>
      <c r="L100" s="30" t="s">
        <v>491</v>
      </c>
      <c r="M100" s="35">
        <v>49.162500000000001</v>
      </c>
      <c r="N100" s="32">
        <v>0.22971385202135775</v>
      </c>
      <c r="O100" s="34">
        <v>98.910021138720509</v>
      </c>
      <c r="P100" s="35">
        <v>4</v>
      </c>
    </row>
    <row r="101" spans="2:16">
      <c r="B101" s="31" t="s">
        <v>130</v>
      </c>
      <c r="C101" s="31" t="s">
        <v>401</v>
      </c>
      <c r="D101" s="31" t="s">
        <v>402</v>
      </c>
      <c r="E101" s="31" t="s">
        <v>10</v>
      </c>
      <c r="F101" s="31" t="s">
        <v>21</v>
      </c>
      <c r="G101" s="31" t="s">
        <v>133</v>
      </c>
      <c r="H101" s="31" t="s">
        <v>134</v>
      </c>
      <c r="K101" s="31" t="s">
        <v>401</v>
      </c>
      <c r="L101" s="31" t="s">
        <v>491</v>
      </c>
      <c r="M101" s="37">
        <v>49.146749999999997</v>
      </c>
      <c r="N101" s="33">
        <v>0.22057850722580841</v>
      </c>
      <c r="O101" s="36">
        <v>-51.563636316910191</v>
      </c>
      <c r="P101" s="37">
        <v>2</v>
      </c>
    </row>
    <row r="102" spans="2:16">
      <c r="B102" s="30" t="s">
        <v>130</v>
      </c>
      <c r="C102" s="30" t="s">
        <v>403</v>
      </c>
      <c r="D102" s="30" t="s">
        <v>404</v>
      </c>
      <c r="E102" s="30" t="s">
        <v>10</v>
      </c>
      <c r="F102" s="30" t="s">
        <v>21</v>
      </c>
      <c r="G102" s="30" t="s">
        <v>133</v>
      </c>
      <c r="H102" s="30" t="s">
        <v>134</v>
      </c>
      <c r="K102" s="30" t="s">
        <v>403</v>
      </c>
      <c r="L102" s="30" t="s">
        <v>491</v>
      </c>
      <c r="M102" s="35">
        <v>33.695999999999998</v>
      </c>
      <c r="N102" s="32">
        <v>0.22044976406695158</v>
      </c>
      <c r="O102" s="34">
        <v>110.28417905716863</v>
      </c>
      <c r="P102" s="35">
        <v>5</v>
      </c>
    </row>
    <row r="103" spans="2:16">
      <c r="B103" s="31" t="s">
        <v>130</v>
      </c>
      <c r="C103" s="31" t="s">
        <v>405</v>
      </c>
      <c r="D103" s="31" t="s">
        <v>406</v>
      </c>
      <c r="E103" s="31" t="s">
        <v>10</v>
      </c>
      <c r="F103" s="31" t="s">
        <v>21</v>
      </c>
      <c r="G103" s="31" t="s">
        <v>133</v>
      </c>
      <c r="H103" s="31" t="s">
        <v>134</v>
      </c>
      <c r="K103" s="31" t="s">
        <v>405</v>
      </c>
      <c r="L103" s="31" t="s">
        <v>491</v>
      </c>
      <c r="M103" s="37">
        <v>61.121250000000003</v>
      </c>
      <c r="N103" s="33">
        <v>0.22041510522117924</v>
      </c>
      <c r="O103" s="36">
        <v>-83.740681706645432</v>
      </c>
      <c r="P103" s="37">
        <v>1</v>
      </c>
    </row>
    <row r="104" spans="2:16">
      <c r="B104" s="30" t="s">
        <v>130</v>
      </c>
      <c r="C104" s="30" t="s">
        <v>407</v>
      </c>
      <c r="D104" s="30" t="s">
        <v>408</v>
      </c>
      <c r="E104" s="30" t="s">
        <v>10</v>
      </c>
      <c r="F104" s="30" t="s">
        <v>21</v>
      </c>
      <c r="G104" s="30" t="s">
        <v>133</v>
      </c>
      <c r="H104" s="30" t="s">
        <v>134</v>
      </c>
      <c r="K104" s="30" t="s">
        <v>407</v>
      </c>
      <c r="L104" s="30" t="s">
        <v>491</v>
      </c>
      <c r="M104" s="35">
        <v>47.71425</v>
      </c>
      <c r="N104" s="32">
        <v>0.22000771782014805</v>
      </c>
      <c r="O104" s="34">
        <v>67.801872199524283</v>
      </c>
      <c r="P104" s="35">
        <v>4</v>
      </c>
    </row>
    <row r="105" spans="2:16">
      <c r="B105" s="31" t="s">
        <v>130</v>
      </c>
      <c r="C105" s="31" t="s">
        <v>409</v>
      </c>
      <c r="D105" s="31" t="s">
        <v>410</v>
      </c>
      <c r="E105" s="31" t="s">
        <v>10</v>
      </c>
      <c r="F105" s="31" t="s">
        <v>21</v>
      </c>
      <c r="G105" s="31" t="s">
        <v>133</v>
      </c>
      <c r="H105" s="31" t="s">
        <v>134</v>
      </c>
      <c r="K105" s="31" t="s">
        <v>409</v>
      </c>
      <c r="L105" s="31" t="s">
        <v>491</v>
      </c>
      <c r="M105" s="37">
        <v>43.643250000000002</v>
      </c>
      <c r="N105" s="33">
        <v>0.21944039456273309</v>
      </c>
      <c r="O105" s="36">
        <v>44.960553337804534</v>
      </c>
      <c r="P105" s="37">
        <v>3</v>
      </c>
    </row>
    <row r="106" spans="2:16">
      <c r="B106" s="30" t="s">
        <v>130</v>
      </c>
      <c r="C106" s="30" t="s">
        <v>411</v>
      </c>
      <c r="D106" s="30" t="s">
        <v>412</v>
      </c>
      <c r="E106" s="30" t="s">
        <v>10</v>
      </c>
      <c r="F106" s="30" t="s">
        <v>21</v>
      </c>
      <c r="G106" s="30" t="s">
        <v>133</v>
      </c>
      <c r="H106" s="30" t="s">
        <v>134</v>
      </c>
      <c r="K106" s="30" t="s">
        <v>411</v>
      </c>
      <c r="L106" s="30" t="s">
        <v>491</v>
      </c>
      <c r="M106" s="35">
        <v>29.741250000000001</v>
      </c>
      <c r="N106" s="32">
        <v>0.2096388349514563</v>
      </c>
      <c r="O106" s="34">
        <v>-11.55165813453733</v>
      </c>
      <c r="P106" s="35">
        <v>2</v>
      </c>
    </row>
    <row r="107" spans="2:16">
      <c r="B107" s="31" t="s">
        <v>130</v>
      </c>
      <c r="C107" s="31" t="s">
        <v>413</v>
      </c>
      <c r="D107" s="31" t="s">
        <v>414</v>
      </c>
      <c r="E107" s="31" t="s">
        <v>10</v>
      </c>
      <c r="F107" s="31" t="s">
        <v>21</v>
      </c>
      <c r="G107" s="31" t="s">
        <v>133</v>
      </c>
      <c r="H107" s="31" t="s">
        <v>134</v>
      </c>
      <c r="K107" s="31" t="s">
        <v>413</v>
      </c>
      <c r="L107" s="31" t="s">
        <v>491</v>
      </c>
      <c r="M107" s="37">
        <v>36.9345</v>
      </c>
      <c r="N107" s="33">
        <v>0.20931141615562682</v>
      </c>
      <c r="O107" s="36">
        <v>72.176582290407552</v>
      </c>
      <c r="P107" s="37">
        <v>3</v>
      </c>
    </row>
    <row r="108" spans="2:16">
      <c r="B108" s="30" t="s">
        <v>130</v>
      </c>
      <c r="C108" s="30" t="s">
        <v>415</v>
      </c>
      <c r="D108" s="30" t="s">
        <v>416</v>
      </c>
      <c r="E108" s="30" t="s">
        <v>10</v>
      </c>
      <c r="F108" s="30" t="s">
        <v>21</v>
      </c>
      <c r="G108" s="30" t="s">
        <v>133</v>
      </c>
      <c r="H108" s="30" t="s">
        <v>134</v>
      </c>
      <c r="K108" s="30" t="s">
        <v>415</v>
      </c>
      <c r="L108" s="30" t="s">
        <v>491</v>
      </c>
      <c r="M108" s="35">
        <v>11.599500000000001</v>
      </c>
      <c r="N108" s="32">
        <v>0.20925830854778221</v>
      </c>
      <c r="O108" s="34">
        <v>164.84536628341743</v>
      </c>
      <c r="P108" s="35">
        <v>5</v>
      </c>
    </row>
    <row r="109" spans="2:16">
      <c r="B109" s="31" t="s">
        <v>130</v>
      </c>
      <c r="C109" s="31" t="s">
        <v>417</v>
      </c>
      <c r="D109" s="31" t="s">
        <v>418</v>
      </c>
      <c r="E109" s="31" t="s">
        <v>10</v>
      </c>
      <c r="F109" s="31" t="s">
        <v>21</v>
      </c>
      <c r="G109" s="31" t="s">
        <v>133</v>
      </c>
      <c r="H109" s="31" t="s">
        <v>134</v>
      </c>
      <c r="K109" s="31" t="s">
        <v>417</v>
      </c>
      <c r="L109" s="31" t="s">
        <v>491</v>
      </c>
      <c r="M109" s="37">
        <v>28.461749999999999</v>
      </c>
      <c r="N109" s="33">
        <v>0.2087926164062294</v>
      </c>
      <c r="O109" s="36">
        <v>116.19102101952457</v>
      </c>
      <c r="P109" s="37">
        <v>4</v>
      </c>
    </row>
    <row r="110" spans="2:16">
      <c r="B110" s="30" t="s">
        <v>130</v>
      </c>
      <c r="C110" s="30" t="s">
        <v>419</v>
      </c>
      <c r="D110" s="30" t="s">
        <v>420</v>
      </c>
      <c r="E110" s="30" t="s">
        <v>10</v>
      </c>
      <c r="F110" s="30" t="s">
        <v>21</v>
      </c>
      <c r="G110" s="30" t="s">
        <v>133</v>
      </c>
      <c r="H110" s="30" t="s">
        <v>134</v>
      </c>
      <c r="K110" s="30" t="s">
        <v>419</v>
      </c>
      <c r="L110" s="30" t="s">
        <v>491</v>
      </c>
      <c r="M110" s="35">
        <v>43.844999999999999</v>
      </c>
      <c r="N110" s="32">
        <v>0.20857180978446802</v>
      </c>
      <c r="O110" s="34">
        <v>-72.12688788737988</v>
      </c>
      <c r="P110" s="35">
        <v>1</v>
      </c>
    </row>
    <row r="111" spans="2:16">
      <c r="B111" s="31" t="s">
        <v>130</v>
      </c>
      <c r="C111" s="31" t="s">
        <v>421</v>
      </c>
      <c r="D111" s="31" t="s">
        <v>422</v>
      </c>
      <c r="E111" s="31" t="s">
        <v>10</v>
      </c>
      <c r="F111" s="31" t="s">
        <v>21</v>
      </c>
      <c r="G111" s="31" t="s">
        <v>133</v>
      </c>
      <c r="H111" s="31" t="s">
        <v>134</v>
      </c>
      <c r="K111" s="31" t="s">
        <v>421</v>
      </c>
      <c r="L111" s="31" t="s">
        <v>491</v>
      </c>
      <c r="M111" s="37">
        <v>17.364750000000001</v>
      </c>
      <c r="N111" s="33">
        <v>0.20169455362156094</v>
      </c>
      <c r="O111" s="36">
        <v>76.778600327866201</v>
      </c>
      <c r="P111" s="37">
        <v>3</v>
      </c>
    </row>
    <row r="112" spans="2:16">
      <c r="B112" s="30" t="s">
        <v>130</v>
      </c>
      <c r="C112" s="30" t="s">
        <v>423</v>
      </c>
      <c r="D112" s="30" t="s">
        <v>424</v>
      </c>
      <c r="E112" s="30" t="s">
        <v>10</v>
      </c>
      <c r="F112" s="30" t="s">
        <v>21</v>
      </c>
      <c r="G112" s="30" t="s">
        <v>133</v>
      </c>
      <c r="H112" s="30" t="s">
        <v>134</v>
      </c>
      <c r="K112" s="30" t="s">
        <v>423</v>
      </c>
      <c r="L112" s="30" t="s">
        <v>491</v>
      </c>
      <c r="M112" s="35">
        <v>28.96125</v>
      </c>
      <c r="N112" s="32">
        <v>0.20124658811342747</v>
      </c>
      <c r="O112" s="34">
        <v>-58.033863262903651</v>
      </c>
      <c r="P112" s="35">
        <v>1</v>
      </c>
    </row>
    <row r="113" spans="2:16">
      <c r="B113" s="31" t="s">
        <v>130</v>
      </c>
      <c r="C113" s="31" t="s">
        <v>425</v>
      </c>
      <c r="D113" s="31" t="s">
        <v>426</v>
      </c>
      <c r="E113" s="31" t="s">
        <v>10</v>
      </c>
      <c r="F113" s="31" t="s">
        <v>21</v>
      </c>
      <c r="G113" s="31" t="s">
        <v>133</v>
      </c>
      <c r="H113" s="31" t="s">
        <v>134</v>
      </c>
      <c r="K113" s="31" t="s">
        <v>425</v>
      </c>
      <c r="L113" s="31" t="s">
        <v>491</v>
      </c>
      <c r="M113" s="37">
        <v>28.524750000000001</v>
      </c>
      <c r="N113" s="33">
        <v>0.19847166933978388</v>
      </c>
      <c r="O113" s="36">
        <v>114.314454736649</v>
      </c>
      <c r="P113" s="37">
        <v>4</v>
      </c>
    </row>
    <row r="114" spans="2:16">
      <c r="B114" s="30" t="s">
        <v>130</v>
      </c>
      <c r="C114" s="30" t="s">
        <v>427</v>
      </c>
      <c r="D114" s="30" t="s">
        <v>428</v>
      </c>
      <c r="E114" s="30" t="s">
        <v>10</v>
      </c>
      <c r="F114" s="30" t="s">
        <v>21</v>
      </c>
      <c r="G114" s="30" t="s">
        <v>133</v>
      </c>
      <c r="H114" s="30" t="s">
        <v>134</v>
      </c>
      <c r="K114" s="30" t="s">
        <v>427</v>
      </c>
      <c r="L114" s="30" t="s">
        <v>491</v>
      </c>
      <c r="M114" s="35">
        <v>9.9277499999999996</v>
      </c>
      <c r="N114" s="32">
        <v>0.19781521492785376</v>
      </c>
      <c r="O114" s="34">
        <v>145.09735678173823</v>
      </c>
      <c r="P114" s="35">
        <v>5</v>
      </c>
    </row>
    <row r="115" spans="2:16">
      <c r="B115" s="31" t="s">
        <v>130</v>
      </c>
      <c r="C115" s="31" t="s">
        <v>429</v>
      </c>
      <c r="D115" s="31" t="s">
        <v>430</v>
      </c>
      <c r="E115" s="31" t="s">
        <v>10</v>
      </c>
      <c r="F115" s="31" t="s">
        <v>21</v>
      </c>
      <c r="G115" s="31" t="s">
        <v>133</v>
      </c>
      <c r="H115" s="31" t="s">
        <v>134</v>
      </c>
      <c r="K115" s="31" t="s">
        <v>429</v>
      </c>
      <c r="L115" s="31" t="s">
        <v>491</v>
      </c>
      <c r="M115" s="37">
        <v>21.604500000000002</v>
      </c>
      <c r="N115" s="33">
        <v>0.19664910088176074</v>
      </c>
      <c r="O115" s="36">
        <v>-25.946829105568014</v>
      </c>
      <c r="P115" s="37">
        <v>2</v>
      </c>
    </row>
    <row r="116" spans="2:16">
      <c r="B116" s="30" t="s">
        <v>130</v>
      </c>
      <c r="C116" s="30" t="s">
        <v>431</v>
      </c>
      <c r="D116" s="30" t="s">
        <v>432</v>
      </c>
      <c r="E116" s="30" t="s">
        <v>10</v>
      </c>
      <c r="F116" s="30" t="s">
        <v>21</v>
      </c>
      <c r="G116" s="30" t="s">
        <v>133</v>
      </c>
      <c r="H116" s="30" t="s">
        <v>134</v>
      </c>
      <c r="K116" s="30" t="s">
        <v>431</v>
      </c>
      <c r="L116" s="30" t="s">
        <v>491</v>
      </c>
      <c r="M116" s="35">
        <v>32.938499999999998</v>
      </c>
      <c r="N116" s="32">
        <v>0.19099030010474066</v>
      </c>
      <c r="O116" s="34">
        <v>-77.024569627479352</v>
      </c>
      <c r="P116" s="35">
        <v>1</v>
      </c>
    </row>
    <row r="117" spans="2:16">
      <c r="B117" s="31" t="s">
        <v>130</v>
      </c>
      <c r="C117" s="31" t="s">
        <v>433</v>
      </c>
      <c r="D117" s="31" t="s">
        <v>434</v>
      </c>
      <c r="E117" s="31" t="s">
        <v>10</v>
      </c>
      <c r="F117" s="31" t="s">
        <v>21</v>
      </c>
      <c r="G117" s="31" t="s">
        <v>133</v>
      </c>
      <c r="H117" s="31" t="s">
        <v>134</v>
      </c>
      <c r="K117" s="31" t="s">
        <v>433</v>
      </c>
      <c r="L117" s="31" t="s">
        <v>491</v>
      </c>
      <c r="M117" s="37">
        <v>21.778500000000001</v>
      </c>
      <c r="N117" s="33">
        <v>0.19067118947585923</v>
      </c>
      <c r="O117" s="36">
        <v>112.22185981590364</v>
      </c>
      <c r="P117" s="37">
        <v>4</v>
      </c>
    </row>
    <row r="118" spans="2:16">
      <c r="B118" s="30" t="s">
        <v>130</v>
      </c>
      <c r="C118" s="30" t="s">
        <v>435</v>
      </c>
      <c r="D118" s="30" t="s">
        <v>436</v>
      </c>
      <c r="E118" s="30" t="s">
        <v>10</v>
      </c>
      <c r="F118" s="30" t="s">
        <v>21</v>
      </c>
      <c r="G118" s="30" t="s">
        <v>133</v>
      </c>
      <c r="H118" s="30" t="s">
        <v>134</v>
      </c>
      <c r="K118" s="30" t="s">
        <v>435</v>
      </c>
      <c r="L118" s="30" t="s">
        <v>491</v>
      </c>
      <c r="M118" s="35">
        <v>25.953749999999999</v>
      </c>
      <c r="N118" s="32">
        <v>0.19018032076289554</v>
      </c>
      <c r="O118" s="34">
        <v>79.40872456928183</v>
      </c>
      <c r="P118" s="35">
        <v>3</v>
      </c>
    </row>
    <row r="119" spans="2:16">
      <c r="B119" s="31" t="s">
        <v>130</v>
      </c>
      <c r="C119" s="31" t="s">
        <v>437</v>
      </c>
      <c r="D119" s="31" t="s">
        <v>438</v>
      </c>
      <c r="E119" s="31" t="s">
        <v>10</v>
      </c>
      <c r="F119" s="31" t="s">
        <v>21</v>
      </c>
      <c r="G119" s="31" t="s">
        <v>133</v>
      </c>
      <c r="H119" s="31" t="s">
        <v>134</v>
      </c>
      <c r="K119" s="31" t="s">
        <v>437</v>
      </c>
      <c r="L119" s="31" t="s">
        <v>491</v>
      </c>
      <c r="M119" s="37">
        <v>26.387250000000002</v>
      </c>
      <c r="N119" s="33">
        <v>0.18831907455305122</v>
      </c>
      <c r="O119" s="36">
        <v>-42.123188237619736</v>
      </c>
      <c r="P119" s="37">
        <v>2</v>
      </c>
    </row>
    <row r="120" spans="2:16">
      <c r="B120" s="30" t="s">
        <v>130</v>
      </c>
      <c r="C120" s="30" t="s">
        <v>439</v>
      </c>
      <c r="D120" s="30" t="s">
        <v>440</v>
      </c>
      <c r="E120" s="30" t="s">
        <v>10</v>
      </c>
      <c r="F120" s="30" t="s">
        <v>21</v>
      </c>
      <c r="G120" s="30" t="s">
        <v>133</v>
      </c>
      <c r="H120" s="30" t="s">
        <v>134</v>
      </c>
      <c r="K120" s="30" t="s">
        <v>439</v>
      </c>
      <c r="L120" s="30" t="s">
        <v>491</v>
      </c>
      <c r="M120" s="35">
        <v>13.093500000000001</v>
      </c>
      <c r="N120" s="32">
        <v>0.1879735364875702</v>
      </c>
      <c r="O120" s="34">
        <v>130.69619850390953</v>
      </c>
      <c r="P120" s="35">
        <v>5</v>
      </c>
    </row>
    <row r="121" spans="2:16">
      <c r="B121" s="31" t="s">
        <v>130</v>
      </c>
      <c r="C121" s="31" t="s">
        <v>441</v>
      </c>
      <c r="D121" s="31" t="s">
        <v>442</v>
      </c>
      <c r="E121" s="31" t="s">
        <v>10</v>
      </c>
      <c r="F121" s="31" t="s">
        <v>21</v>
      </c>
      <c r="G121" s="31" t="s">
        <v>133</v>
      </c>
      <c r="H121" s="31" t="s">
        <v>134</v>
      </c>
      <c r="K121" s="31" t="s">
        <v>441</v>
      </c>
      <c r="L121" s="31" t="s">
        <v>491</v>
      </c>
      <c r="M121" s="37">
        <v>19.896000000000001</v>
      </c>
      <c r="N121" s="33">
        <v>0.18027046893848009</v>
      </c>
      <c r="O121" s="36">
        <v>-22.282082382184793</v>
      </c>
      <c r="P121" s="37">
        <v>2</v>
      </c>
    </row>
    <row r="122" spans="2:16">
      <c r="B122" s="30" t="s">
        <v>130</v>
      </c>
      <c r="C122" s="30" t="s">
        <v>443</v>
      </c>
      <c r="D122" s="30" t="s">
        <v>444</v>
      </c>
      <c r="E122" s="30" t="s">
        <v>10</v>
      </c>
      <c r="F122" s="30" t="s">
        <v>21</v>
      </c>
      <c r="G122" s="30" t="s">
        <v>133</v>
      </c>
      <c r="H122" s="30" t="s">
        <v>134</v>
      </c>
      <c r="K122" s="30" t="s">
        <v>443</v>
      </c>
      <c r="L122" s="30" t="s">
        <v>491</v>
      </c>
      <c r="M122" s="35">
        <v>25.215</v>
      </c>
      <c r="N122" s="32">
        <v>0.17991763831052943</v>
      </c>
      <c r="O122" s="34">
        <v>123.25184784521353</v>
      </c>
      <c r="P122" s="35">
        <v>4</v>
      </c>
    </row>
    <row r="123" spans="2:16">
      <c r="B123" s="31" t="s">
        <v>130</v>
      </c>
      <c r="C123" s="31" t="s">
        <v>445</v>
      </c>
      <c r="D123" s="31" t="s">
        <v>446</v>
      </c>
      <c r="E123" s="31" t="s">
        <v>10</v>
      </c>
      <c r="F123" s="31" t="s">
        <v>21</v>
      </c>
      <c r="G123" s="31" t="s">
        <v>133</v>
      </c>
      <c r="H123" s="31" t="s">
        <v>134</v>
      </c>
      <c r="K123" s="31" t="s">
        <v>445</v>
      </c>
      <c r="L123" s="31" t="s">
        <v>491</v>
      </c>
      <c r="M123" s="37">
        <v>23.395499999999998</v>
      </c>
      <c r="N123" s="33">
        <v>0.17739276783996924</v>
      </c>
      <c r="O123" s="36">
        <v>71.564800354174196</v>
      </c>
      <c r="P123" s="37">
        <v>3</v>
      </c>
    </row>
    <row r="124" spans="2:16">
      <c r="B124" s="30" t="s">
        <v>130</v>
      </c>
      <c r="C124" s="30" t="s">
        <v>447</v>
      </c>
      <c r="D124" s="30" t="s">
        <v>448</v>
      </c>
      <c r="E124" s="30" t="s">
        <v>10</v>
      </c>
      <c r="F124" s="30" t="s">
        <v>21</v>
      </c>
      <c r="G124" s="30" t="s">
        <v>133</v>
      </c>
      <c r="H124" s="30" t="s">
        <v>134</v>
      </c>
      <c r="K124" s="30" t="s">
        <v>447</v>
      </c>
      <c r="L124" s="30" t="s">
        <v>491</v>
      </c>
      <c r="M124" s="35">
        <v>33.758249999999997</v>
      </c>
      <c r="N124" s="32">
        <v>0.17722190131301235</v>
      </c>
      <c r="O124" s="34">
        <v>-87.688107767540657</v>
      </c>
      <c r="P124" s="35">
        <v>1</v>
      </c>
    </row>
    <row r="125" spans="2:16">
      <c r="B125" s="31" t="s">
        <v>130</v>
      </c>
      <c r="C125" s="31" t="s">
        <v>449</v>
      </c>
      <c r="D125" s="31" t="s">
        <v>450</v>
      </c>
      <c r="E125" s="31" t="s">
        <v>10</v>
      </c>
      <c r="F125" s="31" t="s">
        <v>21</v>
      </c>
      <c r="G125" s="31" t="s">
        <v>133</v>
      </c>
      <c r="H125" s="31" t="s">
        <v>134</v>
      </c>
      <c r="K125" s="31" t="s">
        <v>449</v>
      </c>
      <c r="L125" s="31" t="s">
        <v>491</v>
      </c>
      <c r="M125" s="37">
        <v>6.9787499999999998</v>
      </c>
      <c r="N125" s="33">
        <v>0.17602547017732403</v>
      </c>
      <c r="O125" s="36">
        <v>184.75612490711953</v>
      </c>
      <c r="P125" s="37">
        <v>5</v>
      </c>
    </row>
    <row r="126" spans="2:16">
      <c r="B126" s="30" t="s">
        <v>130</v>
      </c>
      <c r="C126" s="30" t="s">
        <v>451</v>
      </c>
      <c r="D126" s="30" t="s">
        <v>452</v>
      </c>
      <c r="E126" s="30" t="s">
        <v>10</v>
      </c>
      <c r="F126" s="30" t="s">
        <v>21</v>
      </c>
      <c r="G126" s="30" t="s">
        <v>133</v>
      </c>
      <c r="H126" s="30" t="s">
        <v>134</v>
      </c>
      <c r="K126" s="30" t="s">
        <v>451</v>
      </c>
      <c r="L126" s="30" t="s">
        <v>491</v>
      </c>
      <c r="M126" s="35">
        <v>2.6332499999999999</v>
      </c>
      <c r="N126" s="32">
        <v>0.17194218171461123</v>
      </c>
      <c r="O126" s="34">
        <v>15.052986917878092</v>
      </c>
      <c r="P126" s="35">
        <v>2</v>
      </c>
    </row>
    <row r="127" spans="2:16">
      <c r="B127" s="31" t="s">
        <v>130</v>
      </c>
      <c r="C127" s="31" t="s">
        <v>453</v>
      </c>
      <c r="D127" s="31" t="s">
        <v>454</v>
      </c>
      <c r="E127" s="31" t="s">
        <v>10</v>
      </c>
      <c r="F127" s="31" t="s">
        <v>21</v>
      </c>
      <c r="G127" s="31" t="s">
        <v>133</v>
      </c>
      <c r="H127" s="31" t="s">
        <v>134</v>
      </c>
      <c r="K127" s="31" t="s">
        <v>453</v>
      </c>
      <c r="L127" s="31" t="s">
        <v>491</v>
      </c>
      <c r="M127" s="37">
        <v>6.1035000000000004</v>
      </c>
      <c r="N127" s="33">
        <v>0.17140648808060951</v>
      </c>
      <c r="O127" s="36">
        <v>139.67463204394002</v>
      </c>
      <c r="P127" s="37">
        <v>4</v>
      </c>
    </row>
    <row r="128" spans="2:16">
      <c r="B128" s="30" t="s">
        <v>130</v>
      </c>
      <c r="C128" s="30" t="s">
        <v>455</v>
      </c>
      <c r="D128" s="30" t="s">
        <v>456</v>
      </c>
      <c r="E128" s="30" t="s">
        <v>10</v>
      </c>
      <c r="F128" s="30" t="s">
        <v>21</v>
      </c>
      <c r="G128" s="30" t="s">
        <v>133</v>
      </c>
      <c r="H128" s="30" t="s">
        <v>134</v>
      </c>
      <c r="K128" s="30" t="s">
        <v>455</v>
      </c>
      <c r="L128" s="30" t="s">
        <v>491</v>
      </c>
      <c r="M128" s="35">
        <v>1.3927499999999999</v>
      </c>
      <c r="N128" s="32">
        <v>0.17100000000000001</v>
      </c>
      <c r="O128" s="34">
        <v>212.29938147215253</v>
      </c>
      <c r="P128" s="35">
        <v>5</v>
      </c>
    </row>
    <row r="129" spans="2:16">
      <c r="B129" s="31" t="s">
        <v>130</v>
      </c>
      <c r="C129" s="31" t="s">
        <v>457</v>
      </c>
      <c r="D129" s="31" t="s">
        <v>458</v>
      </c>
      <c r="E129" s="31" t="s">
        <v>10</v>
      </c>
      <c r="F129" s="31" t="s">
        <v>21</v>
      </c>
      <c r="G129" s="31" t="s">
        <v>133</v>
      </c>
      <c r="H129" s="31" t="s">
        <v>134</v>
      </c>
      <c r="K129" s="31" t="s">
        <v>457</v>
      </c>
      <c r="L129" s="31" t="s">
        <v>491</v>
      </c>
      <c r="M129" s="37">
        <v>17.096250000000001</v>
      </c>
      <c r="N129" s="33">
        <v>0.16807080500109675</v>
      </c>
      <c r="O129" s="36">
        <v>-78.814750077329933</v>
      </c>
      <c r="P129" s="37">
        <v>1</v>
      </c>
    </row>
    <row r="130" spans="2:16">
      <c r="B130" s="30" t="s">
        <v>130</v>
      </c>
      <c r="C130" s="30" t="s">
        <v>459</v>
      </c>
      <c r="D130" s="30" t="s">
        <v>460</v>
      </c>
      <c r="E130" s="30" t="s">
        <v>10</v>
      </c>
      <c r="F130" s="30" t="s">
        <v>21</v>
      </c>
      <c r="G130" s="30" t="s">
        <v>133</v>
      </c>
      <c r="H130" s="30" t="s">
        <v>134</v>
      </c>
      <c r="K130" s="30" t="s">
        <v>459</v>
      </c>
      <c r="L130" s="30" t="s">
        <v>491</v>
      </c>
      <c r="M130" s="35">
        <v>12.23325</v>
      </c>
      <c r="N130" s="32">
        <v>0.16690638219606399</v>
      </c>
      <c r="O130" s="34">
        <v>93.088177356206614</v>
      </c>
      <c r="P130" s="35">
        <v>3</v>
      </c>
    </row>
    <row r="131" spans="2:16">
      <c r="B131" s="31" t="s">
        <v>130</v>
      </c>
      <c r="C131" s="31" t="s">
        <v>461</v>
      </c>
      <c r="D131" s="31" t="s">
        <v>462</v>
      </c>
      <c r="E131" s="31" t="s">
        <v>10</v>
      </c>
      <c r="F131" s="31" t="s">
        <v>21</v>
      </c>
      <c r="G131" s="31" t="s">
        <v>133</v>
      </c>
      <c r="H131" s="31" t="s">
        <v>134</v>
      </c>
      <c r="K131" s="31" t="s">
        <v>461</v>
      </c>
      <c r="L131" s="31" t="s">
        <v>491</v>
      </c>
      <c r="M131" s="37">
        <v>0.24224999999999999</v>
      </c>
      <c r="N131" s="33">
        <v>0.16400000000000001</v>
      </c>
      <c r="O131" s="36">
        <v>140.93404877563708</v>
      </c>
      <c r="P131" s="37">
        <v>3</v>
      </c>
    </row>
    <row r="132" spans="2:16">
      <c r="B132" s="30" t="s">
        <v>130</v>
      </c>
      <c r="C132" s="30" t="s">
        <v>463</v>
      </c>
      <c r="D132" s="30" t="s">
        <v>464</v>
      </c>
      <c r="E132" s="30" t="s">
        <v>10</v>
      </c>
      <c r="F132" s="30" t="s">
        <v>21</v>
      </c>
      <c r="G132" s="30" t="s">
        <v>133</v>
      </c>
      <c r="H132" s="30" t="s">
        <v>134</v>
      </c>
      <c r="K132" s="30" t="s">
        <v>463</v>
      </c>
      <c r="L132" s="30" t="s">
        <v>491</v>
      </c>
      <c r="M132" s="35">
        <v>0.62924999999999998</v>
      </c>
      <c r="N132" s="32">
        <v>0.16300000000000001</v>
      </c>
      <c r="O132" s="34">
        <v>51.663313936867532</v>
      </c>
      <c r="P132" s="35">
        <v>2</v>
      </c>
    </row>
    <row r="133" spans="2:16">
      <c r="B133" s="31" t="s">
        <v>130</v>
      </c>
      <c r="C133" s="31" t="s">
        <v>465</v>
      </c>
      <c r="D133" s="31" t="s">
        <v>466</v>
      </c>
      <c r="E133" s="31" t="s">
        <v>10</v>
      </c>
      <c r="F133" s="31" t="s">
        <v>21</v>
      </c>
      <c r="G133" s="31" t="s">
        <v>133</v>
      </c>
      <c r="H133" s="31" t="s">
        <v>134</v>
      </c>
      <c r="K133" s="31" t="s">
        <v>465</v>
      </c>
      <c r="L133" s="31" t="s">
        <v>491</v>
      </c>
      <c r="M133" s="37">
        <v>0.62924999999999998</v>
      </c>
      <c r="N133" s="33">
        <v>0.16300000000000001</v>
      </c>
      <c r="O133" s="36">
        <v>240.05449526863205</v>
      </c>
      <c r="P133" s="37">
        <v>5</v>
      </c>
    </row>
    <row r="134" spans="2:16">
      <c r="B134" s="30" t="s">
        <v>130</v>
      </c>
      <c r="C134" s="30" t="s">
        <v>467</v>
      </c>
      <c r="D134" s="30" t="s">
        <v>468</v>
      </c>
      <c r="E134" s="30" t="s">
        <v>10</v>
      </c>
      <c r="F134" s="30" t="s">
        <v>21</v>
      </c>
      <c r="G134" s="30" t="s">
        <v>133</v>
      </c>
      <c r="H134" s="30" t="s">
        <v>134</v>
      </c>
      <c r="K134" s="30" t="s">
        <v>467</v>
      </c>
      <c r="L134" s="30" t="s">
        <v>491</v>
      </c>
      <c r="M134" s="35">
        <v>1.9875</v>
      </c>
      <c r="N134" s="32">
        <v>0.16048754716981131</v>
      </c>
      <c r="O134" s="34">
        <v>-48.482410615466648</v>
      </c>
      <c r="P134" s="35">
        <v>1</v>
      </c>
    </row>
    <row r="135" spans="2:16">
      <c r="B135" s="31" t="s">
        <v>130</v>
      </c>
      <c r="C135" s="31" t="s">
        <v>469</v>
      </c>
      <c r="D135" s="31" t="s">
        <v>470</v>
      </c>
      <c r="E135" s="31" t="s">
        <v>10</v>
      </c>
      <c r="F135" s="31" t="s">
        <v>21</v>
      </c>
      <c r="G135" s="31" t="s">
        <v>133</v>
      </c>
      <c r="H135" s="31" t="s">
        <v>134</v>
      </c>
      <c r="K135" s="31" t="s">
        <v>469</v>
      </c>
      <c r="L135" s="31" t="s">
        <v>491</v>
      </c>
      <c r="M135" s="37">
        <v>1.74525</v>
      </c>
      <c r="N135" s="33">
        <v>0.16</v>
      </c>
      <c r="O135" s="36">
        <v>143.13934191880281</v>
      </c>
      <c r="P135" s="37">
        <v>4</v>
      </c>
    </row>
    <row r="136" spans="2:16">
      <c r="B136" s="30" t="s">
        <v>130</v>
      </c>
      <c r="C136" s="30" t="s">
        <v>471</v>
      </c>
      <c r="D136" s="30" t="s">
        <v>472</v>
      </c>
      <c r="E136" s="30" t="s">
        <v>10</v>
      </c>
      <c r="F136" s="30" t="s">
        <v>21</v>
      </c>
      <c r="G136" s="30" t="s">
        <v>133</v>
      </c>
      <c r="H136" s="30" t="s">
        <v>134</v>
      </c>
      <c r="K136" s="30" t="s">
        <v>471</v>
      </c>
      <c r="L136" s="30" t="s">
        <v>491</v>
      </c>
      <c r="M136" s="35">
        <v>1.986</v>
      </c>
      <c r="N136" s="32">
        <v>0.154</v>
      </c>
      <c r="O136" s="34">
        <v>171.81469799374995</v>
      </c>
      <c r="P136" s="35">
        <v>4</v>
      </c>
    </row>
    <row r="137" spans="2:16">
      <c r="B137" s="31" t="s">
        <v>130</v>
      </c>
      <c r="C137" s="31" t="s">
        <v>473</v>
      </c>
      <c r="D137" s="31" t="s">
        <v>474</v>
      </c>
      <c r="E137" s="31" t="s">
        <v>10</v>
      </c>
      <c r="F137" s="31" t="s">
        <v>21</v>
      </c>
      <c r="G137" s="31" t="s">
        <v>133</v>
      </c>
      <c r="H137" s="31" t="s">
        <v>134</v>
      </c>
      <c r="K137" s="31" t="s">
        <v>473</v>
      </c>
      <c r="L137" s="31" t="s">
        <v>491</v>
      </c>
      <c r="M137" s="37">
        <v>5.4074999999999998</v>
      </c>
      <c r="N137" s="33">
        <v>0.15399999999999997</v>
      </c>
      <c r="O137" s="36">
        <v>-4.4474171506669053</v>
      </c>
      <c r="P137" s="37">
        <v>2</v>
      </c>
    </row>
    <row r="138" spans="2:16">
      <c r="B138" s="30" t="s">
        <v>130</v>
      </c>
      <c r="C138" s="30" t="s">
        <v>475</v>
      </c>
      <c r="D138" s="30" t="s">
        <v>476</v>
      </c>
      <c r="E138" s="30" t="s">
        <v>10</v>
      </c>
      <c r="F138" s="30" t="s">
        <v>21</v>
      </c>
      <c r="G138" s="30" t="s">
        <v>133</v>
      </c>
      <c r="H138" s="30" t="s">
        <v>134</v>
      </c>
      <c r="K138" s="30" t="s">
        <v>475</v>
      </c>
      <c r="L138" s="30" t="s">
        <v>491</v>
      </c>
      <c r="M138" s="35">
        <v>3.4215</v>
      </c>
      <c r="N138" s="32">
        <v>0.15399999999999997</v>
      </c>
      <c r="O138" s="34">
        <v>208.38457095200766</v>
      </c>
      <c r="P138" s="35">
        <v>5</v>
      </c>
    </row>
    <row r="139" spans="2:16">
      <c r="B139" s="31" t="s">
        <v>130</v>
      </c>
      <c r="C139" s="31" t="s">
        <v>477</v>
      </c>
      <c r="D139" s="31" t="s">
        <v>478</v>
      </c>
      <c r="E139" s="31" t="s">
        <v>10</v>
      </c>
      <c r="F139" s="31" t="s">
        <v>21</v>
      </c>
      <c r="G139" s="31" t="s">
        <v>133</v>
      </c>
      <c r="H139" s="31" t="s">
        <v>134</v>
      </c>
      <c r="K139" s="31" t="s">
        <v>477</v>
      </c>
      <c r="L139" s="31" t="s">
        <v>491</v>
      </c>
      <c r="M139" s="37">
        <v>11.02125</v>
      </c>
      <c r="N139" s="33">
        <v>0.15230071452875127</v>
      </c>
      <c r="O139" s="36">
        <v>-95.123159409742499</v>
      </c>
      <c r="P139" s="37">
        <v>1</v>
      </c>
    </row>
    <row r="140" spans="2:16">
      <c r="B140" s="30" t="s">
        <v>130</v>
      </c>
      <c r="C140" s="30" t="s">
        <v>479</v>
      </c>
      <c r="D140" s="30" t="s">
        <v>480</v>
      </c>
      <c r="E140" s="30" t="s">
        <v>10</v>
      </c>
      <c r="F140" s="30" t="s">
        <v>21</v>
      </c>
      <c r="G140" s="30" t="s">
        <v>133</v>
      </c>
      <c r="H140" s="30" t="s">
        <v>134</v>
      </c>
      <c r="K140" s="30" t="s">
        <v>479</v>
      </c>
      <c r="L140" s="30" t="s">
        <v>491</v>
      </c>
      <c r="M140" s="35">
        <v>11.02125</v>
      </c>
      <c r="N140" s="32">
        <v>0.15230071452875127</v>
      </c>
      <c r="O140" s="34">
        <v>106.51063872597334</v>
      </c>
      <c r="P140" s="35">
        <v>3</v>
      </c>
    </row>
    <row r="141" spans="2:16">
      <c r="B141" s="31" t="s">
        <v>130</v>
      </c>
      <c r="C141" s="31" t="s">
        <v>481</v>
      </c>
      <c r="D141" s="31" t="s">
        <v>482</v>
      </c>
      <c r="E141" s="31" t="s">
        <v>10</v>
      </c>
      <c r="F141" s="31" t="s">
        <v>21</v>
      </c>
      <c r="G141" s="31" t="s">
        <v>133</v>
      </c>
      <c r="H141" s="31" t="s">
        <v>134</v>
      </c>
      <c r="K141" s="31" t="s">
        <v>481</v>
      </c>
      <c r="L141" s="31" t="s">
        <v>491</v>
      </c>
      <c r="M141" s="37">
        <v>0.76275000000000004</v>
      </c>
      <c r="N141" s="33">
        <v>0.14399999999999999</v>
      </c>
      <c r="O141" s="36">
        <v>260.64685903863739</v>
      </c>
      <c r="P141" s="37">
        <v>5</v>
      </c>
    </row>
    <row r="142" spans="2:16">
      <c r="B142" s="30" t="s">
        <v>130</v>
      </c>
      <c r="C142" s="30" t="s">
        <v>483</v>
      </c>
      <c r="D142" s="30" t="s">
        <v>484</v>
      </c>
      <c r="E142" s="30" t="s">
        <v>10</v>
      </c>
      <c r="F142" s="30" t="s">
        <v>21</v>
      </c>
      <c r="G142" s="30" t="s">
        <v>133</v>
      </c>
      <c r="H142" s="30" t="s">
        <v>134</v>
      </c>
      <c r="K142" s="30" t="s">
        <v>483</v>
      </c>
      <c r="L142" s="30" t="s">
        <v>491</v>
      </c>
      <c r="M142" s="35">
        <v>1.4790000000000001</v>
      </c>
      <c r="N142" s="32">
        <v>0.14399999999999999</v>
      </c>
      <c r="O142" s="34">
        <v>152.84286629816555</v>
      </c>
      <c r="P142" s="35">
        <v>4</v>
      </c>
    </row>
    <row r="143" spans="2:16">
      <c r="B143" s="31" t="s">
        <v>130</v>
      </c>
      <c r="C143" s="31" t="s">
        <v>485</v>
      </c>
      <c r="D143" s="31" t="s">
        <v>486</v>
      </c>
      <c r="E143" s="31" t="s">
        <v>10</v>
      </c>
      <c r="F143" s="31" t="s">
        <v>21</v>
      </c>
      <c r="G143" s="31" t="s">
        <v>133</v>
      </c>
      <c r="H143" s="31" t="s">
        <v>134</v>
      </c>
      <c r="K143" s="31" t="s">
        <v>485</v>
      </c>
      <c r="L143" s="31" t="s">
        <v>491</v>
      </c>
      <c r="M143" s="37">
        <v>2.2417500000000001</v>
      </c>
      <c r="N143" s="33">
        <v>0.14399999999999999</v>
      </c>
      <c r="O143" s="36">
        <v>-23.725437747800214</v>
      </c>
      <c r="P143" s="37">
        <v>2</v>
      </c>
    </row>
    <row r="144" spans="2:16">
      <c r="B144" s="30" t="s">
        <v>130</v>
      </c>
      <c r="C144" s="30" t="s">
        <v>487</v>
      </c>
      <c r="D144" s="30" t="s">
        <v>488</v>
      </c>
      <c r="E144" s="30" t="s">
        <v>10</v>
      </c>
      <c r="F144" s="30" t="s">
        <v>21</v>
      </c>
      <c r="G144" s="30" t="s">
        <v>133</v>
      </c>
      <c r="H144" s="30" t="s">
        <v>134</v>
      </c>
      <c r="K144" s="30" t="s">
        <v>487</v>
      </c>
      <c r="L144" s="30" t="s">
        <v>491</v>
      </c>
      <c r="M144" s="35">
        <v>0.21149999999999999</v>
      </c>
      <c r="N144" s="32">
        <v>0.14134042553191489</v>
      </c>
      <c r="O144" s="34">
        <v>-123.3275493354342</v>
      </c>
      <c r="P144" s="35">
        <v>1</v>
      </c>
    </row>
    <row r="145" spans="2:16">
      <c r="B145" s="31" t="s">
        <v>130</v>
      </c>
      <c r="C145" s="31" t="s">
        <v>489</v>
      </c>
      <c r="D145" s="31" t="s">
        <v>490</v>
      </c>
      <c r="E145" s="31" t="s">
        <v>10</v>
      </c>
      <c r="F145" s="31" t="s">
        <v>21</v>
      </c>
      <c r="G145" s="31" t="s">
        <v>133</v>
      </c>
      <c r="H145" s="31" t="s">
        <v>134</v>
      </c>
      <c r="K145" s="31" t="s">
        <v>489</v>
      </c>
      <c r="L145" s="31" t="s">
        <v>491</v>
      </c>
      <c r="M145" s="37">
        <v>0.21149999999999999</v>
      </c>
      <c r="N145" s="33">
        <v>0.14134042553191489</v>
      </c>
      <c r="O145" s="36">
        <v>94.107175766279354</v>
      </c>
      <c r="P145" s="37">
        <v>3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4DFB8-421E-4371-923A-600E8E007B2E}">
  <dimension ref="A1:Q66"/>
  <sheetViews>
    <sheetView tabSelected="1" workbookViewId="0"/>
  </sheetViews>
  <sheetFormatPr defaultRowHeight="14.25"/>
  <cols>
    <col min="2" max="2" width="27.19921875" bestFit="1" customWidth="1"/>
    <col min="3" max="8" width="10.59765625" customWidth="1"/>
    <col min="11" max="11" width="10.59765625" customWidth="1"/>
    <col min="12" max="12" width="27.19921875" bestFit="1" customWidth="1"/>
    <col min="13" max="13" width="10.59765625" customWidth="1"/>
    <col min="14" max="14" width="12" bestFit="1" customWidth="1"/>
    <col min="15" max="15" width="11.265625" bestFit="1" customWidth="1"/>
    <col min="16" max="16" width="12.46484375" bestFit="1" customWidth="1"/>
    <col min="17" max="17" width="10.59765625" customWidth="1"/>
  </cols>
  <sheetData>
    <row r="1" spans="1:17" ht="22.05" customHeight="1">
      <c r="A1" s="27" t="s">
        <v>121</v>
      </c>
      <c r="B1" s="27"/>
      <c r="C1" s="27"/>
      <c r="D1" s="27"/>
      <c r="E1" s="27"/>
      <c r="F1" s="27"/>
      <c r="G1" s="27"/>
      <c r="H1" s="27"/>
    </row>
    <row r="2" spans="1:17" ht="14.65" thickBot="1">
      <c r="B2" s="28" t="s">
        <v>122</v>
      </c>
      <c r="K2" s="28" t="s">
        <v>110</v>
      </c>
    </row>
    <row r="3" spans="1:17" ht="15.75" thickBot="1">
      <c r="B3" s="29" t="s">
        <v>111</v>
      </c>
      <c r="C3" s="29" t="s">
        <v>492</v>
      </c>
      <c r="D3" s="29" t="s">
        <v>201</v>
      </c>
      <c r="E3" s="29">
        <v>2023</v>
      </c>
      <c r="F3" s="29">
        <v>2030</v>
      </c>
      <c r="G3" s="29">
        <v>2050</v>
      </c>
      <c r="H3" s="29" t="s">
        <v>56</v>
      </c>
      <c r="K3" s="29" t="s">
        <v>126</v>
      </c>
      <c r="L3" s="29" t="s">
        <v>111</v>
      </c>
      <c r="M3" s="29" t="s">
        <v>112</v>
      </c>
      <c r="N3" s="29" t="s">
        <v>127</v>
      </c>
      <c r="O3" s="29" t="s">
        <v>128</v>
      </c>
      <c r="P3" s="29" t="s">
        <v>113</v>
      </c>
      <c r="Q3" s="29" t="s">
        <v>129</v>
      </c>
    </row>
    <row r="4" spans="1:17">
      <c r="B4" s="30" t="s">
        <v>493</v>
      </c>
      <c r="C4" s="30" t="s">
        <v>33</v>
      </c>
      <c r="D4" s="30" t="s">
        <v>19</v>
      </c>
      <c r="E4" s="34">
        <v>0.30000000000000004</v>
      </c>
      <c r="F4" s="34">
        <v>0.30000000000000004</v>
      </c>
      <c r="G4" s="34">
        <v>0.30000000000000004</v>
      </c>
      <c r="H4" s="30" t="s">
        <v>494</v>
      </c>
      <c r="K4" s="30" t="s">
        <v>130</v>
      </c>
      <c r="L4" s="30" t="s">
        <v>493</v>
      </c>
      <c r="M4" s="30"/>
      <c r="N4" s="30" t="s">
        <v>10</v>
      </c>
      <c r="O4" s="30" t="s">
        <v>21</v>
      </c>
      <c r="P4" s="30" t="s">
        <v>515</v>
      </c>
      <c r="Q4" s="30" t="s">
        <v>516</v>
      </c>
    </row>
    <row r="5" spans="1:17">
      <c r="B5" s="31" t="s">
        <v>493</v>
      </c>
      <c r="C5" s="31" t="s">
        <v>33</v>
      </c>
      <c r="D5" s="31" t="s">
        <v>19</v>
      </c>
      <c r="E5" s="36">
        <v>0.60000000000000009</v>
      </c>
      <c r="F5" s="36">
        <v>0.60000000000000009</v>
      </c>
      <c r="G5" s="36">
        <v>0.60000000000000009</v>
      </c>
      <c r="H5" s="31" t="s">
        <v>495</v>
      </c>
      <c r="K5" s="31" t="s">
        <v>130</v>
      </c>
      <c r="L5" s="31" t="s">
        <v>499</v>
      </c>
      <c r="M5" s="31"/>
      <c r="N5" s="31" t="s">
        <v>10</v>
      </c>
      <c r="O5" s="31" t="s">
        <v>21</v>
      </c>
      <c r="P5" s="31" t="s">
        <v>515</v>
      </c>
      <c r="Q5" s="31" t="s">
        <v>516</v>
      </c>
    </row>
    <row r="6" spans="1:17">
      <c r="B6" s="30" t="s">
        <v>493</v>
      </c>
      <c r="C6" s="30" t="s">
        <v>33</v>
      </c>
      <c r="D6" s="30" t="s">
        <v>19</v>
      </c>
      <c r="E6" s="34">
        <v>5750</v>
      </c>
      <c r="F6" s="34">
        <v>5700</v>
      </c>
      <c r="G6" s="34">
        <v>5100</v>
      </c>
      <c r="H6" s="30" t="s">
        <v>496</v>
      </c>
      <c r="K6" s="30" t="s">
        <v>130</v>
      </c>
      <c r="L6" s="30" t="s">
        <v>500</v>
      </c>
      <c r="M6" s="30"/>
      <c r="N6" s="30" t="s">
        <v>10</v>
      </c>
      <c r="O6" s="30" t="s">
        <v>21</v>
      </c>
      <c r="P6" s="30" t="s">
        <v>515</v>
      </c>
      <c r="Q6" s="30" t="s">
        <v>516</v>
      </c>
    </row>
    <row r="7" spans="1:17">
      <c r="B7" s="31" t="s">
        <v>493</v>
      </c>
      <c r="C7" s="31" t="s">
        <v>33</v>
      </c>
      <c r="D7" s="31" t="s">
        <v>19</v>
      </c>
      <c r="E7" s="36">
        <v>200</v>
      </c>
      <c r="F7" s="36">
        <v>200</v>
      </c>
      <c r="G7" s="36">
        <v>175</v>
      </c>
      <c r="H7" s="31" t="s">
        <v>497</v>
      </c>
      <c r="K7" s="31" t="s">
        <v>130</v>
      </c>
      <c r="L7" s="31" t="s">
        <v>501</v>
      </c>
      <c r="M7" s="31"/>
      <c r="N7" s="31" t="s">
        <v>10</v>
      </c>
      <c r="O7" s="31" t="s">
        <v>21</v>
      </c>
      <c r="P7" s="31" t="s">
        <v>515</v>
      </c>
      <c r="Q7" s="31" t="s">
        <v>516</v>
      </c>
    </row>
    <row r="8" spans="1:17">
      <c r="B8" s="30" t="s">
        <v>493</v>
      </c>
      <c r="C8" s="30" t="s">
        <v>33</v>
      </c>
      <c r="D8" s="30" t="s">
        <v>19</v>
      </c>
      <c r="E8" s="34">
        <v>3</v>
      </c>
      <c r="F8" s="34">
        <v>3</v>
      </c>
      <c r="G8" s="34">
        <v>3</v>
      </c>
      <c r="H8" s="30" t="s">
        <v>498</v>
      </c>
      <c r="K8" s="30" t="s">
        <v>130</v>
      </c>
      <c r="L8" s="30" t="s">
        <v>502</v>
      </c>
      <c r="M8" s="30"/>
      <c r="N8" s="30" t="s">
        <v>10</v>
      </c>
      <c r="O8" s="30" t="s">
        <v>21</v>
      </c>
      <c r="P8" s="30" t="s">
        <v>515</v>
      </c>
      <c r="Q8" s="30" t="s">
        <v>516</v>
      </c>
    </row>
    <row r="9" spans="1:17">
      <c r="B9" s="31" t="s">
        <v>499</v>
      </c>
      <c r="C9" s="31" t="s">
        <v>33</v>
      </c>
      <c r="D9" s="31" t="s">
        <v>19</v>
      </c>
      <c r="E9" s="36">
        <v>0.35000000000000003</v>
      </c>
      <c r="F9" s="36">
        <v>0.35000000000000003</v>
      </c>
      <c r="G9" s="36">
        <v>0.35000000000000003</v>
      </c>
      <c r="H9" s="31" t="s">
        <v>494</v>
      </c>
      <c r="K9" s="31" t="s">
        <v>130</v>
      </c>
      <c r="L9" s="31" t="s">
        <v>503</v>
      </c>
      <c r="M9" s="31"/>
      <c r="N9" s="31" t="s">
        <v>10</v>
      </c>
      <c r="O9" s="31" t="s">
        <v>21</v>
      </c>
      <c r="P9" s="31" t="s">
        <v>515</v>
      </c>
      <c r="Q9" s="31" t="s">
        <v>516</v>
      </c>
    </row>
    <row r="10" spans="1:17">
      <c r="B10" s="30" t="s">
        <v>499</v>
      </c>
      <c r="C10" s="30" t="s">
        <v>33</v>
      </c>
      <c r="D10" s="30" t="s">
        <v>19</v>
      </c>
      <c r="E10" s="34">
        <v>0.60000000000000009</v>
      </c>
      <c r="F10" s="34">
        <v>0.60000000000000009</v>
      </c>
      <c r="G10" s="34">
        <v>0.60000000000000009</v>
      </c>
      <c r="H10" s="30" t="s">
        <v>495</v>
      </c>
      <c r="K10" s="30" t="s">
        <v>130</v>
      </c>
      <c r="L10" s="30" t="s">
        <v>504</v>
      </c>
      <c r="M10" s="30"/>
      <c r="N10" s="30" t="s">
        <v>10</v>
      </c>
      <c r="O10" s="30" t="s">
        <v>21</v>
      </c>
      <c r="P10" s="30" t="s">
        <v>515</v>
      </c>
      <c r="Q10" s="30" t="s">
        <v>516</v>
      </c>
    </row>
    <row r="11" spans="1:17">
      <c r="B11" s="31" t="s">
        <v>499</v>
      </c>
      <c r="C11" s="31" t="s">
        <v>33</v>
      </c>
      <c r="D11" s="31" t="s">
        <v>19</v>
      </c>
      <c r="E11" s="36">
        <v>2400</v>
      </c>
      <c r="F11" s="36">
        <v>2350</v>
      </c>
      <c r="G11" s="36">
        <v>2300</v>
      </c>
      <c r="H11" s="31" t="s">
        <v>496</v>
      </c>
      <c r="K11" s="31" t="s">
        <v>130</v>
      </c>
      <c r="L11" s="31" t="s">
        <v>505</v>
      </c>
      <c r="M11" s="31"/>
      <c r="N11" s="31" t="s">
        <v>10</v>
      </c>
      <c r="O11" s="31" t="s">
        <v>21</v>
      </c>
      <c r="P11" s="31" t="s">
        <v>515</v>
      </c>
      <c r="Q11" s="31" t="s">
        <v>516</v>
      </c>
    </row>
    <row r="12" spans="1:17">
      <c r="B12" s="30" t="s">
        <v>499</v>
      </c>
      <c r="C12" s="30" t="s">
        <v>33</v>
      </c>
      <c r="D12" s="30" t="s">
        <v>19</v>
      </c>
      <c r="E12" s="34">
        <v>85</v>
      </c>
      <c r="F12" s="34">
        <v>85</v>
      </c>
      <c r="G12" s="34">
        <v>80</v>
      </c>
      <c r="H12" s="30" t="s">
        <v>497</v>
      </c>
      <c r="K12" s="30" t="s">
        <v>130</v>
      </c>
      <c r="L12" s="30" t="s">
        <v>506</v>
      </c>
      <c r="M12" s="30"/>
      <c r="N12" s="30" t="s">
        <v>10</v>
      </c>
      <c r="O12" s="30" t="s">
        <v>21</v>
      </c>
      <c r="P12" s="30" t="s">
        <v>515</v>
      </c>
      <c r="Q12" s="30" t="s">
        <v>516</v>
      </c>
    </row>
    <row r="13" spans="1:17">
      <c r="B13" s="31" t="s">
        <v>499</v>
      </c>
      <c r="C13" s="31" t="s">
        <v>33</v>
      </c>
      <c r="D13" s="31" t="s">
        <v>19</v>
      </c>
      <c r="E13" s="36">
        <v>3</v>
      </c>
      <c r="F13" s="36">
        <v>3</v>
      </c>
      <c r="G13" s="36">
        <v>3</v>
      </c>
      <c r="H13" s="31" t="s">
        <v>498</v>
      </c>
      <c r="K13" s="31" t="s">
        <v>130</v>
      </c>
      <c r="L13" s="31" t="s">
        <v>507</v>
      </c>
      <c r="M13" s="31"/>
      <c r="N13" s="31" t="s">
        <v>10</v>
      </c>
      <c r="O13" s="31" t="s">
        <v>21</v>
      </c>
      <c r="P13" s="31" t="s">
        <v>515</v>
      </c>
      <c r="Q13" s="31" t="s">
        <v>516</v>
      </c>
    </row>
    <row r="14" spans="1:17">
      <c r="B14" s="30" t="s">
        <v>500</v>
      </c>
      <c r="C14" s="30" t="s">
        <v>35</v>
      </c>
      <c r="D14" s="30" t="s">
        <v>19</v>
      </c>
      <c r="E14" s="34">
        <v>0.59</v>
      </c>
      <c r="F14" s="34">
        <v>0.6</v>
      </c>
      <c r="G14" s="34">
        <v>0.61</v>
      </c>
      <c r="H14" s="30" t="s">
        <v>494</v>
      </c>
      <c r="K14" s="30" t="s">
        <v>130</v>
      </c>
      <c r="L14" s="30" t="s">
        <v>508</v>
      </c>
      <c r="M14" s="30"/>
      <c r="N14" s="30" t="s">
        <v>10</v>
      </c>
      <c r="O14" s="30" t="s">
        <v>21</v>
      </c>
      <c r="P14" s="30" t="s">
        <v>515</v>
      </c>
      <c r="Q14" s="30" t="s">
        <v>516</v>
      </c>
    </row>
    <row r="15" spans="1:17">
      <c r="B15" s="31" t="s">
        <v>500</v>
      </c>
      <c r="C15" s="31" t="s">
        <v>35</v>
      </c>
      <c r="D15" s="31" t="s">
        <v>19</v>
      </c>
      <c r="E15" s="36">
        <v>1000</v>
      </c>
      <c r="F15" s="36">
        <v>1000</v>
      </c>
      <c r="G15" s="36">
        <v>1000</v>
      </c>
      <c r="H15" s="31" t="s">
        <v>496</v>
      </c>
      <c r="K15" s="31" t="s">
        <v>130</v>
      </c>
      <c r="L15" s="31" t="s">
        <v>509</v>
      </c>
      <c r="M15" s="31"/>
      <c r="N15" s="31" t="s">
        <v>10</v>
      </c>
      <c r="O15" s="31" t="s">
        <v>21</v>
      </c>
      <c r="P15" s="31" t="s">
        <v>515</v>
      </c>
      <c r="Q15" s="31" t="s">
        <v>516</v>
      </c>
    </row>
    <row r="16" spans="1:17">
      <c r="B16" s="30" t="s">
        <v>500</v>
      </c>
      <c r="C16" s="30" t="s">
        <v>35</v>
      </c>
      <c r="D16" s="30" t="s">
        <v>19</v>
      </c>
      <c r="E16" s="34">
        <v>25</v>
      </c>
      <c r="F16" s="34">
        <v>25</v>
      </c>
      <c r="G16" s="34">
        <v>25</v>
      </c>
      <c r="H16" s="30" t="s">
        <v>497</v>
      </c>
      <c r="K16" s="30" t="s">
        <v>130</v>
      </c>
      <c r="L16" s="30" t="s">
        <v>510</v>
      </c>
      <c r="M16" s="30"/>
      <c r="N16" s="30" t="s">
        <v>10</v>
      </c>
      <c r="O16" s="30" t="s">
        <v>21</v>
      </c>
      <c r="P16" s="30" t="s">
        <v>515</v>
      </c>
      <c r="Q16" s="30" t="s">
        <v>516</v>
      </c>
    </row>
    <row r="17" spans="2:17">
      <c r="B17" s="31" t="s">
        <v>501</v>
      </c>
      <c r="C17" s="31" t="s">
        <v>35</v>
      </c>
      <c r="D17" s="31" t="s">
        <v>19</v>
      </c>
      <c r="E17" s="36">
        <v>0.51</v>
      </c>
      <c r="F17" s="36">
        <v>0.52</v>
      </c>
      <c r="G17" s="36">
        <v>0.54</v>
      </c>
      <c r="H17" s="31" t="s">
        <v>494</v>
      </c>
      <c r="K17" s="31" t="s">
        <v>130</v>
      </c>
      <c r="L17" s="31" t="s">
        <v>511</v>
      </c>
      <c r="M17" s="31"/>
      <c r="N17" s="31" t="s">
        <v>10</v>
      </c>
      <c r="O17" s="31" t="s">
        <v>21</v>
      </c>
      <c r="P17" s="31" t="s">
        <v>515</v>
      </c>
      <c r="Q17" s="31" t="s">
        <v>516</v>
      </c>
    </row>
    <row r="18" spans="2:17">
      <c r="B18" s="30" t="s">
        <v>501</v>
      </c>
      <c r="C18" s="30" t="s">
        <v>35</v>
      </c>
      <c r="D18" s="30" t="s">
        <v>19</v>
      </c>
      <c r="E18" s="34">
        <v>3100</v>
      </c>
      <c r="F18" s="34">
        <v>3100</v>
      </c>
      <c r="G18" s="34">
        <v>2400</v>
      </c>
      <c r="H18" s="30" t="s">
        <v>496</v>
      </c>
      <c r="K18" s="30" t="s">
        <v>130</v>
      </c>
      <c r="L18" s="30" t="s">
        <v>512</v>
      </c>
      <c r="M18" s="30"/>
      <c r="N18" s="30" t="s">
        <v>10</v>
      </c>
      <c r="O18" s="30" t="s">
        <v>21</v>
      </c>
      <c r="P18" s="30" t="s">
        <v>515</v>
      </c>
      <c r="Q18" s="30" t="s">
        <v>516</v>
      </c>
    </row>
    <row r="19" spans="2:17">
      <c r="B19" s="31" t="s">
        <v>501</v>
      </c>
      <c r="C19" s="31" t="s">
        <v>35</v>
      </c>
      <c r="D19" s="31" t="s">
        <v>19</v>
      </c>
      <c r="E19" s="36">
        <v>75</v>
      </c>
      <c r="F19" s="36">
        <v>75</v>
      </c>
      <c r="G19" s="36">
        <v>60</v>
      </c>
      <c r="H19" s="31" t="s">
        <v>497</v>
      </c>
      <c r="K19" s="31" t="s">
        <v>130</v>
      </c>
      <c r="L19" s="31" t="s">
        <v>513</v>
      </c>
      <c r="M19" s="31"/>
      <c r="N19" s="31" t="s">
        <v>10</v>
      </c>
      <c r="O19" s="31" t="s">
        <v>21</v>
      </c>
      <c r="P19" s="31" t="s">
        <v>515</v>
      </c>
      <c r="Q19" s="31" t="s">
        <v>516</v>
      </c>
    </row>
    <row r="20" spans="2:17">
      <c r="B20" s="30" t="s">
        <v>502</v>
      </c>
      <c r="C20" s="30" t="s">
        <v>34</v>
      </c>
      <c r="D20" s="30" t="s">
        <v>19</v>
      </c>
      <c r="E20" s="34">
        <v>0.37</v>
      </c>
      <c r="F20" s="34">
        <v>0.38</v>
      </c>
      <c r="G20" s="34">
        <v>0.39</v>
      </c>
      <c r="H20" s="30" t="s">
        <v>494</v>
      </c>
      <c r="K20" s="30" t="s">
        <v>130</v>
      </c>
      <c r="L20" s="30" t="s">
        <v>514</v>
      </c>
      <c r="M20" s="30"/>
      <c r="N20" s="30" t="s">
        <v>10</v>
      </c>
      <c r="O20" s="30" t="s">
        <v>21</v>
      </c>
      <c r="P20" s="30" t="s">
        <v>515</v>
      </c>
      <c r="Q20" s="30" t="s">
        <v>516</v>
      </c>
    </row>
    <row r="21" spans="2:17">
      <c r="B21" s="31" t="s">
        <v>502</v>
      </c>
      <c r="C21" s="31" t="s">
        <v>34</v>
      </c>
      <c r="D21" s="31" t="s">
        <v>19</v>
      </c>
      <c r="E21" s="36">
        <v>5500</v>
      </c>
      <c r="F21" s="36">
        <v>5500</v>
      </c>
      <c r="G21" s="36">
        <v>4350</v>
      </c>
      <c r="H21" s="31" t="s">
        <v>496</v>
      </c>
    </row>
    <row r="22" spans="2:17">
      <c r="B22" s="30" t="s">
        <v>502</v>
      </c>
      <c r="C22" s="30" t="s">
        <v>34</v>
      </c>
      <c r="D22" s="30" t="s">
        <v>19</v>
      </c>
      <c r="E22" s="34">
        <v>165</v>
      </c>
      <c r="F22" s="34">
        <v>165</v>
      </c>
      <c r="G22" s="34">
        <v>130</v>
      </c>
      <c r="H22" s="30" t="s">
        <v>497</v>
      </c>
    </row>
    <row r="23" spans="2:17">
      <c r="B23" s="31" t="s">
        <v>503</v>
      </c>
      <c r="C23" s="31" t="s">
        <v>35</v>
      </c>
      <c r="D23" s="31" t="s">
        <v>19</v>
      </c>
      <c r="E23" s="36">
        <v>0.4</v>
      </c>
      <c r="F23" s="36">
        <v>0.41000000000000003</v>
      </c>
      <c r="G23" s="36">
        <v>0.42</v>
      </c>
      <c r="H23" s="31" t="s">
        <v>494</v>
      </c>
    </row>
    <row r="24" spans="2:17">
      <c r="B24" s="30" t="s">
        <v>503</v>
      </c>
      <c r="C24" s="30" t="s">
        <v>35</v>
      </c>
      <c r="D24" s="30" t="s">
        <v>19</v>
      </c>
      <c r="E24" s="34">
        <v>500</v>
      </c>
      <c r="F24" s="34">
        <v>500</v>
      </c>
      <c r="G24" s="34">
        <v>500</v>
      </c>
      <c r="H24" s="30" t="s">
        <v>496</v>
      </c>
    </row>
    <row r="25" spans="2:17">
      <c r="B25" s="31" t="s">
        <v>503</v>
      </c>
      <c r="C25" s="31" t="s">
        <v>35</v>
      </c>
      <c r="D25" s="31" t="s">
        <v>19</v>
      </c>
      <c r="E25" s="36">
        <v>20</v>
      </c>
      <c r="F25" s="36">
        <v>20</v>
      </c>
      <c r="G25" s="36">
        <v>20</v>
      </c>
      <c r="H25" s="31" t="s">
        <v>497</v>
      </c>
    </row>
    <row r="26" spans="2:17">
      <c r="B26" s="30" t="s">
        <v>504</v>
      </c>
      <c r="C26" s="30" t="s">
        <v>29</v>
      </c>
      <c r="D26" s="30" t="s">
        <v>19</v>
      </c>
      <c r="E26" s="34">
        <v>1</v>
      </c>
      <c r="F26" s="34">
        <v>1</v>
      </c>
      <c r="G26" s="34">
        <v>1</v>
      </c>
      <c r="H26" s="30" t="s">
        <v>494</v>
      </c>
    </row>
    <row r="27" spans="2:17">
      <c r="B27" s="31" t="s">
        <v>504</v>
      </c>
      <c r="C27" s="31" t="s">
        <v>29</v>
      </c>
      <c r="D27" s="31" t="s">
        <v>19</v>
      </c>
      <c r="E27" s="36">
        <v>0.35000000000000003</v>
      </c>
      <c r="F27" s="36">
        <v>0.35000000000000003</v>
      </c>
      <c r="G27" s="36">
        <v>0.35000000000000003</v>
      </c>
      <c r="H27" s="31" t="s">
        <v>495</v>
      </c>
    </row>
    <row r="28" spans="2:17">
      <c r="B28" s="30" t="s">
        <v>504</v>
      </c>
      <c r="C28" s="30" t="s">
        <v>29</v>
      </c>
      <c r="D28" s="30" t="s">
        <v>19</v>
      </c>
      <c r="E28" s="34">
        <v>2650</v>
      </c>
      <c r="F28" s="34">
        <v>2650</v>
      </c>
      <c r="G28" s="34">
        <v>2650</v>
      </c>
      <c r="H28" s="30" t="s">
        <v>496</v>
      </c>
    </row>
    <row r="29" spans="2:17">
      <c r="B29" s="31" t="s">
        <v>504</v>
      </c>
      <c r="C29" s="31" t="s">
        <v>29</v>
      </c>
      <c r="D29" s="31" t="s">
        <v>19</v>
      </c>
      <c r="E29" s="36">
        <v>65</v>
      </c>
      <c r="F29" s="36">
        <v>65</v>
      </c>
      <c r="G29" s="36">
        <v>65</v>
      </c>
      <c r="H29" s="31" t="s">
        <v>497</v>
      </c>
    </row>
    <row r="30" spans="2:17">
      <c r="B30" s="30" t="s">
        <v>504</v>
      </c>
      <c r="C30" s="30" t="s">
        <v>29</v>
      </c>
      <c r="D30" s="30" t="s">
        <v>19</v>
      </c>
      <c r="E30" s="34">
        <v>4</v>
      </c>
      <c r="F30" s="34">
        <v>4</v>
      </c>
      <c r="G30" s="34">
        <v>4</v>
      </c>
      <c r="H30" s="30" t="s">
        <v>498</v>
      </c>
    </row>
    <row r="31" spans="2:17">
      <c r="B31" s="31" t="s">
        <v>505</v>
      </c>
      <c r="C31" s="31" t="s">
        <v>35</v>
      </c>
      <c r="D31" s="31" t="s">
        <v>19</v>
      </c>
      <c r="E31" s="36">
        <v>0.45</v>
      </c>
      <c r="F31" s="36">
        <v>0.47000000000000003</v>
      </c>
      <c r="G31" s="36">
        <v>0.5</v>
      </c>
      <c r="H31" s="31" t="s">
        <v>494</v>
      </c>
    </row>
    <row r="32" spans="2:17">
      <c r="B32" s="30" t="s">
        <v>505</v>
      </c>
      <c r="C32" s="30" t="s">
        <v>35</v>
      </c>
      <c r="D32" s="30" t="s">
        <v>19</v>
      </c>
      <c r="E32" s="34">
        <v>2500</v>
      </c>
      <c r="F32" s="34">
        <v>2350</v>
      </c>
      <c r="G32" s="34">
        <v>2300</v>
      </c>
      <c r="H32" s="30" t="s">
        <v>496</v>
      </c>
    </row>
    <row r="33" spans="2:8">
      <c r="B33" s="31" t="s">
        <v>505</v>
      </c>
      <c r="C33" s="31" t="s">
        <v>35</v>
      </c>
      <c r="D33" s="31" t="s">
        <v>19</v>
      </c>
      <c r="E33" s="36">
        <v>95</v>
      </c>
      <c r="F33" s="36">
        <v>85</v>
      </c>
      <c r="G33" s="36">
        <v>80</v>
      </c>
      <c r="H33" s="31" t="s">
        <v>497</v>
      </c>
    </row>
    <row r="34" spans="2:8">
      <c r="B34" s="30" t="s">
        <v>506</v>
      </c>
      <c r="C34" s="30" t="s">
        <v>34</v>
      </c>
      <c r="D34" s="30" t="s">
        <v>19</v>
      </c>
      <c r="E34" s="34">
        <v>0.36</v>
      </c>
      <c r="F34" s="34">
        <v>0.38</v>
      </c>
      <c r="G34" s="34">
        <v>0.43</v>
      </c>
      <c r="H34" s="30" t="s">
        <v>494</v>
      </c>
    </row>
    <row r="35" spans="2:8">
      <c r="B35" s="31" t="s">
        <v>506</v>
      </c>
      <c r="C35" s="31" t="s">
        <v>34</v>
      </c>
      <c r="D35" s="31" t="s">
        <v>19</v>
      </c>
      <c r="E35" s="36">
        <v>5850</v>
      </c>
      <c r="F35" s="36">
        <v>5700</v>
      </c>
      <c r="G35" s="36">
        <v>5100</v>
      </c>
      <c r="H35" s="31" t="s">
        <v>496</v>
      </c>
    </row>
    <row r="36" spans="2:8">
      <c r="B36" s="30" t="s">
        <v>506</v>
      </c>
      <c r="C36" s="30" t="s">
        <v>34</v>
      </c>
      <c r="D36" s="30" t="s">
        <v>19</v>
      </c>
      <c r="E36" s="34">
        <v>205</v>
      </c>
      <c r="F36" s="34">
        <v>200</v>
      </c>
      <c r="G36" s="34">
        <v>180</v>
      </c>
      <c r="H36" s="30" t="s">
        <v>497</v>
      </c>
    </row>
    <row r="37" spans="2:8">
      <c r="B37" s="31" t="s">
        <v>507</v>
      </c>
      <c r="C37" s="31" t="s">
        <v>38</v>
      </c>
      <c r="D37" s="31" t="s">
        <v>19</v>
      </c>
      <c r="E37" s="36">
        <v>0.33</v>
      </c>
      <c r="F37" s="36">
        <v>0.33</v>
      </c>
      <c r="G37" s="36">
        <v>0.33</v>
      </c>
      <c r="H37" s="31" t="s">
        <v>494</v>
      </c>
    </row>
    <row r="38" spans="2:8">
      <c r="B38" s="30" t="s">
        <v>507</v>
      </c>
      <c r="C38" s="30" t="s">
        <v>38</v>
      </c>
      <c r="D38" s="30" t="s">
        <v>19</v>
      </c>
      <c r="E38" s="34">
        <v>6600</v>
      </c>
      <c r="F38" s="34">
        <v>5100</v>
      </c>
      <c r="G38" s="34">
        <v>4500</v>
      </c>
      <c r="H38" s="30" t="s">
        <v>496</v>
      </c>
    </row>
    <row r="39" spans="2:8">
      <c r="B39" s="31" t="s">
        <v>507</v>
      </c>
      <c r="C39" s="31" t="s">
        <v>38</v>
      </c>
      <c r="D39" s="31" t="s">
        <v>19</v>
      </c>
      <c r="E39" s="36">
        <v>165</v>
      </c>
      <c r="F39" s="36">
        <v>165</v>
      </c>
      <c r="G39" s="36">
        <v>160</v>
      </c>
      <c r="H39" s="31" t="s">
        <v>497</v>
      </c>
    </row>
    <row r="40" spans="2:8">
      <c r="B40" s="30" t="s">
        <v>508</v>
      </c>
      <c r="C40" s="30" t="s">
        <v>34</v>
      </c>
      <c r="D40" s="30" t="s">
        <v>19</v>
      </c>
      <c r="E40" s="34">
        <v>0.37</v>
      </c>
      <c r="F40" s="34">
        <v>0.38</v>
      </c>
      <c r="G40" s="34">
        <v>0.39</v>
      </c>
      <c r="H40" s="30" t="s">
        <v>494</v>
      </c>
    </row>
    <row r="41" spans="2:8">
      <c r="B41" s="31" t="s">
        <v>508</v>
      </c>
      <c r="C41" s="31" t="s">
        <v>34</v>
      </c>
      <c r="D41" s="31" t="s">
        <v>19</v>
      </c>
      <c r="E41" s="36">
        <v>5700</v>
      </c>
      <c r="F41" s="36">
        <v>5700</v>
      </c>
      <c r="G41" s="36">
        <v>5100</v>
      </c>
      <c r="H41" s="31" t="s">
        <v>496</v>
      </c>
    </row>
    <row r="42" spans="2:8">
      <c r="B42" s="30" t="s">
        <v>508</v>
      </c>
      <c r="C42" s="30" t="s">
        <v>34</v>
      </c>
      <c r="D42" s="30" t="s">
        <v>19</v>
      </c>
      <c r="E42" s="34">
        <v>170</v>
      </c>
      <c r="F42" s="34">
        <v>170</v>
      </c>
      <c r="G42" s="34">
        <v>155</v>
      </c>
      <c r="H42" s="30" t="s">
        <v>497</v>
      </c>
    </row>
    <row r="43" spans="2:8">
      <c r="B43" s="31" t="s">
        <v>509</v>
      </c>
      <c r="C43" s="31" t="s">
        <v>27</v>
      </c>
      <c r="D43" s="31" t="s">
        <v>19</v>
      </c>
      <c r="E43" s="36">
        <v>1</v>
      </c>
      <c r="F43" s="36">
        <v>1</v>
      </c>
      <c r="G43" s="36">
        <v>1</v>
      </c>
      <c r="H43" s="31" t="s">
        <v>494</v>
      </c>
    </row>
    <row r="44" spans="2:8">
      <c r="B44" s="30" t="s">
        <v>509</v>
      </c>
      <c r="C44" s="30" t="s">
        <v>27</v>
      </c>
      <c r="D44" s="30" t="s">
        <v>19</v>
      </c>
      <c r="E44" s="34">
        <v>0.14000000000000001</v>
      </c>
      <c r="F44" s="34">
        <v>0.14000000000000001</v>
      </c>
      <c r="G44" s="34">
        <v>0.14000000000000001</v>
      </c>
      <c r="H44" s="30" t="s">
        <v>495</v>
      </c>
    </row>
    <row r="45" spans="2:8">
      <c r="B45" s="31" t="s">
        <v>509</v>
      </c>
      <c r="C45" s="31" t="s">
        <v>27</v>
      </c>
      <c r="D45" s="31" t="s">
        <v>19</v>
      </c>
      <c r="E45" s="36">
        <v>750</v>
      </c>
      <c r="F45" s="36">
        <v>480</v>
      </c>
      <c r="G45" s="36">
        <v>340</v>
      </c>
      <c r="H45" s="31" t="s">
        <v>496</v>
      </c>
    </row>
    <row r="46" spans="2:8">
      <c r="B46" s="30" t="s">
        <v>509</v>
      </c>
      <c r="C46" s="30" t="s">
        <v>27</v>
      </c>
      <c r="D46" s="30" t="s">
        <v>19</v>
      </c>
      <c r="E46" s="34">
        <v>12</v>
      </c>
      <c r="F46" s="34">
        <v>10</v>
      </c>
      <c r="G46" s="34">
        <v>10</v>
      </c>
      <c r="H46" s="30" t="s">
        <v>497</v>
      </c>
    </row>
    <row r="47" spans="2:8">
      <c r="B47" s="31" t="s">
        <v>509</v>
      </c>
      <c r="C47" s="31" t="s">
        <v>27</v>
      </c>
      <c r="D47" s="31" t="s">
        <v>19</v>
      </c>
      <c r="E47" s="36">
        <v>1.5</v>
      </c>
      <c r="F47" s="36">
        <v>1.5</v>
      </c>
      <c r="G47" s="36">
        <v>1.5</v>
      </c>
      <c r="H47" s="31" t="s">
        <v>498</v>
      </c>
    </row>
    <row r="48" spans="2:8">
      <c r="B48" s="30" t="s">
        <v>510</v>
      </c>
      <c r="C48" s="30" t="s">
        <v>34</v>
      </c>
      <c r="D48" s="30" t="s">
        <v>19</v>
      </c>
      <c r="E48" s="34">
        <v>0.39</v>
      </c>
      <c r="F48" s="34">
        <v>0.39</v>
      </c>
      <c r="G48" s="34">
        <v>0.39</v>
      </c>
      <c r="H48" s="30" t="s">
        <v>494</v>
      </c>
    </row>
    <row r="49" spans="2:8">
      <c r="B49" s="31" t="s">
        <v>510</v>
      </c>
      <c r="C49" s="31" t="s">
        <v>34</v>
      </c>
      <c r="D49" s="31" t="s">
        <v>19</v>
      </c>
      <c r="E49" s="36">
        <v>1700</v>
      </c>
      <c r="F49" s="36">
        <v>1700</v>
      </c>
      <c r="G49" s="36">
        <v>1700</v>
      </c>
      <c r="H49" s="31" t="s">
        <v>496</v>
      </c>
    </row>
    <row r="50" spans="2:8">
      <c r="B50" s="30" t="s">
        <v>510</v>
      </c>
      <c r="C50" s="30" t="s">
        <v>34</v>
      </c>
      <c r="D50" s="30" t="s">
        <v>19</v>
      </c>
      <c r="E50" s="34">
        <v>45</v>
      </c>
      <c r="F50" s="34">
        <v>45</v>
      </c>
      <c r="G50" s="34">
        <v>45</v>
      </c>
      <c r="H50" s="30" t="s">
        <v>497</v>
      </c>
    </row>
    <row r="51" spans="2:8">
      <c r="B51" s="31" t="s">
        <v>511</v>
      </c>
      <c r="C51" s="31" t="s">
        <v>34</v>
      </c>
      <c r="D51" s="31" t="s">
        <v>19</v>
      </c>
      <c r="E51" s="36">
        <v>0.43</v>
      </c>
      <c r="F51" s="36">
        <v>0.43</v>
      </c>
      <c r="G51" s="36">
        <v>0.43</v>
      </c>
      <c r="H51" s="31" t="s">
        <v>494</v>
      </c>
    </row>
    <row r="52" spans="2:8">
      <c r="B52" s="30" t="s">
        <v>511</v>
      </c>
      <c r="C52" s="30" t="s">
        <v>34</v>
      </c>
      <c r="D52" s="30" t="s">
        <v>19</v>
      </c>
      <c r="E52" s="34">
        <v>2000</v>
      </c>
      <c r="F52" s="34">
        <v>2000</v>
      </c>
      <c r="G52" s="34">
        <v>2000</v>
      </c>
      <c r="H52" s="30" t="s">
        <v>496</v>
      </c>
    </row>
    <row r="53" spans="2:8">
      <c r="B53" s="31" t="s">
        <v>511</v>
      </c>
      <c r="C53" s="31" t="s">
        <v>34</v>
      </c>
      <c r="D53" s="31" t="s">
        <v>19</v>
      </c>
      <c r="E53" s="36">
        <v>60</v>
      </c>
      <c r="F53" s="36">
        <v>60</v>
      </c>
      <c r="G53" s="36">
        <v>60</v>
      </c>
      <c r="H53" s="31" t="s">
        <v>497</v>
      </c>
    </row>
    <row r="54" spans="2:8">
      <c r="B54" s="30" t="s">
        <v>512</v>
      </c>
      <c r="C54" s="30" t="s">
        <v>34</v>
      </c>
      <c r="D54" s="30" t="s">
        <v>19</v>
      </c>
      <c r="E54" s="34">
        <v>0.46</v>
      </c>
      <c r="F54" s="34">
        <v>0.46</v>
      </c>
      <c r="G54" s="34">
        <v>0.48</v>
      </c>
      <c r="H54" s="30" t="s">
        <v>494</v>
      </c>
    </row>
    <row r="55" spans="2:8">
      <c r="B55" s="31" t="s">
        <v>512</v>
      </c>
      <c r="C55" s="31" t="s">
        <v>34</v>
      </c>
      <c r="D55" s="31" t="s">
        <v>19</v>
      </c>
      <c r="E55" s="36">
        <v>2200</v>
      </c>
      <c r="F55" s="36">
        <v>2200</v>
      </c>
      <c r="G55" s="36">
        <v>2200</v>
      </c>
      <c r="H55" s="31" t="s">
        <v>496</v>
      </c>
    </row>
    <row r="56" spans="2:8">
      <c r="B56" s="30" t="s">
        <v>512</v>
      </c>
      <c r="C56" s="30" t="s">
        <v>34</v>
      </c>
      <c r="D56" s="30" t="s">
        <v>19</v>
      </c>
      <c r="E56" s="34">
        <v>65</v>
      </c>
      <c r="F56" s="34">
        <v>65</v>
      </c>
      <c r="G56" s="34">
        <v>65</v>
      </c>
      <c r="H56" s="30" t="s">
        <v>497</v>
      </c>
    </row>
    <row r="57" spans="2:8">
      <c r="B57" s="31" t="s">
        <v>513</v>
      </c>
      <c r="C57" s="31" t="s">
        <v>28</v>
      </c>
      <c r="D57" s="31" t="s">
        <v>19</v>
      </c>
      <c r="E57" s="36">
        <v>1</v>
      </c>
      <c r="F57" s="36">
        <v>1</v>
      </c>
      <c r="G57" s="36">
        <v>1</v>
      </c>
      <c r="H57" s="31" t="s">
        <v>494</v>
      </c>
    </row>
    <row r="58" spans="2:8">
      <c r="B58" s="30" t="s">
        <v>513</v>
      </c>
      <c r="C58" s="30" t="s">
        <v>28</v>
      </c>
      <c r="D58" s="30" t="s">
        <v>19</v>
      </c>
      <c r="E58" s="34">
        <v>0.5</v>
      </c>
      <c r="F58" s="34">
        <v>0.55000000000000004</v>
      </c>
      <c r="G58" s="34">
        <v>0.56000000000000005</v>
      </c>
      <c r="H58" s="30" t="s">
        <v>495</v>
      </c>
    </row>
    <row r="59" spans="2:8">
      <c r="B59" s="31" t="s">
        <v>513</v>
      </c>
      <c r="C59" s="31" t="s">
        <v>28</v>
      </c>
      <c r="D59" s="31" t="s">
        <v>19</v>
      </c>
      <c r="E59" s="36">
        <v>3120</v>
      </c>
      <c r="F59" s="36">
        <v>2280</v>
      </c>
      <c r="G59" s="36">
        <v>1660</v>
      </c>
      <c r="H59" s="31" t="s">
        <v>496</v>
      </c>
    </row>
    <row r="60" spans="2:8">
      <c r="B60" s="30" t="s">
        <v>513</v>
      </c>
      <c r="C60" s="30" t="s">
        <v>28</v>
      </c>
      <c r="D60" s="30" t="s">
        <v>19</v>
      </c>
      <c r="E60" s="34">
        <v>60</v>
      </c>
      <c r="F60" s="34">
        <v>50</v>
      </c>
      <c r="G60" s="34">
        <v>40</v>
      </c>
      <c r="H60" s="30" t="s">
        <v>497</v>
      </c>
    </row>
    <row r="61" spans="2:8">
      <c r="B61" s="31" t="s">
        <v>513</v>
      </c>
      <c r="C61" s="31" t="s">
        <v>28</v>
      </c>
      <c r="D61" s="31" t="s">
        <v>19</v>
      </c>
      <c r="E61" s="36">
        <v>3</v>
      </c>
      <c r="F61" s="36">
        <v>3</v>
      </c>
      <c r="G61" s="36">
        <v>3</v>
      </c>
      <c r="H61" s="31" t="s">
        <v>498</v>
      </c>
    </row>
    <row r="62" spans="2:8">
      <c r="B62" s="30" t="s">
        <v>514</v>
      </c>
      <c r="C62" s="30" t="s">
        <v>28</v>
      </c>
      <c r="D62" s="30" t="s">
        <v>19</v>
      </c>
      <c r="E62" s="34">
        <v>1</v>
      </c>
      <c r="F62" s="34">
        <v>1</v>
      </c>
      <c r="G62" s="34">
        <v>1</v>
      </c>
      <c r="H62" s="30" t="s">
        <v>494</v>
      </c>
    </row>
    <row r="63" spans="2:8">
      <c r="B63" s="31" t="s">
        <v>514</v>
      </c>
      <c r="C63" s="31" t="s">
        <v>28</v>
      </c>
      <c r="D63" s="31" t="s">
        <v>19</v>
      </c>
      <c r="E63" s="36">
        <v>0.28999999999999998</v>
      </c>
      <c r="F63" s="36">
        <v>0.3</v>
      </c>
      <c r="G63" s="36">
        <v>0.3</v>
      </c>
      <c r="H63" s="31" t="s">
        <v>495</v>
      </c>
    </row>
    <row r="64" spans="2:8">
      <c r="B64" s="30" t="s">
        <v>514</v>
      </c>
      <c r="C64" s="30" t="s">
        <v>28</v>
      </c>
      <c r="D64" s="30" t="s">
        <v>19</v>
      </c>
      <c r="E64" s="34">
        <v>1630</v>
      </c>
      <c r="F64" s="34">
        <v>1550</v>
      </c>
      <c r="G64" s="34">
        <v>1490</v>
      </c>
      <c r="H64" s="30" t="s">
        <v>496</v>
      </c>
    </row>
    <row r="65" spans="2:8">
      <c r="B65" s="31" t="s">
        <v>514</v>
      </c>
      <c r="C65" s="31" t="s">
        <v>28</v>
      </c>
      <c r="D65" s="31" t="s">
        <v>19</v>
      </c>
      <c r="E65" s="36">
        <v>42</v>
      </c>
      <c r="F65" s="36">
        <v>40</v>
      </c>
      <c r="G65" s="36">
        <v>38</v>
      </c>
      <c r="H65" s="31" t="s">
        <v>497</v>
      </c>
    </row>
    <row r="66" spans="2:8">
      <c r="B66" s="30" t="s">
        <v>514</v>
      </c>
      <c r="C66" s="30" t="s">
        <v>28</v>
      </c>
      <c r="D66" s="30" t="s">
        <v>19</v>
      </c>
      <c r="E66" s="34">
        <v>1.5</v>
      </c>
      <c r="F66" s="34">
        <v>1.5</v>
      </c>
      <c r="G66" s="34">
        <v>1.5</v>
      </c>
      <c r="H66" s="30" t="s">
        <v>498</v>
      </c>
    </row>
  </sheetData>
  <mergeCells count="1">
    <mergeCell ref="A1:H1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16BFCCA8-CBC8-4420-8192-FBA74C41319B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misc</vt:lpstr>
      <vt:lpstr>hydro</vt:lpstr>
      <vt:lpstr>ELC_Storage</vt:lpstr>
      <vt:lpstr>EV Battery</vt:lpstr>
      <vt:lpstr>solar</vt:lpstr>
      <vt:lpstr>wind</vt:lpstr>
      <vt:lpstr>conventional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2019-05-06T14:41:57Z</cp:lastPrinted>
  <dcterms:created xsi:type="dcterms:W3CDTF">2016-08-02T11:07:23Z</dcterms:created>
  <dcterms:modified xsi:type="dcterms:W3CDTF">2025-08-19T12:44:18Z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427268445491790</vt:r8>
  </property>
  <property fmtid="{D5CDD505-2E9C-101B-9397-08002B2CF9AE}" pid="3" name="{A44787D4-0540-4523-9961-78E4036D8C6D}">
    <vt:lpwstr>{302D441D-EDB0-49B8-84B4-625F8847A58E}</vt:lpwstr>
  </property>
</Properties>
</file>