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N\SuppXLS\"/>
    </mc:Choice>
  </mc:AlternateContent>
  <xr:revisionPtr revIDLastSave="0" documentId="8_{17E17952-DE4B-4B27-B53D-E9D7A5AD8A20}" xr6:coauthVersionLast="47" xr6:coauthVersionMax="47" xr10:uidLastSave="{00000000-0000-0000-0000-000000000000}"/>
  <bookViews>
    <workbookView xWindow="-98" yWindow="-98" windowWidth="28996" windowHeight="17475" firstSheet="1" activeTab="1" xr2:uid="{693B72C3-6B34-4E45-9416-347F2176C33F}"/>
  </bookViews>
  <sheets>
    <sheet name="ev_charging_uc" sheetId="10" r:id="rId1"/>
    <sheet name="ts_12" sheetId="1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9" i="11" l="1"/>
  <c r="AG9" i="11"/>
  <c r="AC9" i="11"/>
  <c r="A10" i="10"/>
  <c r="H24" i="10" s="1"/>
  <c r="X9" i="11"/>
  <c r="S9" i="11"/>
  <c r="N9" i="11"/>
  <c r="I9" i="11"/>
  <c r="A11" i="11"/>
  <c r="C9" i="11" s="1"/>
  <c r="H23" i="10" l="1"/>
  <c r="H21" i="10" s="1"/>
  <c r="I24" i="10"/>
  <c r="I23" i="10" s="1"/>
  <c r="E24" i="10"/>
  <c r="E23" i="10"/>
</calcChain>
</file>

<file path=xl/sharedStrings.xml><?xml version="1.0" encoding="utf-8"?>
<sst xmlns="http://schemas.openxmlformats.org/spreadsheetml/2006/main" count="281" uniqueCount="63">
  <si>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</si>
  <si>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</si>
  <si>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</si>
  <si>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</si>
  <si>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</si>
  <si>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</si>
  <si>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</si>
  <si>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</si>
  <si>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</si>
  <si>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</si>
  <si>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</si>
  <si>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</si>
  <si>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</si>
  <si>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</si>
  <si>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</si>
  <si>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</si>
  <si>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</si>
  <si>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season</t>
  </si>
  <si>
    <t>weekly</t>
  </si>
  <si>
    <t>daynite</t>
  </si>
  <si>
    <t>wparent</t>
  </si>
  <si>
    <t>dparent</t>
  </si>
  <si>
    <t>F</t>
  </si>
  <si>
    <t>a</t>
  </si>
  <si>
    <t>D</t>
  </si>
  <si>
    <t>W,R,S,F</t>
  </si>
  <si>
    <t>R</t>
  </si>
  <si>
    <t>N</t>
  </si>
  <si>
    <t>S</t>
  </si>
  <si>
    <t>P</t>
  </si>
  <si>
    <t>W</t>
  </si>
  <si>
    <t>ts_12</t>
  </si>
  <si>
    <t>commodity</t>
  </si>
  <si>
    <t>timeslice</t>
  </si>
  <si>
    <t>com_fr</t>
  </si>
  <si>
    <t>process</t>
  </si>
  <si>
    <t>elc_spv-CHN</t>
  </si>
  <si>
    <t>FaD</t>
  </si>
  <si>
    <t>IMPNRGZ</t>
  </si>
  <si>
    <t>FaN</t>
  </si>
  <si>
    <t>FaP</t>
  </si>
  <si>
    <t>RaD</t>
  </si>
  <si>
    <t>RaN</t>
  </si>
  <si>
    <t>RaP</t>
  </si>
  <si>
    <t>SaD</t>
  </si>
  <si>
    <t>SaN</t>
  </si>
  <si>
    <t>SaP</t>
  </si>
  <si>
    <t>WaD</t>
  </si>
  <si>
    <t>WaN</t>
  </si>
  <si>
    <t>WaP</t>
  </si>
  <si>
    <t>elc_won-CHN</t>
  </si>
  <si>
    <t>elc_wof-CHN</t>
  </si>
  <si>
    <t>g_yrfr</t>
  </si>
  <si>
    <t>elc_roadtransport</t>
  </si>
  <si>
    <t>day_night</t>
  </si>
  <si>
    <t>RaD,RaP,FaP,SaP,WaD,FaD,SaD,WaP</t>
  </si>
  <si>
    <t>WaP,RaP,FaP,SaP,SaN,WaN,FaN,RaN</t>
  </si>
  <si>
    <t>elc_buildings</t>
  </si>
  <si>
    <t>elc_industry</t>
  </si>
  <si>
    <t>com_pkflx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</si>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</sst>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5" fillId="3" borderId="3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6" fillId="0" borderId="0" xfId="0" applyFont="1"/>
    <xf numFmtId="0" fontId="5" fillId="3" borderId="3" xfId="5"/>
    <xf numFmtId="0" fontId="3" fillId="0" borderId="1" xfId="6"/>
    <xf numFmtId="0" fontId="4" fillId="0" borderId="2" xfId="7"/>
    <xf numFmtId="0" fontId="0" fillId="4" borderId="0" xfId="0" applyFill="1"/>
  </cellXfs>
  <cellStyles count="8">
    <cellStyle name="Heading 2 2" xfId="6" xr:uid="{3B5EE0B4-BF11-4EAE-878D-F1A2A4DBC755}"/>
    <cellStyle name="Heading 3 2" xfId="7" xr:uid="{F89187D4-DB3C-47E4-B2BB-03E8B883B452}"/>
    <cellStyle name="Input 2" xfId="5" xr:uid="{F5D9C40D-D00D-433C-8F39-962BE2B011FD}"/>
    <cellStyle name="Neutral 2" xfId="1" xr:uid="{2A305450-C5CF-4CC5-86F9-3D00970A4742}"/>
    <cellStyle name="Normal" xfId="0" builtinId="0"/>
    <cellStyle name="Normal 2" xfId="3" xr:uid="{B00B1BAB-0B61-4644-90BC-3B4AC0B71574}"/>
    <cellStyle name="Normal 4" xfId="4" xr:uid="{F224D54D-8D8C-4C41-A8B1-6A05EA1C5A7C}"/>
    <cellStyle name="Normal 5" xfId="2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d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d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0D74-481E-42AA-A497-6D812F7D073A}">
  <dimension ref="A10:M24"/>
  <sheetViews>
    <sheetView workbookViewId="0">
      <selection activeCell="H21" sqref="H21"/>
    </sheetView>
  </sheetViews>
  <sheetFormatPr defaultRowHeight="14.25" x14ac:dyDescent="0.45"/>
  <sheetData>
    <row r="10" spans="1:4" x14ac:dyDescent="0.45">
      <c r="A10" t="str">
        <f>IFERROR([1]Veda!B5,"ts_12")</f>
        <v>ts_12</v>
      </c>
      <c r="B10" s="5"/>
      <c r="C10" s="5" t="s">
        <v>54</v>
      </c>
      <c r="D10" t="s">
        <v>31</v>
      </c>
    </row>
    <row r="11" spans="1:4" x14ac:dyDescent="0.45">
      <c r="B11" s="5"/>
      <c r="C11" s="5" t="s">
        <v>24</v>
      </c>
      <c r="D11" t="s">
        <v>55</v>
      </c>
    </row>
    <row r="12" spans="1:4" x14ac:dyDescent="0.45">
      <c r="C12" t="s">
        <v>27</v>
      </c>
      <c r="D12" t="s">
        <v>56</v>
      </c>
    </row>
    <row r="17" spans="3:13" x14ac:dyDescent="0.45">
      <c r="I17" s="2">
        <v>0.75</v>
      </c>
      <c r="K17" s="1" t="s">
        <v>5</v>
      </c>
    </row>
    <row r="18" spans="3:13" ht="17.25" thickBot="1" x14ac:dyDescent="0.55000000000000004">
      <c r="C18" s="3" t="s">
        <v>12</v>
      </c>
    </row>
    <row r="19" spans="3:13" ht="14.65" thickTop="1" x14ac:dyDescent="0.45"/>
    <row r="21" spans="3:13" ht="17.25" thickBot="1" x14ac:dyDescent="0.55000000000000004">
      <c r="H21" s="3" t="str">
        <f>IF(H23=H24,"Not Required!","~UC_T: LO")</f>
        <v>~UC_T: LO</v>
      </c>
    </row>
    <row r="22" spans="3:13" ht="15" thickTop="1" thickBot="1" x14ac:dyDescent="0.5">
      <c r="C22" s="4" t="s">
        <v>0</v>
      </c>
      <c r="D22" s="4" t="s">
        <v>1</v>
      </c>
      <c r="E22" s="4" t="s">
        <v>6</v>
      </c>
      <c r="F22" s="4" t="s">
        <v>15</v>
      </c>
      <c r="G22" s="4" t="s">
        <v>2</v>
      </c>
      <c r="H22" s="4" t="s">
        <v>3</v>
      </c>
      <c r="I22" s="4" t="s">
        <v>4</v>
      </c>
      <c r="J22" s="4" t="s">
        <v>7</v>
      </c>
      <c r="K22" s="4" t="s">
        <v>14</v>
      </c>
    </row>
    <row r="23" spans="3:13" x14ac:dyDescent="0.45">
      <c r="C23" t="s">
        <v>8</v>
      </c>
      <c r="D23" t="s">
        <v>13</v>
      </c>
      <c r="E23" t="str">
        <f>G23</f>
        <v>AuxStoIN</v>
      </c>
      <c r="F23" t="s">
        <v>16</v>
      </c>
      <c r="G23" t="s">
        <v>9</v>
      </c>
      <c r="H23" t="str">
        <f>HLOOKUP($A$10,$D$10:$CU$12,3,FALSE)</f>
        <v>WaP,RaP,FaP,SaP,SaN,WaN,FaN,RaN</v>
      </c>
      <c r="I23">
        <f>1+I24</f>
        <v>0.25</v>
      </c>
      <c r="J23">
        <v>0</v>
      </c>
      <c r="K23">
        <v>3</v>
      </c>
      <c r="M23" t="s">
        <v>10</v>
      </c>
    </row>
    <row r="24" spans="3:13" x14ac:dyDescent="0.45">
      <c r="D24" t="s">
        <v>13</v>
      </c>
      <c r="E24" t="str">
        <f>G24</f>
        <v>AuxStoIN</v>
      </c>
      <c r="F24" t="s">
        <v>16</v>
      </c>
      <c r="G24" t="s">
        <v>9</v>
      </c>
      <c r="H24" t="str">
        <f>HLOOKUP($A$10,$D$10:$CU$12,2,FALSE)</f>
        <v>RaD,RaP,FaP,SaP,WaD,FaD,SaD,WaP</v>
      </c>
      <c r="I24">
        <f>-$I$17</f>
        <v>-0.75</v>
      </c>
      <c r="M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2D29-8B17-4165-83B7-C2D2FCBEC194}">
  <dimension ref="A9:AM34"/>
  <sheetViews>
    <sheetView tabSelected="1" workbookViewId="0"/>
  </sheetViews>
  <sheetFormatPr defaultRowHeight="14.25" x14ac:dyDescent="0.45"/>
  <sheetData>
    <row r="9" spans="1:39" x14ac:dyDescent="0.45">
      <c r="C9" t="str">
        <f>IF(A11="x","DeActivated","~TimeSlices")</f>
        <v>~TimeSlices</v>
      </c>
      <c r="I9" t="str">
        <f>IF(A11="x","DeActivated","~TFM_DINS-AT")</f>
        <v>~TFM_DINS-AT</v>
      </c>
      <c r="N9" t="str">
        <f>IF(A11="x","DeActivated","~TFM_DINS-AT")</f>
        <v>~TFM_DINS-AT</v>
      </c>
      <c r="S9" t="str">
        <f>IF(A11="x","DeActivated","~TFM_DINS-AT")</f>
        <v>~TFM_DINS-AT</v>
      </c>
      <c r="X9" t="str">
        <f>IF(A11="x","DeActivated","~TFM_DINS-AT")</f>
        <v>~TFM_DINS-AT</v>
      </c>
      <c r="AC9" t="str">
        <f>IF(A11="x","DeActivated","~TFM_DINS-AT")</f>
        <v>~TFM_DINS-AT</v>
      </c>
      <c r="AG9" t="str">
        <f>IF(A11="x","DeActivated","~TFM_DINS-AT")</f>
        <v>~TFM_DINS-AT</v>
      </c>
      <c r="AK9" t="str">
        <f>IF(A11="x","DeActivated","~TFM_INS-AT")</f>
        <v>~TFM_INS-AT</v>
      </c>
    </row>
    <row r="10" spans="1:39" x14ac:dyDescent="0.45">
      <c r="A10" t="s">
        <v>31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I10" t="s">
        <v>32</v>
      </c>
      <c r="J10" t="s">
        <v>33</v>
      </c>
      <c r="K10" t="s">
        <v>34</v>
      </c>
      <c r="L10" t="s">
        <v>35</v>
      </c>
      <c r="N10" t="s">
        <v>32</v>
      </c>
      <c r="O10" t="s">
        <v>33</v>
      </c>
      <c r="P10" t="s">
        <v>34</v>
      </c>
      <c r="Q10" t="s">
        <v>35</v>
      </c>
      <c r="S10" t="s">
        <v>32</v>
      </c>
      <c r="T10" t="s">
        <v>33</v>
      </c>
      <c r="U10" t="s">
        <v>34</v>
      </c>
      <c r="V10" t="s">
        <v>35</v>
      </c>
      <c r="X10" t="s">
        <v>52</v>
      </c>
      <c r="Y10" t="s">
        <v>34</v>
      </c>
      <c r="Z10" t="s">
        <v>33</v>
      </c>
      <c r="AA10" t="s">
        <v>32</v>
      </c>
      <c r="AC10" t="s">
        <v>32</v>
      </c>
      <c r="AD10" t="s">
        <v>33</v>
      </c>
      <c r="AE10" t="s">
        <v>34</v>
      </c>
      <c r="AG10" t="s">
        <v>32</v>
      </c>
      <c r="AH10" t="s">
        <v>33</v>
      </c>
      <c r="AI10" t="s">
        <v>59</v>
      </c>
      <c r="AK10" t="s">
        <v>33</v>
      </c>
      <c r="AL10" t="s">
        <v>60</v>
      </c>
      <c r="AM10" t="s">
        <v>61</v>
      </c>
    </row>
    <row r="11" spans="1:39" x14ac:dyDescent="0.45">
      <c r="A11" t="str">
        <f>IFERROR(IF([1]Veda!B5=A10,"ok","x"),"")</f>
        <v/>
      </c>
      <c r="C11" t="s">
        <v>22</v>
      </c>
      <c r="D11" t="s">
        <v>23</v>
      </c>
      <c r="E11" t="s">
        <v>24</v>
      </c>
      <c r="F11" t="s">
        <v>25</v>
      </c>
      <c r="G11" t="s">
        <v>23</v>
      </c>
      <c r="I11" t="s">
        <v>36</v>
      </c>
      <c r="J11" t="s">
        <v>37</v>
      </c>
      <c r="K11">
        <v>0.21328642159725944</v>
      </c>
      <c r="L11" t="s">
        <v>38</v>
      </c>
      <c r="N11" t="s">
        <v>50</v>
      </c>
      <c r="O11" t="s">
        <v>37</v>
      </c>
      <c r="P11">
        <v>0.11150939595424489</v>
      </c>
      <c r="Q11" t="s">
        <v>38</v>
      </c>
      <c r="S11" t="s">
        <v>51</v>
      </c>
      <c r="T11" t="s">
        <v>37</v>
      </c>
      <c r="U11">
        <v>0.1318647362947804</v>
      </c>
      <c r="V11" t="s">
        <v>38</v>
      </c>
      <c r="X11">
        <v>0.11426940639269406</v>
      </c>
      <c r="Y11">
        <v>0.16087081189037786</v>
      </c>
      <c r="Z11" t="s">
        <v>37</v>
      </c>
      <c r="AA11" t="s">
        <v>53</v>
      </c>
      <c r="AC11" t="s">
        <v>57</v>
      </c>
      <c r="AD11" t="s">
        <v>37</v>
      </c>
      <c r="AE11">
        <v>9.5234533550852221E-2</v>
      </c>
      <c r="AG11" t="s">
        <v>13</v>
      </c>
      <c r="AH11" t="s">
        <v>37</v>
      </c>
      <c r="AI11">
        <v>0.29117197338329759</v>
      </c>
      <c r="AK11" t="s">
        <v>30</v>
      </c>
      <c r="AL11">
        <v>0.2082985720513911</v>
      </c>
      <c r="AM11" t="s">
        <v>62</v>
      </c>
    </row>
    <row r="12" spans="1:39" x14ac:dyDescent="0.45">
      <c r="C12" t="s">
        <v>26</v>
      </c>
      <c r="E12" t="s">
        <v>27</v>
      </c>
      <c r="G12" t="s">
        <v>23</v>
      </c>
      <c r="I12" t="s">
        <v>36</v>
      </c>
      <c r="J12" t="s">
        <v>39</v>
      </c>
      <c r="K12">
        <v>5.3627229676119052E-5</v>
      </c>
      <c r="L12" t="s">
        <v>38</v>
      </c>
      <c r="N12" t="s">
        <v>50</v>
      </c>
      <c r="O12" t="s">
        <v>39</v>
      </c>
      <c r="P12">
        <v>0.12395882189840583</v>
      </c>
      <c r="Q12" t="s">
        <v>38</v>
      </c>
      <c r="S12" t="s">
        <v>51</v>
      </c>
      <c r="T12" t="s">
        <v>39</v>
      </c>
      <c r="U12">
        <v>0.12898823383583655</v>
      </c>
      <c r="V12" t="s">
        <v>38</v>
      </c>
      <c r="X12">
        <v>0.11426940639269406</v>
      </c>
      <c r="Y12">
        <v>5.2547713165767528E-2</v>
      </c>
      <c r="Z12" t="s">
        <v>39</v>
      </c>
      <c r="AA12" t="s">
        <v>53</v>
      </c>
      <c r="AC12" t="s">
        <v>57</v>
      </c>
      <c r="AD12" t="s">
        <v>39</v>
      </c>
      <c r="AE12">
        <v>4.6541121699285787E-2</v>
      </c>
      <c r="AG12" t="s">
        <v>13</v>
      </c>
      <c r="AH12" t="s">
        <v>39</v>
      </c>
      <c r="AI12">
        <v>0.40207082766039037</v>
      </c>
      <c r="AK12" t="s">
        <v>26</v>
      </c>
      <c r="AL12">
        <v>0.26413981301570044</v>
      </c>
      <c r="AM12" t="s">
        <v>62</v>
      </c>
    </row>
    <row r="13" spans="1:39" x14ac:dyDescent="0.45">
      <c r="C13" t="s">
        <v>28</v>
      </c>
      <c r="E13" t="s">
        <v>29</v>
      </c>
      <c r="G13" t="s">
        <v>23</v>
      </c>
      <c r="I13" t="s">
        <v>36</v>
      </c>
      <c r="J13" t="s">
        <v>40</v>
      </c>
      <c r="K13">
        <v>1.0858206876907845E-2</v>
      </c>
      <c r="L13" t="s">
        <v>38</v>
      </c>
      <c r="N13" t="s">
        <v>50</v>
      </c>
      <c r="O13" t="s">
        <v>40</v>
      </c>
      <c r="P13">
        <v>2.0276231819492195E-2</v>
      </c>
      <c r="Q13" t="s">
        <v>38</v>
      </c>
      <c r="S13" t="s">
        <v>51</v>
      </c>
      <c r="T13" t="s">
        <v>40</v>
      </c>
      <c r="U13">
        <v>2.2912158765507423E-2</v>
      </c>
      <c r="V13" t="s">
        <v>38</v>
      </c>
      <c r="X13">
        <v>2.0776255707762557E-2</v>
      </c>
      <c r="Y13">
        <v>3.5896543437005365E-2</v>
      </c>
      <c r="Z13" t="s">
        <v>40</v>
      </c>
      <c r="AA13" t="s">
        <v>53</v>
      </c>
      <c r="AC13" t="s">
        <v>57</v>
      </c>
      <c r="AD13" t="s">
        <v>40</v>
      </c>
      <c r="AE13">
        <v>9.4392608849274567E-4</v>
      </c>
      <c r="AG13" t="s">
        <v>13</v>
      </c>
      <c r="AH13" t="s">
        <v>40</v>
      </c>
      <c r="AI13">
        <v>0.23103124479949266</v>
      </c>
      <c r="AK13" t="s">
        <v>22</v>
      </c>
      <c r="AL13">
        <v>0.31657938220904136</v>
      </c>
      <c r="AM13" t="s">
        <v>62</v>
      </c>
    </row>
    <row r="14" spans="1:39" x14ac:dyDescent="0.45">
      <c r="C14" t="s">
        <v>30</v>
      </c>
      <c r="I14" t="s">
        <v>36</v>
      </c>
      <c r="J14" t="s">
        <v>41</v>
      </c>
      <c r="K14">
        <v>0.27374844908440388</v>
      </c>
      <c r="L14" t="s">
        <v>38</v>
      </c>
      <c r="N14" t="s">
        <v>50</v>
      </c>
      <c r="O14" t="s">
        <v>41</v>
      </c>
      <c r="P14">
        <v>0.13588979315217586</v>
      </c>
      <c r="Q14" t="s">
        <v>38</v>
      </c>
      <c r="S14" t="s">
        <v>51</v>
      </c>
      <c r="T14" t="s">
        <v>41</v>
      </c>
      <c r="U14">
        <v>9.7058231620321955E-2</v>
      </c>
      <c r="V14" t="s">
        <v>38</v>
      </c>
      <c r="X14">
        <v>0.11552511415525114</v>
      </c>
      <c r="Y14">
        <v>0.16263862301005233</v>
      </c>
      <c r="Z14" t="s">
        <v>41</v>
      </c>
      <c r="AA14" t="s">
        <v>53</v>
      </c>
      <c r="AC14" t="s">
        <v>57</v>
      </c>
      <c r="AD14" t="s">
        <v>41</v>
      </c>
      <c r="AE14">
        <v>0.1075278109786745</v>
      </c>
      <c r="AG14" t="s">
        <v>13</v>
      </c>
      <c r="AH14" t="s">
        <v>41</v>
      </c>
      <c r="AI14">
        <v>0.30898839959492852</v>
      </c>
      <c r="AK14" t="s">
        <v>28</v>
      </c>
      <c r="AL14">
        <v>0.41098223272386714</v>
      </c>
      <c r="AM14" t="s">
        <v>62</v>
      </c>
    </row>
    <row r="15" spans="1:39" x14ac:dyDescent="0.45">
      <c r="I15" t="s">
        <v>36</v>
      </c>
      <c r="J15" t="s">
        <v>42</v>
      </c>
      <c r="K15">
        <v>2.0910172612493543E-3</v>
      </c>
      <c r="L15" t="s">
        <v>38</v>
      </c>
      <c r="N15" t="s">
        <v>50</v>
      </c>
      <c r="O15" t="s">
        <v>42</v>
      </c>
      <c r="P15">
        <v>0.1448214652948395</v>
      </c>
      <c r="Q15" t="s">
        <v>38</v>
      </c>
      <c r="S15" t="s">
        <v>51</v>
      </c>
      <c r="T15" t="s">
        <v>42</v>
      </c>
      <c r="U15">
        <v>9.9488860558848924E-2</v>
      </c>
      <c r="V15" t="s">
        <v>38</v>
      </c>
      <c r="X15">
        <v>0.11552511415525114</v>
      </c>
      <c r="Y15">
        <v>5.3125160563193538E-2</v>
      </c>
      <c r="Z15" t="s">
        <v>42</v>
      </c>
      <c r="AA15" t="s">
        <v>53</v>
      </c>
      <c r="AC15" t="s">
        <v>57</v>
      </c>
      <c r="AD15" t="s">
        <v>42</v>
      </c>
      <c r="AE15">
        <v>5.862155213475341E-2</v>
      </c>
      <c r="AG15" t="s">
        <v>13</v>
      </c>
      <c r="AH15" t="s">
        <v>42</v>
      </c>
      <c r="AI15">
        <v>0.39315710754179012</v>
      </c>
    </row>
    <row r="16" spans="1:39" x14ac:dyDescent="0.45">
      <c r="I16" t="s">
        <v>36</v>
      </c>
      <c r="J16" t="s">
        <v>43</v>
      </c>
      <c r="K16">
        <v>2.7593574407950038E-2</v>
      </c>
      <c r="L16" t="s">
        <v>38</v>
      </c>
      <c r="N16" t="s">
        <v>50</v>
      </c>
      <c r="O16" t="s">
        <v>43</v>
      </c>
      <c r="P16">
        <v>2.5203270180367148E-2</v>
      </c>
      <c r="Q16" t="s">
        <v>38</v>
      </c>
      <c r="S16" t="s">
        <v>51</v>
      </c>
      <c r="T16" t="s">
        <v>43</v>
      </c>
      <c r="U16">
        <v>1.6822207438735436E-2</v>
      </c>
      <c r="V16" t="s">
        <v>38</v>
      </c>
      <c r="X16">
        <v>2.1004566210045664E-2</v>
      </c>
      <c r="Y16">
        <v>3.6291010947302131E-2</v>
      </c>
      <c r="Z16" t="s">
        <v>43</v>
      </c>
      <c r="AA16" t="s">
        <v>53</v>
      </c>
      <c r="AC16" t="s">
        <v>57</v>
      </c>
      <c r="AD16" t="s">
        <v>43</v>
      </c>
      <c r="AE16">
        <v>2.1622928259084537E-3</v>
      </c>
      <c r="AG16" t="s">
        <v>13</v>
      </c>
      <c r="AH16" t="s">
        <v>43</v>
      </c>
      <c r="AI16">
        <v>0.22655291000048638</v>
      </c>
    </row>
    <row r="17" spans="9:35" x14ac:dyDescent="0.45">
      <c r="I17" t="s">
        <v>36</v>
      </c>
      <c r="J17" t="s">
        <v>44</v>
      </c>
      <c r="K17">
        <v>0.23393897097907174</v>
      </c>
      <c r="L17" t="s">
        <v>38</v>
      </c>
      <c r="N17" t="s">
        <v>50</v>
      </c>
      <c r="O17" t="s">
        <v>44</v>
      </c>
      <c r="P17">
        <v>8.5505784425918385E-2</v>
      </c>
      <c r="Q17" t="s">
        <v>38</v>
      </c>
      <c r="S17" t="s">
        <v>51</v>
      </c>
      <c r="T17" t="s">
        <v>44</v>
      </c>
      <c r="U17">
        <v>9.3275390121719801E-2</v>
      </c>
      <c r="V17" t="s">
        <v>38</v>
      </c>
      <c r="X17">
        <v>0.11552511415525114</v>
      </c>
      <c r="Y17">
        <v>0.16263862301005233</v>
      </c>
      <c r="Z17" t="s">
        <v>44</v>
      </c>
      <c r="AA17" t="s">
        <v>53</v>
      </c>
      <c r="AC17" t="s">
        <v>57</v>
      </c>
      <c r="AD17" t="s">
        <v>44</v>
      </c>
      <c r="AE17">
        <v>0.18938131324889537</v>
      </c>
      <c r="AG17" t="s">
        <v>13</v>
      </c>
      <c r="AH17" t="s">
        <v>44</v>
      </c>
      <c r="AI17">
        <v>0.32458907002838422</v>
      </c>
    </row>
    <row r="18" spans="9:35" x14ac:dyDescent="0.45">
      <c r="I18" t="s">
        <v>36</v>
      </c>
      <c r="J18" t="s">
        <v>45</v>
      </c>
      <c r="K18">
        <v>5.9549934950373432E-3</v>
      </c>
      <c r="L18" t="s">
        <v>38</v>
      </c>
      <c r="N18" t="s">
        <v>50</v>
      </c>
      <c r="O18" t="s">
        <v>45</v>
      </c>
      <c r="P18">
        <v>0.10227090508076341</v>
      </c>
      <c r="Q18" t="s">
        <v>38</v>
      </c>
      <c r="S18" t="s">
        <v>51</v>
      </c>
      <c r="T18" t="s">
        <v>45</v>
      </c>
      <c r="U18">
        <v>0.10357297134850436</v>
      </c>
      <c r="V18" t="s">
        <v>38</v>
      </c>
      <c r="X18">
        <v>0.11552511415525114</v>
      </c>
      <c r="Y18">
        <v>5.3125160563193538E-2</v>
      </c>
      <c r="Z18" t="s">
        <v>45</v>
      </c>
      <c r="AA18" t="s">
        <v>53</v>
      </c>
      <c r="AC18" t="s">
        <v>57</v>
      </c>
      <c r="AD18" t="s">
        <v>45</v>
      </c>
      <c r="AE18">
        <v>0.14053984885324988</v>
      </c>
      <c r="AG18" t="s">
        <v>13</v>
      </c>
      <c r="AH18" t="s">
        <v>45</v>
      </c>
      <c r="AI18">
        <v>0.48556838588641305</v>
      </c>
    </row>
    <row r="19" spans="9:35" x14ac:dyDescent="0.45">
      <c r="I19" t="s">
        <v>36</v>
      </c>
      <c r="J19" t="s">
        <v>46</v>
      </c>
      <c r="K19">
        <v>2.6190245769084741E-2</v>
      </c>
      <c r="L19" t="s">
        <v>38</v>
      </c>
      <c r="N19" t="s">
        <v>50</v>
      </c>
      <c r="O19" t="s">
        <v>46</v>
      </c>
      <c r="P19">
        <v>1.6185088632090679E-2</v>
      </c>
      <c r="Q19" t="s">
        <v>38</v>
      </c>
      <c r="S19" t="s">
        <v>51</v>
      </c>
      <c r="T19" t="s">
        <v>46</v>
      </c>
      <c r="U19">
        <v>1.6373529275094566E-2</v>
      </c>
      <c r="V19" t="s">
        <v>38</v>
      </c>
      <c r="X19">
        <v>2.1004566210045664E-2</v>
      </c>
      <c r="Y19">
        <v>3.6291010947302131E-2</v>
      </c>
      <c r="Z19" t="s">
        <v>46</v>
      </c>
      <c r="AA19" t="s">
        <v>53</v>
      </c>
      <c r="AC19" t="s">
        <v>57</v>
      </c>
      <c r="AD19" t="s">
        <v>46</v>
      </c>
      <c r="AE19">
        <v>1.8915946070108401E-2</v>
      </c>
      <c r="AG19" t="s">
        <v>13</v>
      </c>
      <c r="AH19" t="s">
        <v>46</v>
      </c>
      <c r="AI19">
        <v>0.25371539012198441</v>
      </c>
    </row>
    <row r="20" spans="9:35" x14ac:dyDescent="0.45">
      <c r="I20" t="s">
        <v>36</v>
      </c>
      <c r="J20" t="s">
        <v>47</v>
      </c>
      <c r="K20">
        <v>0.19882154164762464</v>
      </c>
      <c r="L20" t="s">
        <v>38</v>
      </c>
      <c r="N20" t="s">
        <v>50</v>
      </c>
      <c r="O20" t="s">
        <v>47</v>
      </c>
      <c r="P20">
        <v>0.1000045307870895</v>
      </c>
      <c r="Q20" t="s">
        <v>38</v>
      </c>
      <c r="S20" t="s">
        <v>51</v>
      </c>
      <c r="T20" t="s">
        <v>47</v>
      </c>
      <c r="U20">
        <v>0.1346422942308034</v>
      </c>
      <c r="V20" t="s">
        <v>38</v>
      </c>
      <c r="X20">
        <v>0.11301369863013698</v>
      </c>
      <c r="Y20">
        <v>0.15910300077070333</v>
      </c>
      <c r="Z20" t="s">
        <v>47</v>
      </c>
      <c r="AA20" t="s">
        <v>53</v>
      </c>
      <c r="AC20" t="s">
        <v>57</v>
      </c>
      <c r="AD20" t="s">
        <v>47</v>
      </c>
      <c r="AE20">
        <v>0.19310936026469586</v>
      </c>
      <c r="AG20" t="s">
        <v>13</v>
      </c>
      <c r="AH20" t="s">
        <v>47</v>
      </c>
      <c r="AI20">
        <v>0.12372057531287584</v>
      </c>
    </row>
    <row r="21" spans="9:35" x14ac:dyDescent="0.45">
      <c r="I21" t="s">
        <v>36</v>
      </c>
      <c r="J21" t="s">
        <v>48</v>
      </c>
      <c r="K21">
        <v>0</v>
      </c>
      <c r="L21" t="s">
        <v>38</v>
      </c>
      <c r="N21" t="s">
        <v>50</v>
      </c>
      <c r="O21" t="s">
        <v>48</v>
      </c>
      <c r="P21">
        <v>0.11580014305860616</v>
      </c>
      <c r="Q21" t="s">
        <v>38</v>
      </c>
      <c r="S21" t="s">
        <v>51</v>
      </c>
      <c r="T21" t="s">
        <v>48</v>
      </c>
      <c r="U21">
        <v>0.1320213177872025</v>
      </c>
      <c r="V21" t="s">
        <v>38</v>
      </c>
      <c r="X21">
        <v>0.11301369863013698</v>
      </c>
      <c r="Y21">
        <v>5.197026576834151E-2</v>
      </c>
      <c r="Z21" t="s">
        <v>48</v>
      </c>
      <c r="AA21" t="s">
        <v>53</v>
      </c>
      <c r="AC21" t="s">
        <v>57</v>
      </c>
      <c r="AD21" t="s">
        <v>48</v>
      </c>
      <c r="AE21">
        <v>0.13256068487164269</v>
      </c>
      <c r="AG21" t="s">
        <v>13</v>
      </c>
      <c r="AH21" t="s">
        <v>48</v>
      </c>
      <c r="AI21">
        <v>0.19127680762799937</v>
      </c>
    </row>
    <row r="22" spans="9:35" x14ac:dyDescent="0.45">
      <c r="I22" t="s">
        <v>36</v>
      </c>
      <c r="J22" t="s">
        <v>49</v>
      </c>
      <c r="K22">
        <v>7.4629516515405635E-3</v>
      </c>
      <c r="L22" t="s">
        <v>38</v>
      </c>
      <c r="N22" t="s">
        <v>50</v>
      </c>
      <c r="O22" t="s">
        <v>49</v>
      </c>
      <c r="P22">
        <v>1.8574569715752397E-2</v>
      </c>
      <c r="Q22" t="s">
        <v>38</v>
      </c>
      <c r="S22" t="s">
        <v>51</v>
      </c>
      <c r="T22" t="s">
        <v>49</v>
      </c>
      <c r="U22">
        <v>2.2980068722386799E-2</v>
      </c>
      <c r="V22" t="s">
        <v>38</v>
      </c>
      <c r="X22">
        <v>2.0547945205479451E-2</v>
      </c>
      <c r="Y22">
        <v>3.5502075926708607E-2</v>
      </c>
      <c r="Z22" t="s">
        <v>49</v>
      </c>
      <c r="AA22" t="s">
        <v>53</v>
      </c>
      <c r="AC22" t="s">
        <v>57</v>
      </c>
      <c r="AD22" t="s">
        <v>49</v>
      </c>
      <c r="AE22">
        <v>1.446160941344077E-2</v>
      </c>
      <c r="AG22" t="s">
        <v>13</v>
      </c>
      <c r="AH22" t="s">
        <v>49</v>
      </c>
      <c r="AI22">
        <v>9.6920912385496827E-2</v>
      </c>
    </row>
    <row r="23" spans="9:35" x14ac:dyDescent="0.45">
      <c r="AC23" t="s">
        <v>58</v>
      </c>
      <c r="AD23" t="s">
        <v>37</v>
      </c>
      <c r="AE23">
        <v>0.11503026335080821</v>
      </c>
    </row>
    <row r="24" spans="9:35" x14ac:dyDescent="0.45">
      <c r="AC24" t="s">
        <v>58</v>
      </c>
      <c r="AD24" t="s">
        <v>39</v>
      </c>
      <c r="AE24">
        <v>0.11356326865260816</v>
      </c>
    </row>
    <row r="25" spans="9:35" x14ac:dyDescent="0.45">
      <c r="AC25" t="s">
        <v>58</v>
      </c>
      <c r="AD25" t="s">
        <v>40</v>
      </c>
      <c r="AE25">
        <v>2.0421368070087563E-2</v>
      </c>
    </row>
    <row r="26" spans="9:35" x14ac:dyDescent="0.45">
      <c r="AC26" t="s">
        <v>58</v>
      </c>
      <c r="AD26" t="s">
        <v>41</v>
      </c>
      <c r="AE26">
        <v>0.11633244440561506</v>
      </c>
    </row>
    <row r="27" spans="9:35" x14ac:dyDescent="0.45">
      <c r="AC27" t="s">
        <v>58</v>
      </c>
      <c r="AD27" t="s">
        <v>42</v>
      </c>
      <c r="AE27">
        <v>0.11485903722988593</v>
      </c>
    </row>
    <row r="28" spans="9:35" x14ac:dyDescent="0.45">
      <c r="AC28" t="s">
        <v>58</v>
      </c>
      <c r="AD28" t="s">
        <v>43</v>
      </c>
      <c r="AE28">
        <v>2.0627495720219501E-2</v>
      </c>
    </row>
    <row r="29" spans="9:35" x14ac:dyDescent="0.45">
      <c r="AC29" t="s">
        <v>58</v>
      </c>
      <c r="AD29" t="s">
        <v>44</v>
      </c>
      <c r="AE29">
        <v>0.11653870637605199</v>
      </c>
    </row>
    <row r="30" spans="9:35" x14ac:dyDescent="0.45">
      <c r="AC30" t="s">
        <v>58</v>
      </c>
      <c r="AD30" t="s">
        <v>45</v>
      </c>
      <c r="AE30">
        <v>0.11506725127368307</v>
      </c>
    </row>
    <row r="31" spans="9:35" x14ac:dyDescent="0.45">
      <c r="AC31" t="s">
        <v>58</v>
      </c>
      <c r="AD31" t="s">
        <v>46</v>
      </c>
      <c r="AE31">
        <v>2.0721371805584355E-2</v>
      </c>
    </row>
    <row r="32" spans="9:35" x14ac:dyDescent="0.45">
      <c r="AC32" t="s">
        <v>58</v>
      </c>
      <c r="AD32" t="s">
        <v>47</v>
      </c>
      <c r="AE32">
        <v>0.11425565012228224</v>
      </c>
    </row>
    <row r="33" spans="29:31" x14ac:dyDescent="0.45">
      <c r="AC33" t="s">
        <v>58</v>
      </c>
      <c r="AD33" t="s">
        <v>48</v>
      </c>
      <c r="AE33">
        <v>0.11243148988361563</v>
      </c>
    </row>
    <row r="34" spans="29:31" x14ac:dyDescent="0.45">
      <c r="AC34" t="s">
        <v>58</v>
      </c>
      <c r="AD34" t="s">
        <v>49</v>
      </c>
      <c r="AE34">
        <v>2.0151653109558305E-2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ev_charging_uc</vt:lpstr>
      <vt:lpstr>ts_12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2025-09-03T19:35:52Z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