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USA\SubRES_Tmpl\"/>
    </mc:Choice>
  </mc:AlternateContent>
  <xr:revisionPtr revIDLastSave="0" documentId="13_ncr:1_{E86F9161-A428-474E-9365-C8DEE0B3D7FD}" xr6:coauthVersionLast="47" xr6:coauthVersionMax="47" xr10:uidLastSave="{00000000-0000-0000-0000-000000000000}"/>
  <bookViews>
    <workbookView xWindow="-98" yWindow="-98" windowWidth="28996" windowHeight="17475" firstSheet="3" activeTab="3" xr2:uid="{00000000-000D-0000-FFFF-FFFF00000000}"/>
  </bookViews>
  <sheets>
    <sheet name="misc" sheetId="7" r:id="rId1"/>
    <sheet name="re_potentials" sheetId="6" r:id="rId2"/>
    <sheet name="ELC_Storage" sheetId="9" r:id="rId3"/>
    <sheet name="EV Battery" sheetId="10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" i="10" l="1"/>
  <c r="F8" i="10" l="1"/>
  <c r="G8" i="10"/>
  <c r="J18" i="7" l="1"/>
  <c r="J17" i="7"/>
  <c r="S5" i="10"/>
  <c r="T22" i="9"/>
  <c r="S22" i="9"/>
  <c r="R22" i="9"/>
  <c r="Q22" i="9"/>
  <c r="P22" i="9"/>
  <c r="O22" i="9"/>
  <c r="N22" i="9"/>
  <c r="T21" i="9"/>
  <c r="S21" i="9"/>
  <c r="R21" i="9"/>
  <c r="Q21" i="9"/>
  <c r="P21" i="9"/>
  <c r="O21" i="9"/>
  <c r="N21" i="9"/>
  <c r="U19" i="9"/>
  <c r="N19" i="9"/>
  <c r="V18" i="9"/>
  <c r="N18" i="9"/>
  <c r="T14" i="9"/>
  <c r="S14" i="9"/>
  <c r="R14" i="9"/>
  <c r="Q14" i="9"/>
  <c r="P14" i="9"/>
  <c r="O14" i="9"/>
  <c r="N14" i="9"/>
  <c r="T13" i="9"/>
  <c r="S13" i="9"/>
  <c r="R13" i="9"/>
  <c r="Q13" i="9"/>
  <c r="P13" i="9"/>
  <c r="O13" i="9"/>
  <c r="N13" i="9"/>
  <c r="U11" i="9"/>
  <c r="N11" i="9"/>
  <c r="V10" i="9"/>
  <c r="N10" i="9"/>
  <c r="T9" i="9"/>
  <c r="S9" i="9"/>
  <c r="R9" i="9"/>
  <c r="Q9" i="9"/>
  <c r="P9" i="9"/>
  <c r="O9" i="9"/>
  <c r="N9" i="9"/>
  <c r="O16" i="7"/>
  <c r="O15" i="7"/>
  <c r="O14" i="7"/>
  <c r="O13" i="7"/>
  <c r="O12" i="7"/>
  <c r="O11" i="7"/>
  <c r="O10" i="7"/>
  <c r="O9" i="7"/>
  <c r="O8" i="7"/>
  <c r="O7" i="7"/>
  <c r="J7" i="7"/>
  <c r="J6" i="7"/>
  <c r="J5" i="7"/>
  <c r="J4" i="7"/>
</calcChain>
</file>

<file path=xl/sharedStrings.xml><?xml version="1.0" encoding="utf-8"?>
<sst xmlns="http://schemas.openxmlformats.org/spreadsheetml/2006/main" count="1512" uniqueCount="403">
  <si>
    <t>~FI_Process</t>
  </si>
  <si>
    <t>TechName</t>
  </si>
  <si>
    <t>Comm-IN</t>
  </si>
  <si>
    <t>Comm-OUT</t>
  </si>
  <si>
    <t>EFF</t>
  </si>
  <si>
    <t>Cap2ACT</t>
  </si>
  <si>
    <t>Sets</t>
  </si>
  <si>
    <t>TechDesc</t>
  </si>
  <si>
    <t>TCap</t>
  </si>
  <si>
    <t>TAct</t>
  </si>
  <si>
    <t>GW</t>
  </si>
  <si>
    <t>~FI_T: 2021</t>
  </si>
  <si>
    <t>Tslvl</t>
  </si>
  <si>
    <t>Process</t>
  </si>
  <si>
    <t>ElcAgg_Solar</t>
  </si>
  <si>
    <t>DAYNITE</t>
  </si>
  <si>
    <t>ELC,ELCCurt</t>
  </si>
  <si>
    <t>ElcAgg_Wind</t>
  </si>
  <si>
    <t>ELE</t>
  </si>
  <si>
    <t>ANNUAL</t>
  </si>
  <si>
    <t>ELC</t>
  </si>
  <si>
    <t>DMD</t>
  </si>
  <si>
    <t>TWh</t>
  </si>
  <si>
    <t>elc_buildings,elc_industry,elc_transport</t>
  </si>
  <si>
    <t>elc_demand</t>
  </si>
  <si>
    <t>~FI_Comm</t>
  </si>
  <si>
    <t>Commodity</t>
  </si>
  <si>
    <t>Unit</t>
  </si>
  <si>
    <t>NRG</t>
  </si>
  <si>
    <t>solar</t>
  </si>
  <si>
    <t>wind</t>
  </si>
  <si>
    <t>hydro</t>
  </si>
  <si>
    <t>IMP</t>
  </si>
  <si>
    <t>fuel_supply</t>
  </si>
  <si>
    <t>flo_cost</t>
  </si>
  <si>
    <t>bioenergy</t>
  </si>
  <si>
    <t>coal</t>
  </si>
  <si>
    <t>gas</t>
  </si>
  <si>
    <t>geothermal</t>
  </si>
  <si>
    <t>hydrogen</t>
  </si>
  <si>
    <t>nuclear</t>
  </si>
  <si>
    <t>oil</t>
  </si>
  <si>
    <t>Csets</t>
  </si>
  <si>
    <t>CommName</t>
  </si>
  <si>
    <t>CommDesc</t>
  </si>
  <si>
    <t>LimType</t>
  </si>
  <si>
    <t>CTSLvl</t>
  </si>
  <si>
    <t>PeakTS</t>
  </si>
  <si>
    <t>Ctype</t>
  </si>
  <si>
    <t>ENV</t>
  </si>
  <si>
    <t>AuxStoIN</t>
  </si>
  <si>
    <t>Aux commodity for storage charging</t>
  </si>
  <si>
    <t>TBTU</t>
  </si>
  <si>
    <t>AuxStoOUT</t>
  </si>
  <si>
    <t>Aux commodity for storage discharging</t>
  </si>
  <si>
    <t>~FI_T: USD21</t>
  </si>
  <si>
    <t>Tact</t>
  </si>
  <si>
    <t>Tcap</t>
  </si>
  <si>
    <t>attribute</t>
  </si>
  <si>
    <t>CommGrp</t>
  </si>
  <si>
    <t>time_slice</t>
  </si>
  <si>
    <t>Comm-OUT-A</t>
  </si>
  <si>
    <t>LIFE</t>
  </si>
  <si>
    <t>ELE,STG</t>
  </si>
  <si>
    <t>EN_STG8hbNREL</t>
  </si>
  <si>
    <t>8 hour battery - NREL</t>
  </si>
  <si>
    <t>EN_STG4hbNREL</t>
  </si>
  <si>
    <t>FLO_FUNC</t>
  </si>
  <si>
    <t>4 hour battery - NREL</t>
  </si>
  <si>
    <t>NCAP_AFC</t>
  </si>
  <si>
    <t>ACT</t>
  </si>
  <si>
    <t>NCAP_COST</t>
  </si>
  <si>
    <t>NCAP_FOM</t>
  </si>
  <si>
    <t>NCAP_PKCNT</t>
  </si>
  <si>
    <t>PRC_CAPACT</t>
  </si>
  <si>
    <t>STG_EFF</t>
  </si>
  <si>
    <t>Utility-scale battery storage cost projections from NREL ATB 2024</t>
  </si>
  <si>
    <t>Includes $100 grid connection cost</t>
  </si>
  <si>
    <t>(2022$)</t>
  </si>
  <si>
    <t>4Hr Battery Storage</t>
  </si>
  <si>
    <t>CAPEX</t>
  </si>
  <si>
    <t>Advanced</t>
  </si>
  <si>
    <t>Conservative</t>
  </si>
  <si>
    <t>Moderate</t>
  </si>
  <si>
    <t>Fixed O&amp;M</t>
  </si>
  <si>
    <t>8Hr Battery Storage</t>
  </si>
  <si>
    <r>
      <t xml:space="preserve">Roundtrip </t>
    </r>
    <r>
      <rPr>
        <b/>
        <sz val="12"/>
        <color theme="1"/>
        <rFont val="Calibri"/>
        <family val="2"/>
        <scheme val="minor"/>
      </rPr>
      <t>EFF</t>
    </r>
    <r>
      <rPr>
        <sz val="12"/>
        <color theme="1"/>
        <rFont val="Calibri"/>
        <family val="2"/>
        <scheme val="minor"/>
      </rPr>
      <t>:</t>
    </r>
  </si>
  <si>
    <r>
      <rPr>
        <b/>
        <sz val="12"/>
        <color theme="1"/>
        <rFont val="Calibri"/>
        <family val="2"/>
        <scheme val="minor"/>
      </rPr>
      <t>CF</t>
    </r>
    <r>
      <rPr>
        <sz val="12"/>
        <color theme="1"/>
        <rFont val="Calibri"/>
        <family val="2"/>
        <scheme val="minor"/>
      </rPr>
      <t xml:space="preserve"> is duration/24 - assume one cycle per day</t>
    </r>
  </si>
  <si>
    <r>
      <rPr>
        <b/>
        <sz val="12"/>
        <color theme="1"/>
        <rFont val="Calibri"/>
        <family val="2"/>
        <scheme val="minor"/>
      </rPr>
      <t>VAROM</t>
    </r>
    <r>
      <rPr>
        <sz val="12"/>
        <color theme="1"/>
        <rFont val="Calibri"/>
        <family val="2"/>
        <scheme val="minor"/>
      </rPr>
      <t xml:space="preserve"> = 0</t>
    </r>
  </si>
  <si>
    <t>~FI_T: FX</t>
  </si>
  <si>
    <t>commodity</t>
  </si>
  <si>
    <t>Attribute</t>
  </si>
  <si>
    <t>S_EFF</t>
  </si>
  <si>
    <t>AFC~DAYNITE~UP</t>
  </si>
  <si>
    <t>CAP2ACT</t>
  </si>
  <si>
    <t>Peak</t>
  </si>
  <si>
    <t>PrimaryCG</t>
  </si>
  <si>
    <t>Vintage</t>
  </si>
  <si>
    <t>Car battery - 6kw/60Kwh - with V2G (optional)</t>
  </si>
  <si>
    <t>EV_Battery</t>
  </si>
  <si>
    <t>elc_roadtransport</t>
  </si>
  <si>
    <t>STG</t>
  </si>
  <si>
    <t>EXP</t>
  </si>
  <si>
    <t>Trd_electricity import</t>
  </si>
  <si>
    <t>Trd_electricity export</t>
  </si>
  <si>
    <t>$/GJ</t>
  </si>
  <si>
    <t>~FI_T: USD10~FX~ACT_BND</t>
  </si>
  <si>
    <t>invcost</t>
  </si>
  <si>
    <t>process</t>
  </si>
  <si>
    <t>description</t>
  </si>
  <si>
    <t>timeslicelevel</t>
  </si>
  <si>
    <t>EN_SPV_14_c02_USA</t>
  </si>
  <si>
    <t>Utility PV - CF Class-14 Cost Class-c02 - United States</t>
  </si>
  <si>
    <t>EN_SPV_14_c03_USA</t>
  </si>
  <si>
    <t>Utility PV - CF Class-14 Cost Class-c03 - United States</t>
  </si>
  <si>
    <t>EN_SPV_15_c01_USA</t>
  </si>
  <si>
    <t>Utility PV - CF Class-15 Cost Class-c01 - United States</t>
  </si>
  <si>
    <t>EN_SPV_15_c02_USA</t>
  </si>
  <si>
    <t>Utility PV - CF Class-15 Cost Class-c02 - United States</t>
  </si>
  <si>
    <t>EN_SPV_15_c03_USA</t>
  </si>
  <si>
    <t>Utility PV - CF Class-15 Cost Class-c03 - United States</t>
  </si>
  <si>
    <t>EN_SPV_15_c04_USA</t>
  </si>
  <si>
    <t>Utility PV - CF Class-15 Cost Class-c04 - United States</t>
  </si>
  <si>
    <t>EN_SPV_16_c01_USA</t>
  </si>
  <si>
    <t>Utility PV - CF Class-16 Cost Class-c01 - United States</t>
  </si>
  <si>
    <t>EN_SPV_16_c02_USA</t>
  </si>
  <si>
    <t>Utility PV - CF Class-16 Cost Class-c02 - United States</t>
  </si>
  <si>
    <t>EN_SPV_16_c03_USA</t>
  </si>
  <si>
    <t>Utility PV - CF Class-16 Cost Class-c03 - United States</t>
  </si>
  <si>
    <t>EN_SPV_16_c04_USA</t>
  </si>
  <si>
    <t>Utility PV - CF Class-16 Cost Class-c04 - United States</t>
  </si>
  <si>
    <t>EN_SPV_17_c01_USA</t>
  </si>
  <si>
    <t>Utility PV - CF Class-17 Cost Class-c01 - United States</t>
  </si>
  <si>
    <t>EN_SPV_17_c02_USA</t>
  </si>
  <si>
    <t>Utility PV - CF Class-17 Cost Class-c02 - United States</t>
  </si>
  <si>
    <t>EN_SPV_17_c03_USA</t>
  </si>
  <si>
    <t>Utility PV - CF Class-17 Cost Class-c03 - United States</t>
  </si>
  <si>
    <t>EN_SPV_17_c04_USA</t>
  </si>
  <si>
    <t>Utility PV - CF Class-17 Cost Class-c04 - United States</t>
  </si>
  <si>
    <t>EN_SPV_18_c01_USA</t>
  </si>
  <si>
    <t>Utility PV - CF Class-18 Cost Class-c01 - United States</t>
  </si>
  <si>
    <t>EN_SPV_18_c02_USA</t>
  </si>
  <si>
    <t>Utility PV - CF Class-18 Cost Class-c02 - United States</t>
  </si>
  <si>
    <t>EN_SPV_18_c03_USA</t>
  </si>
  <si>
    <t>Utility PV - CF Class-18 Cost Class-c03 - United States</t>
  </si>
  <si>
    <t>EN_SPV_18_c04_USA</t>
  </si>
  <si>
    <t>Utility PV - CF Class-18 Cost Class-c04 - United States</t>
  </si>
  <si>
    <t>EN_SPV_19_c01_USA</t>
  </si>
  <si>
    <t>Utility PV - CF Class-19 Cost Class-c01 - United States</t>
  </si>
  <si>
    <t>EN_SPV_19_c02_USA</t>
  </si>
  <si>
    <t>Utility PV - CF Class-19 Cost Class-c02 - United States</t>
  </si>
  <si>
    <t>EN_SPV_19_c03_USA</t>
  </si>
  <si>
    <t>Utility PV - CF Class-19 Cost Class-c03 - United States</t>
  </si>
  <si>
    <t>EN_SPV_20_c01_USA</t>
  </si>
  <si>
    <t>Utility PV - CF Class-20 Cost Class-c01 - United States</t>
  </si>
  <si>
    <t>EN_SPV_20_c02_USA</t>
  </si>
  <si>
    <t>Utility PV - CF Class-20 Cost Class-c02 - United States</t>
  </si>
  <si>
    <t>EN_SPV_20_c03_USA</t>
  </si>
  <si>
    <t>Utility PV - CF Class-20 Cost Class-c03 - United States</t>
  </si>
  <si>
    <t>EN_SPV_21_c01_USA</t>
  </si>
  <si>
    <t>Utility PV - CF Class-21 Cost Class-c01 - United States</t>
  </si>
  <si>
    <t>EN_SPV_21_c02_USA</t>
  </si>
  <si>
    <t>Utility PV - CF Class-21 Cost Class-c02 - United States</t>
  </si>
  <si>
    <t>EN_SPV_21_c03_USA</t>
  </si>
  <si>
    <t>Utility PV - CF Class-21 Cost Class-c03 - United States</t>
  </si>
  <si>
    <t>EN_SPV_22_c01_USA</t>
  </si>
  <si>
    <t>Utility PV - CF Class-22 Cost Class-c01 - United States</t>
  </si>
  <si>
    <t>EN_SPV_22_c02_USA</t>
  </si>
  <si>
    <t>Utility PV - CF Class-22 Cost Class-c02 - United States</t>
  </si>
  <si>
    <t>EN_WON_21_c02_USA</t>
  </si>
  <si>
    <t>Wind Onshore - CF Class-21 Cost Class-c02 - United States</t>
  </si>
  <si>
    <t>EN_WON_21_c03_USA</t>
  </si>
  <si>
    <t>Wind Onshore - CF Class-21 Cost Class-c03 - United States</t>
  </si>
  <si>
    <t>EN_WON_22_c01_USA</t>
  </si>
  <si>
    <t>Wind Onshore - CF Class-22 Cost Class-c01 - United States</t>
  </si>
  <si>
    <t>EN_WON_22_c02_USA</t>
  </si>
  <si>
    <t>Wind Onshore - CF Class-22 Cost Class-c02 - United States</t>
  </si>
  <si>
    <t>EN_WON_22_c03_USA</t>
  </si>
  <si>
    <t>Wind Onshore - CF Class-22 Cost Class-c03 - United States</t>
  </si>
  <si>
    <t>EN_WON_22_c04_USA</t>
  </si>
  <si>
    <t>Wind Onshore - CF Class-22 Cost Class-c04 - United States</t>
  </si>
  <si>
    <t>EN_WON_23_c01_USA</t>
  </si>
  <si>
    <t>Wind Onshore - CF Class-23 Cost Class-c01 - United States</t>
  </si>
  <si>
    <t>EN_WON_23_c02_USA</t>
  </si>
  <si>
    <t>Wind Onshore - CF Class-23 Cost Class-c02 - United States</t>
  </si>
  <si>
    <t>EN_WON_23_c03_USA</t>
  </si>
  <si>
    <t>Wind Onshore - CF Class-23 Cost Class-c03 - United States</t>
  </si>
  <si>
    <t>EN_WON_23_c04_USA</t>
  </si>
  <si>
    <t>Wind Onshore - CF Class-23 Cost Class-c04 - United States</t>
  </si>
  <si>
    <t>EN_WON_24_c01_USA</t>
  </si>
  <si>
    <t>Wind Onshore - CF Class-24 Cost Class-c01 - United States</t>
  </si>
  <si>
    <t>EN_WON_24_c02_USA</t>
  </si>
  <si>
    <t>Wind Onshore - CF Class-24 Cost Class-c02 - United States</t>
  </si>
  <si>
    <t>EN_WON_24_c03_USA</t>
  </si>
  <si>
    <t>Wind Onshore - CF Class-24 Cost Class-c03 - United States</t>
  </si>
  <si>
    <t>EN_WON_24_c04_USA</t>
  </si>
  <si>
    <t>Wind Onshore - CF Class-24 Cost Class-c04 - United States</t>
  </si>
  <si>
    <t>EN_WON_25_c01_USA</t>
  </si>
  <si>
    <t>Wind Onshore - CF Class-25 Cost Class-c01 - United States</t>
  </si>
  <si>
    <t>EN_WON_25_c02_USA</t>
  </si>
  <si>
    <t>Wind Onshore - CF Class-25 Cost Class-c02 - United States</t>
  </si>
  <si>
    <t>EN_WON_25_c03_USA</t>
  </si>
  <si>
    <t>Wind Onshore - CF Class-25 Cost Class-c03 - United States</t>
  </si>
  <si>
    <t>EN_WON_25_c04_USA</t>
  </si>
  <si>
    <t>Wind Onshore - CF Class-25 Cost Class-c04 - United States</t>
  </si>
  <si>
    <t>EN_WON_26_c01_USA</t>
  </si>
  <si>
    <t>Wind Onshore - CF Class-26 Cost Class-c01 - United States</t>
  </si>
  <si>
    <t>EN_WON_26_c02_USA</t>
  </si>
  <si>
    <t>Wind Onshore - CF Class-26 Cost Class-c02 - United States</t>
  </si>
  <si>
    <t>EN_WON_26_c03_USA</t>
  </si>
  <si>
    <t>Wind Onshore - CF Class-26 Cost Class-c03 - United States</t>
  </si>
  <si>
    <t>EN_WON_26_c04_USA</t>
  </si>
  <si>
    <t>Wind Onshore - CF Class-26 Cost Class-c04 - United States</t>
  </si>
  <si>
    <t>EN_WON_27_c01_USA</t>
  </si>
  <si>
    <t>Wind Onshore - CF Class-27 Cost Class-c01 - United States</t>
  </si>
  <si>
    <t>EN_WON_27_c02_USA</t>
  </si>
  <si>
    <t>Wind Onshore - CF Class-27 Cost Class-c02 - United States</t>
  </si>
  <si>
    <t>EN_WON_27_c03_USA</t>
  </si>
  <si>
    <t>Wind Onshore - CF Class-27 Cost Class-c03 - United States</t>
  </si>
  <si>
    <t>EN_WON_27_c04_USA</t>
  </si>
  <si>
    <t>Wind Onshore - CF Class-27 Cost Class-c04 - United States</t>
  </si>
  <si>
    <t>EN_WON_28_c01_USA</t>
  </si>
  <si>
    <t>Wind Onshore - CF Class-28 Cost Class-c01 - United States</t>
  </si>
  <si>
    <t>EN_WON_28_c02_USA</t>
  </si>
  <si>
    <t>Wind Onshore - CF Class-28 Cost Class-c02 - United States</t>
  </si>
  <si>
    <t>EN_WON_28_c03_USA</t>
  </si>
  <si>
    <t>Wind Onshore - CF Class-28 Cost Class-c03 - United States</t>
  </si>
  <si>
    <t>EN_WON_28_c04_USA</t>
  </si>
  <si>
    <t>Wind Onshore - CF Class-28 Cost Class-c04 - United States</t>
  </si>
  <si>
    <t>EN_WON_29_c01_USA</t>
  </si>
  <si>
    <t>Wind Onshore - CF Class-29 Cost Class-c01 - United States</t>
  </si>
  <si>
    <t>EN_WON_29_c02_USA</t>
  </si>
  <si>
    <t>Wind Onshore - CF Class-29 Cost Class-c02 - United States</t>
  </si>
  <si>
    <t>EN_WON_29_c03_USA</t>
  </si>
  <si>
    <t>Wind Onshore - CF Class-29 Cost Class-c03 - United States</t>
  </si>
  <si>
    <t>EN_WON_29_c04_USA</t>
  </si>
  <si>
    <t>Wind Onshore - CF Class-29 Cost Class-c04 - United States</t>
  </si>
  <si>
    <t>EN_WON_30_c01_USA</t>
  </si>
  <si>
    <t>Wind Onshore - CF Class-30 Cost Class-c01 - United States</t>
  </si>
  <si>
    <t>EN_WON_30_c02_USA</t>
  </si>
  <si>
    <t>Wind Onshore - CF Class-30 Cost Class-c02 - United States</t>
  </si>
  <si>
    <t>EN_WON_30_c03_USA</t>
  </si>
  <si>
    <t>Wind Onshore - CF Class-30 Cost Class-c03 - United States</t>
  </si>
  <si>
    <t>EN_WON_30_c04_USA</t>
  </si>
  <si>
    <t>Wind Onshore - CF Class-30 Cost Class-c04 - United States</t>
  </si>
  <si>
    <t>EN_WON_31_c01_USA</t>
  </si>
  <si>
    <t>Wind Onshore - CF Class-31 Cost Class-c01 - United States</t>
  </si>
  <si>
    <t>EN_WON_31_c02_USA</t>
  </si>
  <si>
    <t>Wind Onshore - CF Class-31 Cost Class-c02 - United States</t>
  </si>
  <si>
    <t>EN_WON_31_c03_USA</t>
  </si>
  <si>
    <t>Wind Onshore - CF Class-31 Cost Class-c03 - United States</t>
  </si>
  <si>
    <t>EN_WON_31_c04_USA</t>
  </si>
  <si>
    <t>Wind Onshore - CF Class-31 Cost Class-c04 - United States</t>
  </si>
  <si>
    <t>EN_WON_32_c01_USA</t>
  </si>
  <si>
    <t>Wind Onshore - CF Class-32 Cost Class-c01 - United States</t>
  </si>
  <si>
    <t>EN_WON_32_c02_USA</t>
  </si>
  <si>
    <t>Wind Onshore - CF Class-32 Cost Class-c02 - United States</t>
  </si>
  <si>
    <t>EN_WON_32_c03_USA</t>
  </si>
  <si>
    <t>Wind Onshore - CF Class-32 Cost Class-c03 - United States</t>
  </si>
  <si>
    <t>EN_WON_32_c04_USA</t>
  </si>
  <si>
    <t>Wind Onshore - CF Class-32 Cost Class-c04 - United States</t>
  </si>
  <si>
    <t>EN_WON_33_c01_USA</t>
  </si>
  <si>
    <t>Wind Onshore - CF Class-33 Cost Class-c01 - United States</t>
  </si>
  <si>
    <t>EN_WON_33_c02_USA</t>
  </si>
  <si>
    <t>Wind Onshore - CF Class-33 Cost Class-c02 - United States</t>
  </si>
  <si>
    <t>EN_WON_33_c03_USA</t>
  </si>
  <si>
    <t>Wind Onshore - CF Class-33 Cost Class-c03 - United States</t>
  </si>
  <si>
    <t>EN_WON_33_c04_USA</t>
  </si>
  <si>
    <t>Wind Onshore - CF Class-33 Cost Class-c04 - United States</t>
  </si>
  <si>
    <t>EN_WON_34_c01_USA</t>
  </si>
  <si>
    <t>Wind Onshore - CF Class-34 Cost Class-c01 - United States</t>
  </si>
  <si>
    <t>EN_WON_34_c02_USA</t>
  </si>
  <si>
    <t>Wind Onshore - CF Class-34 Cost Class-c02 - United States</t>
  </si>
  <si>
    <t>EN_WON_34_c03_USA</t>
  </si>
  <si>
    <t>Wind Onshore - CF Class-34 Cost Class-c03 - United States</t>
  </si>
  <si>
    <t>EN_WON_34_c04_USA</t>
  </si>
  <si>
    <t>Wind Onshore - CF Class-34 Cost Class-c04 - United States</t>
  </si>
  <si>
    <t>EN_WON_35_c01_USA</t>
  </si>
  <si>
    <t>Wind Onshore - CF Class-35 Cost Class-c01 - United States</t>
  </si>
  <si>
    <t>EN_WON_35_c02_USA</t>
  </si>
  <si>
    <t>Wind Onshore - CF Class-35 Cost Class-c02 - United States</t>
  </si>
  <si>
    <t>EN_WON_35_c03_USA</t>
  </si>
  <si>
    <t>Wind Onshore - CF Class-35 Cost Class-c03 - United States</t>
  </si>
  <si>
    <t>EN_WON_35_c04_USA</t>
  </si>
  <si>
    <t>Wind Onshore - CF Class-35 Cost Class-c04 - United States</t>
  </si>
  <si>
    <t>EN_WON_36_c01_USA</t>
  </si>
  <si>
    <t>Wind Onshore - CF Class-36 Cost Class-c01 - United States</t>
  </si>
  <si>
    <t>EN_WON_36_c02_USA</t>
  </si>
  <si>
    <t>Wind Onshore - CF Class-36 Cost Class-c02 - United States</t>
  </si>
  <si>
    <t>EN_WON_36_c03_USA</t>
  </si>
  <si>
    <t>Wind Onshore - CF Class-36 Cost Class-c03 - United States</t>
  </si>
  <si>
    <t>EN_WON_36_c04_USA</t>
  </si>
  <si>
    <t>Wind Onshore - CF Class-36 Cost Class-c04 - United States</t>
  </si>
  <si>
    <t>EN_WON_37_c01_USA</t>
  </si>
  <si>
    <t>Wind Onshore - CF Class-37 Cost Class-c01 - United States</t>
  </si>
  <si>
    <t>EN_WON_37_c02_USA</t>
  </si>
  <si>
    <t>Wind Onshore - CF Class-37 Cost Class-c02 - United States</t>
  </si>
  <si>
    <t>EN_WON_37_c03_USA</t>
  </si>
  <si>
    <t>Wind Onshore - CF Class-37 Cost Class-c03 - United States</t>
  </si>
  <si>
    <t>EN_WON_37_c04_USA</t>
  </si>
  <si>
    <t>Wind Onshore - CF Class-37 Cost Class-c04 - United States</t>
  </si>
  <si>
    <t>EN_WON_38_c01_USA</t>
  </si>
  <si>
    <t>Wind Onshore - CF Class-38 Cost Class-c01 - United States</t>
  </si>
  <si>
    <t>EN_WON_38_c02_USA</t>
  </si>
  <si>
    <t>Wind Onshore - CF Class-38 Cost Class-c02 - United States</t>
  </si>
  <si>
    <t>EN_WON_38_c03_USA</t>
  </si>
  <si>
    <t>Wind Onshore - CF Class-38 Cost Class-c03 - United States</t>
  </si>
  <si>
    <t>EN_WON_38_c04_USA</t>
  </si>
  <si>
    <t>Wind Onshore - CF Class-38 Cost Class-c04 - United States</t>
  </si>
  <si>
    <t>EN_WON_39_c01_USA</t>
  </si>
  <si>
    <t>Wind Onshore - CF Class-39 Cost Class-c01 - United States</t>
  </si>
  <si>
    <t>EN_WON_39_c02_USA</t>
  </si>
  <si>
    <t>Wind Onshore - CF Class-39 Cost Class-c02 - United States</t>
  </si>
  <si>
    <t>EN_WON_39_c03_USA</t>
  </si>
  <si>
    <t>Wind Onshore - CF Class-39 Cost Class-c03 - United States</t>
  </si>
  <si>
    <t>EN_WON_39_c04_USA</t>
  </si>
  <si>
    <t>Wind Onshore - CF Class-39 Cost Class-c04 - United States</t>
  </si>
  <si>
    <t>EN_WON_40_c01_USA</t>
  </si>
  <si>
    <t>Wind Onshore - CF Class-40 Cost Class-c01 - United States</t>
  </si>
  <si>
    <t>EN_WON_40_c04_USA</t>
  </si>
  <si>
    <t>Wind Onshore - CF Class-40 Cost Class-c04 - United States</t>
  </si>
  <si>
    <t>EN_WON_41_c01_USA</t>
  </si>
  <si>
    <t>Wind Onshore - CF Class-41 Cost Class-c01 - United States</t>
  </si>
  <si>
    <t>EN_WON_41_c02_USA</t>
  </si>
  <si>
    <t>Wind Onshore - CF Class-41 Cost Class-c02 - United States</t>
  </si>
  <si>
    <t>EN_WON_41_c03_USA</t>
  </si>
  <si>
    <t>Wind Onshore - CF Class-41 Cost Class-c03 - United States</t>
  </si>
  <si>
    <t>EN_WON_41_c04_USA</t>
  </si>
  <si>
    <t>Wind Onshore - CF Class-41 Cost Class-c04 - United States</t>
  </si>
  <si>
    <t>EN_WON_42_c01_USA</t>
  </si>
  <si>
    <t>Wind Onshore - CF Class-42 Cost Class-c01 - United States</t>
  </si>
  <si>
    <t>EN_WON_42_c02_USA</t>
  </si>
  <si>
    <t>Wind Onshore - CF Class-42 Cost Class-c02 - United States</t>
  </si>
  <si>
    <t>EN_WON_42_c03_USA</t>
  </si>
  <si>
    <t>Wind Onshore - CF Class-42 Cost Class-c03 - United States</t>
  </si>
  <si>
    <t>EN_WON_42_c04_USA</t>
  </si>
  <si>
    <t>Wind Onshore - CF Class-42 Cost Class-c04 - United States</t>
  </si>
  <si>
    <t>EN_WON_43_c01_USA</t>
  </si>
  <si>
    <t>Wind Onshore - CF Class-43 Cost Class-c01 - United States</t>
  </si>
  <si>
    <t>EN_WON_43_c02_USA</t>
  </si>
  <si>
    <t>Wind Onshore - CF Class-43 Cost Class-c02 - United States</t>
  </si>
  <si>
    <t>EN_WON_43_c04_USA</t>
  </si>
  <si>
    <t>Wind Onshore - CF Class-43 Cost Class-c04 - United States</t>
  </si>
  <si>
    <t>EN_WON_44_c01_USA</t>
  </si>
  <si>
    <t>Wind Onshore - CF Class-44 Cost Class-c01 - United States</t>
  </si>
  <si>
    <t>EN_WON_44_c02_USA</t>
  </si>
  <si>
    <t>Wind Onshore - CF Class-44 Cost Class-c02 - United States</t>
  </si>
  <si>
    <t>EN_WON_45_c01_USA</t>
  </si>
  <si>
    <t>Wind Onshore - CF Class-45 Cost Class-c01 - United States</t>
  </si>
  <si>
    <t>EN_WON_45_c02_USA</t>
  </si>
  <si>
    <t>Wind Onshore - CF Class-45 Cost Class-c02 - United States</t>
  </si>
  <si>
    <t>EN_WON_46_c01_USA</t>
  </si>
  <si>
    <t>Wind Onshore - CF Class-46 Cost Class-c01 - United States</t>
  </si>
  <si>
    <t>EN_WON_46_c02_USA</t>
  </si>
  <si>
    <t>Wind Onshore - CF Class-46 Cost Class-c02 - United States</t>
  </si>
  <si>
    <t>EN_WON_46_c04_USA</t>
  </si>
  <si>
    <t>Wind Onshore - CF Class-46 Cost Class-c04 - United States</t>
  </si>
  <si>
    <t>EN_WON_47_c04_USA</t>
  </si>
  <si>
    <t>Wind Onshore - CF Class-47 Cost Class-c04 - United States</t>
  </si>
  <si>
    <t>EN_WON_48_c02_USA</t>
  </si>
  <si>
    <t>Wind Onshore - CF Class-48 Cost Class-c02 - United States</t>
  </si>
  <si>
    <t>EN_WON_50_c01_USA</t>
  </si>
  <si>
    <t>Wind Onshore - CF Class-50 Cost Class-c01 - United States</t>
  </si>
  <si>
    <t>EN_WON_51_c02_USA</t>
  </si>
  <si>
    <t>Wind Onshore - CF Class-51 Cost Class-c02 - United States</t>
  </si>
  <si>
    <t>EN_WOF_30_c02_USA</t>
  </si>
  <si>
    <t>Wind Offshore - CF Class-30 Cost Class-c02 - United States</t>
  </si>
  <si>
    <t>EN_WOF_31_c02_USA</t>
  </si>
  <si>
    <t>Wind Offshore - CF Class-31 Cost Class-c02 - United States</t>
  </si>
  <si>
    <t>EN_WOF_36_c02_USA</t>
  </si>
  <si>
    <t>Wind Offshore - CF Class-36 Cost Class-c02 - United States</t>
  </si>
  <si>
    <t>EN_WOF_40_c02_USA</t>
  </si>
  <si>
    <t>Wind Offshore - CF Class-40 Cost Class-c02 - United States</t>
  </si>
  <si>
    <t>EN_WOF_41_c02_USA</t>
  </si>
  <si>
    <t>Wind Offshore - CF Class-41 Cost Class-c02 - United States</t>
  </si>
  <si>
    <t>EN_WOF_42_c02_USA</t>
  </si>
  <si>
    <t>Wind Offshore - CF Class-42 Cost Class-c02 - United States</t>
  </si>
  <si>
    <t>EN_WOF_43_c02_USA</t>
  </si>
  <si>
    <t>Wind Offshore - CF Class-43 Cost Class-c02 - United States</t>
  </si>
  <si>
    <t>EN_WOF_44_c02_USA</t>
  </si>
  <si>
    <t>Wind Offshore - CF Class-44 Cost Class-c02 - United States</t>
  </si>
  <si>
    <t>EN_WOF_45_c02_USA</t>
  </si>
  <si>
    <t>Wind Offshore - CF Class-45 Cost Class-c02 - United States</t>
  </si>
  <si>
    <t>EN_WOF_46_c02_USA</t>
  </si>
  <si>
    <t>Wind Offshore - CF Class-46 Cost Class-c02 - United States</t>
  </si>
  <si>
    <t>EN_WOF_47_c02_USA</t>
  </si>
  <si>
    <t>Wind Offshore - CF Class-47 Cost Class-c02 - United States</t>
  </si>
  <si>
    <t>EN_WOF_48_c02_USA</t>
  </si>
  <si>
    <t>Wind Offshore - CF Class-48 Cost Class-c02 - United States</t>
  </si>
  <si>
    <t>EN_WOF_49_c02_USA</t>
  </si>
  <si>
    <t>Wind Offshore - CF Class-49 Cost Class-c02 - United States</t>
  </si>
  <si>
    <t>EN_Hydro_USA-1</t>
  </si>
  <si>
    <t>New Hydro Potential - United States - Step 1</t>
  </si>
  <si>
    <t>PJ</t>
  </si>
  <si>
    <t>EN_Hydro_USA-2</t>
  </si>
  <si>
    <t>New Hydro Potential - United States - Step 2</t>
  </si>
  <si>
    <t>EN_Hydro_USA-3</t>
  </si>
  <si>
    <t>New Hydro Potential - United States - Step 3</t>
  </si>
  <si>
    <t>CAP_BND</t>
  </si>
  <si>
    <t>INVCOST~USD21_alt</t>
  </si>
  <si>
    <t>AF~FX</t>
  </si>
  <si>
    <t>ELC_Sol-USA</t>
  </si>
  <si>
    <t>ELC_Win-USA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</si>
</sst>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\Te\x\t"/>
    <numFmt numFmtId="165" formatCode="&quot;$&quot;#,##0"/>
    <numFmt numFmtId="166" formatCode="0.0%"/>
    <numFmt numFmtId="167" formatCode="_-* #,##0.00_-;\-* #,##0.00_-;_-* &quot;-&quot;??_-;_-@_-"/>
  </numFmts>
  <fonts count="1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6100"/>
      <name val="Calibri"/>
      <family val="2"/>
      <scheme val="minor"/>
    </font>
    <font>
      <sz val="10"/>
      <name val="STKFLOW - 14 of 38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61"/>
      <scheme val="minor"/>
    </font>
    <font>
      <b/>
      <i/>
      <sz val="11"/>
      <color theme="1"/>
      <name val="游ゴシック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theme="0"/>
      </top>
      <bottom style="thin">
        <color theme="0"/>
      </bottom>
      <diagonal/>
    </border>
  </borders>
  <cellStyleXfs count="17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0" borderId="2" applyNumberFormat="0" applyFill="0" applyAlignment="0" applyProtection="0"/>
    <xf numFmtId="0" fontId="5" fillId="0" borderId="0"/>
    <xf numFmtId="0" fontId="6" fillId="3" borderId="0" applyNumberFormat="0" applyBorder="0" applyAlignment="0" applyProtection="0"/>
    <xf numFmtId="0" fontId="7" fillId="4" borderId="0" applyNumberFormat="0" applyBorder="0" applyAlignment="0" applyProtection="0"/>
    <xf numFmtId="0" fontId="8" fillId="0" borderId="0"/>
    <xf numFmtId="0" fontId="9" fillId="0" borderId="0"/>
    <xf numFmtId="9" fontId="9" fillId="0" borderId="0" applyFont="0" applyFill="0" applyBorder="0" applyAlignment="0" applyProtection="0"/>
    <xf numFmtId="167" fontId="14" fillId="0" borderId="0" applyFont="0" applyFill="0" applyBorder="0" applyAlignment="0" applyProtection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</cellStyleXfs>
  <cellXfs count="28">
    <xf numFmtId="0" fontId="0" fillId="0" borderId="0" xfId="0"/>
    <xf numFmtId="0" fontId="1" fillId="0" borderId="0" xfId="0" applyFont="1"/>
    <xf numFmtId="0" fontId="2" fillId="0" borderId="1" xfId="1"/>
    <xf numFmtId="164" fontId="0" fillId="0" borderId="0" xfId="0" applyNumberFormat="1"/>
    <xf numFmtId="2" fontId="0" fillId="0" borderId="0" xfId="0" applyNumberFormat="1"/>
    <xf numFmtId="0" fontId="4" fillId="0" borderId="2" xfId="3"/>
    <xf numFmtId="164" fontId="8" fillId="0" borderId="0" xfId="7" applyNumberFormat="1"/>
    <xf numFmtId="0" fontId="8" fillId="0" borderId="0" xfId="7"/>
    <xf numFmtId="0" fontId="1" fillId="0" borderId="0" xfId="7" applyFont="1"/>
    <xf numFmtId="164" fontId="1" fillId="0" borderId="0" xfId="7" applyNumberFormat="1" applyFont="1"/>
    <xf numFmtId="2" fontId="8" fillId="0" borderId="0" xfId="7" applyNumberFormat="1"/>
    <xf numFmtId="0" fontId="10" fillId="0" borderId="0" xfId="8" applyFont="1"/>
    <xf numFmtId="0" fontId="9" fillId="0" borderId="0" xfId="8"/>
    <xf numFmtId="0" fontId="7" fillId="4" borderId="0" xfId="6"/>
    <xf numFmtId="0" fontId="10" fillId="5" borderId="0" xfId="8" applyFont="1" applyFill="1"/>
    <xf numFmtId="0" fontId="9" fillId="5" borderId="0" xfId="8" applyFill="1"/>
    <xf numFmtId="0" fontId="11" fillId="5" borderId="0" xfId="8" applyFont="1" applyFill="1"/>
    <xf numFmtId="165" fontId="12" fillId="5" borderId="0" xfId="8" applyNumberFormat="1" applyFont="1" applyFill="1"/>
    <xf numFmtId="1" fontId="9" fillId="5" borderId="0" xfId="8" applyNumberFormat="1" applyFill="1"/>
    <xf numFmtId="165" fontId="12" fillId="5" borderId="3" xfId="8" applyNumberFormat="1" applyFont="1" applyFill="1" applyBorder="1"/>
    <xf numFmtId="166" fontId="13" fillId="0" borderId="0" xfId="9" applyNumberFormat="1" applyFont="1"/>
    <xf numFmtId="0" fontId="5" fillId="0" borderId="0" xfId="16" applyAlignment="1">
      <alignment vertical="center"/>
    </xf>
    <xf numFmtId="0" fontId="1" fillId="0" borderId="0" xfId="16" applyFont="1" applyAlignment="1">
      <alignment vertical="center"/>
    </xf>
    <xf numFmtId="0" fontId="15" fillId="0" borderId="0" xfId="16" applyFont="1" applyAlignment="1">
      <alignment vertical="center"/>
    </xf>
    <xf numFmtId="0" fontId="1" fillId="0" borderId="0" xfId="16" applyFont="1" applyAlignment="1">
      <alignment horizontal="left"/>
    </xf>
    <xf numFmtId="0" fontId="7" fillId="4" borderId="0" xfId="6" applyAlignment="1">
      <alignment vertical="center"/>
    </xf>
    <xf numFmtId="0" fontId="7" fillId="4" borderId="0" xfId="6" applyAlignment="1">
      <alignment horizontal="right"/>
    </xf>
    <xf numFmtId="0" fontId="5" fillId="0" borderId="0" xfId="16"/>
  </cellXfs>
  <cellStyles count="17">
    <cellStyle name="20% - Accent3 3 2" xfId="5" xr:uid="{ABC4988B-8BA7-47D0-A9D6-448C999748B6}"/>
    <cellStyle name="Comma 2" xfId="10" xr:uid="{DF4BF3A2-D7A3-47EF-AC54-A7FAB7C9E75A}"/>
    <cellStyle name="Good" xfId="6" builtinId="26"/>
    <cellStyle name="Heading 2" xfId="3" builtinId="17"/>
    <cellStyle name="Heading 3" xfId="1" builtinId="18"/>
    <cellStyle name="Neutral 2" xfId="2" xr:uid="{3BCEFBE8-9934-4FD3-8457-D9BAD006E4B1}"/>
    <cellStyle name="Normal" xfId="0" builtinId="0"/>
    <cellStyle name="Normal 10" xfId="16" xr:uid="{9E72CD5A-5E8E-4F4A-BAA7-54C5D99D2714}"/>
    <cellStyle name="Normal 2" xfId="12" xr:uid="{BA9D4942-E3CF-409B-BCDE-38EDFD9D6F29}"/>
    <cellStyle name="Normal 3" xfId="4" xr:uid="{5030BCE0-FC65-47A7-9892-47CF2F6D47AC}"/>
    <cellStyle name="Normal 3 2" xfId="7" xr:uid="{9B8EF505-F528-4131-8F0F-83EBFBF25AE1}"/>
    <cellStyle name="Normal 4" xfId="8" xr:uid="{C9EADCC0-E05D-4CAA-AD1B-687D16D77867}"/>
    <cellStyle name="Normal 4 2" xfId="13" xr:uid="{91361594-6ABA-41C3-AAFC-59E0F69BF033}"/>
    <cellStyle name="Normal 5" xfId="14" xr:uid="{249A49C2-5C59-4012-BA96-9AABBBDE472F}"/>
    <cellStyle name="Normal 5 2" xfId="15" xr:uid="{23F20049-36C2-4A53-BDCA-3499D1C90EE1}"/>
    <cellStyle name="Normal 6" xfId="11" xr:uid="{7F616784-26AC-4FA4-9A32-4DE4FFE70B6B}"/>
    <cellStyle name="Percent 4" xfId="9" xr:uid="{CACF3872-4D05-4235-AEE5-387E165BA7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C1C47-C7B1-48B4-9602-2B825216B37E}">
  <dimension ref="B2:T18"/>
  <sheetViews>
    <sheetView workbookViewId="0">
      <selection activeCell="A2" sqref="A2"/>
    </sheetView>
  </sheetViews>
  <sheetFormatPr defaultRowHeight="14.25"/>
  <cols>
    <col min="2" max="2" width="10.1328125" bestFit="1" customWidth="1"/>
    <col min="3" max="3" width="17.9296875" bestFit="1" customWidth="1"/>
    <col min="4" max="4" width="8.06640625" bestFit="1" customWidth="1"/>
    <col min="5" max="5" width="4.3984375" bestFit="1" customWidth="1"/>
    <col min="6" max="6" width="4.59765625" bestFit="1" customWidth="1"/>
    <col min="7" max="7" width="7.59765625" bestFit="1" customWidth="1"/>
    <col min="10" max="10" width="17.9296875" bestFit="1" customWidth="1"/>
    <col min="11" max="11" width="8.1328125" bestFit="1" customWidth="1"/>
    <col min="12" max="12" width="32.19921875" bestFit="1" customWidth="1"/>
    <col min="13" max="13" width="3.3984375" bestFit="1" customWidth="1"/>
    <col min="14" max="14" width="7.73046875" bestFit="1" customWidth="1"/>
    <col min="15" max="15" width="6.9296875" bestFit="1" customWidth="1"/>
    <col min="17" max="17" width="3.73046875" bestFit="1" customWidth="1"/>
  </cols>
  <sheetData>
    <row r="2" spans="2:20" ht="14.65" thickBot="1">
      <c r="B2" s="2" t="s">
        <v>0</v>
      </c>
      <c r="L2" s="2" t="s">
        <v>106</v>
      </c>
      <c r="N2" s="1"/>
      <c r="O2" s="1"/>
      <c r="P2" s="1"/>
      <c r="Q2" s="1"/>
    </row>
    <row r="3" spans="2:20">
      <c r="B3" s="1" t="s">
        <v>6</v>
      </c>
      <c r="C3" s="1" t="s">
        <v>1</v>
      </c>
      <c r="D3" s="1" t="s">
        <v>7</v>
      </c>
      <c r="E3" s="1" t="s">
        <v>9</v>
      </c>
      <c r="F3" s="1" t="s">
        <v>8</v>
      </c>
      <c r="G3" s="1" t="s">
        <v>12</v>
      </c>
      <c r="J3" s="1" t="s">
        <v>13</v>
      </c>
      <c r="K3" s="1" t="s">
        <v>2</v>
      </c>
      <c r="L3" s="1" t="s">
        <v>3</v>
      </c>
      <c r="M3" t="s">
        <v>4</v>
      </c>
      <c r="N3" t="s">
        <v>5</v>
      </c>
      <c r="O3" s="1" t="s">
        <v>34</v>
      </c>
      <c r="P3" s="1">
        <v>2022</v>
      </c>
      <c r="Q3" s="1">
        <v>0</v>
      </c>
    </row>
    <row r="4" spans="2:20">
      <c r="B4" s="1" t="s">
        <v>18</v>
      </c>
      <c r="C4" s="1" t="s">
        <v>14</v>
      </c>
      <c r="E4" s="1" t="s">
        <v>22</v>
      </c>
      <c r="F4" t="s">
        <v>10</v>
      </c>
      <c r="G4" t="s">
        <v>15</v>
      </c>
      <c r="J4" s="1" t="str">
        <f>C4</f>
        <v>ElcAgg_Solar</v>
      </c>
      <c r="L4" s="1" t="s">
        <v>16</v>
      </c>
      <c r="M4" s="1">
        <v>1</v>
      </c>
      <c r="N4" s="1">
        <v>8.76</v>
      </c>
      <c r="O4" s="1"/>
      <c r="P4" s="1"/>
      <c r="Q4" s="1"/>
    </row>
    <row r="5" spans="2:20">
      <c r="B5" s="1" t="s">
        <v>18</v>
      </c>
      <c r="C5" s="1" t="s">
        <v>17</v>
      </c>
      <c r="E5" s="1" t="s">
        <v>22</v>
      </c>
      <c r="F5" t="s">
        <v>10</v>
      </c>
      <c r="G5" t="s">
        <v>15</v>
      </c>
      <c r="H5" s="1"/>
      <c r="I5" s="1"/>
      <c r="J5" s="1" t="str">
        <f>C5</f>
        <v>ElcAgg_Wind</v>
      </c>
      <c r="L5" s="1" t="s">
        <v>16</v>
      </c>
      <c r="M5" s="1">
        <v>1</v>
      </c>
      <c r="N5" s="1">
        <v>8.76</v>
      </c>
      <c r="O5" s="1"/>
      <c r="P5" s="1"/>
      <c r="Q5" s="1"/>
    </row>
    <row r="6" spans="2:20">
      <c r="B6" t="s">
        <v>21</v>
      </c>
      <c r="C6" t="s">
        <v>24</v>
      </c>
      <c r="D6" s="1"/>
      <c r="E6" s="1" t="s">
        <v>22</v>
      </c>
      <c r="F6" t="s">
        <v>10</v>
      </c>
      <c r="G6" s="1"/>
      <c r="H6" s="1"/>
      <c r="I6" s="1"/>
      <c r="J6" s="1" t="str">
        <f>C6</f>
        <v>elc_demand</v>
      </c>
      <c r="K6" s="1" t="s">
        <v>20</v>
      </c>
      <c r="L6" t="s">
        <v>23</v>
      </c>
      <c r="M6" s="1">
        <v>1</v>
      </c>
      <c r="N6" s="1">
        <v>8.76</v>
      </c>
      <c r="O6" s="1"/>
      <c r="P6" s="1"/>
      <c r="Q6" s="1"/>
      <c r="T6" t="s">
        <v>105</v>
      </c>
    </row>
    <row r="7" spans="2:20">
      <c r="B7" s="1" t="s">
        <v>32</v>
      </c>
      <c r="C7" s="1" t="s">
        <v>33</v>
      </c>
      <c r="D7" s="1"/>
      <c r="E7" s="1" t="s">
        <v>22</v>
      </c>
      <c r="F7" t="s">
        <v>10</v>
      </c>
      <c r="G7" s="1"/>
      <c r="H7" s="1"/>
      <c r="I7" s="1"/>
      <c r="J7" s="1" t="str">
        <f>C7</f>
        <v>fuel_supply</v>
      </c>
      <c r="K7" s="1"/>
      <c r="L7" s="1" t="s">
        <v>35</v>
      </c>
      <c r="M7" s="1"/>
      <c r="N7" s="1"/>
      <c r="O7" s="1">
        <f t="shared" ref="O7:O16" si="0">T7*3.6</f>
        <v>25.2</v>
      </c>
      <c r="P7" s="1"/>
      <c r="T7" s="1">
        <v>7</v>
      </c>
    </row>
    <row r="8" spans="2:20">
      <c r="B8" t="s">
        <v>32</v>
      </c>
      <c r="C8" t="s">
        <v>103</v>
      </c>
      <c r="D8" s="1"/>
      <c r="E8" s="1" t="s">
        <v>22</v>
      </c>
      <c r="F8" t="s">
        <v>10</v>
      </c>
      <c r="G8" s="1"/>
      <c r="H8" s="1"/>
      <c r="I8" s="1"/>
      <c r="K8" s="1"/>
      <c r="L8" s="1" t="s">
        <v>36</v>
      </c>
      <c r="M8" s="1"/>
      <c r="N8" s="1"/>
      <c r="O8" s="1">
        <f t="shared" si="0"/>
        <v>7.2</v>
      </c>
      <c r="P8" s="1"/>
      <c r="T8" s="1">
        <v>2</v>
      </c>
    </row>
    <row r="9" spans="2:20">
      <c r="B9" t="s">
        <v>102</v>
      </c>
      <c r="C9" t="s">
        <v>104</v>
      </c>
      <c r="D9" s="1"/>
      <c r="E9" s="1" t="s">
        <v>22</v>
      </c>
      <c r="F9" t="s">
        <v>10</v>
      </c>
      <c r="G9" s="1"/>
      <c r="H9" s="1"/>
      <c r="I9" s="1"/>
      <c r="K9" s="1"/>
      <c r="L9" s="1" t="s">
        <v>37</v>
      </c>
      <c r="M9" s="1"/>
      <c r="N9" s="1"/>
      <c r="O9" s="1">
        <f t="shared" si="0"/>
        <v>18</v>
      </c>
      <c r="P9" s="1"/>
      <c r="T9" s="1">
        <v>5</v>
      </c>
    </row>
    <row r="10" spans="2:20">
      <c r="B10" s="1"/>
      <c r="C10" s="1"/>
      <c r="D10" s="1"/>
      <c r="E10" s="1"/>
      <c r="F10" s="1"/>
      <c r="G10" s="1"/>
      <c r="H10" s="1"/>
      <c r="I10" s="1"/>
      <c r="J10" s="1"/>
      <c r="K10" s="1"/>
      <c r="L10" s="1" t="s">
        <v>38</v>
      </c>
      <c r="M10" s="1"/>
      <c r="N10" s="1"/>
      <c r="O10" s="1">
        <f t="shared" si="0"/>
        <v>0.36000000000000004</v>
      </c>
      <c r="P10" s="1"/>
      <c r="T10">
        <v>0.1</v>
      </c>
    </row>
    <row r="11" spans="2:20">
      <c r="B11" s="1"/>
      <c r="C11" s="1"/>
      <c r="D11" s="1"/>
      <c r="E11" s="1"/>
      <c r="F11" s="1"/>
      <c r="G11" s="1"/>
      <c r="H11" s="1"/>
      <c r="I11" s="1"/>
      <c r="J11" s="1"/>
      <c r="K11" s="1"/>
      <c r="L11" s="1" t="s">
        <v>31</v>
      </c>
      <c r="M11" s="1"/>
      <c r="N11" s="1"/>
      <c r="O11" s="1">
        <f t="shared" si="0"/>
        <v>0.36000000000000004</v>
      </c>
      <c r="P11" s="1"/>
      <c r="T11">
        <v>0.1</v>
      </c>
    </row>
    <row r="12" spans="2:20">
      <c r="B12" s="1"/>
      <c r="C12" s="1"/>
      <c r="D12" s="1"/>
      <c r="E12" s="1"/>
      <c r="F12" s="1"/>
      <c r="G12" s="1"/>
      <c r="H12" s="1"/>
      <c r="I12" s="1"/>
      <c r="J12" s="1"/>
      <c r="K12" s="1"/>
      <c r="L12" s="1" t="s">
        <v>39</v>
      </c>
      <c r="M12" s="1"/>
      <c r="N12" s="1"/>
      <c r="O12" s="1">
        <f t="shared" si="0"/>
        <v>108</v>
      </c>
      <c r="P12" s="1"/>
      <c r="T12">
        <v>30</v>
      </c>
    </row>
    <row r="13" spans="2:20">
      <c r="B13" s="1"/>
      <c r="C13" s="1"/>
      <c r="D13" s="1"/>
      <c r="E13" s="1"/>
      <c r="F13" s="1"/>
      <c r="G13" s="1"/>
      <c r="H13" s="1"/>
      <c r="I13" s="1"/>
      <c r="J13" s="1"/>
      <c r="K13" s="1"/>
      <c r="L13" s="1" t="s">
        <v>40</v>
      </c>
      <c r="M13" s="1"/>
      <c r="N13" s="1"/>
      <c r="O13" s="1">
        <f t="shared" si="0"/>
        <v>0.36000000000000004</v>
      </c>
      <c r="P13" s="1"/>
      <c r="T13">
        <v>0.1</v>
      </c>
    </row>
    <row r="14" spans="2:20">
      <c r="B14" s="1"/>
      <c r="C14" s="1"/>
      <c r="D14" s="1"/>
      <c r="E14" s="1"/>
      <c r="F14" s="1"/>
      <c r="G14" s="1"/>
      <c r="H14" s="1"/>
      <c r="I14" s="1"/>
      <c r="J14" s="1"/>
      <c r="K14" s="1"/>
      <c r="L14" s="1" t="s">
        <v>41</v>
      </c>
      <c r="M14" s="1"/>
      <c r="N14" s="1"/>
      <c r="O14" s="1">
        <f t="shared" si="0"/>
        <v>36</v>
      </c>
      <c r="P14" s="1"/>
      <c r="T14">
        <v>10</v>
      </c>
    </row>
    <row r="15" spans="2:20">
      <c r="B15" s="1"/>
      <c r="C15" s="1"/>
      <c r="D15" s="1"/>
      <c r="E15" s="1"/>
      <c r="F15" s="1"/>
      <c r="G15" s="1"/>
      <c r="H15" s="1"/>
      <c r="I15" s="1"/>
      <c r="J15" s="1"/>
      <c r="K15" s="1"/>
      <c r="L15" s="1" t="s">
        <v>29</v>
      </c>
      <c r="M15" s="1"/>
      <c r="N15" s="1"/>
      <c r="O15" s="1">
        <f t="shared" si="0"/>
        <v>0.36000000000000004</v>
      </c>
      <c r="P15" s="1"/>
      <c r="T15">
        <v>0.1</v>
      </c>
    </row>
    <row r="16" spans="2:20">
      <c r="B16" s="1"/>
      <c r="C16" s="1"/>
      <c r="D16" s="1"/>
      <c r="E16" s="1"/>
      <c r="F16" s="1"/>
      <c r="G16" s="1"/>
      <c r="H16" s="1"/>
      <c r="I16" s="1"/>
      <c r="J16" s="1"/>
      <c r="K16" s="1"/>
      <c r="L16" s="1" t="s">
        <v>30</v>
      </c>
      <c r="M16" s="1"/>
      <c r="N16" s="1"/>
      <c r="O16" s="1">
        <f t="shared" si="0"/>
        <v>0.36000000000000004</v>
      </c>
      <c r="P16" s="1"/>
      <c r="T16">
        <v>0.1</v>
      </c>
    </row>
    <row r="17" spans="10:17">
      <c r="J17" t="str">
        <f>C8</f>
        <v>Trd_electricity import</v>
      </c>
      <c r="L17" t="s">
        <v>20</v>
      </c>
      <c r="P17">
        <v>0</v>
      </c>
      <c r="Q17">
        <v>3</v>
      </c>
    </row>
    <row r="18" spans="10:17">
      <c r="J18" t="str">
        <f>C9</f>
        <v>Trd_electricity export</v>
      </c>
      <c r="K18" t="s">
        <v>20</v>
      </c>
      <c r="P18">
        <v>0</v>
      </c>
      <c r="Q18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17F31-D792-47CD-82F2-E942FCB1F74A}">
  <dimension ref="A1:N145"/>
  <sheetViews>
    <sheetView workbookViewId="0">
      <selection activeCell="I1" sqref="I1"/>
    </sheetView>
  </sheetViews>
  <sheetFormatPr defaultRowHeight="14.25"/>
  <sheetData>
    <row r="1" spans="1:14" ht="17.25" thickBot="1">
      <c r="A1" s="5" t="s">
        <v>0</v>
      </c>
      <c r="I1" s="5" t="s">
        <v>11</v>
      </c>
    </row>
    <row r="2" spans="1:14" ht="14.65" thickTop="1">
      <c r="A2" s="1" t="s">
        <v>6</v>
      </c>
      <c r="B2" s="1" t="s">
        <v>108</v>
      </c>
      <c r="C2" s="1" t="s">
        <v>109</v>
      </c>
      <c r="D2" s="1" t="s">
        <v>9</v>
      </c>
      <c r="E2" s="1" t="s">
        <v>8</v>
      </c>
      <c r="F2" s="1" t="s">
        <v>110</v>
      </c>
      <c r="I2" t="s">
        <v>108</v>
      </c>
      <c r="J2" t="s">
        <v>2</v>
      </c>
      <c r="K2" t="s">
        <v>3</v>
      </c>
      <c r="L2" t="s">
        <v>398</v>
      </c>
      <c r="M2" t="s">
        <v>399</v>
      </c>
      <c r="N2" t="s">
        <v>400</v>
      </c>
    </row>
    <row r="3" spans="1:14">
      <c r="A3" t="s">
        <v>18</v>
      </c>
      <c r="B3" t="s">
        <v>111</v>
      </c>
      <c r="C3" t="s">
        <v>112</v>
      </c>
      <c r="D3" t="s">
        <v>22</v>
      </c>
      <c r="E3" t="s">
        <v>10</v>
      </c>
      <c r="F3" t="s">
        <v>19</v>
      </c>
      <c r="I3" t="s">
        <v>111</v>
      </c>
      <c r="J3" t="s">
        <v>29</v>
      </c>
      <c r="K3" t="s">
        <v>401</v>
      </c>
      <c r="L3">
        <v>360.83024999999986</v>
      </c>
      <c r="M3">
        <v>88.954992178647728</v>
      </c>
      <c r="N3">
        <v>0.14176199265444087</v>
      </c>
    </row>
    <row r="4" spans="1:14">
      <c r="A4" t="s">
        <v>18</v>
      </c>
      <c r="B4" t="s">
        <v>113</v>
      </c>
      <c r="C4" t="s">
        <v>114</v>
      </c>
      <c r="D4" t="s">
        <v>22</v>
      </c>
      <c r="E4" t="s">
        <v>10</v>
      </c>
      <c r="F4" t="s">
        <v>19</v>
      </c>
      <c r="I4" t="s">
        <v>113</v>
      </c>
      <c r="J4" t="s">
        <v>29</v>
      </c>
      <c r="K4" t="s">
        <v>401</v>
      </c>
      <c r="L4">
        <v>326.52825000000001</v>
      </c>
      <c r="M4">
        <v>101.20899620325736</v>
      </c>
      <c r="N4">
        <v>0.14100810343362333</v>
      </c>
    </row>
    <row r="5" spans="1:14">
      <c r="A5" t="s">
        <v>18</v>
      </c>
      <c r="B5" t="s">
        <v>115</v>
      </c>
      <c r="C5" t="s">
        <v>116</v>
      </c>
      <c r="D5" t="s">
        <v>22</v>
      </c>
      <c r="E5" t="s">
        <v>10</v>
      </c>
      <c r="F5" t="s">
        <v>19</v>
      </c>
      <c r="I5" t="s">
        <v>115</v>
      </c>
      <c r="J5" t="s">
        <v>29</v>
      </c>
      <c r="K5" t="s">
        <v>401</v>
      </c>
      <c r="L5">
        <v>58.08600000000002</v>
      </c>
      <c r="M5">
        <v>0</v>
      </c>
      <c r="N5">
        <v>0.15273152308645799</v>
      </c>
    </row>
    <row r="6" spans="1:14">
      <c r="A6" t="s">
        <v>18</v>
      </c>
      <c r="B6" t="s">
        <v>117</v>
      </c>
      <c r="C6" t="s">
        <v>118</v>
      </c>
      <c r="D6" t="s">
        <v>22</v>
      </c>
      <c r="E6" t="s">
        <v>10</v>
      </c>
      <c r="F6" t="s">
        <v>19</v>
      </c>
      <c r="I6" t="s">
        <v>117</v>
      </c>
      <c r="J6" t="s">
        <v>29</v>
      </c>
      <c r="K6" t="s">
        <v>401</v>
      </c>
      <c r="L6">
        <v>587.07000000000016</v>
      </c>
      <c r="M6">
        <v>88.954992178647728</v>
      </c>
      <c r="N6">
        <v>0.15032312075221016</v>
      </c>
    </row>
    <row r="7" spans="1:14">
      <c r="A7" t="s">
        <v>18</v>
      </c>
      <c r="B7" t="s">
        <v>119</v>
      </c>
      <c r="C7" t="s">
        <v>120</v>
      </c>
      <c r="D7" t="s">
        <v>22</v>
      </c>
      <c r="E7" t="s">
        <v>10</v>
      </c>
      <c r="F7" t="s">
        <v>19</v>
      </c>
      <c r="I7" t="s">
        <v>119</v>
      </c>
      <c r="J7" t="s">
        <v>29</v>
      </c>
      <c r="K7" t="s">
        <v>401</v>
      </c>
      <c r="L7">
        <v>108.021</v>
      </c>
      <c r="M7">
        <v>101.20899620325736</v>
      </c>
      <c r="N7">
        <v>0.14825120809842529</v>
      </c>
    </row>
    <row r="8" spans="1:14">
      <c r="A8" t="s">
        <v>18</v>
      </c>
      <c r="B8" t="s">
        <v>121</v>
      </c>
      <c r="C8" t="s">
        <v>122</v>
      </c>
      <c r="D8" t="s">
        <v>22</v>
      </c>
      <c r="E8" t="s">
        <v>10</v>
      </c>
      <c r="F8" t="s">
        <v>19</v>
      </c>
      <c r="I8" t="s">
        <v>121</v>
      </c>
      <c r="J8" t="s">
        <v>29</v>
      </c>
      <c r="K8" t="s">
        <v>401</v>
      </c>
      <c r="L8">
        <v>24.413250000000001</v>
      </c>
      <c r="M8">
        <v>138.87871227890921</v>
      </c>
      <c r="N8">
        <v>0.14625249608306962</v>
      </c>
    </row>
    <row r="9" spans="1:14">
      <c r="A9" t="s">
        <v>18</v>
      </c>
      <c r="B9" t="s">
        <v>123</v>
      </c>
      <c r="C9" t="s">
        <v>124</v>
      </c>
      <c r="D9" t="s">
        <v>22</v>
      </c>
      <c r="E9" t="s">
        <v>10</v>
      </c>
      <c r="F9" t="s">
        <v>19</v>
      </c>
      <c r="I9" t="s">
        <v>123</v>
      </c>
      <c r="J9" t="s">
        <v>29</v>
      </c>
      <c r="K9" t="s">
        <v>401</v>
      </c>
      <c r="L9">
        <v>471.28650000000039</v>
      </c>
      <c r="M9">
        <v>0</v>
      </c>
      <c r="N9">
        <v>0.16090829304467652</v>
      </c>
    </row>
    <row r="10" spans="1:14">
      <c r="A10" t="s">
        <v>18</v>
      </c>
      <c r="B10" t="s">
        <v>125</v>
      </c>
      <c r="C10" t="s">
        <v>126</v>
      </c>
      <c r="D10" t="s">
        <v>22</v>
      </c>
      <c r="E10" t="s">
        <v>10</v>
      </c>
      <c r="F10" t="s">
        <v>19</v>
      </c>
      <c r="I10" t="s">
        <v>125</v>
      </c>
      <c r="J10" t="s">
        <v>29</v>
      </c>
      <c r="K10" t="s">
        <v>401</v>
      </c>
      <c r="L10">
        <v>609.98699999999985</v>
      </c>
      <c r="M10">
        <v>88.954992178647728</v>
      </c>
      <c r="N10">
        <v>0.1608078495935161</v>
      </c>
    </row>
    <row r="11" spans="1:14">
      <c r="A11" t="s">
        <v>18</v>
      </c>
      <c r="B11" t="s">
        <v>127</v>
      </c>
      <c r="C11" t="s">
        <v>128</v>
      </c>
      <c r="D11" t="s">
        <v>22</v>
      </c>
      <c r="E11" t="s">
        <v>10</v>
      </c>
      <c r="F11" t="s">
        <v>19</v>
      </c>
      <c r="I11" t="s">
        <v>127</v>
      </c>
      <c r="J11" t="s">
        <v>29</v>
      </c>
      <c r="K11" t="s">
        <v>401</v>
      </c>
      <c r="L11">
        <v>14.564249999999999</v>
      </c>
      <c r="M11">
        <v>101.20899620325736</v>
      </c>
      <c r="N11">
        <v>0.16323389463927079</v>
      </c>
    </row>
    <row r="12" spans="1:14">
      <c r="A12" t="s">
        <v>18</v>
      </c>
      <c r="B12" t="s">
        <v>129</v>
      </c>
      <c r="C12" t="s">
        <v>130</v>
      </c>
      <c r="D12" t="s">
        <v>22</v>
      </c>
      <c r="E12" t="s">
        <v>10</v>
      </c>
      <c r="F12" t="s">
        <v>19</v>
      </c>
      <c r="I12" t="s">
        <v>129</v>
      </c>
      <c r="J12" t="s">
        <v>29</v>
      </c>
      <c r="K12" t="s">
        <v>401</v>
      </c>
      <c r="L12">
        <v>2.62575</v>
      </c>
      <c r="M12">
        <v>138.87871227890921</v>
      </c>
      <c r="N12">
        <v>0.16292687803484721</v>
      </c>
    </row>
    <row r="13" spans="1:14">
      <c r="A13" t="s">
        <v>18</v>
      </c>
      <c r="B13" t="s">
        <v>131</v>
      </c>
      <c r="C13" t="s">
        <v>132</v>
      </c>
      <c r="D13" t="s">
        <v>22</v>
      </c>
      <c r="E13" t="s">
        <v>10</v>
      </c>
      <c r="F13" t="s">
        <v>19</v>
      </c>
      <c r="I13" t="s">
        <v>131</v>
      </c>
      <c r="J13" t="s">
        <v>29</v>
      </c>
      <c r="K13" t="s">
        <v>401</v>
      </c>
      <c r="L13">
        <v>831.28499999999985</v>
      </c>
      <c r="M13">
        <v>0</v>
      </c>
      <c r="N13">
        <v>0.16882652700337425</v>
      </c>
    </row>
    <row r="14" spans="1:14">
      <c r="A14" t="s">
        <v>18</v>
      </c>
      <c r="B14" t="s">
        <v>133</v>
      </c>
      <c r="C14" t="s">
        <v>134</v>
      </c>
      <c r="D14" t="s">
        <v>22</v>
      </c>
      <c r="E14" t="s">
        <v>10</v>
      </c>
      <c r="F14" t="s">
        <v>19</v>
      </c>
      <c r="I14" t="s">
        <v>133</v>
      </c>
      <c r="J14" t="s">
        <v>29</v>
      </c>
      <c r="K14" t="s">
        <v>401</v>
      </c>
      <c r="L14">
        <v>931.70849999999984</v>
      </c>
      <c r="M14">
        <v>88.954992178647728</v>
      </c>
      <c r="N14">
        <v>0.16835314156734671</v>
      </c>
    </row>
    <row r="15" spans="1:14">
      <c r="A15" t="s">
        <v>18</v>
      </c>
      <c r="B15" t="s">
        <v>135</v>
      </c>
      <c r="C15" t="s">
        <v>136</v>
      </c>
      <c r="D15" t="s">
        <v>22</v>
      </c>
      <c r="E15" t="s">
        <v>10</v>
      </c>
      <c r="F15" t="s">
        <v>19</v>
      </c>
      <c r="I15" t="s">
        <v>135</v>
      </c>
      <c r="J15" t="s">
        <v>29</v>
      </c>
      <c r="K15" t="s">
        <v>401</v>
      </c>
      <c r="L15">
        <v>133.53149999999999</v>
      </c>
      <c r="M15">
        <v>101.20899620325736</v>
      </c>
      <c r="N15">
        <v>0.16799018209186597</v>
      </c>
    </row>
    <row r="16" spans="1:14">
      <c r="A16" t="s">
        <v>18</v>
      </c>
      <c r="B16" t="s">
        <v>137</v>
      </c>
      <c r="C16" t="s">
        <v>138</v>
      </c>
      <c r="D16" t="s">
        <v>22</v>
      </c>
      <c r="E16" t="s">
        <v>10</v>
      </c>
      <c r="F16" t="s">
        <v>19</v>
      </c>
      <c r="I16" t="s">
        <v>137</v>
      </c>
      <c r="J16" t="s">
        <v>29</v>
      </c>
      <c r="K16" t="s">
        <v>401</v>
      </c>
      <c r="L16">
        <v>1.44075</v>
      </c>
      <c r="M16">
        <v>138.87871227890921</v>
      </c>
      <c r="N16">
        <v>0.16800000000000001</v>
      </c>
    </row>
    <row r="17" spans="1:14">
      <c r="A17" t="s">
        <v>18</v>
      </c>
      <c r="B17" t="s">
        <v>139</v>
      </c>
      <c r="C17" t="s">
        <v>140</v>
      </c>
      <c r="D17" t="s">
        <v>22</v>
      </c>
      <c r="E17" t="s">
        <v>10</v>
      </c>
      <c r="F17" t="s">
        <v>19</v>
      </c>
      <c r="I17" t="s">
        <v>139</v>
      </c>
      <c r="J17" t="s">
        <v>29</v>
      </c>
      <c r="K17" t="s">
        <v>401</v>
      </c>
      <c r="L17">
        <v>572.00549999999987</v>
      </c>
      <c r="M17">
        <v>0</v>
      </c>
      <c r="N17">
        <v>0.17933659859913936</v>
      </c>
    </row>
    <row r="18" spans="1:14">
      <c r="A18" t="s">
        <v>18</v>
      </c>
      <c r="B18" t="s">
        <v>141</v>
      </c>
      <c r="C18" t="s">
        <v>142</v>
      </c>
      <c r="D18" t="s">
        <v>22</v>
      </c>
      <c r="E18" t="s">
        <v>10</v>
      </c>
      <c r="F18" t="s">
        <v>19</v>
      </c>
      <c r="I18" t="s">
        <v>141</v>
      </c>
      <c r="J18" t="s">
        <v>29</v>
      </c>
      <c r="K18" t="s">
        <v>401</v>
      </c>
      <c r="L18">
        <v>405.60299999999995</v>
      </c>
      <c r="M18">
        <v>88.954992178647728</v>
      </c>
      <c r="N18">
        <v>0.17918972862626761</v>
      </c>
    </row>
    <row r="19" spans="1:14">
      <c r="A19" t="s">
        <v>18</v>
      </c>
      <c r="B19" t="s">
        <v>143</v>
      </c>
      <c r="C19" t="s">
        <v>144</v>
      </c>
      <c r="D19" t="s">
        <v>22</v>
      </c>
      <c r="E19" t="s">
        <v>10</v>
      </c>
      <c r="F19" t="s">
        <v>19</v>
      </c>
      <c r="I19" t="s">
        <v>143</v>
      </c>
      <c r="J19" t="s">
        <v>29</v>
      </c>
      <c r="K19" t="s">
        <v>401</v>
      </c>
      <c r="L19">
        <v>141.30674999999999</v>
      </c>
      <c r="M19">
        <v>101.20899620325736</v>
      </c>
      <c r="N19">
        <v>0.17802900604535876</v>
      </c>
    </row>
    <row r="20" spans="1:14">
      <c r="A20" t="s">
        <v>18</v>
      </c>
      <c r="B20" t="s">
        <v>145</v>
      </c>
      <c r="C20" t="s">
        <v>146</v>
      </c>
      <c r="D20" t="s">
        <v>22</v>
      </c>
      <c r="E20" t="s">
        <v>10</v>
      </c>
      <c r="F20" t="s">
        <v>19</v>
      </c>
      <c r="I20" t="s">
        <v>145</v>
      </c>
      <c r="J20" t="s">
        <v>29</v>
      </c>
      <c r="K20" t="s">
        <v>401</v>
      </c>
      <c r="L20">
        <v>5.9047499999999999</v>
      </c>
      <c r="M20">
        <v>138.87871227890921</v>
      </c>
      <c r="N20">
        <v>0.18</v>
      </c>
    </row>
    <row r="21" spans="1:14">
      <c r="A21" t="s">
        <v>18</v>
      </c>
      <c r="B21" t="s">
        <v>147</v>
      </c>
      <c r="C21" t="s">
        <v>148</v>
      </c>
      <c r="D21" t="s">
        <v>22</v>
      </c>
      <c r="E21" t="s">
        <v>10</v>
      </c>
      <c r="F21" t="s">
        <v>19</v>
      </c>
      <c r="I21" t="s">
        <v>147</v>
      </c>
      <c r="J21" t="s">
        <v>29</v>
      </c>
      <c r="K21" t="s">
        <v>401</v>
      </c>
      <c r="L21">
        <v>553.25174999999979</v>
      </c>
      <c r="M21">
        <v>0</v>
      </c>
      <c r="N21">
        <v>0.18938844386845585</v>
      </c>
    </row>
    <row r="22" spans="1:14">
      <c r="A22" t="s">
        <v>18</v>
      </c>
      <c r="B22" t="s">
        <v>149</v>
      </c>
      <c r="C22" t="s">
        <v>150</v>
      </c>
      <c r="D22" t="s">
        <v>22</v>
      </c>
      <c r="E22" t="s">
        <v>10</v>
      </c>
      <c r="F22" t="s">
        <v>19</v>
      </c>
      <c r="I22" t="s">
        <v>149</v>
      </c>
      <c r="J22" t="s">
        <v>29</v>
      </c>
      <c r="K22" t="s">
        <v>401</v>
      </c>
      <c r="L22">
        <v>218.42325000000002</v>
      </c>
      <c r="M22">
        <v>88.954992178647728</v>
      </c>
      <c r="N22">
        <v>0.1891814298615189</v>
      </c>
    </row>
    <row r="23" spans="1:14">
      <c r="A23" t="s">
        <v>18</v>
      </c>
      <c r="B23" t="s">
        <v>151</v>
      </c>
      <c r="C23" t="s">
        <v>152</v>
      </c>
      <c r="D23" t="s">
        <v>22</v>
      </c>
      <c r="E23" t="s">
        <v>10</v>
      </c>
      <c r="F23" t="s">
        <v>19</v>
      </c>
      <c r="I23" t="s">
        <v>151</v>
      </c>
      <c r="J23" t="s">
        <v>29</v>
      </c>
      <c r="K23" t="s">
        <v>401</v>
      </c>
      <c r="L23">
        <v>124.71899999999997</v>
      </c>
      <c r="M23">
        <v>101.20899620325736</v>
      </c>
      <c r="N23">
        <v>0.18950144324441356</v>
      </c>
    </row>
    <row r="24" spans="1:14">
      <c r="A24" t="s">
        <v>18</v>
      </c>
      <c r="B24" t="s">
        <v>153</v>
      </c>
      <c r="C24" t="s">
        <v>154</v>
      </c>
      <c r="D24" t="s">
        <v>22</v>
      </c>
      <c r="E24" t="s">
        <v>10</v>
      </c>
      <c r="F24" t="s">
        <v>19</v>
      </c>
      <c r="I24" t="s">
        <v>153</v>
      </c>
      <c r="J24" t="s">
        <v>29</v>
      </c>
      <c r="K24" t="s">
        <v>401</v>
      </c>
      <c r="L24">
        <v>781.39500000000021</v>
      </c>
      <c r="M24">
        <v>0</v>
      </c>
      <c r="N24">
        <v>0.20040062004491957</v>
      </c>
    </row>
    <row r="25" spans="1:14">
      <c r="A25" t="s">
        <v>18</v>
      </c>
      <c r="B25" t="s">
        <v>155</v>
      </c>
      <c r="C25" t="s">
        <v>156</v>
      </c>
      <c r="D25" t="s">
        <v>22</v>
      </c>
      <c r="E25" t="s">
        <v>10</v>
      </c>
      <c r="F25" t="s">
        <v>19</v>
      </c>
      <c r="I25" t="s">
        <v>155</v>
      </c>
      <c r="J25" t="s">
        <v>29</v>
      </c>
      <c r="K25" t="s">
        <v>401</v>
      </c>
      <c r="L25">
        <v>175.13774999999995</v>
      </c>
      <c r="M25">
        <v>88.954992178647728</v>
      </c>
      <c r="N25">
        <v>0.20002337731300082</v>
      </c>
    </row>
    <row r="26" spans="1:14">
      <c r="A26" t="s">
        <v>18</v>
      </c>
      <c r="B26" t="s">
        <v>157</v>
      </c>
      <c r="C26" t="s">
        <v>158</v>
      </c>
      <c r="D26" t="s">
        <v>22</v>
      </c>
      <c r="E26" t="s">
        <v>10</v>
      </c>
      <c r="F26" t="s">
        <v>19</v>
      </c>
      <c r="I26" t="s">
        <v>157</v>
      </c>
      <c r="J26" t="s">
        <v>29</v>
      </c>
      <c r="K26" t="s">
        <v>401</v>
      </c>
      <c r="L26">
        <v>42.828750000000007</v>
      </c>
      <c r="M26">
        <v>101.20899620325736</v>
      </c>
      <c r="N26">
        <v>0.19942395587076436</v>
      </c>
    </row>
    <row r="27" spans="1:14">
      <c r="A27" t="s">
        <v>18</v>
      </c>
      <c r="B27" t="s">
        <v>159</v>
      </c>
      <c r="C27" t="s">
        <v>160</v>
      </c>
      <c r="D27" t="s">
        <v>22</v>
      </c>
      <c r="E27" t="s">
        <v>10</v>
      </c>
      <c r="F27" t="s">
        <v>19</v>
      </c>
      <c r="I27" t="s">
        <v>159</v>
      </c>
      <c r="J27" t="s">
        <v>29</v>
      </c>
      <c r="K27" t="s">
        <v>401</v>
      </c>
      <c r="L27">
        <v>770.60024999999962</v>
      </c>
      <c r="M27">
        <v>0</v>
      </c>
      <c r="N27">
        <v>0.20827931505342756</v>
      </c>
    </row>
    <row r="28" spans="1:14">
      <c r="A28" t="s">
        <v>18</v>
      </c>
      <c r="B28" t="s">
        <v>161</v>
      </c>
      <c r="C28" t="s">
        <v>162</v>
      </c>
      <c r="D28" t="s">
        <v>22</v>
      </c>
      <c r="E28" t="s">
        <v>10</v>
      </c>
      <c r="F28" t="s">
        <v>19</v>
      </c>
      <c r="I28" t="s">
        <v>161</v>
      </c>
      <c r="J28" t="s">
        <v>29</v>
      </c>
      <c r="K28" t="s">
        <v>401</v>
      </c>
      <c r="L28">
        <v>161.02574999999999</v>
      </c>
      <c r="M28">
        <v>88.954992178647728</v>
      </c>
      <c r="N28">
        <v>0.20814889078299589</v>
      </c>
    </row>
    <row r="29" spans="1:14">
      <c r="A29" t="s">
        <v>18</v>
      </c>
      <c r="B29" t="s">
        <v>163</v>
      </c>
      <c r="C29" t="s">
        <v>164</v>
      </c>
      <c r="D29" t="s">
        <v>22</v>
      </c>
      <c r="E29" t="s">
        <v>10</v>
      </c>
      <c r="F29" t="s">
        <v>19</v>
      </c>
      <c r="I29" t="s">
        <v>163</v>
      </c>
      <c r="J29" t="s">
        <v>29</v>
      </c>
      <c r="K29" t="s">
        <v>401</v>
      </c>
      <c r="L29">
        <v>26.490750000000006</v>
      </c>
      <c r="M29">
        <v>101.20899620325736</v>
      </c>
      <c r="N29">
        <v>0.20950539339203306</v>
      </c>
    </row>
    <row r="30" spans="1:14">
      <c r="A30" t="s">
        <v>18</v>
      </c>
      <c r="B30" t="s">
        <v>165</v>
      </c>
      <c r="C30" t="s">
        <v>166</v>
      </c>
      <c r="D30" t="s">
        <v>22</v>
      </c>
      <c r="E30" t="s">
        <v>10</v>
      </c>
      <c r="F30" t="s">
        <v>19</v>
      </c>
      <c r="I30" t="s">
        <v>165</v>
      </c>
      <c r="J30" t="s">
        <v>29</v>
      </c>
      <c r="K30" t="s">
        <v>401</v>
      </c>
      <c r="L30">
        <v>48.588749999999997</v>
      </c>
      <c r="M30">
        <v>0</v>
      </c>
      <c r="N30">
        <v>0.21750181369144092</v>
      </c>
    </row>
    <row r="31" spans="1:14">
      <c r="A31" t="s">
        <v>18</v>
      </c>
      <c r="B31" t="s">
        <v>167</v>
      </c>
      <c r="C31" t="s">
        <v>168</v>
      </c>
      <c r="D31" t="s">
        <v>22</v>
      </c>
      <c r="E31" t="s">
        <v>10</v>
      </c>
      <c r="F31" t="s">
        <v>19</v>
      </c>
      <c r="I31" t="s">
        <v>167</v>
      </c>
      <c r="J31" t="s">
        <v>29</v>
      </c>
      <c r="K31" t="s">
        <v>401</v>
      </c>
      <c r="L31">
        <v>12.97575</v>
      </c>
      <c r="M31">
        <v>88.954992178647728</v>
      </c>
      <c r="N31">
        <v>0.21609594821108608</v>
      </c>
    </row>
    <row r="32" spans="1:14">
      <c r="A32" t="s">
        <v>18</v>
      </c>
      <c r="B32" t="s">
        <v>169</v>
      </c>
      <c r="C32" t="s">
        <v>170</v>
      </c>
      <c r="D32" t="s">
        <v>22</v>
      </c>
      <c r="E32" t="s">
        <v>10</v>
      </c>
      <c r="F32" t="s">
        <v>19</v>
      </c>
      <c r="I32" t="s">
        <v>169</v>
      </c>
      <c r="J32" t="s">
        <v>30</v>
      </c>
      <c r="K32" t="s">
        <v>402</v>
      </c>
      <c r="L32">
        <v>102.71774999999994</v>
      </c>
      <c r="M32">
        <v>80.785656162241295</v>
      </c>
      <c r="N32">
        <v>0.20862218798601023</v>
      </c>
    </row>
    <row r="33" spans="1:14">
      <c r="A33" t="s">
        <v>18</v>
      </c>
      <c r="B33" t="s">
        <v>171</v>
      </c>
      <c r="C33" t="s">
        <v>172</v>
      </c>
      <c r="D33" t="s">
        <v>22</v>
      </c>
      <c r="E33" t="s">
        <v>10</v>
      </c>
      <c r="F33" t="s">
        <v>19</v>
      </c>
      <c r="I33" t="s">
        <v>171</v>
      </c>
      <c r="J33" t="s">
        <v>30</v>
      </c>
      <c r="K33" t="s">
        <v>402</v>
      </c>
      <c r="L33">
        <v>207.57149999999996</v>
      </c>
      <c r="M33">
        <v>105.74751621237203</v>
      </c>
      <c r="N33">
        <v>0.20946704027286991</v>
      </c>
    </row>
    <row r="34" spans="1:14">
      <c r="A34" t="s">
        <v>18</v>
      </c>
      <c r="B34" t="s">
        <v>173</v>
      </c>
      <c r="C34" t="s">
        <v>174</v>
      </c>
      <c r="D34" t="s">
        <v>22</v>
      </c>
      <c r="E34" t="s">
        <v>10</v>
      </c>
      <c r="F34" t="s">
        <v>19</v>
      </c>
      <c r="I34" t="s">
        <v>173</v>
      </c>
      <c r="J34" t="s">
        <v>30</v>
      </c>
      <c r="K34" t="s">
        <v>402</v>
      </c>
      <c r="L34">
        <v>3.8895</v>
      </c>
      <c r="M34">
        <v>0</v>
      </c>
      <c r="N34">
        <v>0.22225067489394523</v>
      </c>
    </row>
    <row r="35" spans="1:14">
      <c r="A35" t="s">
        <v>18</v>
      </c>
      <c r="B35" t="s">
        <v>175</v>
      </c>
      <c r="C35" t="s">
        <v>176</v>
      </c>
      <c r="D35" t="s">
        <v>22</v>
      </c>
      <c r="E35" t="s">
        <v>10</v>
      </c>
      <c r="F35" t="s">
        <v>19</v>
      </c>
      <c r="I35" t="s">
        <v>175</v>
      </c>
      <c r="J35" t="s">
        <v>30</v>
      </c>
      <c r="K35" t="s">
        <v>402</v>
      </c>
      <c r="L35">
        <v>96.49724999999998</v>
      </c>
      <c r="M35">
        <v>80.785656162241295</v>
      </c>
      <c r="N35">
        <v>0.21984874439427027</v>
      </c>
    </row>
    <row r="36" spans="1:14">
      <c r="A36" t="s">
        <v>18</v>
      </c>
      <c r="B36" t="s">
        <v>177</v>
      </c>
      <c r="C36" t="s">
        <v>178</v>
      </c>
      <c r="D36" t="s">
        <v>22</v>
      </c>
      <c r="E36" t="s">
        <v>10</v>
      </c>
      <c r="F36" t="s">
        <v>19</v>
      </c>
      <c r="I36" t="s">
        <v>177</v>
      </c>
      <c r="J36" t="s">
        <v>30</v>
      </c>
      <c r="K36" t="s">
        <v>402</v>
      </c>
      <c r="L36">
        <v>165.37199999999999</v>
      </c>
      <c r="M36">
        <v>105.74751621237203</v>
      </c>
      <c r="N36">
        <v>0.21863911816994408</v>
      </c>
    </row>
    <row r="37" spans="1:14">
      <c r="A37" t="s">
        <v>18</v>
      </c>
      <c r="B37" t="s">
        <v>179</v>
      </c>
      <c r="C37" t="s">
        <v>180</v>
      </c>
      <c r="D37" t="s">
        <v>22</v>
      </c>
      <c r="E37" t="s">
        <v>10</v>
      </c>
      <c r="F37" t="s">
        <v>19</v>
      </c>
      <c r="I37" t="s">
        <v>179</v>
      </c>
      <c r="J37" t="s">
        <v>30</v>
      </c>
      <c r="K37" t="s">
        <v>402</v>
      </c>
      <c r="L37">
        <v>6.9322499999999998</v>
      </c>
      <c r="M37">
        <v>145.23264029166972</v>
      </c>
      <c r="N37">
        <v>0.22114475819539109</v>
      </c>
    </row>
    <row r="38" spans="1:14">
      <c r="A38" t="s">
        <v>18</v>
      </c>
      <c r="B38" t="s">
        <v>181</v>
      </c>
      <c r="C38" t="s">
        <v>182</v>
      </c>
      <c r="D38" t="s">
        <v>22</v>
      </c>
      <c r="E38" t="s">
        <v>10</v>
      </c>
      <c r="F38" t="s">
        <v>19</v>
      </c>
      <c r="I38" t="s">
        <v>181</v>
      </c>
      <c r="J38" t="s">
        <v>30</v>
      </c>
      <c r="K38" t="s">
        <v>402</v>
      </c>
      <c r="L38">
        <v>7.6702500000000011</v>
      </c>
      <c r="M38">
        <v>0</v>
      </c>
      <c r="N38">
        <v>0.22938633030214139</v>
      </c>
    </row>
    <row r="39" spans="1:14">
      <c r="A39" t="s">
        <v>18</v>
      </c>
      <c r="B39" t="s">
        <v>183</v>
      </c>
      <c r="C39" t="s">
        <v>184</v>
      </c>
      <c r="D39" t="s">
        <v>22</v>
      </c>
      <c r="E39" t="s">
        <v>10</v>
      </c>
      <c r="F39" t="s">
        <v>19</v>
      </c>
      <c r="I39" t="s">
        <v>183</v>
      </c>
      <c r="J39" t="s">
        <v>30</v>
      </c>
      <c r="K39" t="s">
        <v>402</v>
      </c>
      <c r="L39">
        <v>93.942749999999961</v>
      </c>
      <c r="M39">
        <v>80.785656162241295</v>
      </c>
      <c r="N39">
        <v>0.23012867145149574</v>
      </c>
    </row>
    <row r="40" spans="1:14">
      <c r="A40" t="s">
        <v>18</v>
      </c>
      <c r="B40" t="s">
        <v>185</v>
      </c>
      <c r="C40" t="s">
        <v>186</v>
      </c>
      <c r="D40" t="s">
        <v>22</v>
      </c>
      <c r="E40" t="s">
        <v>10</v>
      </c>
      <c r="F40" t="s">
        <v>19</v>
      </c>
      <c r="I40" t="s">
        <v>185</v>
      </c>
      <c r="J40" t="s">
        <v>30</v>
      </c>
      <c r="K40" t="s">
        <v>402</v>
      </c>
      <c r="L40">
        <v>121.46249999999999</v>
      </c>
      <c r="M40">
        <v>105.74751621237203</v>
      </c>
      <c r="N40">
        <v>0.22822056190182161</v>
      </c>
    </row>
    <row r="41" spans="1:14">
      <c r="A41" t="s">
        <v>18</v>
      </c>
      <c r="B41" t="s">
        <v>187</v>
      </c>
      <c r="C41" t="s">
        <v>188</v>
      </c>
      <c r="D41" t="s">
        <v>22</v>
      </c>
      <c r="E41" t="s">
        <v>10</v>
      </c>
      <c r="F41" t="s">
        <v>19</v>
      </c>
      <c r="I41" t="s">
        <v>187</v>
      </c>
      <c r="J41" t="s">
        <v>30</v>
      </c>
      <c r="K41" t="s">
        <v>402</v>
      </c>
      <c r="L41">
        <v>4.2540000000000004</v>
      </c>
      <c r="M41">
        <v>145.23264029166972</v>
      </c>
      <c r="N41">
        <v>0.23120363187588153</v>
      </c>
    </row>
    <row r="42" spans="1:14">
      <c r="A42" t="s">
        <v>18</v>
      </c>
      <c r="B42" t="s">
        <v>189</v>
      </c>
      <c r="C42" t="s">
        <v>190</v>
      </c>
      <c r="D42" t="s">
        <v>22</v>
      </c>
      <c r="E42" t="s">
        <v>10</v>
      </c>
      <c r="F42" t="s">
        <v>19</v>
      </c>
      <c r="I42" t="s">
        <v>189</v>
      </c>
      <c r="J42" t="s">
        <v>30</v>
      </c>
      <c r="K42" t="s">
        <v>402</v>
      </c>
      <c r="L42">
        <v>29.486250000000002</v>
      </c>
      <c r="M42">
        <v>0</v>
      </c>
      <c r="N42">
        <v>0.24110675314765354</v>
      </c>
    </row>
    <row r="43" spans="1:14">
      <c r="A43" t="s">
        <v>18</v>
      </c>
      <c r="B43" t="s">
        <v>191</v>
      </c>
      <c r="C43" t="s">
        <v>192</v>
      </c>
      <c r="D43" t="s">
        <v>22</v>
      </c>
      <c r="E43" t="s">
        <v>10</v>
      </c>
      <c r="F43" t="s">
        <v>19</v>
      </c>
      <c r="I43" t="s">
        <v>191</v>
      </c>
      <c r="J43" t="s">
        <v>30</v>
      </c>
      <c r="K43" t="s">
        <v>402</v>
      </c>
      <c r="L43">
        <v>109.34849999999999</v>
      </c>
      <c r="M43">
        <v>80.785656162241295</v>
      </c>
      <c r="N43">
        <v>0.23914367823975646</v>
      </c>
    </row>
    <row r="44" spans="1:14">
      <c r="A44" t="s">
        <v>18</v>
      </c>
      <c r="B44" t="s">
        <v>193</v>
      </c>
      <c r="C44" t="s">
        <v>194</v>
      </c>
      <c r="D44" t="s">
        <v>22</v>
      </c>
      <c r="E44" t="s">
        <v>10</v>
      </c>
      <c r="F44" t="s">
        <v>19</v>
      </c>
      <c r="I44" t="s">
        <v>193</v>
      </c>
      <c r="J44" t="s">
        <v>30</v>
      </c>
      <c r="K44" t="s">
        <v>402</v>
      </c>
      <c r="L44">
        <v>79.982250000000008</v>
      </c>
      <c r="M44">
        <v>105.74751621237203</v>
      </c>
      <c r="N44">
        <v>0.23946625657567774</v>
      </c>
    </row>
    <row r="45" spans="1:14">
      <c r="A45" t="s">
        <v>18</v>
      </c>
      <c r="B45" t="s">
        <v>195</v>
      </c>
      <c r="C45" t="s">
        <v>196</v>
      </c>
      <c r="D45" t="s">
        <v>22</v>
      </c>
      <c r="E45" t="s">
        <v>10</v>
      </c>
      <c r="F45" t="s">
        <v>19</v>
      </c>
      <c r="I45" t="s">
        <v>195</v>
      </c>
      <c r="J45" t="s">
        <v>30</v>
      </c>
      <c r="K45" t="s">
        <v>402</v>
      </c>
      <c r="L45">
        <v>4.359</v>
      </c>
      <c r="M45">
        <v>145.23264029166972</v>
      </c>
      <c r="N45">
        <v>0.24167240192704748</v>
      </c>
    </row>
    <row r="46" spans="1:14">
      <c r="A46" t="s">
        <v>18</v>
      </c>
      <c r="B46" t="s">
        <v>197</v>
      </c>
      <c r="C46" t="s">
        <v>198</v>
      </c>
      <c r="D46" t="s">
        <v>22</v>
      </c>
      <c r="E46" t="s">
        <v>10</v>
      </c>
      <c r="F46" t="s">
        <v>19</v>
      </c>
      <c r="I46" t="s">
        <v>197</v>
      </c>
      <c r="J46" t="s">
        <v>30</v>
      </c>
      <c r="K46" t="s">
        <v>402</v>
      </c>
      <c r="L46">
        <v>28.399500000000014</v>
      </c>
      <c r="M46">
        <v>0</v>
      </c>
      <c r="N46">
        <v>0.25043883695135466</v>
      </c>
    </row>
    <row r="47" spans="1:14">
      <c r="A47" t="s">
        <v>18</v>
      </c>
      <c r="B47" t="s">
        <v>199</v>
      </c>
      <c r="C47" t="s">
        <v>200</v>
      </c>
      <c r="D47" t="s">
        <v>22</v>
      </c>
      <c r="E47" t="s">
        <v>10</v>
      </c>
      <c r="F47" t="s">
        <v>19</v>
      </c>
      <c r="I47" t="s">
        <v>199</v>
      </c>
      <c r="J47" t="s">
        <v>30</v>
      </c>
      <c r="K47" t="s">
        <v>402</v>
      </c>
      <c r="L47">
        <v>88.153500000000037</v>
      </c>
      <c r="M47">
        <v>80.785656162241295</v>
      </c>
      <c r="N47">
        <v>0.24914800319896543</v>
      </c>
    </row>
    <row r="48" spans="1:14">
      <c r="A48" t="s">
        <v>18</v>
      </c>
      <c r="B48" t="s">
        <v>201</v>
      </c>
      <c r="C48" t="s">
        <v>202</v>
      </c>
      <c r="D48" t="s">
        <v>22</v>
      </c>
      <c r="E48" t="s">
        <v>10</v>
      </c>
      <c r="F48" t="s">
        <v>19</v>
      </c>
      <c r="I48" t="s">
        <v>201</v>
      </c>
      <c r="J48" t="s">
        <v>30</v>
      </c>
      <c r="K48" t="s">
        <v>402</v>
      </c>
      <c r="L48">
        <v>31.139249999999993</v>
      </c>
      <c r="M48">
        <v>105.74751621237203</v>
      </c>
      <c r="N48">
        <v>0.24978111226185606</v>
      </c>
    </row>
    <row r="49" spans="1:14">
      <c r="A49" t="s">
        <v>18</v>
      </c>
      <c r="B49" t="s">
        <v>203</v>
      </c>
      <c r="C49" t="s">
        <v>204</v>
      </c>
      <c r="D49" t="s">
        <v>22</v>
      </c>
      <c r="E49" t="s">
        <v>10</v>
      </c>
      <c r="F49" t="s">
        <v>19</v>
      </c>
      <c r="I49" t="s">
        <v>203</v>
      </c>
      <c r="J49" t="s">
        <v>30</v>
      </c>
      <c r="K49" t="s">
        <v>402</v>
      </c>
      <c r="L49">
        <v>1.5772499999999998</v>
      </c>
      <c r="M49">
        <v>145.23264029166972</v>
      </c>
      <c r="N49">
        <v>0.25106229196386121</v>
      </c>
    </row>
    <row r="50" spans="1:14">
      <c r="A50" t="s">
        <v>18</v>
      </c>
      <c r="B50" t="s">
        <v>205</v>
      </c>
      <c r="C50" t="s">
        <v>206</v>
      </c>
      <c r="D50" t="s">
        <v>22</v>
      </c>
      <c r="E50" t="s">
        <v>10</v>
      </c>
      <c r="F50" t="s">
        <v>19</v>
      </c>
      <c r="I50" t="s">
        <v>205</v>
      </c>
      <c r="J50" t="s">
        <v>30</v>
      </c>
      <c r="K50" t="s">
        <v>402</v>
      </c>
      <c r="L50">
        <v>42.74325000000001</v>
      </c>
      <c r="M50">
        <v>0</v>
      </c>
      <c r="N50">
        <v>0.26071670965591059</v>
      </c>
    </row>
    <row r="51" spans="1:14">
      <c r="A51" t="s">
        <v>18</v>
      </c>
      <c r="B51" t="s">
        <v>207</v>
      </c>
      <c r="C51" t="s">
        <v>208</v>
      </c>
      <c r="D51" t="s">
        <v>22</v>
      </c>
      <c r="E51" t="s">
        <v>10</v>
      </c>
      <c r="F51" t="s">
        <v>19</v>
      </c>
      <c r="I51" t="s">
        <v>207</v>
      </c>
      <c r="J51" t="s">
        <v>30</v>
      </c>
      <c r="K51" t="s">
        <v>402</v>
      </c>
      <c r="L51">
        <v>75.040500000000023</v>
      </c>
      <c r="M51">
        <v>80.785656162241295</v>
      </c>
      <c r="N51">
        <v>0.26066993823335394</v>
      </c>
    </row>
    <row r="52" spans="1:14">
      <c r="A52" t="s">
        <v>18</v>
      </c>
      <c r="B52" t="s">
        <v>209</v>
      </c>
      <c r="C52" t="s">
        <v>210</v>
      </c>
      <c r="D52" t="s">
        <v>22</v>
      </c>
      <c r="E52" t="s">
        <v>10</v>
      </c>
      <c r="F52" t="s">
        <v>19</v>
      </c>
      <c r="I52" t="s">
        <v>209</v>
      </c>
      <c r="J52" t="s">
        <v>30</v>
      </c>
      <c r="K52" t="s">
        <v>402</v>
      </c>
      <c r="L52">
        <v>35.875500000000002</v>
      </c>
      <c r="M52">
        <v>105.74751621237203</v>
      </c>
      <c r="N52">
        <v>0.26040508843082327</v>
      </c>
    </row>
    <row r="53" spans="1:14">
      <c r="A53" t="s">
        <v>18</v>
      </c>
      <c r="B53" t="s">
        <v>211</v>
      </c>
      <c r="C53" t="s">
        <v>212</v>
      </c>
      <c r="D53" t="s">
        <v>22</v>
      </c>
      <c r="E53" t="s">
        <v>10</v>
      </c>
      <c r="F53" t="s">
        <v>19</v>
      </c>
      <c r="I53" t="s">
        <v>211</v>
      </c>
      <c r="J53" t="s">
        <v>30</v>
      </c>
      <c r="K53" t="s">
        <v>402</v>
      </c>
      <c r="L53">
        <v>1.05525</v>
      </c>
      <c r="M53">
        <v>145.23264029166972</v>
      </c>
      <c r="N53">
        <v>0.26209026297086002</v>
      </c>
    </row>
    <row r="54" spans="1:14">
      <c r="A54" t="s">
        <v>18</v>
      </c>
      <c r="B54" t="s">
        <v>213</v>
      </c>
      <c r="C54" t="s">
        <v>214</v>
      </c>
      <c r="D54" t="s">
        <v>22</v>
      </c>
      <c r="E54" t="s">
        <v>10</v>
      </c>
      <c r="F54" t="s">
        <v>19</v>
      </c>
      <c r="I54" t="s">
        <v>213</v>
      </c>
      <c r="J54" t="s">
        <v>30</v>
      </c>
      <c r="K54" t="s">
        <v>402</v>
      </c>
      <c r="L54">
        <v>52.131000000000014</v>
      </c>
      <c r="M54">
        <v>0</v>
      </c>
      <c r="N54">
        <v>0.26855517350520802</v>
      </c>
    </row>
    <row r="55" spans="1:14">
      <c r="A55" t="s">
        <v>18</v>
      </c>
      <c r="B55" t="s">
        <v>215</v>
      </c>
      <c r="C55" t="s">
        <v>216</v>
      </c>
      <c r="D55" t="s">
        <v>22</v>
      </c>
      <c r="E55" t="s">
        <v>10</v>
      </c>
      <c r="F55" t="s">
        <v>19</v>
      </c>
      <c r="I55" t="s">
        <v>215</v>
      </c>
      <c r="J55" t="s">
        <v>30</v>
      </c>
      <c r="K55" t="s">
        <v>402</v>
      </c>
      <c r="L55">
        <v>99.651749999999964</v>
      </c>
      <c r="M55">
        <v>80.785656162241295</v>
      </c>
      <c r="N55">
        <v>0.26940539930307317</v>
      </c>
    </row>
    <row r="56" spans="1:14">
      <c r="A56" t="s">
        <v>18</v>
      </c>
      <c r="B56" t="s">
        <v>217</v>
      </c>
      <c r="C56" t="s">
        <v>218</v>
      </c>
      <c r="D56" t="s">
        <v>22</v>
      </c>
      <c r="E56" t="s">
        <v>10</v>
      </c>
      <c r="F56" t="s">
        <v>19</v>
      </c>
      <c r="I56" t="s">
        <v>217</v>
      </c>
      <c r="J56" t="s">
        <v>30</v>
      </c>
      <c r="K56" t="s">
        <v>402</v>
      </c>
      <c r="L56">
        <v>17.975999999999996</v>
      </c>
      <c r="M56">
        <v>105.74751621237203</v>
      </c>
      <c r="N56">
        <v>0.27062487483311082</v>
      </c>
    </row>
    <row r="57" spans="1:14">
      <c r="A57" t="s">
        <v>18</v>
      </c>
      <c r="B57" t="s">
        <v>219</v>
      </c>
      <c r="C57" t="s">
        <v>220</v>
      </c>
      <c r="D57" t="s">
        <v>22</v>
      </c>
      <c r="E57" t="s">
        <v>10</v>
      </c>
      <c r="F57" t="s">
        <v>19</v>
      </c>
      <c r="I57" t="s">
        <v>219</v>
      </c>
      <c r="J57" t="s">
        <v>30</v>
      </c>
      <c r="K57" t="s">
        <v>402</v>
      </c>
      <c r="L57">
        <v>2.0580000000000003</v>
      </c>
      <c r="M57">
        <v>145.23264029166972</v>
      </c>
      <c r="N57">
        <v>0.26968950437317779</v>
      </c>
    </row>
    <row r="58" spans="1:14">
      <c r="A58" t="s">
        <v>18</v>
      </c>
      <c r="B58" t="s">
        <v>221</v>
      </c>
      <c r="C58" t="s">
        <v>222</v>
      </c>
      <c r="D58" t="s">
        <v>22</v>
      </c>
      <c r="E58" t="s">
        <v>10</v>
      </c>
      <c r="F58" t="s">
        <v>19</v>
      </c>
      <c r="I58" t="s">
        <v>221</v>
      </c>
      <c r="J58" t="s">
        <v>30</v>
      </c>
      <c r="K58" t="s">
        <v>402</v>
      </c>
      <c r="L58">
        <v>58.756499999999996</v>
      </c>
      <c r="M58">
        <v>0</v>
      </c>
      <c r="N58">
        <v>0.27991115876541328</v>
      </c>
    </row>
    <row r="59" spans="1:14">
      <c r="A59" t="s">
        <v>18</v>
      </c>
      <c r="B59" t="s">
        <v>223</v>
      </c>
      <c r="C59" t="s">
        <v>224</v>
      </c>
      <c r="D59" t="s">
        <v>22</v>
      </c>
      <c r="E59" t="s">
        <v>10</v>
      </c>
      <c r="F59" t="s">
        <v>19</v>
      </c>
      <c r="I59" t="s">
        <v>223</v>
      </c>
      <c r="J59" t="s">
        <v>30</v>
      </c>
      <c r="K59" t="s">
        <v>402</v>
      </c>
      <c r="L59">
        <v>90.159000000000006</v>
      </c>
      <c r="M59">
        <v>80.785656162241295</v>
      </c>
      <c r="N59">
        <v>0.27993665357867759</v>
      </c>
    </row>
    <row r="60" spans="1:14">
      <c r="A60" t="s">
        <v>18</v>
      </c>
      <c r="B60" t="s">
        <v>225</v>
      </c>
      <c r="C60" t="s">
        <v>226</v>
      </c>
      <c r="D60" t="s">
        <v>22</v>
      </c>
      <c r="E60" t="s">
        <v>10</v>
      </c>
      <c r="F60" t="s">
        <v>19</v>
      </c>
      <c r="I60" t="s">
        <v>225</v>
      </c>
      <c r="J60" t="s">
        <v>30</v>
      </c>
      <c r="K60" t="s">
        <v>402</v>
      </c>
      <c r="L60">
        <v>14.461499999999997</v>
      </c>
      <c r="M60">
        <v>105.74751621237203</v>
      </c>
      <c r="N60">
        <v>0.27817788611139926</v>
      </c>
    </row>
    <row r="61" spans="1:14">
      <c r="A61" t="s">
        <v>18</v>
      </c>
      <c r="B61" t="s">
        <v>227</v>
      </c>
      <c r="C61" t="s">
        <v>228</v>
      </c>
      <c r="D61" t="s">
        <v>22</v>
      </c>
      <c r="E61" t="s">
        <v>10</v>
      </c>
      <c r="F61" t="s">
        <v>19</v>
      </c>
      <c r="I61" t="s">
        <v>227</v>
      </c>
      <c r="J61" t="s">
        <v>30</v>
      </c>
      <c r="K61" t="s">
        <v>402</v>
      </c>
      <c r="L61">
        <v>6.1785000000000014</v>
      </c>
      <c r="M61">
        <v>145.23264029166972</v>
      </c>
      <c r="N61">
        <v>0.27869737800436989</v>
      </c>
    </row>
    <row r="62" spans="1:14">
      <c r="A62" t="s">
        <v>18</v>
      </c>
      <c r="B62" t="s">
        <v>229</v>
      </c>
      <c r="C62" t="s">
        <v>230</v>
      </c>
      <c r="D62" t="s">
        <v>22</v>
      </c>
      <c r="E62" t="s">
        <v>10</v>
      </c>
      <c r="F62" t="s">
        <v>19</v>
      </c>
      <c r="I62" t="s">
        <v>229</v>
      </c>
      <c r="J62" t="s">
        <v>30</v>
      </c>
      <c r="K62" t="s">
        <v>402</v>
      </c>
      <c r="L62">
        <v>66.459000000000032</v>
      </c>
      <c r="M62">
        <v>0</v>
      </c>
      <c r="N62">
        <v>0.28949845393400431</v>
      </c>
    </row>
    <row r="63" spans="1:14">
      <c r="A63" t="s">
        <v>18</v>
      </c>
      <c r="B63" t="s">
        <v>231</v>
      </c>
      <c r="C63" t="s">
        <v>232</v>
      </c>
      <c r="D63" t="s">
        <v>22</v>
      </c>
      <c r="E63" t="s">
        <v>10</v>
      </c>
      <c r="F63" t="s">
        <v>19</v>
      </c>
      <c r="I63" t="s">
        <v>231</v>
      </c>
      <c r="J63" t="s">
        <v>30</v>
      </c>
      <c r="K63" t="s">
        <v>402</v>
      </c>
      <c r="L63">
        <v>69.092249999999979</v>
      </c>
      <c r="M63">
        <v>80.785656162241295</v>
      </c>
      <c r="N63">
        <v>0.28975909382021864</v>
      </c>
    </row>
    <row r="64" spans="1:14">
      <c r="A64" t="s">
        <v>18</v>
      </c>
      <c r="B64" t="s">
        <v>233</v>
      </c>
      <c r="C64" t="s">
        <v>234</v>
      </c>
      <c r="D64" t="s">
        <v>22</v>
      </c>
      <c r="E64" t="s">
        <v>10</v>
      </c>
      <c r="F64" t="s">
        <v>19</v>
      </c>
      <c r="I64" t="s">
        <v>233</v>
      </c>
      <c r="J64" t="s">
        <v>30</v>
      </c>
      <c r="K64" t="s">
        <v>402</v>
      </c>
      <c r="L64">
        <v>21.583500000000001</v>
      </c>
      <c r="M64">
        <v>105.74751621237203</v>
      </c>
      <c r="N64">
        <v>0.2888381054972548</v>
      </c>
    </row>
    <row r="65" spans="1:14">
      <c r="A65" t="s">
        <v>18</v>
      </c>
      <c r="B65" t="s">
        <v>235</v>
      </c>
      <c r="C65" t="s">
        <v>236</v>
      </c>
      <c r="D65" t="s">
        <v>22</v>
      </c>
      <c r="E65" t="s">
        <v>10</v>
      </c>
      <c r="F65" t="s">
        <v>19</v>
      </c>
      <c r="I65" t="s">
        <v>235</v>
      </c>
      <c r="J65" t="s">
        <v>30</v>
      </c>
      <c r="K65" t="s">
        <v>402</v>
      </c>
      <c r="L65">
        <v>13.109250000000001</v>
      </c>
      <c r="M65">
        <v>145.23264029166972</v>
      </c>
      <c r="N65">
        <v>0.2915397333943589</v>
      </c>
    </row>
    <row r="66" spans="1:14">
      <c r="A66" t="s">
        <v>18</v>
      </c>
      <c r="B66" t="s">
        <v>237</v>
      </c>
      <c r="C66" t="s">
        <v>238</v>
      </c>
      <c r="D66" t="s">
        <v>22</v>
      </c>
      <c r="E66" t="s">
        <v>10</v>
      </c>
      <c r="F66" t="s">
        <v>19</v>
      </c>
      <c r="I66" t="s">
        <v>237</v>
      </c>
      <c r="J66" t="s">
        <v>30</v>
      </c>
      <c r="K66" t="s">
        <v>402</v>
      </c>
      <c r="L66">
        <v>93.326999999999956</v>
      </c>
      <c r="M66">
        <v>0</v>
      </c>
      <c r="N66">
        <v>0.29934877366678453</v>
      </c>
    </row>
    <row r="67" spans="1:14">
      <c r="A67" t="s">
        <v>18</v>
      </c>
      <c r="B67" t="s">
        <v>239</v>
      </c>
      <c r="C67" t="s">
        <v>240</v>
      </c>
      <c r="D67" t="s">
        <v>22</v>
      </c>
      <c r="E67" t="s">
        <v>10</v>
      </c>
      <c r="F67" t="s">
        <v>19</v>
      </c>
      <c r="I67" t="s">
        <v>239</v>
      </c>
      <c r="J67" t="s">
        <v>30</v>
      </c>
      <c r="K67" t="s">
        <v>402</v>
      </c>
      <c r="L67">
        <v>59.856749999999984</v>
      </c>
      <c r="M67">
        <v>80.785656162241295</v>
      </c>
      <c r="N67">
        <v>0.2993185104436844</v>
      </c>
    </row>
    <row r="68" spans="1:14">
      <c r="A68" t="s">
        <v>18</v>
      </c>
      <c r="B68" t="s">
        <v>241</v>
      </c>
      <c r="C68" t="s">
        <v>242</v>
      </c>
      <c r="D68" t="s">
        <v>22</v>
      </c>
      <c r="E68" t="s">
        <v>10</v>
      </c>
      <c r="F68" t="s">
        <v>19</v>
      </c>
      <c r="I68" t="s">
        <v>241</v>
      </c>
      <c r="J68" t="s">
        <v>30</v>
      </c>
      <c r="K68" t="s">
        <v>402</v>
      </c>
      <c r="L68">
        <v>11.02725</v>
      </c>
      <c r="M68">
        <v>105.74751621237203</v>
      </c>
      <c r="N68">
        <v>0.29699258654696314</v>
      </c>
    </row>
    <row r="69" spans="1:14">
      <c r="A69" t="s">
        <v>18</v>
      </c>
      <c r="B69" t="s">
        <v>243</v>
      </c>
      <c r="C69" t="s">
        <v>244</v>
      </c>
      <c r="D69" t="s">
        <v>22</v>
      </c>
      <c r="E69" t="s">
        <v>10</v>
      </c>
      <c r="F69" t="s">
        <v>19</v>
      </c>
      <c r="I69" t="s">
        <v>243</v>
      </c>
      <c r="J69" t="s">
        <v>30</v>
      </c>
      <c r="K69" t="s">
        <v>402</v>
      </c>
      <c r="L69">
        <v>8.1862500000000011</v>
      </c>
      <c r="M69">
        <v>145.23264029166972</v>
      </c>
      <c r="N69">
        <v>0.30093385249656435</v>
      </c>
    </row>
    <row r="70" spans="1:14">
      <c r="A70" t="s">
        <v>18</v>
      </c>
      <c r="B70" t="s">
        <v>245</v>
      </c>
      <c r="C70" t="s">
        <v>246</v>
      </c>
      <c r="D70" t="s">
        <v>22</v>
      </c>
      <c r="E70" t="s">
        <v>10</v>
      </c>
      <c r="F70" t="s">
        <v>19</v>
      </c>
      <c r="I70" t="s">
        <v>245</v>
      </c>
      <c r="J70" t="s">
        <v>30</v>
      </c>
      <c r="K70" t="s">
        <v>402</v>
      </c>
      <c r="L70">
        <v>143.89650000000012</v>
      </c>
      <c r="M70">
        <v>0</v>
      </c>
      <c r="N70">
        <v>0.30986083747693627</v>
      </c>
    </row>
    <row r="71" spans="1:14">
      <c r="A71" t="s">
        <v>18</v>
      </c>
      <c r="B71" t="s">
        <v>247</v>
      </c>
      <c r="C71" t="s">
        <v>248</v>
      </c>
      <c r="D71" t="s">
        <v>22</v>
      </c>
      <c r="E71" t="s">
        <v>10</v>
      </c>
      <c r="F71" t="s">
        <v>19</v>
      </c>
      <c r="I71" t="s">
        <v>247</v>
      </c>
      <c r="J71" t="s">
        <v>30</v>
      </c>
      <c r="K71" t="s">
        <v>402</v>
      </c>
      <c r="L71">
        <v>30.246000000000009</v>
      </c>
      <c r="M71">
        <v>80.785656162241295</v>
      </c>
      <c r="N71">
        <v>0.31002107716722854</v>
      </c>
    </row>
    <row r="72" spans="1:14">
      <c r="A72" t="s">
        <v>18</v>
      </c>
      <c r="B72" t="s">
        <v>249</v>
      </c>
      <c r="C72" t="s">
        <v>250</v>
      </c>
      <c r="D72" t="s">
        <v>22</v>
      </c>
      <c r="E72" t="s">
        <v>10</v>
      </c>
      <c r="F72" t="s">
        <v>19</v>
      </c>
      <c r="I72" t="s">
        <v>249</v>
      </c>
      <c r="J72" t="s">
        <v>30</v>
      </c>
      <c r="K72" t="s">
        <v>402</v>
      </c>
      <c r="L72">
        <v>6.0127499999999996</v>
      </c>
      <c r="M72">
        <v>105.74751621237203</v>
      </c>
      <c r="N72">
        <v>0.31058862417363109</v>
      </c>
    </row>
    <row r="73" spans="1:14">
      <c r="A73" t="s">
        <v>18</v>
      </c>
      <c r="B73" t="s">
        <v>251</v>
      </c>
      <c r="C73" t="s">
        <v>252</v>
      </c>
      <c r="D73" t="s">
        <v>22</v>
      </c>
      <c r="E73" t="s">
        <v>10</v>
      </c>
      <c r="F73" t="s">
        <v>19</v>
      </c>
      <c r="I73" t="s">
        <v>251</v>
      </c>
      <c r="J73" t="s">
        <v>30</v>
      </c>
      <c r="K73" t="s">
        <v>402</v>
      </c>
      <c r="L73">
        <v>4.6544999999999996</v>
      </c>
      <c r="M73">
        <v>145.23264029166972</v>
      </c>
      <c r="N73">
        <v>0.3081308411214953</v>
      </c>
    </row>
    <row r="74" spans="1:14">
      <c r="A74" t="s">
        <v>18</v>
      </c>
      <c r="B74" t="s">
        <v>253</v>
      </c>
      <c r="C74" t="s">
        <v>254</v>
      </c>
      <c r="D74" t="s">
        <v>22</v>
      </c>
      <c r="E74" t="s">
        <v>10</v>
      </c>
      <c r="F74" t="s">
        <v>19</v>
      </c>
      <c r="I74" t="s">
        <v>253</v>
      </c>
      <c r="J74" t="s">
        <v>30</v>
      </c>
      <c r="K74" t="s">
        <v>402</v>
      </c>
      <c r="L74">
        <v>154.75725000000011</v>
      </c>
      <c r="M74">
        <v>0</v>
      </c>
      <c r="N74">
        <v>0.31989690466844006</v>
      </c>
    </row>
    <row r="75" spans="1:14">
      <c r="A75" t="s">
        <v>18</v>
      </c>
      <c r="B75" t="s">
        <v>255</v>
      </c>
      <c r="C75" t="s">
        <v>256</v>
      </c>
      <c r="D75" t="s">
        <v>22</v>
      </c>
      <c r="E75" t="s">
        <v>10</v>
      </c>
      <c r="F75" t="s">
        <v>19</v>
      </c>
      <c r="I75" t="s">
        <v>255</v>
      </c>
      <c r="J75" t="s">
        <v>30</v>
      </c>
      <c r="K75" t="s">
        <v>402</v>
      </c>
      <c r="L75">
        <v>73.012499999999989</v>
      </c>
      <c r="M75">
        <v>80.785656162241295</v>
      </c>
      <c r="N75">
        <v>0.32065827426810473</v>
      </c>
    </row>
    <row r="76" spans="1:14">
      <c r="A76" t="s">
        <v>18</v>
      </c>
      <c r="B76" t="s">
        <v>257</v>
      </c>
      <c r="C76" t="s">
        <v>258</v>
      </c>
      <c r="D76" t="s">
        <v>22</v>
      </c>
      <c r="E76" t="s">
        <v>10</v>
      </c>
      <c r="F76" t="s">
        <v>19</v>
      </c>
      <c r="I76" t="s">
        <v>257</v>
      </c>
      <c r="J76" t="s">
        <v>30</v>
      </c>
      <c r="K76" t="s">
        <v>402</v>
      </c>
      <c r="L76">
        <v>10.233749999999999</v>
      </c>
      <c r="M76">
        <v>105.74751621237203</v>
      </c>
      <c r="N76">
        <v>0.3174348112861855</v>
      </c>
    </row>
    <row r="77" spans="1:14">
      <c r="A77" t="s">
        <v>18</v>
      </c>
      <c r="B77" t="s">
        <v>259</v>
      </c>
      <c r="C77" t="s">
        <v>260</v>
      </c>
      <c r="D77" t="s">
        <v>22</v>
      </c>
      <c r="E77" t="s">
        <v>10</v>
      </c>
      <c r="F77" t="s">
        <v>19</v>
      </c>
      <c r="I77" t="s">
        <v>259</v>
      </c>
      <c r="J77" t="s">
        <v>30</v>
      </c>
      <c r="K77" t="s">
        <v>402</v>
      </c>
      <c r="L77">
        <v>7.6590000000000007</v>
      </c>
      <c r="M77">
        <v>145.23264029166972</v>
      </c>
      <c r="N77">
        <v>0.32139571092831964</v>
      </c>
    </row>
    <row r="78" spans="1:14">
      <c r="A78" t="s">
        <v>18</v>
      </c>
      <c r="B78" t="s">
        <v>261</v>
      </c>
      <c r="C78" t="s">
        <v>262</v>
      </c>
      <c r="D78" t="s">
        <v>22</v>
      </c>
      <c r="E78" t="s">
        <v>10</v>
      </c>
      <c r="F78" t="s">
        <v>19</v>
      </c>
      <c r="I78" t="s">
        <v>261</v>
      </c>
      <c r="J78" t="s">
        <v>30</v>
      </c>
      <c r="K78" t="s">
        <v>402</v>
      </c>
      <c r="L78">
        <v>165.98549999999994</v>
      </c>
      <c r="M78">
        <v>0</v>
      </c>
      <c r="N78">
        <v>0.33007323079425627</v>
      </c>
    </row>
    <row r="79" spans="1:14">
      <c r="A79" t="s">
        <v>18</v>
      </c>
      <c r="B79" t="s">
        <v>263</v>
      </c>
      <c r="C79" t="s">
        <v>264</v>
      </c>
      <c r="D79" t="s">
        <v>22</v>
      </c>
      <c r="E79" t="s">
        <v>10</v>
      </c>
      <c r="F79" t="s">
        <v>19</v>
      </c>
      <c r="I79" t="s">
        <v>263</v>
      </c>
      <c r="J79" t="s">
        <v>30</v>
      </c>
      <c r="K79" t="s">
        <v>402</v>
      </c>
      <c r="L79">
        <v>17.921249999999993</v>
      </c>
      <c r="M79">
        <v>80.785656162241295</v>
      </c>
      <c r="N79">
        <v>0.32731035781544265</v>
      </c>
    </row>
    <row r="80" spans="1:14">
      <c r="A80" t="s">
        <v>18</v>
      </c>
      <c r="B80" t="s">
        <v>265</v>
      </c>
      <c r="C80" t="s">
        <v>266</v>
      </c>
      <c r="D80" t="s">
        <v>22</v>
      </c>
      <c r="E80" t="s">
        <v>10</v>
      </c>
      <c r="F80" t="s">
        <v>19</v>
      </c>
      <c r="I80" t="s">
        <v>265</v>
      </c>
      <c r="J80" t="s">
        <v>30</v>
      </c>
      <c r="K80" t="s">
        <v>402</v>
      </c>
      <c r="L80">
        <v>2.625</v>
      </c>
      <c r="M80">
        <v>105.74751621237203</v>
      </c>
      <c r="N80">
        <v>0.33400000000000002</v>
      </c>
    </row>
    <row r="81" spans="1:14">
      <c r="A81" t="s">
        <v>18</v>
      </c>
      <c r="B81" t="s">
        <v>267</v>
      </c>
      <c r="C81" t="s">
        <v>268</v>
      </c>
      <c r="D81" t="s">
        <v>22</v>
      </c>
      <c r="E81" t="s">
        <v>10</v>
      </c>
      <c r="F81" t="s">
        <v>19</v>
      </c>
      <c r="I81" t="s">
        <v>267</v>
      </c>
      <c r="J81" t="s">
        <v>30</v>
      </c>
      <c r="K81" t="s">
        <v>402</v>
      </c>
      <c r="L81">
        <v>12.7605</v>
      </c>
      <c r="M81">
        <v>145.23264029166972</v>
      </c>
      <c r="N81">
        <v>0.32932831785588346</v>
      </c>
    </row>
    <row r="82" spans="1:14">
      <c r="A82" t="s">
        <v>18</v>
      </c>
      <c r="B82" t="s">
        <v>269</v>
      </c>
      <c r="C82" t="s">
        <v>270</v>
      </c>
      <c r="D82" t="s">
        <v>22</v>
      </c>
      <c r="E82" t="s">
        <v>10</v>
      </c>
      <c r="F82" t="s">
        <v>19</v>
      </c>
      <c r="I82" t="s">
        <v>269</v>
      </c>
      <c r="J82" t="s">
        <v>30</v>
      </c>
      <c r="K82" t="s">
        <v>402</v>
      </c>
      <c r="L82">
        <v>191.06850000000003</v>
      </c>
      <c r="M82">
        <v>0</v>
      </c>
      <c r="N82">
        <v>0.33928477614049402</v>
      </c>
    </row>
    <row r="83" spans="1:14">
      <c r="A83" t="s">
        <v>18</v>
      </c>
      <c r="B83" t="s">
        <v>271</v>
      </c>
      <c r="C83" t="s">
        <v>272</v>
      </c>
      <c r="D83" t="s">
        <v>22</v>
      </c>
      <c r="E83" t="s">
        <v>10</v>
      </c>
      <c r="F83" t="s">
        <v>19</v>
      </c>
      <c r="I83" t="s">
        <v>271</v>
      </c>
      <c r="J83" t="s">
        <v>30</v>
      </c>
      <c r="K83" t="s">
        <v>402</v>
      </c>
      <c r="L83">
        <v>16.456499999999998</v>
      </c>
      <c r="M83">
        <v>80.785656162241295</v>
      </c>
      <c r="N83">
        <v>0.33861411904110839</v>
      </c>
    </row>
    <row r="84" spans="1:14">
      <c r="A84" t="s">
        <v>18</v>
      </c>
      <c r="B84" t="s">
        <v>273</v>
      </c>
      <c r="C84" t="s">
        <v>274</v>
      </c>
      <c r="D84" t="s">
        <v>22</v>
      </c>
      <c r="E84" t="s">
        <v>10</v>
      </c>
      <c r="F84" t="s">
        <v>19</v>
      </c>
      <c r="I84" t="s">
        <v>273</v>
      </c>
      <c r="J84" t="s">
        <v>30</v>
      </c>
      <c r="K84" t="s">
        <v>402</v>
      </c>
      <c r="L84">
        <v>5.4037500000000005</v>
      </c>
      <c r="M84">
        <v>105.74751621237203</v>
      </c>
      <c r="N84">
        <v>0.33981568355308817</v>
      </c>
    </row>
    <row r="85" spans="1:14">
      <c r="A85" t="s">
        <v>18</v>
      </c>
      <c r="B85" t="s">
        <v>275</v>
      </c>
      <c r="C85" t="s">
        <v>276</v>
      </c>
      <c r="D85" t="s">
        <v>22</v>
      </c>
      <c r="E85" t="s">
        <v>10</v>
      </c>
      <c r="F85" t="s">
        <v>19</v>
      </c>
      <c r="I85" t="s">
        <v>275</v>
      </c>
      <c r="J85" t="s">
        <v>30</v>
      </c>
      <c r="K85" t="s">
        <v>402</v>
      </c>
      <c r="L85">
        <v>9.5549999999999997</v>
      </c>
      <c r="M85">
        <v>145.23264029166972</v>
      </c>
      <c r="N85">
        <v>0.34101773940345376</v>
      </c>
    </row>
    <row r="86" spans="1:14">
      <c r="A86" t="s">
        <v>18</v>
      </c>
      <c r="B86" t="s">
        <v>277</v>
      </c>
      <c r="C86" t="s">
        <v>278</v>
      </c>
      <c r="D86" t="s">
        <v>22</v>
      </c>
      <c r="E86" t="s">
        <v>10</v>
      </c>
      <c r="F86" t="s">
        <v>19</v>
      </c>
      <c r="I86" t="s">
        <v>277</v>
      </c>
      <c r="J86" t="s">
        <v>30</v>
      </c>
      <c r="K86" t="s">
        <v>402</v>
      </c>
      <c r="L86">
        <v>170.52900000000002</v>
      </c>
      <c r="M86">
        <v>0</v>
      </c>
      <c r="N86">
        <v>0.3503647502770792</v>
      </c>
    </row>
    <row r="87" spans="1:14">
      <c r="A87" t="s">
        <v>18</v>
      </c>
      <c r="B87" t="s">
        <v>279</v>
      </c>
      <c r="C87" t="s">
        <v>280</v>
      </c>
      <c r="D87" t="s">
        <v>22</v>
      </c>
      <c r="E87" t="s">
        <v>10</v>
      </c>
      <c r="F87" t="s">
        <v>19</v>
      </c>
      <c r="I87" t="s">
        <v>279</v>
      </c>
      <c r="J87" t="s">
        <v>30</v>
      </c>
      <c r="K87" t="s">
        <v>402</v>
      </c>
      <c r="L87">
        <v>30.017249999999994</v>
      </c>
      <c r="M87">
        <v>80.785656162241295</v>
      </c>
      <c r="N87">
        <v>0.35031074632086551</v>
      </c>
    </row>
    <row r="88" spans="1:14">
      <c r="A88" t="s">
        <v>18</v>
      </c>
      <c r="B88" t="s">
        <v>281</v>
      </c>
      <c r="C88" t="s">
        <v>282</v>
      </c>
      <c r="D88" t="s">
        <v>22</v>
      </c>
      <c r="E88" t="s">
        <v>10</v>
      </c>
      <c r="F88" t="s">
        <v>19</v>
      </c>
      <c r="I88" t="s">
        <v>281</v>
      </c>
      <c r="J88" t="s">
        <v>30</v>
      </c>
      <c r="K88" t="s">
        <v>402</v>
      </c>
      <c r="L88">
        <v>2.9812500000000002</v>
      </c>
      <c r="M88">
        <v>105.74751621237203</v>
      </c>
      <c r="N88">
        <v>0.34531144654088047</v>
      </c>
    </row>
    <row r="89" spans="1:14">
      <c r="A89" t="s">
        <v>18</v>
      </c>
      <c r="B89" t="s">
        <v>283</v>
      </c>
      <c r="C89" t="s">
        <v>284</v>
      </c>
      <c r="D89" t="s">
        <v>22</v>
      </c>
      <c r="E89" t="s">
        <v>10</v>
      </c>
      <c r="F89" t="s">
        <v>19</v>
      </c>
      <c r="I89" t="s">
        <v>283</v>
      </c>
      <c r="J89" t="s">
        <v>30</v>
      </c>
      <c r="K89" t="s">
        <v>402</v>
      </c>
      <c r="L89">
        <v>5.2702499999999999</v>
      </c>
      <c r="M89">
        <v>145.23264029166972</v>
      </c>
      <c r="N89">
        <v>0.34787448413263128</v>
      </c>
    </row>
    <row r="90" spans="1:14">
      <c r="A90" t="s">
        <v>18</v>
      </c>
      <c r="B90" t="s">
        <v>285</v>
      </c>
      <c r="C90" t="s">
        <v>286</v>
      </c>
      <c r="D90" t="s">
        <v>22</v>
      </c>
      <c r="E90" t="s">
        <v>10</v>
      </c>
      <c r="F90" t="s">
        <v>19</v>
      </c>
      <c r="I90" t="s">
        <v>285</v>
      </c>
      <c r="J90" t="s">
        <v>30</v>
      </c>
      <c r="K90" t="s">
        <v>402</v>
      </c>
      <c r="L90">
        <v>159.78974999999997</v>
      </c>
      <c r="M90">
        <v>0</v>
      </c>
      <c r="N90">
        <v>0.35888762420618342</v>
      </c>
    </row>
    <row r="91" spans="1:14">
      <c r="A91" t="s">
        <v>18</v>
      </c>
      <c r="B91" t="s">
        <v>287</v>
      </c>
      <c r="C91" t="s">
        <v>288</v>
      </c>
      <c r="D91" t="s">
        <v>22</v>
      </c>
      <c r="E91" t="s">
        <v>10</v>
      </c>
      <c r="F91" t="s">
        <v>19</v>
      </c>
      <c r="I91" t="s">
        <v>287</v>
      </c>
      <c r="J91" t="s">
        <v>30</v>
      </c>
      <c r="K91" t="s">
        <v>402</v>
      </c>
      <c r="L91">
        <v>9.0960000000000001</v>
      </c>
      <c r="M91">
        <v>80.785656162241295</v>
      </c>
      <c r="N91">
        <v>0.36097559366754617</v>
      </c>
    </row>
    <row r="92" spans="1:14">
      <c r="A92" t="s">
        <v>18</v>
      </c>
      <c r="B92" t="s">
        <v>289</v>
      </c>
      <c r="C92" t="s">
        <v>290</v>
      </c>
      <c r="D92" t="s">
        <v>22</v>
      </c>
      <c r="E92" t="s">
        <v>10</v>
      </c>
      <c r="F92" t="s">
        <v>19</v>
      </c>
      <c r="I92" t="s">
        <v>289</v>
      </c>
      <c r="J92" t="s">
        <v>30</v>
      </c>
      <c r="K92" t="s">
        <v>402</v>
      </c>
      <c r="L92">
        <v>4.6522499999999996</v>
      </c>
      <c r="M92">
        <v>105.74751621237203</v>
      </c>
      <c r="N92">
        <v>0.35863549895211994</v>
      </c>
    </row>
    <row r="93" spans="1:14">
      <c r="A93" t="s">
        <v>18</v>
      </c>
      <c r="B93" t="s">
        <v>291</v>
      </c>
      <c r="C93" t="s">
        <v>292</v>
      </c>
      <c r="D93" t="s">
        <v>22</v>
      </c>
      <c r="E93" t="s">
        <v>10</v>
      </c>
      <c r="F93" t="s">
        <v>19</v>
      </c>
      <c r="I93" t="s">
        <v>291</v>
      </c>
      <c r="J93" t="s">
        <v>30</v>
      </c>
      <c r="K93" t="s">
        <v>402</v>
      </c>
      <c r="L93">
        <v>12.071999999999999</v>
      </c>
      <c r="M93">
        <v>145.23264029166972</v>
      </c>
      <c r="N93">
        <v>0.35831964463220678</v>
      </c>
    </row>
    <row r="94" spans="1:14">
      <c r="A94" t="s">
        <v>18</v>
      </c>
      <c r="B94" t="s">
        <v>293</v>
      </c>
      <c r="C94" t="s">
        <v>294</v>
      </c>
      <c r="D94" t="s">
        <v>22</v>
      </c>
      <c r="E94" t="s">
        <v>10</v>
      </c>
      <c r="F94" t="s">
        <v>19</v>
      </c>
      <c r="I94" t="s">
        <v>293</v>
      </c>
      <c r="J94" t="s">
        <v>30</v>
      </c>
      <c r="K94" t="s">
        <v>402</v>
      </c>
      <c r="L94">
        <v>176.61299999999994</v>
      </c>
      <c r="M94">
        <v>0</v>
      </c>
      <c r="N94">
        <v>0.37020067180785099</v>
      </c>
    </row>
    <row r="95" spans="1:14">
      <c r="A95" t="s">
        <v>18</v>
      </c>
      <c r="B95" t="s">
        <v>295</v>
      </c>
      <c r="C95" t="s">
        <v>296</v>
      </c>
      <c r="D95" t="s">
        <v>22</v>
      </c>
      <c r="E95" t="s">
        <v>10</v>
      </c>
      <c r="F95" t="s">
        <v>19</v>
      </c>
      <c r="I95" t="s">
        <v>295</v>
      </c>
      <c r="J95" t="s">
        <v>30</v>
      </c>
      <c r="K95" t="s">
        <v>402</v>
      </c>
      <c r="L95">
        <v>6.7102500000000003</v>
      </c>
      <c r="M95">
        <v>80.785656162241295</v>
      </c>
      <c r="N95">
        <v>0.36871185872359452</v>
      </c>
    </row>
    <row r="96" spans="1:14">
      <c r="A96" t="s">
        <v>18</v>
      </c>
      <c r="B96" t="s">
        <v>297</v>
      </c>
      <c r="C96" t="s">
        <v>298</v>
      </c>
      <c r="D96" t="s">
        <v>22</v>
      </c>
      <c r="E96" t="s">
        <v>10</v>
      </c>
      <c r="F96" t="s">
        <v>19</v>
      </c>
      <c r="I96" t="s">
        <v>297</v>
      </c>
      <c r="J96" t="s">
        <v>30</v>
      </c>
      <c r="K96" t="s">
        <v>402</v>
      </c>
      <c r="L96">
        <v>0.28949999999999998</v>
      </c>
      <c r="M96">
        <v>105.74751621237203</v>
      </c>
      <c r="N96">
        <v>0.371</v>
      </c>
    </row>
    <row r="97" spans="1:14">
      <c r="A97" t="s">
        <v>18</v>
      </c>
      <c r="B97" t="s">
        <v>299</v>
      </c>
      <c r="C97" t="s">
        <v>300</v>
      </c>
      <c r="D97" t="s">
        <v>22</v>
      </c>
      <c r="E97" t="s">
        <v>10</v>
      </c>
      <c r="F97" t="s">
        <v>19</v>
      </c>
      <c r="I97" t="s">
        <v>299</v>
      </c>
      <c r="J97" t="s">
        <v>30</v>
      </c>
      <c r="K97" t="s">
        <v>402</v>
      </c>
      <c r="L97">
        <v>5.7682500000000001</v>
      </c>
      <c r="M97">
        <v>145.23264029166972</v>
      </c>
      <c r="N97">
        <v>0.37241984137303341</v>
      </c>
    </row>
    <row r="98" spans="1:14">
      <c r="A98" t="s">
        <v>18</v>
      </c>
      <c r="B98" t="s">
        <v>301</v>
      </c>
      <c r="C98" t="s">
        <v>302</v>
      </c>
      <c r="D98" t="s">
        <v>22</v>
      </c>
      <c r="E98" t="s">
        <v>10</v>
      </c>
      <c r="F98" t="s">
        <v>19</v>
      </c>
      <c r="I98" t="s">
        <v>301</v>
      </c>
      <c r="J98" t="s">
        <v>30</v>
      </c>
      <c r="K98" t="s">
        <v>402</v>
      </c>
      <c r="L98">
        <v>313.73024999999996</v>
      </c>
      <c r="M98">
        <v>0</v>
      </c>
      <c r="N98">
        <v>0.37925284300764761</v>
      </c>
    </row>
    <row r="99" spans="1:14">
      <c r="A99" t="s">
        <v>18</v>
      </c>
      <c r="B99" t="s">
        <v>303</v>
      </c>
      <c r="C99" t="s">
        <v>304</v>
      </c>
      <c r="D99" t="s">
        <v>22</v>
      </c>
      <c r="E99" t="s">
        <v>10</v>
      </c>
      <c r="F99" t="s">
        <v>19</v>
      </c>
      <c r="I99" t="s">
        <v>303</v>
      </c>
      <c r="J99" t="s">
        <v>30</v>
      </c>
      <c r="K99" t="s">
        <v>402</v>
      </c>
      <c r="L99">
        <v>3.2422500000000003</v>
      </c>
      <c r="M99">
        <v>80.785656162241295</v>
      </c>
      <c r="N99">
        <v>0.38159888965995836</v>
      </c>
    </row>
    <row r="100" spans="1:14">
      <c r="A100" t="s">
        <v>18</v>
      </c>
      <c r="B100" t="s">
        <v>305</v>
      </c>
      <c r="C100" t="s">
        <v>306</v>
      </c>
      <c r="D100" t="s">
        <v>22</v>
      </c>
      <c r="E100" t="s">
        <v>10</v>
      </c>
      <c r="F100" t="s">
        <v>19</v>
      </c>
      <c r="I100" t="s">
        <v>305</v>
      </c>
      <c r="J100" t="s">
        <v>30</v>
      </c>
      <c r="K100" t="s">
        <v>402</v>
      </c>
      <c r="L100">
        <v>6.8782500000000004</v>
      </c>
      <c r="M100">
        <v>105.74751621237203</v>
      </c>
      <c r="N100">
        <v>0.38033137062479555</v>
      </c>
    </row>
    <row r="101" spans="1:14">
      <c r="A101" t="s">
        <v>18</v>
      </c>
      <c r="B101" t="s">
        <v>307</v>
      </c>
      <c r="C101" t="s">
        <v>308</v>
      </c>
      <c r="D101" t="s">
        <v>22</v>
      </c>
      <c r="E101" t="s">
        <v>10</v>
      </c>
      <c r="F101" t="s">
        <v>19</v>
      </c>
      <c r="I101" t="s">
        <v>307</v>
      </c>
      <c r="J101" t="s">
        <v>30</v>
      </c>
      <c r="K101" t="s">
        <v>402</v>
      </c>
      <c r="L101">
        <v>4.0867500000000003</v>
      </c>
      <c r="M101">
        <v>145.23264029166972</v>
      </c>
      <c r="N101">
        <v>0.38210754266837949</v>
      </c>
    </row>
    <row r="102" spans="1:14">
      <c r="A102" t="s">
        <v>18</v>
      </c>
      <c r="B102" t="s">
        <v>309</v>
      </c>
      <c r="C102" t="s">
        <v>310</v>
      </c>
      <c r="D102" t="s">
        <v>22</v>
      </c>
      <c r="E102" t="s">
        <v>10</v>
      </c>
      <c r="F102" t="s">
        <v>19</v>
      </c>
      <c r="I102" t="s">
        <v>309</v>
      </c>
      <c r="J102" t="s">
        <v>30</v>
      </c>
      <c r="K102" t="s">
        <v>402</v>
      </c>
      <c r="L102">
        <v>229.32074999999986</v>
      </c>
      <c r="M102">
        <v>0</v>
      </c>
      <c r="N102">
        <v>0.38942158744902139</v>
      </c>
    </row>
    <row r="103" spans="1:14">
      <c r="A103" t="s">
        <v>18</v>
      </c>
      <c r="B103" t="s">
        <v>311</v>
      </c>
      <c r="C103" t="s">
        <v>312</v>
      </c>
      <c r="D103" t="s">
        <v>22</v>
      </c>
      <c r="E103" t="s">
        <v>10</v>
      </c>
      <c r="F103" t="s">
        <v>19</v>
      </c>
      <c r="I103" t="s">
        <v>311</v>
      </c>
      <c r="J103" t="s">
        <v>30</v>
      </c>
      <c r="K103" t="s">
        <v>402</v>
      </c>
      <c r="L103">
        <v>4.5067499999999994</v>
      </c>
      <c r="M103">
        <v>80.785656162241295</v>
      </c>
      <c r="N103">
        <v>0.38660459311033457</v>
      </c>
    </row>
    <row r="104" spans="1:14">
      <c r="A104" t="s">
        <v>18</v>
      </c>
      <c r="B104" t="s">
        <v>313</v>
      </c>
      <c r="C104" t="s">
        <v>314</v>
      </c>
      <c r="D104" t="s">
        <v>22</v>
      </c>
      <c r="E104" t="s">
        <v>10</v>
      </c>
      <c r="F104" t="s">
        <v>19</v>
      </c>
      <c r="I104" t="s">
        <v>313</v>
      </c>
      <c r="J104" t="s">
        <v>30</v>
      </c>
      <c r="K104" t="s">
        <v>402</v>
      </c>
      <c r="L104">
        <v>0.6090000000000001</v>
      </c>
      <c r="M104">
        <v>105.74751621237203</v>
      </c>
      <c r="N104">
        <v>0.38990763546798024</v>
      </c>
    </row>
    <row r="105" spans="1:14">
      <c r="A105" t="s">
        <v>18</v>
      </c>
      <c r="B105" t="s">
        <v>315</v>
      </c>
      <c r="C105" t="s">
        <v>316</v>
      </c>
      <c r="D105" t="s">
        <v>22</v>
      </c>
      <c r="E105" t="s">
        <v>10</v>
      </c>
      <c r="F105" t="s">
        <v>19</v>
      </c>
      <c r="I105" t="s">
        <v>315</v>
      </c>
      <c r="J105" t="s">
        <v>30</v>
      </c>
      <c r="K105" t="s">
        <v>402</v>
      </c>
      <c r="L105">
        <v>13.385249999999999</v>
      </c>
      <c r="M105">
        <v>145.23264029166972</v>
      </c>
      <c r="N105">
        <v>0.3900505407071217</v>
      </c>
    </row>
    <row r="106" spans="1:14">
      <c r="A106" t="s">
        <v>18</v>
      </c>
      <c r="B106" t="s">
        <v>317</v>
      </c>
      <c r="C106" t="s">
        <v>318</v>
      </c>
      <c r="D106" t="s">
        <v>22</v>
      </c>
      <c r="E106" t="s">
        <v>10</v>
      </c>
      <c r="F106" t="s">
        <v>19</v>
      </c>
      <c r="I106" t="s">
        <v>317</v>
      </c>
      <c r="J106" t="s">
        <v>30</v>
      </c>
      <c r="K106" t="s">
        <v>402</v>
      </c>
      <c r="L106">
        <v>141.99600000000001</v>
      </c>
      <c r="M106">
        <v>0</v>
      </c>
      <c r="N106">
        <v>0.39919154588861661</v>
      </c>
    </row>
    <row r="107" spans="1:14">
      <c r="A107" t="s">
        <v>18</v>
      </c>
      <c r="B107" t="s">
        <v>319</v>
      </c>
      <c r="C107" t="s">
        <v>320</v>
      </c>
      <c r="D107" t="s">
        <v>22</v>
      </c>
      <c r="E107" t="s">
        <v>10</v>
      </c>
      <c r="F107" t="s">
        <v>19</v>
      </c>
      <c r="I107" t="s">
        <v>319</v>
      </c>
      <c r="J107" t="s">
        <v>30</v>
      </c>
      <c r="K107" t="s">
        <v>402</v>
      </c>
      <c r="L107">
        <v>13.4895</v>
      </c>
      <c r="M107">
        <v>145.23264029166972</v>
      </c>
      <c r="N107">
        <v>0.40032180584899374</v>
      </c>
    </row>
    <row r="108" spans="1:14">
      <c r="A108" t="s">
        <v>18</v>
      </c>
      <c r="B108" t="s">
        <v>321</v>
      </c>
      <c r="C108" t="s">
        <v>322</v>
      </c>
      <c r="D108" t="s">
        <v>22</v>
      </c>
      <c r="E108" t="s">
        <v>10</v>
      </c>
      <c r="F108" t="s">
        <v>19</v>
      </c>
      <c r="I108" t="s">
        <v>321</v>
      </c>
      <c r="J108" t="s">
        <v>30</v>
      </c>
      <c r="K108" t="s">
        <v>402</v>
      </c>
      <c r="L108">
        <v>166.42949999999999</v>
      </c>
      <c r="M108">
        <v>0</v>
      </c>
      <c r="N108">
        <v>0.4091790803313114</v>
      </c>
    </row>
    <row r="109" spans="1:14">
      <c r="A109" t="s">
        <v>18</v>
      </c>
      <c r="B109" t="s">
        <v>323</v>
      </c>
      <c r="C109" t="s">
        <v>324</v>
      </c>
      <c r="D109" t="s">
        <v>22</v>
      </c>
      <c r="E109" t="s">
        <v>10</v>
      </c>
      <c r="F109" t="s">
        <v>19</v>
      </c>
      <c r="I109" t="s">
        <v>323</v>
      </c>
      <c r="J109" t="s">
        <v>30</v>
      </c>
      <c r="K109" t="s">
        <v>402</v>
      </c>
      <c r="L109">
        <v>1.6732500000000006</v>
      </c>
      <c r="M109">
        <v>80.785656162241295</v>
      </c>
      <c r="N109">
        <v>0.41399999999999998</v>
      </c>
    </row>
    <row r="110" spans="1:14">
      <c r="A110" t="s">
        <v>18</v>
      </c>
      <c r="B110" t="s">
        <v>325</v>
      </c>
      <c r="C110" t="s">
        <v>326</v>
      </c>
      <c r="D110" t="s">
        <v>22</v>
      </c>
      <c r="E110" t="s">
        <v>10</v>
      </c>
      <c r="F110" t="s">
        <v>19</v>
      </c>
      <c r="I110" t="s">
        <v>325</v>
      </c>
      <c r="J110" t="s">
        <v>30</v>
      </c>
      <c r="K110" t="s">
        <v>402</v>
      </c>
      <c r="L110">
        <v>0.53774999999999995</v>
      </c>
      <c r="M110">
        <v>105.74751621237203</v>
      </c>
      <c r="N110">
        <v>0.41000000000000003</v>
      </c>
    </row>
    <row r="111" spans="1:14">
      <c r="A111" t="s">
        <v>18</v>
      </c>
      <c r="B111" t="s">
        <v>327</v>
      </c>
      <c r="C111" t="s">
        <v>328</v>
      </c>
      <c r="D111" t="s">
        <v>22</v>
      </c>
      <c r="E111" t="s">
        <v>10</v>
      </c>
      <c r="F111" t="s">
        <v>19</v>
      </c>
      <c r="I111" t="s">
        <v>327</v>
      </c>
      <c r="J111" t="s">
        <v>30</v>
      </c>
      <c r="K111" t="s">
        <v>402</v>
      </c>
      <c r="L111">
        <v>6.7882499999999997</v>
      </c>
      <c r="M111">
        <v>145.23264029166972</v>
      </c>
      <c r="N111">
        <v>0.41152369903878022</v>
      </c>
    </row>
    <row r="112" spans="1:14">
      <c r="A112" t="s">
        <v>18</v>
      </c>
      <c r="B112" t="s">
        <v>329</v>
      </c>
      <c r="C112" t="s">
        <v>330</v>
      </c>
      <c r="D112" t="s">
        <v>22</v>
      </c>
      <c r="E112" t="s">
        <v>10</v>
      </c>
      <c r="F112" t="s">
        <v>19</v>
      </c>
      <c r="I112" t="s">
        <v>329</v>
      </c>
      <c r="J112" t="s">
        <v>30</v>
      </c>
      <c r="K112" t="s">
        <v>402</v>
      </c>
      <c r="L112">
        <v>147.83475000000001</v>
      </c>
      <c r="M112">
        <v>0</v>
      </c>
      <c r="N112">
        <v>0.4198429479537118</v>
      </c>
    </row>
    <row r="113" spans="1:14">
      <c r="A113" t="s">
        <v>18</v>
      </c>
      <c r="B113" t="s">
        <v>331</v>
      </c>
      <c r="C113" t="s">
        <v>332</v>
      </c>
      <c r="D113" t="s">
        <v>22</v>
      </c>
      <c r="E113" t="s">
        <v>10</v>
      </c>
      <c r="F113" t="s">
        <v>19</v>
      </c>
      <c r="I113" t="s">
        <v>331</v>
      </c>
      <c r="J113" t="s">
        <v>30</v>
      </c>
      <c r="K113" t="s">
        <v>402</v>
      </c>
      <c r="L113">
        <v>1.0140000000000002</v>
      </c>
      <c r="M113">
        <v>80.785656162241295</v>
      </c>
      <c r="N113">
        <v>0.42299999999999999</v>
      </c>
    </row>
    <row r="114" spans="1:14">
      <c r="A114" t="s">
        <v>18</v>
      </c>
      <c r="B114" t="s">
        <v>333</v>
      </c>
      <c r="C114" t="s">
        <v>334</v>
      </c>
      <c r="D114" t="s">
        <v>22</v>
      </c>
      <c r="E114" t="s">
        <v>10</v>
      </c>
      <c r="F114" t="s">
        <v>19</v>
      </c>
      <c r="I114" t="s">
        <v>333</v>
      </c>
      <c r="J114" t="s">
        <v>30</v>
      </c>
      <c r="K114" t="s">
        <v>402</v>
      </c>
      <c r="L114">
        <v>1.1092500000000001</v>
      </c>
      <c r="M114">
        <v>105.74751621237203</v>
      </c>
      <c r="N114">
        <v>0.42199999999999999</v>
      </c>
    </row>
    <row r="115" spans="1:14">
      <c r="A115" t="s">
        <v>18</v>
      </c>
      <c r="B115" t="s">
        <v>335</v>
      </c>
      <c r="C115" t="s">
        <v>336</v>
      </c>
      <c r="D115" t="s">
        <v>22</v>
      </c>
      <c r="E115" t="s">
        <v>10</v>
      </c>
      <c r="F115" t="s">
        <v>19</v>
      </c>
      <c r="I115" t="s">
        <v>335</v>
      </c>
      <c r="J115" t="s">
        <v>30</v>
      </c>
      <c r="K115" t="s">
        <v>402</v>
      </c>
      <c r="L115">
        <v>7.6365000000000007</v>
      </c>
      <c r="M115">
        <v>145.23264029166972</v>
      </c>
      <c r="N115">
        <v>0.41694333136908268</v>
      </c>
    </row>
    <row r="116" spans="1:14">
      <c r="A116" t="s">
        <v>18</v>
      </c>
      <c r="B116" t="s">
        <v>337</v>
      </c>
      <c r="C116" t="s">
        <v>338</v>
      </c>
      <c r="D116" t="s">
        <v>22</v>
      </c>
      <c r="E116" t="s">
        <v>10</v>
      </c>
      <c r="F116" t="s">
        <v>19</v>
      </c>
      <c r="I116" t="s">
        <v>337</v>
      </c>
      <c r="J116" t="s">
        <v>30</v>
      </c>
      <c r="K116" t="s">
        <v>402</v>
      </c>
      <c r="L116">
        <v>91.808250000000001</v>
      </c>
      <c r="M116">
        <v>0</v>
      </c>
      <c r="N116">
        <v>0.42926642213526561</v>
      </c>
    </row>
    <row r="117" spans="1:14">
      <c r="A117" t="s">
        <v>18</v>
      </c>
      <c r="B117" t="s">
        <v>339</v>
      </c>
      <c r="C117" t="s">
        <v>340</v>
      </c>
      <c r="D117" t="s">
        <v>22</v>
      </c>
      <c r="E117" t="s">
        <v>10</v>
      </c>
      <c r="F117" t="s">
        <v>19</v>
      </c>
      <c r="I117" t="s">
        <v>339</v>
      </c>
      <c r="J117" t="s">
        <v>30</v>
      </c>
      <c r="K117" t="s">
        <v>402</v>
      </c>
      <c r="L117">
        <v>1.34775</v>
      </c>
      <c r="M117">
        <v>80.785656162241295</v>
      </c>
      <c r="N117">
        <v>0.43300000000000005</v>
      </c>
    </row>
    <row r="118" spans="1:14">
      <c r="A118" t="s">
        <v>18</v>
      </c>
      <c r="B118" t="s">
        <v>341</v>
      </c>
      <c r="C118" t="s">
        <v>342</v>
      </c>
      <c r="D118" t="s">
        <v>22</v>
      </c>
      <c r="E118" t="s">
        <v>10</v>
      </c>
      <c r="F118" t="s">
        <v>19</v>
      </c>
      <c r="I118" t="s">
        <v>341</v>
      </c>
      <c r="J118" t="s">
        <v>30</v>
      </c>
      <c r="K118" t="s">
        <v>402</v>
      </c>
      <c r="L118">
        <v>4.7662499999999994</v>
      </c>
      <c r="M118">
        <v>145.23264029166972</v>
      </c>
      <c r="N118">
        <v>0.42775672698662476</v>
      </c>
    </row>
    <row r="119" spans="1:14">
      <c r="A119" t="s">
        <v>18</v>
      </c>
      <c r="B119" t="s">
        <v>343</v>
      </c>
      <c r="C119" t="s">
        <v>344</v>
      </c>
      <c r="D119" t="s">
        <v>22</v>
      </c>
      <c r="E119" t="s">
        <v>10</v>
      </c>
      <c r="F119" t="s">
        <v>19</v>
      </c>
      <c r="I119" t="s">
        <v>343</v>
      </c>
      <c r="J119" t="s">
        <v>30</v>
      </c>
      <c r="K119" t="s">
        <v>402</v>
      </c>
      <c r="L119">
        <v>58.546499999999988</v>
      </c>
      <c r="M119">
        <v>0</v>
      </c>
      <c r="N119">
        <v>0.43994790038687198</v>
      </c>
    </row>
    <row r="120" spans="1:14">
      <c r="A120" t="s">
        <v>18</v>
      </c>
      <c r="B120" t="s">
        <v>345</v>
      </c>
      <c r="C120" t="s">
        <v>346</v>
      </c>
      <c r="D120" t="s">
        <v>22</v>
      </c>
      <c r="E120" t="s">
        <v>10</v>
      </c>
      <c r="F120" t="s">
        <v>19</v>
      </c>
      <c r="I120" t="s">
        <v>345</v>
      </c>
      <c r="J120" t="s">
        <v>30</v>
      </c>
      <c r="K120" t="s">
        <v>402</v>
      </c>
      <c r="L120">
        <v>1.7265000000000001</v>
      </c>
      <c r="M120">
        <v>80.785656162241295</v>
      </c>
      <c r="N120">
        <v>0.43748913987836663</v>
      </c>
    </row>
    <row r="121" spans="1:14">
      <c r="A121" t="s">
        <v>18</v>
      </c>
      <c r="B121" t="s">
        <v>347</v>
      </c>
      <c r="C121" t="s">
        <v>348</v>
      </c>
      <c r="D121" t="s">
        <v>22</v>
      </c>
      <c r="E121" t="s">
        <v>10</v>
      </c>
      <c r="F121" t="s">
        <v>19</v>
      </c>
      <c r="I121" t="s">
        <v>347</v>
      </c>
      <c r="J121" t="s">
        <v>30</v>
      </c>
      <c r="K121" t="s">
        <v>402</v>
      </c>
      <c r="L121">
        <v>31.122749999999996</v>
      </c>
      <c r="M121">
        <v>0</v>
      </c>
      <c r="N121">
        <v>0.44869373689664316</v>
      </c>
    </row>
    <row r="122" spans="1:14">
      <c r="A122" t="s">
        <v>18</v>
      </c>
      <c r="B122" t="s">
        <v>349</v>
      </c>
      <c r="C122" t="s">
        <v>350</v>
      </c>
      <c r="D122" t="s">
        <v>22</v>
      </c>
      <c r="E122" t="s">
        <v>10</v>
      </c>
      <c r="F122" t="s">
        <v>19</v>
      </c>
      <c r="I122" t="s">
        <v>349</v>
      </c>
      <c r="J122" t="s">
        <v>30</v>
      </c>
      <c r="K122" t="s">
        <v>402</v>
      </c>
      <c r="L122">
        <v>3.3000000000000002E-2</v>
      </c>
      <c r="M122">
        <v>80.785656162241295</v>
      </c>
      <c r="N122">
        <v>0.44800000000000001</v>
      </c>
    </row>
    <row r="123" spans="1:14">
      <c r="A123" t="s">
        <v>18</v>
      </c>
      <c r="B123" t="s">
        <v>351</v>
      </c>
      <c r="C123" t="s">
        <v>352</v>
      </c>
      <c r="D123" t="s">
        <v>22</v>
      </c>
      <c r="E123" t="s">
        <v>10</v>
      </c>
      <c r="F123" t="s">
        <v>19</v>
      </c>
      <c r="I123" t="s">
        <v>351</v>
      </c>
      <c r="J123" t="s">
        <v>30</v>
      </c>
      <c r="K123" t="s">
        <v>402</v>
      </c>
      <c r="L123">
        <v>10.50375</v>
      </c>
      <c r="M123">
        <v>0</v>
      </c>
      <c r="N123">
        <v>0.45569303820064261</v>
      </c>
    </row>
    <row r="124" spans="1:14">
      <c r="A124" t="s">
        <v>18</v>
      </c>
      <c r="B124" t="s">
        <v>353</v>
      </c>
      <c r="C124" t="s">
        <v>354</v>
      </c>
      <c r="D124" t="s">
        <v>22</v>
      </c>
      <c r="E124" t="s">
        <v>10</v>
      </c>
      <c r="F124" t="s">
        <v>19</v>
      </c>
      <c r="I124" t="s">
        <v>353</v>
      </c>
      <c r="J124" t="s">
        <v>30</v>
      </c>
      <c r="K124" t="s">
        <v>402</v>
      </c>
      <c r="L124">
        <v>0.36749999999999994</v>
      </c>
      <c r="M124">
        <v>80.785656162241295</v>
      </c>
      <c r="N124">
        <v>0.46085102040816328</v>
      </c>
    </row>
    <row r="125" spans="1:14">
      <c r="A125" t="s">
        <v>18</v>
      </c>
      <c r="B125" t="s">
        <v>355</v>
      </c>
      <c r="C125" t="s">
        <v>356</v>
      </c>
      <c r="D125" t="s">
        <v>22</v>
      </c>
      <c r="E125" t="s">
        <v>10</v>
      </c>
      <c r="F125" t="s">
        <v>19</v>
      </c>
      <c r="I125" t="s">
        <v>355</v>
      </c>
      <c r="J125" t="s">
        <v>30</v>
      </c>
      <c r="K125" t="s">
        <v>402</v>
      </c>
      <c r="L125">
        <v>2.2342499999999998</v>
      </c>
      <c r="M125">
        <v>145.23264029166972</v>
      </c>
      <c r="N125">
        <v>0.45600000000000002</v>
      </c>
    </row>
    <row r="126" spans="1:14">
      <c r="A126" t="s">
        <v>18</v>
      </c>
      <c r="B126" t="s">
        <v>357</v>
      </c>
      <c r="C126" t="s">
        <v>358</v>
      </c>
      <c r="D126" t="s">
        <v>22</v>
      </c>
      <c r="E126" t="s">
        <v>10</v>
      </c>
      <c r="F126" t="s">
        <v>19</v>
      </c>
      <c r="I126" t="s">
        <v>357</v>
      </c>
      <c r="J126" t="s">
        <v>30</v>
      </c>
      <c r="K126" t="s">
        <v>402</v>
      </c>
      <c r="L126">
        <v>0.67874999999999996</v>
      </c>
      <c r="M126">
        <v>145.23264029166972</v>
      </c>
      <c r="N126">
        <v>0.47099999999999997</v>
      </c>
    </row>
    <row r="127" spans="1:14">
      <c r="A127" t="s">
        <v>18</v>
      </c>
      <c r="B127" t="s">
        <v>359</v>
      </c>
      <c r="C127" t="s">
        <v>360</v>
      </c>
      <c r="D127" t="s">
        <v>22</v>
      </c>
      <c r="E127" t="s">
        <v>10</v>
      </c>
      <c r="F127" t="s">
        <v>19</v>
      </c>
      <c r="I127" t="s">
        <v>359</v>
      </c>
      <c r="J127" t="s">
        <v>30</v>
      </c>
      <c r="K127" t="s">
        <v>402</v>
      </c>
      <c r="L127">
        <v>0.312</v>
      </c>
      <c r="M127">
        <v>80.785656162241295</v>
      </c>
      <c r="N127">
        <v>0.47499999999999998</v>
      </c>
    </row>
    <row r="128" spans="1:14">
      <c r="A128" t="s">
        <v>18</v>
      </c>
      <c r="B128" t="s">
        <v>361</v>
      </c>
      <c r="C128" t="s">
        <v>362</v>
      </c>
      <c r="D128" t="s">
        <v>22</v>
      </c>
      <c r="E128" t="s">
        <v>10</v>
      </c>
      <c r="F128" t="s">
        <v>19</v>
      </c>
      <c r="I128" t="s">
        <v>361</v>
      </c>
      <c r="J128" t="s">
        <v>30</v>
      </c>
      <c r="K128" t="s">
        <v>402</v>
      </c>
      <c r="L128">
        <v>6.0000000000000001E-3</v>
      </c>
      <c r="M128">
        <v>0</v>
      </c>
      <c r="N128">
        <v>0.503</v>
      </c>
    </row>
    <row r="129" spans="1:14">
      <c r="A129" t="s">
        <v>18</v>
      </c>
      <c r="B129" t="s">
        <v>363</v>
      </c>
      <c r="C129" t="s">
        <v>364</v>
      </c>
      <c r="D129" t="s">
        <v>22</v>
      </c>
      <c r="E129" t="s">
        <v>10</v>
      </c>
      <c r="F129" t="s">
        <v>19</v>
      </c>
      <c r="I129" t="s">
        <v>363</v>
      </c>
      <c r="J129" t="s">
        <v>30</v>
      </c>
      <c r="K129" t="s">
        <v>402</v>
      </c>
      <c r="L129">
        <v>1.08975</v>
      </c>
      <c r="M129">
        <v>80.785656162241295</v>
      </c>
      <c r="N129">
        <v>0.51200000000000001</v>
      </c>
    </row>
    <row r="130" spans="1:14">
      <c r="A130" t="s">
        <v>18</v>
      </c>
      <c r="B130" t="s">
        <v>365</v>
      </c>
      <c r="C130" t="s">
        <v>366</v>
      </c>
      <c r="D130" t="s">
        <v>22</v>
      </c>
      <c r="E130" t="s">
        <v>10</v>
      </c>
      <c r="F130" t="s">
        <v>19</v>
      </c>
      <c r="I130" t="s">
        <v>365</v>
      </c>
      <c r="J130" t="s">
        <v>30</v>
      </c>
      <c r="K130" t="s">
        <v>402</v>
      </c>
      <c r="L130">
        <v>2.133</v>
      </c>
      <c r="M130">
        <v>199.69488040104588</v>
      </c>
      <c r="N130">
        <v>0.30207770745428975</v>
      </c>
    </row>
    <row r="131" spans="1:14">
      <c r="A131" t="s">
        <v>18</v>
      </c>
      <c r="B131" t="s">
        <v>367</v>
      </c>
      <c r="C131" t="s">
        <v>368</v>
      </c>
      <c r="D131" t="s">
        <v>22</v>
      </c>
      <c r="E131" t="s">
        <v>10</v>
      </c>
      <c r="F131" t="s">
        <v>19</v>
      </c>
      <c r="I131" t="s">
        <v>367</v>
      </c>
      <c r="J131" t="s">
        <v>30</v>
      </c>
      <c r="K131" t="s">
        <v>402</v>
      </c>
      <c r="L131">
        <v>1.5525</v>
      </c>
      <c r="M131">
        <v>199.69488040104588</v>
      </c>
      <c r="N131">
        <v>0.31117777777777778</v>
      </c>
    </row>
    <row r="132" spans="1:14">
      <c r="A132" t="s">
        <v>18</v>
      </c>
      <c r="B132" t="s">
        <v>369</v>
      </c>
      <c r="C132" t="s">
        <v>370</v>
      </c>
      <c r="D132" t="s">
        <v>22</v>
      </c>
      <c r="E132" t="s">
        <v>10</v>
      </c>
      <c r="F132" t="s">
        <v>19</v>
      </c>
      <c r="I132" t="s">
        <v>369</v>
      </c>
      <c r="J132" t="s">
        <v>30</v>
      </c>
      <c r="K132" t="s">
        <v>402</v>
      </c>
      <c r="L132">
        <v>1.5990000000000002</v>
      </c>
      <c r="M132">
        <v>199.69488040104588</v>
      </c>
      <c r="N132">
        <v>0.35607363977485917</v>
      </c>
    </row>
    <row r="133" spans="1:14">
      <c r="A133" t="s">
        <v>18</v>
      </c>
      <c r="B133" t="s">
        <v>371</v>
      </c>
      <c r="C133" t="s">
        <v>372</v>
      </c>
      <c r="D133" t="s">
        <v>22</v>
      </c>
      <c r="E133" t="s">
        <v>10</v>
      </c>
      <c r="F133" t="s">
        <v>19</v>
      </c>
      <c r="I133" t="s">
        <v>371</v>
      </c>
      <c r="J133" t="s">
        <v>30</v>
      </c>
      <c r="K133" t="s">
        <v>402</v>
      </c>
      <c r="L133">
        <v>0.99</v>
      </c>
      <c r="M133">
        <v>199.69488040104588</v>
      </c>
      <c r="N133">
        <v>0.40199242424242432</v>
      </c>
    </row>
    <row r="134" spans="1:14">
      <c r="A134" t="s">
        <v>18</v>
      </c>
      <c r="B134" t="s">
        <v>373</v>
      </c>
      <c r="C134" t="s">
        <v>374</v>
      </c>
      <c r="D134" t="s">
        <v>22</v>
      </c>
      <c r="E134" t="s">
        <v>10</v>
      </c>
      <c r="F134" t="s">
        <v>19</v>
      </c>
      <c r="I134" t="s">
        <v>373</v>
      </c>
      <c r="J134" t="s">
        <v>30</v>
      </c>
      <c r="K134" t="s">
        <v>402</v>
      </c>
      <c r="L134">
        <v>2.1022500000000002</v>
      </c>
      <c r="M134">
        <v>199.69488040104588</v>
      </c>
      <c r="N134">
        <v>0.41255833036032824</v>
      </c>
    </row>
    <row r="135" spans="1:14">
      <c r="A135" t="s">
        <v>18</v>
      </c>
      <c r="B135" t="s">
        <v>375</v>
      </c>
      <c r="C135" t="s">
        <v>376</v>
      </c>
      <c r="D135" t="s">
        <v>22</v>
      </c>
      <c r="E135" t="s">
        <v>10</v>
      </c>
      <c r="F135" t="s">
        <v>19</v>
      </c>
      <c r="I135" t="s">
        <v>375</v>
      </c>
      <c r="J135" t="s">
        <v>30</v>
      </c>
      <c r="K135" t="s">
        <v>402</v>
      </c>
      <c r="L135">
        <v>1.8817499999999998</v>
      </c>
      <c r="M135">
        <v>199.69488040104588</v>
      </c>
      <c r="N135">
        <v>0.42267875647668396</v>
      </c>
    </row>
    <row r="136" spans="1:14">
      <c r="A136" t="s">
        <v>18</v>
      </c>
      <c r="B136" t="s">
        <v>377</v>
      </c>
      <c r="C136" t="s">
        <v>378</v>
      </c>
      <c r="D136" t="s">
        <v>22</v>
      </c>
      <c r="E136" t="s">
        <v>10</v>
      </c>
      <c r="F136" t="s">
        <v>19</v>
      </c>
      <c r="I136" t="s">
        <v>377</v>
      </c>
      <c r="J136" t="s">
        <v>30</v>
      </c>
      <c r="K136" t="s">
        <v>402</v>
      </c>
      <c r="L136">
        <v>4.7085000000000008</v>
      </c>
      <c r="M136">
        <v>199.69488040104588</v>
      </c>
      <c r="N136">
        <v>0.43268445364765845</v>
      </c>
    </row>
    <row r="137" spans="1:14">
      <c r="A137" t="s">
        <v>18</v>
      </c>
      <c r="B137" t="s">
        <v>379</v>
      </c>
      <c r="C137" t="s">
        <v>380</v>
      </c>
      <c r="D137" t="s">
        <v>22</v>
      </c>
      <c r="E137" t="s">
        <v>10</v>
      </c>
      <c r="F137" t="s">
        <v>19</v>
      </c>
      <c r="I137" t="s">
        <v>379</v>
      </c>
      <c r="J137" t="s">
        <v>30</v>
      </c>
      <c r="K137" t="s">
        <v>402</v>
      </c>
      <c r="L137">
        <v>8.0107499999999998</v>
      </c>
      <c r="M137">
        <v>199.69488040104588</v>
      </c>
      <c r="N137">
        <v>0.4382507255874919</v>
      </c>
    </row>
    <row r="138" spans="1:14">
      <c r="A138" t="s">
        <v>18</v>
      </c>
      <c r="B138" t="s">
        <v>381</v>
      </c>
      <c r="C138" t="s">
        <v>382</v>
      </c>
      <c r="D138" t="s">
        <v>22</v>
      </c>
      <c r="E138" t="s">
        <v>10</v>
      </c>
      <c r="F138" t="s">
        <v>19</v>
      </c>
      <c r="I138" t="s">
        <v>381</v>
      </c>
      <c r="J138" t="s">
        <v>30</v>
      </c>
      <c r="K138" t="s">
        <v>402</v>
      </c>
      <c r="L138">
        <v>6.6990000000000007</v>
      </c>
      <c r="M138">
        <v>199.69488040104588</v>
      </c>
      <c r="N138">
        <v>0.44977675772503356</v>
      </c>
    </row>
    <row r="139" spans="1:14">
      <c r="A139" t="s">
        <v>18</v>
      </c>
      <c r="B139" t="s">
        <v>383</v>
      </c>
      <c r="C139" t="s">
        <v>384</v>
      </c>
      <c r="D139" t="s">
        <v>22</v>
      </c>
      <c r="E139" t="s">
        <v>10</v>
      </c>
      <c r="F139" t="s">
        <v>19</v>
      </c>
      <c r="I139" t="s">
        <v>383</v>
      </c>
      <c r="J139" t="s">
        <v>30</v>
      </c>
      <c r="K139" t="s">
        <v>402</v>
      </c>
      <c r="L139">
        <v>3.9734999999999996</v>
      </c>
      <c r="M139">
        <v>199.69488040104588</v>
      </c>
      <c r="N139">
        <v>0.46257474518686309</v>
      </c>
    </row>
    <row r="140" spans="1:14">
      <c r="A140" t="s">
        <v>18</v>
      </c>
      <c r="B140" t="s">
        <v>385</v>
      </c>
      <c r="C140" t="s">
        <v>386</v>
      </c>
      <c r="D140" t="s">
        <v>22</v>
      </c>
      <c r="E140" t="s">
        <v>10</v>
      </c>
      <c r="F140" t="s">
        <v>19</v>
      </c>
      <c r="I140" t="s">
        <v>385</v>
      </c>
      <c r="J140" t="s">
        <v>30</v>
      </c>
      <c r="K140" t="s">
        <v>402</v>
      </c>
      <c r="L140">
        <v>6.3570000000000002</v>
      </c>
      <c r="M140">
        <v>199.69488040104588</v>
      </c>
      <c r="N140">
        <v>0.46942720622935341</v>
      </c>
    </row>
    <row r="141" spans="1:14">
      <c r="A141" t="s">
        <v>18</v>
      </c>
      <c r="B141" t="s">
        <v>387</v>
      </c>
      <c r="C141" t="s">
        <v>388</v>
      </c>
      <c r="D141" t="s">
        <v>22</v>
      </c>
      <c r="E141" t="s">
        <v>10</v>
      </c>
      <c r="F141" t="s">
        <v>19</v>
      </c>
      <c r="I141" t="s">
        <v>387</v>
      </c>
      <c r="J141" t="s">
        <v>30</v>
      </c>
      <c r="K141" t="s">
        <v>402</v>
      </c>
      <c r="L141">
        <v>8.4262499999999996</v>
      </c>
      <c r="M141">
        <v>199.69488040104588</v>
      </c>
      <c r="N141">
        <v>0.4804869603916333</v>
      </c>
    </row>
    <row r="142" spans="1:14">
      <c r="A142" t="s">
        <v>18</v>
      </c>
      <c r="B142" t="s">
        <v>389</v>
      </c>
      <c r="C142" t="s">
        <v>390</v>
      </c>
      <c r="D142" t="s">
        <v>22</v>
      </c>
      <c r="E142" t="s">
        <v>10</v>
      </c>
      <c r="F142" t="s">
        <v>19</v>
      </c>
      <c r="I142" t="s">
        <v>389</v>
      </c>
      <c r="J142" t="s">
        <v>30</v>
      </c>
      <c r="K142" t="s">
        <v>402</v>
      </c>
      <c r="L142">
        <v>7.0312499999999991</v>
      </c>
      <c r="M142">
        <v>199.69488040104588</v>
      </c>
      <c r="N142">
        <v>0.48929632000000006</v>
      </c>
    </row>
    <row r="143" spans="1:14">
      <c r="A143" t="s">
        <v>18</v>
      </c>
      <c r="B143" t="s">
        <v>391</v>
      </c>
      <c r="C143" t="s">
        <v>392</v>
      </c>
      <c r="D143" t="s">
        <v>393</v>
      </c>
      <c r="E143" t="s">
        <v>10</v>
      </c>
      <c r="F143" t="s">
        <v>15</v>
      </c>
      <c r="I143" t="s">
        <v>391</v>
      </c>
      <c r="J143" t="s">
        <v>31</v>
      </c>
      <c r="K143" t="s">
        <v>20</v>
      </c>
      <c r="L143">
        <v>17.920720700152202</v>
      </c>
    </row>
    <row r="144" spans="1:14">
      <c r="A144" t="s">
        <v>18</v>
      </c>
      <c r="B144" t="s">
        <v>394</v>
      </c>
      <c r="C144" t="s">
        <v>395</v>
      </c>
      <c r="D144" t="s">
        <v>393</v>
      </c>
      <c r="E144" t="s">
        <v>10</v>
      </c>
      <c r="F144" t="s">
        <v>15</v>
      </c>
      <c r="I144" t="s">
        <v>394</v>
      </c>
      <c r="J144" t="s">
        <v>31</v>
      </c>
      <c r="K144" t="s">
        <v>20</v>
      </c>
      <c r="L144">
        <v>9.3129209109003703</v>
      </c>
    </row>
    <row r="145" spans="1:12">
      <c r="A145" t="s">
        <v>18</v>
      </c>
      <c r="B145" t="s">
        <v>396</v>
      </c>
      <c r="C145" t="s">
        <v>397</v>
      </c>
      <c r="D145" t="s">
        <v>393</v>
      </c>
      <c r="E145" t="s">
        <v>10</v>
      </c>
      <c r="F145" t="s">
        <v>15</v>
      </c>
      <c r="I145" t="s">
        <v>396</v>
      </c>
      <c r="J145" t="s">
        <v>31</v>
      </c>
      <c r="K145" t="s">
        <v>20</v>
      </c>
      <c r="L145">
        <v>12.412559419271734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6D8AA-F8A9-4BBE-94C7-C767CA3BCC03}">
  <dimension ref="B2:W61"/>
  <sheetViews>
    <sheetView workbookViewId="0"/>
  </sheetViews>
  <sheetFormatPr defaultColWidth="8.86328125" defaultRowHeight="14.25"/>
  <cols>
    <col min="2" max="2" width="18.86328125" bestFit="1" customWidth="1"/>
    <col min="3" max="3" width="17.59765625" bestFit="1" customWidth="1"/>
    <col min="4" max="4" width="26" customWidth="1"/>
    <col min="5" max="5" width="11.1328125" bestFit="1" customWidth="1"/>
    <col min="6" max="6" width="13.265625" bestFit="1" customWidth="1"/>
    <col min="7" max="7" width="12.1328125" bestFit="1" customWidth="1"/>
    <col min="8" max="8" width="10.265625" bestFit="1" customWidth="1"/>
    <col min="9" max="9" width="16.265625" bestFit="1" customWidth="1"/>
    <col min="10" max="10" width="19.265625" bestFit="1" customWidth="1"/>
    <col min="11" max="11" width="8.86328125" bestFit="1" customWidth="1"/>
    <col min="12" max="12" width="14.265625" bestFit="1" customWidth="1"/>
    <col min="13" max="13" width="9.1328125" bestFit="1" customWidth="1"/>
    <col min="14" max="14" width="13" bestFit="1" customWidth="1"/>
    <col min="15" max="15" width="7.59765625" bestFit="1" customWidth="1"/>
    <col min="16" max="17" width="9" bestFit="1" customWidth="1"/>
    <col min="18" max="18" width="7.59765625" bestFit="1" customWidth="1"/>
    <col min="19" max="20" width="9" bestFit="1" customWidth="1"/>
    <col min="21" max="21" width="10.33203125" bestFit="1" customWidth="1"/>
    <col min="22" max="22" width="12.1328125" bestFit="1" customWidth="1"/>
    <col min="23" max="23" width="3.796875" bestFit="1" customWidth="1"/>
  </cols>
  <sheetData>
    <row r="2" spans="2:23">
      <c r="B2" s="3" t="s">
        <v>25</v>
      </c>
      <c r="C2" s="3"/>
      <c r="D2" s="3"/>
      <c r="E2" s="3"/>
      <c r="F2" s="3"/>
      <c r="G2" s="3"/>
      <c r="H2" s="3"/>
      <c r="I2" s="3"/>
    </row>
    <row r="3" spans="2:23">
      <c r="B3" s="3" t="s">
        <v>42</v>
      </c>
      <c r="C3" s="3" t="s">
        <v>43</v>
      </c>
      <c r="D3" s="3" t="s">
        <v>44</v>
      </c>
      <c r="E3" s="3" t="s">
        <v>27</v>
      </c>
      <c r="F3" s="3" t="s">
        <v>45</v>
      </c>
      <c r="G3" s="3" t="s">
        <v>46</v>
      </c>
      <c r="H3" s="3" t="s">
        <v>47</v>
      </c>
      <c r="I3" s="3" t="s">
        <v>48</v>
      </c>
    </row>
    <row r="4" spans="2:23">
      <c r="B4" s="3" t="s">
        <v>49</v>
      </c>
      <c r="C4" s="3" t="s">
        <v>50</v>
      </c>
      <c r="D4" s="3" t="s">
        <v>51</v>
      </c>
      <c r="E4" s="3" t="s">
        <v>52</v>
      </c>
      <c r="F4" s="3"/>
      <c r="G4" s="6" t="s">
        <v>15</v>
      </c>
      <c r="H4" s="3"/>
      <c r="I4" s="3"/>
    </row>
    <row r="5" spans="2:23">
      <c r="C5" s="3" t="s">
        <v>53</v>
      </c>
      <c r="D5" s="3" t="s">
        <v>54</v>
      </c>
      <c r="E5" s="3" t="s">
        <v>52</v>
      </c>
      <c r="F5" s="3"/>
      <c r="G5" s="6" t="s">
        <v>15</v>
      </c>
    </row>
    <row r="8" spans="2:23">
      <c r="B8" s="6" t="s">
        <v>0</v>
      </c>
      <c r="C8" s="6"/>
      <c r="D8" s="6"/>
      <c r="E8" s="6"/>
      <c r="F8" s="6"/>
      <c r="G8" s="6"/>
      <c r="H8" s="7"/>
      <c r="I8" s="7"/>
      <c r="J8" s="7"/>
      <c r="K8" s="7"/>
      <c r="L8" s="7"/>
      <c r="M8" s="8" t="s">
        <v>55</v>
      </c>
      <c r="O8" s="7"/>
      <c r="P8" s="7"/>
      <c r="Q8" s="7"/>
      <c r="R8" s="7"/>
      <c r="S8" s="7"/>
      <c r="T8" s="7"/>
      <c r="U8" s="7"/>
      <c r="V8" s="7"/>
      <c r="W8" s="7"/>
    </row>
    <row r="9" spans="2:23">
      <c r="B9" s="6" t="s">
        <v>6</v>
      </c>
      <c r="C9" s="6" t="s">
        <v>1</v>
      </c>
      <c r="D9" s="6" t="s">
        <v>7</v>
      </c>
      <c r="E9" s="6" t="s">
        <v>56</v>
      </c>
      <c r="F9" s="6" t="s">
        <v>57</v>
      </c>
      <c r="G9" s="6" t="s">
        <v>12</v>
      </c>
      <c r="H9" s="7"/>
      <c r="I9" s="7" t="s">
        <v>1</v>
      </c>
      <c r="J9" s="7" t="s">
        <v>58</v>
      </c>
      <c r="K9" s="7" t="s">
        <v>59</v>
      </c>
      <c r="L9" s="7" t="s">
        <v>26</v>
      </c>
      <c r="M9" s="8" t="s">
        <v>60</v>
      </c>
      <c r="N9" s="7">
        <f>J35</f>
        <v>2020</v>
      </c>
      <c r="O9" s="7">
        <f t="shared" ref="O9:T9" si="0">K35</f>
        <v>2025</v>
      </c>
      <c r="P9" s="7">
        <f t="shared" si="0"/>
        <v>2030</v>
      </c>
      <c r="Q9" s="7">
        <f t="shared" si="0"/>
        <v>2035</v>
      </c>
      <c r="R9" s="7">
        <f t="shared" si="0"/>
        <v>2040</v>
      </c>
      <c r="S9" s="7">
        <f t="shared" si="0"/>
        <v>2045</v>
      </c>
      <c r="T9" s="7">
        <f t="shared" si="0"/>
        <v>2050</v>
      </c>
      <c r="U9" s="7" t="s">
        <v>3</v>
      </c>
      <c r="V9" s="7" t="s">
        <v>61</v>
      </c>
      <c r="W9" t="s">
        <v>62</v>
      </c>
    </row>
    <row r="10" spans="2:23">
      <c r="B10" s="6" t="s">
        <v>63</v>
      </c>
      <c r="C10" s="6" t="s">
        <v>64</v>
      </c>
      <c r="D10" s="9" t="s">
        <v>65</v>
      </c>
      <c r="E10" s="6" t="s">
        <v>52</v>
      </c>
      <c r="F10" s="6" t="s">
        <v>10</v>
      </c>
      <c r="G10" s="6" t="s">
        <v>15</v>
      </c>
      <c r="H10" s="7"/>
      <c r="I10" s="7" t="s">
        <v>66</v>
      </c>
      <c r="J10" s="7" t="s">
        <v>67</v>
      </c>
      <c r="K10" s="3" t="s">
        <v>53</v>
      </c>
      <c r="L10" s="3" t="s">
        <v>20</v>
      </c>
      <c r="M10" s="7" t="s">
        <v>19</v>
      </c>
      <c r="N10" s="10">
        <f>1/N17</f>
        <v>1.1764705882352942</v>
      </c>
      <c r="O10" s="10"/>
      <c r="P10" s="10"/>
      <c r="Q10" s="10"/>
      <c r="R10" s="10"/>
      <c r="S10" s="10"/>
      <c r="T10" s="10"/>
      <c r="U10" s="7"/>
      <c r="V10" s="6" t="str">
        <f>K10</f>
        <v>AuxStoOUT</v>
      </c>
      <c r="W10">
        <v>20</v>
      </c>
    </row>
    <row r="11" spans="2:23">
      <c r="B11" s="6"/>
      <c r="C11" s="8" t="s">
        <v>66</v>
      </c>
      <c r="D11" s="8" t="s">
        <v>68</v>
      </c>
      <c r="E11" s="6" t="s">
        <v>52</v>
      </c>
      <c r="F11" s="6" t="s">
        <v>10</v>
      </c>
      <c r="G11" s="6" t="s">
        <v>15</v>
      </c>
      <c r="H11" s="7"/>
      <c r="I11" s="7" t="s">
        <v>66</v>
      </c>
      <c r="J11" s="7" t="s">
        <v>69</v>
      </c>
      <c r="K11" s="7" t="s">
        <v>70</v>
      </c>
      <c r="L11" s="7" t="s">
        <v>20</v>
      </c>
      <c r="M11" s="7" t="s">
        <v>15</v>
      </c>
      <c r="N11" s="10">
        <f>4/24</f>
        <v>0.16666666666666666</v>
      </c>
      <c r="O11" s="4"/>
      <c r="P11" s="4"/>
      <c r="Q11" s="4"/>
      <c r="R11" s="4"/>
      <c r="S11" s="4"/>
      <c r="T11" s="4"/>
      <c r="U11" s="6" t="str">
        <f>L11</f>
        <v>ELC</v>
      </c>
    </row>
    <row r="12" spans="2:23">
      <c r="B12" s="6"/>
      <c r="C12" s="6"/>
      <c r="D12" s="6"/>
      <c r="E12" s="6"/>
      <c r="F12" s="6"/>
      <c r="G12" s="6"/>
      <c r="H12" s="7"/>
      <c r="I12" s="7" t="s">
        <v>66</v>
      </c>
      <c r="J12" s="7" t="s">
        <v>69</v>
      </c>
      <c r="K12" s="7" t="s">
        <v>28</v>
      </c>
      <c r="L12" s="7"/>
      <c r="M12" s="8" t="s">
        <v>15</v>
      </c>
      <c r="N12" s="10">
        <v>1</v>
      </c>
      <c r="O12" s="10"/>
      <c r="P12" s="10"/>
      <c r="Q12" s="10"/>
      <c r="R12" s="10"/>
      <c r="S12" s="10"/>
      <c r="T12" s="10"/>
      <c r="U12" s="7"/>
      <c r="V12" s="7"/>
    </row>
    <row r="13" spans="2:23">
      <c r="B13" s="6"/>
      <c r="C13" s="6"/>
      <c r="D13" s="6"/>
      <c r="E13" s="6"/>
      <c r="F13" s="6"/>
      <c r="G13" s="6"/>
      <c r="H13" s="7"/>
      <c r="I13" s="7" t="s">
        <v>66</v>
      </c>
      <c r="J13" s="7" t="s">
        <v>71</v>
      </c>
      <c r="K13" s="7"/>
      <c r="L13" s="7"/>
      <c r="M13" s="8"/>
      <c r="N13" s="10">
        <f>J40</f>
        <v>1363</v>
      </c>
      <c r="O13" s="10">
        <f t="shared" ref="O13:T13" si="1">K40</f>
        <v>956</v>
      </c>
      <c r="P13" s="10">
        <f t="shared" si="1"/>
        <v>784</v>
      </c>
      <c r="Q13" s="10">
        <f t="shared" si="1"/>
        <v>735</v>
      </c>
      <c r="R13" s="10">
        <f t="shared" si="1"/>
        <v>686</v>
      </c>
      <c r="S13" s="10">
        <f t="shared" si="1"/>
        <v>637</v>
      </c>
      <c r="T13" s="10">
        <f t="shared" si="1"/>
        <v>588</v>
      </c>
      <c r="U13" s="7"/>
      <c r="V13" s="7"/>
    </row>
    <row r="14" spans="2:23">
      <c r="I14" t="s">
        <v>66</v>
      </c>
      <c r="J14" t="s">
        <v>72</v>
      </c>
      <c r="N14" s="4">
        <f>J44</f>
        <v>34</v>
      </c>
      <c r="O14" s="4">
        <f t="shared" ref="O14:T14" si="2">K44</f>
        <v>24</v>
      </c>
      <c r="P14" s="4">
        <f t="shared" si="2"/>
        <v>20</v>
      </c>
      <c r="Q14" s="4">
        <f t="shared" si="2"/>
        <v>18</v>
      </c>
      <c r="R14" s="4">
        <f t="shared" si="2"/>
        <v>17</v>
      </c>
      <c r="S14" s="4">
        <f t="shared" si="2"/>
        <v>16</v>
      </c>
      <c r="T14" s="4">
        <f t="shared" si="2"/>
        <v>15</v>
      </c>
    </row>
    <row r="15" spans="2:23">
      <c r="I15" t="s">
        <v>66</v>
      </c>
      <c r="J15" t="s">
        <v>73</v>
      </c>
      <c r="M15" t="s">
        <v>19</v>
      </c>
      <c r="N15" s="4">
        <v>1</v>
      </c>
      <c r="O15" s="4"/>
      <c r="P15" s="4"/>
      <c r="Q15" s="4"/>
      <c r="R15" s="4"/>
      <c r="S15" s="4"/>
      <c r="T15" s="4"/>
    </row>
    <row r="16" spans="2:23">
      <c r="I16" t="s">
        <v>66</v>
      </c>
      <c r="J16" t="s">
        <v>74</v>
      </c>
      <c r="N16" s="10">
        <v>31.536000000000001</v>
      </c>
      <c r="O16" s="4"/>
      <c r="P16" s="4"/>
      <c r="Q16" s="4"/>
      <c r="R16" s="4"/>
      <c r="S16" s="4"/>
      <c r="T16" s="4"/>
    </row>
    <row r="17" spans="9:23">
      <c r="I17" t="s">
        <v>66</v>
      </c>
      <c r="J17" t="s">
        <v>75</v>
      </c>
      <c r="N17" s="4">
        <v>0.85</v>
      </c>
      <c r="O17" s="4"/>
      <c r="P17" s="4"/>
      <c r="Q17" s="4"/>
      <c r="R17" s="4"/>
      <c r="S17" s="4"/>
      <c r="T17" s="4"/>
    </row>
    <row r="18" spans="9:23">
      <c r="I18" t="s">
        <v>64</v>
      </c>
      <c r="J18" t="s">
        <v>67</v>
      </c>
      <c r="K18" s="3" t="s">
        <v>53</v>
      </c>
      <c r="L18" s="3" t="s">
        <v>20</v>
      </c>
      <c r="M18" t="s">
        <v>19</v>
      </c>
      <c r="N18" s="10">
        <f>1/N25</f>
        <v>1.1764705882352942</v>
      </c>
      <c r="O18" s="4"/>
      <c r="P18" s="4"/>
      <c r="Q18" s="4"/>
      <c r="R18" s="4"/>
      <c r="S18" s="4"/>
      <c r="T18" s="4"/>
      <c r="U18" s="7"/>
      <c r="V18" s="6" t="str">
        <f>K18</f>
        <v>AuxStoOUT</v>
      </c>
      <c r="W18">
        <v>20</v>
      </c>
    </row>
    <row r="19" spans="9:23">
      <c r="I19" t="s">
        <v>64</v>
      </c>
      <c r="J19" t="s">
        <v>69</v>
      </c>
      <c r="K19" t="s">
        <v>70</v>
      </c>
      <c r="L19" t="s">
        <v>20</v>
      </c>
      <c r="M19" t="s">
        <v>15</v>
      </c>
      <c r="N19" s="4">
        <f>8/24</f>
        <v>0.33333333333333331</v>
      </c>
      <c r="O19" s="4"/>
      <c r="P19" s="4"/>
      <c r="Q19" s="4"/>
      <c r="R19" s="4"/>
      <c r="S19" s="4"/>
      <c r="T19" s="4"/>
      <c r="U19" s="6" t="str">
        <f>L19</f>
        <v>ELC</v>
      </c>
    </row>
    <row r="20" spans="9:23">
      <c r="I20" t="s">
        <v>64</v>
      </c>
      <c r="J20" t="s">
        <v>69</v>
      </c>
      <c r="K20" t="s">
        <v>28</v>
      </c>
      <c r="M20" t="s">
        <v>15</v>
      </c>
      <c r="N20" s="4">
        <v>1</v>
      </c>
      <c r="O20" s="4"/>
      <c r="P20" s="4"/>
      <c r="Q20" s="4"/>
      <c r="R20" s="4"/>
      <c r="S20" s="4"/>
      <c r="T20" s="4"/>
    </row>
    <row r="21" spans="9:23">
      <c r="I21" t="s">
        <v>64</v>
      </c>
      <c r="J21" t="s">
        <v>71</v>
      </c>
      <c r="N21" s="4">
        <f>J49</f>
        <v>2470</v>
      </c>
      <c r="O21" s="4">
        <f t="shared" ref="O21:T21" si="3">K49</f>
        <v>1714</v>
      </c>
      <c r="P21" s="4">
        <f t="shared" si="3"/>
        <v>1371</v>
      </c>
      <c r="Q21" s="4">
        <f t="shared" si="3"/>
        <v>1277</v>
      </c>
      <c r="R21" s="4">
        <f t="shared" si="3"/>
        <v>1183</v>
      </c>
      <c r="S21" s="4">
        <f t="shared" si="3"/>
        <v>1089</v>
      </c>
      <c r="T21" s="4">
        <f t="shared" si="3"/>
        <v>995</v>
      </c>
    </row>
    <row r="22" spans="9:23">
      <c r="I22" t="s">
        <v>64</v>
      </c>
      <c r="J22" t="s">
        <v>72</v>
      </c>
      <c r="N22" s="4">
        <f>J53</f>
        <v>62</v>
      </c>
      <c r="O22" s="4">
        <f t="shared" ref="O22:T22" si="4">K53</f>
        <v>43</v>
      </c>
      <c r="P22" s="4">
        <f t="shared" si="4"/>
        <v>34</v>
      </c>
      <c r="Q22" s="4">
        <f t="shared" si="4"/>
        <v>32</v>
      </c>
      <c r="R22" s="4">
        <f t="shared" si="4"/>
        <v>30</v>
      </c>
      <c r="S22" s="4">
        <f t="shared" si="4"/>
        <v>27</v>
      </c>
      <c r="T22" s="4">
        <f t="shared" si="4"/>
        <v>25</v>
      </c>
    </row>
    <row r="23" spans="9:23">
      <c r="I23" t="s">
        <v>64</v>
      </c>
      <c r="J23" t="s">
        <v>73</v>
      </c>
      <c r="M23" t="s">
        <v>19</v>
      </c>
      <c r="N23" s="4">
        <v>1</v>
      </c>
      <c r="O23" s="4"/>
      <c r="P23" s="4"/>
      <c r="Q23" s="4"/>
      <c r="R23" s="4"/>
      <c r="S23" s="4"/>
      <c r="T23" s="4"/>
    </row>
    <row r="24" spans="9:23">
      <c r="I24" t="s">
        <v>64</v>
      </c>
      <c r="J24" t="s">
        <v>74</v>
      </c>
      <c r="N24" s="10">
        <v>31.536000000000001</v>
      </c>
      <c r="O24" s="4"/>
      <c r="P24" s="4"/>
      <c r="Q24" s="4"/>
      <c r="R24" s="4"/>
      <c r="S24" s="4"/>
      <c r="T24" s="4"/>
    </row>
    <row r="25" spans="9:23">
      <c r="I25" t="s">
        <v>64</v>
      </c>
      <c r="J25" t="s">
        <v>75</v>
      </c>
      <c r="N25" s="4">
        <v>0.85</v>
      </c>
      <c r="O25" s="4"/>
      <c r="P25" s="4"/>
      <c r="Q25" s="4"/>
      <c r="R25" s="4"/>
      <c r="S25" s="4"/>
      <c r="T25" s="4"/>
    </row>
    <row r="31" spans="9:23" ht="15.75">
      <c r="I31" s="11" t="s">
        <v>76</v>
      </c>
      <c r="J31" s="12"/>
      <c r="K31" s="12"/>
      <c r="L31" s="12"/>
      <c r="M31" s="12"/>
      <c r="N31" s="12"/>
      <c r="O31" s="12"/>
      <c r="P31" s="12"/>
    </row>
    <row r="32" spans="9:23" ht="15.75">
      <c r="I32" s="11" t="s">
        <v>77</v>
      </c>
      <c r="J32" s="12"/>
      <c r="K32" s="12"/>
      <c r="L32" s="12"/>
      <c r="M32" s="12"/>
      <c r="N32" s="12"/>
      <c r="O32" s="12"/>
      <c r="P32" s="12"/>
    </row>
    <row r="33" spans="9:16">
      <c r="I33" s="13"/>
      <c r="J33" s="13"/>
      <c r="K33" s="13"/>
      <c r="L33" s="13"/>
      <c r="M33" s="13"/>
      <c r="N33" s="13"/>
      <c r="O33" s="13"/>
      <c r="P33" s="13"/>
    </row>
    <row r="34" spans="9:16" ht="15.75">
      <c r="I34" s="14" t="s">
        <v>78</v>
      </c>
      <c r="J34" s="15"/>
      <c r="K34" s="15"/>
      <c r="L34" s="15"/>
      <c r="M34" s="15"/>
      <c r="N34" s="15"/>
      <c r="O34" s="15"/>
      <c r="P34" s="15"/>
    </row>
    <row r="35" spans="9:16" ht="15.75">
      <c r="I35" s="15"/>
      <c r="J35" s="15">
        <v>2020</v>
      </c>
      <c r="K35" s="15">
        <v>2025</v>
      </c>
      <c r="L35" s="15">
        <v>2030</v>
      </c>
      <c r="M35" s="15">
        <v>2035</v>
      </c>
      <c r="N35" s="15">
        <v>2040</v>
      </c>
      <c r="O35" s="15">
        <v>2045</v>
      </c>
      <c r="P35" s="15">
        <v>2050</v>
      </c>
    </row>
    <row r="36" spans="9:16" ht="15.75">
      <c r="I36" s="16" t="s">
        <v>79</v>
      </c>
      <c r="J36" s="15"/>
      <c r="K36" s="15"/>
      <c r="L36" s="15"/>
      <c r="M36" s="15"/>
      <c r="N36" s="15"/>
      <c r="O36" s="15"/>
      <c r="P36" s="15"/>
    </row>
    <row r="37" spans="9:16" ht="15.75">
      <c r="I37" s="14" t="s">
        <v>80</v>
      </c>
      <c r="J37" s="15"/>
      <c r="K37" s="15"/>
      <c r="L37" s="15"/>
      <c r="M37" s="15"/>
      <c r="N37" s="15"/>
      <c r="O37" s="15"/>
      <c r="P37" s="15"/>
    </row>
    <row r="38" spans="9:16" ht="15.75">
      <c r="I38" s="15" t="s">
        <v>81</v>
      </c>
      <c r="J38" s="17">
        <v>1363</v>
      </c>
      <c r="K38" s="17">
        <v>839</v>
      </c>
      <c r="L38" s="17">
        <v>566</v>
      </c>
      <c r="M38" s="17">
        <v>512</v>
      </c>
      <c r="N38" s="17">
        <v>454</v>
      </c>
      <c r="O38" s="17">
        <v>400</v>
      </c>
      <c r="P38" s="17">
        <v>346</v>
      </c>
    </row>
    <row r="39" spans="9:16" ht="15.75">
      <c r="I39" s="15" t="s">
        <v>82</v>
      </c>
      <c r="J39" s="17">
        <v>1363</v>
      </c>
      <c r="K39" s="17">
        <v>1167</v>
      </c>
      <c r="L39" s="17">
        <v>981</v>
      </c>
      <c r="M39" s="17">
        <v>981</v>
      </c>
      <c r="N39" s="17">
        <v>981</v>
      </c>
      <c r="O39" s="17">
        <v>981</v>
      </c>
      <c r="P39" s="17">
        <v>981</v>
      </c>
    </row>
    <row r="40" spans="9:16" ht="15.75">
      <c r="I40" s="15" t="s">
        <v>83</v>
      </c>
      <c r="J40" s="17">
        <v>1363</v>
      </c>
      <c r="K40" s="17">
        <v>956</v>
      </c>
      <c r="L40" s="17">
        <v>784</v>
      </c>
      <c r="M40" s="17">
        <v>735</v>
      </c>
      <c r="N40" s="17">
        <v>686</v>
      </c>
      <c r="O40" s="17">
        <v>637</v>
      </c>
      <c r="P40" s="17">
        <v>588</v>
      </c>
    </row>
    <row r="41" spans="9:16" ht="15.75">
      <c r="I41" s="14" t="s">
        <v>84</v>
      </c>
      <c r="J41" s="18"/>
      <c r="K41" s="18"/>
      <c r="L41" s="18"/>
      <c r="M41" s="18"/>
      <c r="N41" s="18"/>
      <c r="O41" s="18"/>
      <c r="P41" s="18"/>
    </row>
    <row r="42" spans="9:16" ht="15.75">
      <c r="I42" s="15" t="s">
        <v>81</v>
      </c>
      <c r="J42" s="19">
        <v>34</v>
      </c>
      <c r="K42" s="19">
        <v>21</v>
      </c>
      <c r="L42" s="19">
        <v>14</v>
      </c>
      <c r="M42" s="19">
        <v>13</v>
      </c>
      <c r="N42" s="19">
        <v>11</v>
      </c>
      <c r="O42" s="19">
        <v>10</v>
      </c>
      <c r="P42" s="19">
        <v>9</v>
      </c>
    </row>
    <row r="43" spans="9:16" ht="15.75">
      <c r="I43" s="15" t="s">
        <v>82</v>
      </c>
      <c r="J43" s="19">
        <v>34</v>
      </c>
      <c r="K43" s="19">
        <v>29</v>
      </c>
      <c r="L43" s="19">
        <v>25</v>
      </c>
      <c r="M43" s="19">
        <v>25</v>
      </c>
      <c r="N43" s="19">
        <v>25</v>
      </c>
      <c r="O43" s="19">
        <v>25</v>
      </c>
      <c r="P43" s="19">
        <v>25</v>
      </c>
    </row>
    <row r="44" spans="9:16" ht="15.75">
      <c r="I44" s="15" t="s">
        <v>83</v>
      </c>
      <c r="J44" s="19">
        <v>34</v>
      </c>
      <c r="K44" s="19">
        <v>24</v>
      </c>
      <c r="L44" s="19">
        <v>20</v>
      </c>
      <c r="M44" s="19">
        <v>18</v>
      </c>
      <c r="N44" s="19">
        <v>17</v>
      </c>
      <c r="O44" s="19">
        <v>16</v>
      </c>
      <c r="P44" s="19">
        <v>15</v>
      </c>
    </row>
    <row r="45" spans="9:16" ht="15.75">
      <c r="I45" s="16" t="s">
        <v>85</v>
      </c>
      <c r="J45" s="18"/>
      <c r="K45" s="18"/>
      <c r="L45" s="18"/>
      <c r="M45" s="18"/>
      <c r="N45" s="18"/>
      <c r="O45" s="18"/>
      <c r="P45" s="18"/>
    </row>
    <row r="46" spans="9:16" ht="15.75">
      <c r="I46" s="14" t="s">
        <v>80</v>
      </c>
      <c r="J46" s="18"/>
      <c r="K46" s="18"/>
      <c r="L46" s="18"/>
      <c r="M46" s="18"/>
      <c r="N46" s="18"/>
      <c r="O46" s="18"/>
      <c r="P46" s="18"/>
    </row>
    <row r="47" spans="9:16" ht="15.75">
      <c r="I47" s="15" t="s">
        <v>81</v>
      </c>
      <c r="J47" s="17">
        <v>2470</v>
      </c>
      <c r="K47" s="17">
        <v>1518</v>
      </c>
      <c r="L47" s="17">
        <v>1024</v>
      </c>
      <c r="M47" s="17">
        <v>927</v>
      </c>
      <c r="N47" s="17">
        <v>822</v>
      </c>
      <c r="O47" s="17">
        <v>724</v>
      </c>
      <c r="P47" s="17">
        <v>626</v>
      </c>
    </row>
    <row r="48" spans="9:16" ht="15.75">
      <c r="I48" s="15" t="s">
        <v>82</v>
      </c>
      <c r="J48" s="17">
        <v>2470</v>
      </c>
      <c r="K48" s="17">
        <v>2111</v>
      </c>
      <c r="L48" s="17">
        <v>1754</v>
      </c>
      <c r="M48" s="17">
        <v>1754</v>
      </c>
      <c r="N48" s="17">
        <v>1754</v>
      </c>
      <c r="O48" s="17">
        <v>1754</v>
      </c>
      <c r="P48" s="17">
        <v>1754</v>
      </c>
    </row>
    <row r="49" spans="9:16" ht="15.75">
      <c r="I49" s="15" t="s">
        <v>83</v>
      </c>
      <c r="J49" s="17">
        <v>2470</v>
      </c>
      <c r="K49" s="17">
        <v>1714</v>
      </c>
      <c r="L49" s="17">
        <v>1371</v>
      </c>
      <c r="M49" s="17">
        <v>1277</v>
      </c>
      <c r="N49" s="17">
        <v>1183</v>
      </c>
      <c r="O49" s="17">
        <v>1089</v>
      </c>
      <c r="P49" s="17">
        <v>995</v>
      </c>
    </row>
    <row r="50" spans="9:16" ht="15.75">
      <c r="I50" s="14" t="s">
        <v>84</v>
      </c>
      <c r="J50" s="18"/>
      <c r="K50" s="18"/>
      <c r="L50" s="18"/>
      <c r="M50" s="18"/>
      <c r="N50" s="18"/>
      <c r="O50" s="18"/>
      <c r="P50" s="18"/>
    </row>
    <row r="51" spans="9:16" ht="15.75">
      <c r="I51" s="15" t="s">
        <v>81</v>
      </c>
      <c r="J51" s="19">
        <v>62</v>
      </c>
      <c r="K51" s="19">
        <v>38</v>
      </c>
      <c r="L51" s="19">
        <v>26</v>
      </c>
      <c r="M51" s="19">
        <v>23</v>
      </c>
      <c r="N51" s="19">
        <v>21</v>
      </c>
      <c r="O51" s="19">
        <v>18</v>
      </c>
      <c r="P51" s="19">
        <v>16</v>
      </c>
    </row>
    <row r="52" spans="9:16" ht="15.75">
      <c r="I52" s="15" t="s">
        <v>82</v>
      </c>
      <c r="J52" s="19">
        <v>62</v>
      </c>
      <c r="K52" s="19">
        <v>53</v>
      </c>
      <c r="L52" s="19">
        <v>44</v>
      </c>
      <c r="M52" s="19">
        <v>44</v>
      </c>
      <c r="N52" s="19">
        <v>44</v>
      </c>
      <c r="O52" s="19">
        <v>44</v>
      </c>
      <c r="P52" s="19">
        <v>44</v>
      </c>
    </row>
    <row r="53" spans="9:16" ht="15.75">
      <c r="I53" s="15" t="s">
        <v>83</v>
      </c>
      <c r="J53" s="19">
        <v>62</v>
      </c>
      <c r="K53" s="19">
        <v>43</v>
      </c>
      <c r="L53" s="19">
        <v>34</v>
      </c>
      <c r="M53" s="19">
        <v>32</v>
      </c>
      <c r="N53" s="19">
        <v>30</v>
      </c>
      <c r="O53" s="19">
        <v>27</v>
      </c>
      <c r="P53" s="19">
        <v>25</v>
      </c>
    </row>
    <row r="54" spans="9:16">
      <c r="I54" s="13"/>
      <c r="J54" s="13"/>
      <c r="K54" s="13"/>
      <c r="L54" s="13"/>
      <c r="M54" s="13"/>
      <c r="N54" s="13"/>
      <c r="O54" s="13"/>
      <c r="P54" s="13"/>
    </row>
    <row r="55" spans="9:16" ht="15.75">
      <c r="I55" s="12" t="s">
        <v>86</v>
      </c>
      <c r="J55" s="12">
        <v>0.85</v>
      </c>
      <c r="K55" s="12"/>
      <c r="L55" s="12"/>
      <c r="M55" s="12"/>
      <c r="N55" s="12"/>
      <c r="O55" s="12"/>
      <c r="P55" s="12"/>
    </row>
    <row r="56" spans="9:16" ht="15.75">
      <c r="I56" s="12" t="s">
        <v>87</v>
      </c>
      <c r="J56" s="12"/>
      <c r="K56" s="12"/>
      <c r="L56" s="12"/>
      <c r="M56" s="12"/>
      <c r="N56" s="12"/>
      <c r="O56" s="12"/>
      <c r="P56" s="12"/>
    </row>
    <row r="57" spans="9:16" ht="15.75">
      <c r="I57" s="12" t="s">
        <v>88</v>
      </c>
      <c r="J57" s="12"/>
      <c r="K57" s="12"/>
      <c r="L57" s="12"/>
      <c r="M57" s="20"/>
      <c r="N57" s="12"/>
      <c r="O57" s="12"/>
      <c r="P57" s="12"/>
    </row>
    <row r="58" spans="9:16" ht="15.75">
      <c r="I58" s="12"/>
      <c r="J58" s="12"/>
      <c r="K58" s="12"/>
      <c r="L58" s="12"/>
      <c r="M58" s="20"/>
      <c r="N58" s="12"/>
      <c r="O58" s="12"/>
      <c r="P58" s="12"/>
    </row>
    <row r="59" spans="9:16" ht="15.75">
      <c r="I59" s="12"/>
      <c r="J59" s="20"/>
      <c r="K59" s="12"/>
      <c r="L59" s="12"/>
      <c r="M59" s="20"/>
      <c r="N59" s="12"/>
      <c r="O59" s="12"/>
      <c r="P59" s="12"/>
    </row>
    <row r="60" spans="9:16" ht="15.75">
      <c r="I60" s="12"/>
      <c r="J60" s="20"/>
      <c r="K60" s="12"/>
      <c r="L60" s="12"/>
      <c r="M60" s="12"/>
      <c r="N60" s="12"/>
      <c r="O60" s="12"/>
      <c r="P60" s="12"/>
    </row>
    <row r="61" spans="9:16" ht="15.75">
      <c r="I61" s="12"/>
      <c r="J61" s="20"/>
      <c r="K61" s="12"/>
      <c r="L61" s="12"/>
      <c r="M61" s="12"/>
      <c r="N61" s="12"/>
      <c r="O61" s="12"/>
      <c r="P61" s="1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EA90E-43F0-4F26-A089-D51219939B11}">
  <dimension ref="B3:Y8"/>
  <sheetViews>
    <sheetView tabSelected="1" workbookViewId="0">
      <selection activeCell="N6" sqref="N6"/>
    </sheetView>
  </sheetViews>
  <sheetFormatPr defaultRowHeight="14.25"/>
  <cols>
    <col min="2" max="2" width="11.53125" bestFit="1" customWidth="1"/>
    <col min="3" max="3" width="8.1328125" bestFit="1" customWidth="1"/>
    <col min="4" max="4" width="14.86328125" bestFit="1" customWidth="1"/>
    <col min="5" max="5" width="11.59765625" bestFit="1" customWidth="1"/>
    <col min="6" max="6" width="14.86328125" bestFit="1" customWidth="1"/>
    <col min="7" max="7" width="9.59765625" bestFit="1" customWidth="1"/>
    <col min="8" max="8" width="9" bestFit="1" customWidth="1"/>
    <col min="9" max="9" width="4.73046875" bestFit="1" customWidth="1"/>
    <col min="10" max="10" width="1.73046875" bestFit="1" customWidth="1"/>
    <col min="11" max="11" width="6.73046875" bestFit="1" customWidth="1"/>
    <col min="12" max="12" width="14.796875" bestFit="1" customWidth="1"/>
    <col min="13" max="13" width="3.796875" bestFit="1" customWidth="1"/>
    <col min="14" max="14" width="6.265625" bestFit="1" customWidth="1"/>
    <col min="15" max="15" width="7.9296875" bestFit="1" customWidth="1"/>
    <col min="16" max="16" width="4.46484375" bestFit="1" customWidth="1"/>
    <col min="18" max="18" width="9.796875" bestFit="1" customWidth="1"/>
    <col min="19" max="19" width="11.53125" bestFit="1" customWidth="1"/>
    <col min="20" max="20" width="37.9296875" bestFit="1" customWidth="1"/>
    <col min="21" max="21" width="4.06640625" bestFit="1" customWidth="1"/>
    <col min="22" max="22" width="4.3984375" bestFit="1" customWidth="1"/>
    <col min="23" max="23" width="7.59765625" bestFit="1" customWidth="1"/>
    <col min="25" max="25" width="6.73046875" bestFit="1" customWidth="1"/>
  </cols>
  <sheetData>
    <row r="3" spans="2:25">
      <c r="B3" s="24"/>
      <c r="C3" s="24"/>
      <c r="D3" s="24"/>
      <c r="E3" s="24"/>
      <c r="F3" s="24"/>
      <c r="G3" s="24"/>
      <c r="H3" s="24" t="s">
        <v>89</v>
      </c>
      <c r="I3" s="24"/>
      <c r="J3" s="24"/>
      <c r="K3" s="24"/>
      <c r="L3" s="24"/>
      <c r="M3" s="24"/>
      <c r="N3" s="24"/>
      <c r="O3" s="24"/>
      <c r="P3" s="24"/>
      <c r="Q3" s="24"/>
      <c r="R3" s="24" t="s">
        <v>0</v>
      </c>
      <c r="S3" s="24"/>
      <c r="T3" s="24"/>
      <c r="U3" s="24"/>
      <c r="V3" s="24"/>
      <c r="W3" s="24"/>
      <c r="X3" s="24"/>
      <c r="Y3" s="24"/>
    </row>
    <row r="4" spans="2:25">
      <c r="B4" s="24" t="s">
        <v>1</v>
      </c>
      <c r="C4" t="s">
        <v>2</v>
      </c>
      <c r="D4" t="s">
        <v>3</v>
      </c>
      <c r="E4" t="s">
        <v>61</v>
      </c>
      <c r="F4" t="s">
        <v>59</v>
      </c>
      <c r="G4" t="s">
        <v>90</v>
      </c>
      <c r="H4" t="s">
        <v>91</v>
      </c>
      <c r="I4">
        <v>2030</v>
      </c>
      <c r="J4">
        <v>0</v>
      </c>
      <c r="K4" s="24" t="s">
        <v>92</v>
      </c>
      <c r="L4" s="24" t="s">
        <v>93</v>
      </c>
      <c r="M4" s="24" t="s">
        <v>62</v>
      </c>
      <c r="N4" s="24" t="s">
        <v>107</v>
      </c>
      <c r="O4" s="24" t="s">
        <v>94</v>
      </c>
      <c r="P4" s="24" t="s">
        <v>95</v>
      </c>
      <c r="Q4" s="24"/>
      <c r="R4" s="24" t="s">
        <v>6</v>
      </c>
      <c r="S4" s="24" t="s">
        <v>1</v>
      </c>
      <c r="T4" s="24" t="s">
        <v>7</v>
      </c>
      <c r="U4" s="24" t="s">
        <v>56</v>
      </c>
      <c r="V4" s="24" t="s">
        <v>57</v>
      </c>
      <c r="W4" s="24" t="s">
        <v>12</v>
      </c>
      <c r="X4" s="24" t="s">
        <v>96</v>
      </c>
      <c r="Y4" s="24" t="s">
        <v>97</v>
      </c>
    </row>
    <row r="5" spans="2:25">
      <c r="B5" s="24" t="s">
        <v>99</v>
      </c>
      <c r="C5" t="s">
        <v>20</v>
      </c>
      <c r="F5" t="s">
        <v>28</v>
      </c>
      <c r="K5" s="24">
        <v>0.90249999999999997</v>
      </c>
      <c r="L5" s="26">
        <f>24/6</f>
        <v>4</v>
      </c>
      <c r="M5" s="24">
        <v>10</v>
      </c>
      <c r="N5" s="24">
        <v>150</v>
      </c>
      <c r="O5" s="26">
        <v>1</v>
      </c>
      <c r="P5" s="24">
        <v>1</v>
      </c>
      <c r="Q5" s="24"/>
      <c r="R5" s="24" t="s">
        <v>101</v>
      </c>
      <c r="S5" s="24" t="str">
        <f>B5</f>
        <v>EV_Battery</v>
      </c>
      <c r="T5" s="24" t="s">
        <v>98</v>
      </c>
      <c r="U5" s="24" t="s">
        <v>22</v>
      </c>
      <c r="V5" s="24" t="s">
        <v>22</v>
      </c>
      <c r="W5" s="24" t="s">
        <v>15</v>
      </c>
      <c r="X5" s="24"/>
      <c r="Y5" s="24"/>
    </row>
    <row r="6" spans="2:25">
      <c r="B6" s="24"/>
      <c r="F6" t="s">
        <v>70</v>
      </c>
      <c r="K6" s="24"/>
      <c r="L6" s="25">
        <v>1</v>
      </c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</row>
    <row r="7" spans="2:25">
      <c r="B7" s="24"/>
      <c r="D7" t="s">
        <v>100</v>
      </c>
      <c r="E7" t="s">
        <v>50</v>
      </c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</row>
    <row r="8" spans="2:25" ht="17.649999999999999">
      <c r="B8" s="21"/>
      <c r="E8" s="27"/>
      <c r="F8" t="str">
        <f>C5</f>
        <v>ELC</v>
      </c>
      <c r="G8" t="str">
        <f>E7</f>
        <v>AuxStoIN</v>
      </c>
      <c r="H8" t="s">
        <v>67</v>
      </c>
      <c r="I8">
        <v>1</v>
      </c>
      <c r="J8">
        <v>3</v>
      </c>
      <c r="K8" s="22"/>
      <c r="L8" s="22"/>
      <c r="M8" s="22"/>
      <c r="N8" s="22"/>
      <c r="O8" s="22"/>
      <c r="P8" s="22"/>
      <c r="Q8" s="21"/>
      <c r="R8" s="21"/>
      <c r="S8" s="21"/>
      <c r="T8" s="21"/>
      <c r="U8" s="21"/>
      <c r="V8" s="21"/>
      <c r="W8" s="23"/>
      <c r="X8" s="23"/>
      <c r="Y8" s="23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16BFCCA8-CBC8-4420-8192-FBA74C41319B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misc</vt:lpstr>
      <vt:lpstr>re_potentials</vt:lpstr>
      <vt:lpstr>ELC_Storage</vt:lpstr>
      <vt:lpstr>EV Battery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2019-05-06T14:41:57Z</cp:lastPrinted>
  <dcterms:created xsi:type="dcterms:W3CDTF">2016-08-02T11:07:23Z</dcterms:created>
  <dcterms:modified xsi:type="dcterms:W3CDTF">2025-08-03T09:50:54Z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427268445491790</vt:r8>
  </property>
  <property fmtid="{D5CDD505-2E9C-101B-9397-08002B2CF9AE}" pid="3" name="{A44787D4-0540-4523-9961-78E4036D8C6D}">
    <vt:lpwstr>{302D441D-EDB0-49B8-84B4-625F8847A58E}</vt:lpwstr>
  </property>
</Properties>
</file>