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2412775-56FA-4E95-AC9A-CC8CC56A67F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ea_data" sheetId="2" r:id="rId2"/>
    <sheet name="ar6_r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3" i="1"/>
  <c r="L13" i="1"/>
  <c r="K13" i="1"/>
  <c r="J13" i="1"/>
  <c r="I13" i="1"/>
  <c r="H13" i="1"/>
  <c r="G13" i="1"/>
  <c r="O27" i="1"/>
  <c r="R27" i="1" s="1"/>
  <c r="O26" i="1"/>
  <c r="R26" i="1" s="1"/>
  <c r="Q10" i="1" s="1"/>
  <c r="X25" i="1"/>
  <c r="W25" i="1"/>
  <c r="V25" i="1"/>
  <c r="U25" i="1"/>
  <c r="T25" i="1"/>
  <c r="S25" i="1"/>
  <c r="R25" i="1"/>
  <c r="M15" i="1"/>
  <c r="L15" i="1"/>
  <c r="K15" i="1"/>
  <c r="J15" i="1"/>
  <c r="I15" i="1"/>
  <c r="H15" i="1"/>
  <c r="C5" i="1"/>
  <c r="X22" i="1" l="1"/>
  <c r="U22" i="1"/>
  <c r="V22" i="1"/>
  <c r="T22" i="1"/>
  <c r="W22" i="1"/>
  <c r="R12" i="1"/>
  <c r="R16" i="1" s="1"/>
  <c r="W12" i="1"/>
  <c r="V12" i="1"/>
  <c r="S12" i="1"/>
  <c r="T12" i="1"/>
  <c r="U12" i="1"/>
  <c r="X12" i="1"/>
  <c r="R17" i="1" l="1"/>
  <c r="X18" i="1"/>
  <c r="V18" i="1"/>
  <c r="W16" i="1"/>
  <c r="T18" i="1"/>
  <c r="S16" i="1"/>
  <c r="W17" i="1"/>
  <c r="S18" i="1"/>
  <c r="X17" i="1"/>
  <c r="R19" i="1"/>
  <c r="S19" i="1" s="1"/>
  <c r="T19" i="1" s="1"/>
  <c r="U19" i="1" s="1"/>
  <c r="V19" i="1" s="1"/>
  <c r="W19" i="1" s="1"/>
  <c r="X19" i="1" s="1"/>
  <c r="U16" i="1"/>
  <c r="T16" i="1"/>
  <c r="V16" i="1"/>
  <c r="S17" i="1"/>
  <c r="S20" i="1" s="1"/>
  <c r="W18" i="1"/>
  <c r="V17" i="1"/>
  <c r="V20" i="1" s="1"/>
  <c r="R18" i="1"/>
  <c r="U18" i="1"/>
  <c r="U17" i="1"/>
  <c r="T17" i="1"/>
  <c r="T20" i="1" s="1"/>
  <c r="X16" i="1"/>
  <c r="U20" i="1" l="1"/>
  <c r="X20" i="1"/>
  <c r="W20" i="1"/>
  <c r="R20" i="1"/>
</calcChain>
</file>

<file path=xl/sharedStrings.xml><?xml version="1.0" encoding="utf-8"?>
<sst xmlns="http://schemas.openxmlformats.org/spreadsheetml/2006/main" count="919" uniqueCount="64">
  <si>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</si>
  <si>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</si>
  <si>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</si>
  <si>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</si>
  <si>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</si>
  <si>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</si>
  <si>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</si>
  <si>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</si>
  <si>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</si>
  <si>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</si>
  <si>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</si>
  <si>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</si>
  <si>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</si>
  <si>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</si>
  <si>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</si>
  <si>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</si>
  <si>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</si>
  <si>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</si>
  <si>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</si>
  <si>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</si>
  <si>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</si>
  <si>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</si>
  <si>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</si>
  <si>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</si>
  <si>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</si>
  <si>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</si>
  <si>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</si>
  <si>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</si>
  <si>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</si>
  <si>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</si>
  <si>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</si>
  <si>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</si>
  <si>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</si>
  <si>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</si>
  <si>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</si>
  <si>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</si>
  <si>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</si>
  <si>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</si>
  <si>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</si>
  <si>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</si>
  <si>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</si>
  <si>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</si>
  <si>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</si>
  <si>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</si>
  <si>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</si>
  <si>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</si>
  <si>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</si>
  <si>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</si>
  <si>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</si>
  <si>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</si>
  <si>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</si>
  <si>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</si>
  <si>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</si>
  <si>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</si>
  <si>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</si>
  <si>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</si>
  <si>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</si>
  <si>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</si>
  <si>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</si>
  <si>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</si>
  <si>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ITA</t>
  </si>
  <si>
    <t>VERVESTACKS - the open USE platform · Powered by data · Shaped by vision · Guided by intuition · Fueled by passion</t>
  </si>
  <si>
    <t>AR6 Scenario Drivers</t>
  </si>
  <si>
    <t>R10EUROPE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</si>
</sst>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0" fillId="5" borderId="5" xfId="0" applyFont="1" applyFill="1" applyBorder="1" applyAlignment="1">
      <alignment horizontal="left" vertical="center"/>
    </xf>
    <xf numFmtId="0" fontId="11" fillId="0" borderId="0" xfId="0" applyFont="1"/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166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2" fontId="9" fillId="0" borderId="5" xfId="0" applyNumberFormat="1" applyFont="1" applyBorder="1" applyAlignment="1"/>
    <xf numFmtId="166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ED6EE2-ABB3-CFA2-AD25-A7B428075B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A4FEE7-2229-E5C6-DC74-E1D256A9EE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8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334.7912</v>
      </c>
      <c r="T12" s="8">
        <f t="shared" si="0"/>
        <v>386.79759999999999</v>
      </c>
      <c r="U12" s="8">
        <f t="shared" si="0"/>
        <v>464.80720000000002</v>
      </c>
      <c r="V12" s="8">
        <f t="shared" si="0"/>
        <v>536.31600000000003</v>
      </c>
      <c r="W12" s="8">
        <f t="shared" si="0"/>
        <v>588.32240000000002</v>
      </c>
      <c r="X12" s="8">
        <f t="shared" si="0"/>
        <v>627.32720000000006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1.03</v>
      </c>
      <c r="I13" s="11">
        <f>SUMIFS(ar6_r10!$F$2:$F$999,ar6_r10!$A$2:$A$999,Veda!$C$5,ar6_r10!$C$2:$C$999,Veda!I$15,ar6_r10!$M$2:$M$999,Veda!$D13)</f>
        <v>1.19</v>
      </c>
      <c r="J13" s="11">
        <f>SUMIFS(ar6_r10!$F$2:$F$999,ar6_r10!$A$2:$A$999,Veda!$C$5,ar6_r10!$C$2:$C$999,Veda!J$15,ar6_r10!$M$2:$M$999,Veda!$D13)</f>
        <v>1.43</v>
      </c>
      <c r="K13" s="11">
        <f>SUMIFS(ar6_r10!$F$2:$F$999,ar6_r10!$A$2:$A$999,Veda!$C$5,ar6_r10!$C$2:$C$999,Veda!K$15,ar6_r10!$M$2:$M$999,Veda!$D13)</f>
        <v>1.65</v>
      </c>
      <c r="L13" s="11">
        <f>SUMIFS(ar6_r10!$F$2:$F$999,ar6_r10!$A$2:$A$999,Veda!$C$5,ar6_r10!$C$2:$C$999,Veda!L$15,ar6_r10!$M$2:$M$999,Veda!$D13)</f>
        <v>1.81</v>
      </c>
      <c r="M13" s="11">
        <f>SUMIFS(ar6_r10!$F$2:$F$999,ar6_r10!$A$2:$A$999,Veda!$C$5,ar6_r10!$C$2:$C$999,Veda!M$15,ar6_r10!$M$2:$M$999,Veda!$D13)</f>
        <v>1.93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0.01</v>
      </c>
      <c r="H16" s="11">
        <f>SUMIFS(ar6_r10!$F$2:$F$999,ar6_r10!$A$2:$A$999,Veda!$C$5,ar6_r10!$C$2:$C$999,Veda!H$15,ar6_r10!$M$2:$M$999,Veda!$D16)</f>
        <v>0.01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0.03</v>
      </c>
      <c r="K16" s="11">
        <f>SUMIFS(ar6_r10!$F$2:$F$999,ar6_r10!$A$2:$A$999,Veda!$C$5,ar6_r10!$C$2:$C$999,Veda!K$15,ar6_r10!$M$2:$M$999,Veda!$D16)</f>
        <v>0.03</v>
      </c>
      <c r="L16" s="11">
        <f>SUMIFS(ar6_r10!$F$2:$F$999,ar6_r10!$A$2:$A$999,Veda!$C$5,ar6_r10!$C$2:$C$999,Veda!L$15,ar6_r10!$M$2:$M$999,Veda!$D16)</f>
        <v>0.04</v>
      </c>
      <c r="M16" s="11">
        <f>SUMIFS(ar6_r10!$F$2:$F$999,ar6_r10!$A$2:$A$999,Veda!$C$5,ar6_r10!$C$2:$C$999,Veda!M$15,ar6_r10!$M$2:$M$999,Veda!$D16)</f>
        <v>0.05</v>
      </c>
      <c r="Q16" s="10" t="s">
        <v>17</v>
      </c>
      <c r="R16" s="6">
        <f t="shared" ref="R16:X18" si="2">G16*R$12</f>
        <v>3.2504000000000004</v>
      </c>
      <c r="S16" s="6">
        <f t="shared" si="2"/>
        <v>3.347912</v>
      </c>
      <c r="T16" s="6">
        <f t="shared" si="2"/>
        <v>3.8679760000000001</v>
      </c>
      <c r="U16" s="6">
        <f t="shared" si="2"/>
        <v>13.944216000000001</v>
      </c>
      <c r="V16" s="6">
        <f t="shared" si="2"/>
        <v>16.089480000000002</v>
      </c>
      <c r="W16" s="6">
        <f t="shared" si="2"/>
        <v>23.532896000000001</v>
      </c>
      <c r="X16" s="6">
        <f t="shared" si="2"/>
        <v>31.366360000000004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0.35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0.3</v>
      </c>
      <c r="M17" s="11">
        <f>SUMIFS(ar6_r10!$F$2:$F$999,ar6_r10!$A$2:$A$999,Veda!$C$5,ar6_r10!$C$2:$C$999,Veda!M$15,ar6_r10!$M$2:$M$999,Veda!$D17)</f>
        <v>0.31</v>
      </c>
      <c r="Q17" s="10" t="s">
        <v>20</v>
      </c>
      <c r="R17" s="6">
        <f t="shared" si="2"/>
        <v>113.764</v>
      </c>
      <c r="S17" s="6">
        <f t="shared" si="2"/>
        <v>107.133184</v>
      </c>
      <c r="T17" s="6">
        <f t="shared" si="2"/>
        <v>116.03927999999999</v>
      </c>
      <c r="U17" s="6">
        <f t="shared" si="2"/>
        <v>134.79408799999999</v>
      </c>
      <c r="V17" s="6">
        <f t="shared" si="2"/>
        <v>155.53164000000001</v>
      </c>
      <c r="W17" s="6">
        <f t="shared" si="2"/>
        <v>176.49672000000001</v>
      </c>
      <c r="X17" s="6">
        <f t="shared" si="2"/>
        <v>194.47143200000002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0.61</v>
      </c>
      <c r="H18" s="11">
        <f>SUMIFS(ar6_r10!$F$2:$F$999,ar6_r10!$A$2:$A$999,Veda!$C$5,ar6_r10!$C$2:$C$999,Veda!H$15,ar6_r10!$M$2:$M$999,Veda!$D18)</f>
        <v>0.62</v>
      </c>
      <c r="I18" s="11">
        <f>SUMIFS(ar6_r10!$F$2:$F$999,ar6_r10!$A$2:$A$999,Veda!$C$5,ar6_r10!$C$2:$C$999,Veda!I$15,ar6_r10!$M$2:$M$999,Veda!$D18)</f>
        <v>0.59</v>
      </c>
      <c r="J18" s="11">
        <f>SUMIFS(ar6_r10!$F$2:$F$999,ar6_r10!$A$2:$A$999,Veda!$C$5,ar6_r10!$C$2:$C$999,Veda!J$15,ar6_r10!$M$2:$M$999,Veda!$D18)</f>
        <v>0.56000000000000005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0.53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198.27440000000001</v>
      </c>
      <c r="S18" s="6">
        <f t="shared" si="2"/>
        <v>207.57054400000001</v>
      </c>
      <c r="T18" s="6">
        <f t="shared" si="2"/>
        <v>228.21058399999998</v>
      </c>
      <c r="U18" s="6">
        <f t="shared" si="2"/>
        <v>260.29203200000006</v>
      </c>
      <c r="V18" s="6">
        <f t="shared" si="2"/>
        <v>289.61064000000005</v>
      </c>
      <c r="W18" s="6">
        <f t="shared" si="2"/>
        <v>311.81087200000002</v>
      </c>
      <c r="X18" s="6">
        <f t="shared" si="2"/>
        <v>332.48341600000003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0.1</v>
      </c>
      <c r="J19" s="11">
        <f>SUMIFS(ar6_r10!$F$2:$F$999,ar6_r10!$A$2:$A$999,Veda!$C$5,ar6_r10!$C$2:$C$999,Veda!J$15,ar6_r10!$M$2:$M$999,Veda!$D19)</f>
        <v>0.14000000000000001</v>
      </c>
      <c r="K19" s="11">
        <f>SUMIFS(ar6_r10!$F$2:$F$999,ar6_r10!$A$2:$A$999,Veda!$C$5,ar6_r10!$C$2:$C$999,Veda!K$15,ar6_r10!$M$2:$M$999,Veda!$D19)</f>
        <v>0.17</v>
      </c>
      <c r="L19" s="11">
        <f>SUMIFS(ar6_r10!$F$2:$F$999,ar6_r10!$A$2:$A$999,Veda!$C$5,ar6_r10!$C$2:$C$999,Veda!L$15,ar6_r10!$M$2:$M$999,Veda!$D19)</f>
        <v>0.19</v>
      </c>
      <c r="M19" s="11">
        <f>SUMIFS(ar6_r10!$F$2:$F$999,ar6_r10!$A$2:$A$999,Veda!$C$5,ar6_r10!$C$2:$C$999,Veda!M$15,ar6_r10!$M$2:$M$999,Veda!$D19)</f>
        <v>0.2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10.336272000000008</v>
      </c>
      <c r="T20" s="6">
        <f t="shared" si="4"/>
        <v>32.796536000000003</v>
      </c>
      <c r="U20" s="6">
        <f t="shared" si="4"/>
        <v>59.969879999999989</v>
      </c>
      <c r="V20" s="6">
        <f t="shared" si="4"/>
        <v>81.42252000000002</v>
      </c>
      <c r="W20" s="6">
        <f t="shared" si="4"/>
        <v>90.263608000000033</v>
      </c>
      <c r="X20" s="6">
        <f t="shared" si="4"/>
        <v>90.621151999999938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241.69</v>
      </c>
      <c r="J22" s="8">
        <f>SUMIFS(ar6_r10!$F$2:$F$999,ar6_r10!$A$2:$A$999,Veda!$C$5,ar6_r10!$C$2:$C$999,Veda!J$15,ar6_r10!$M$2:$M$999,Veda!$D22)</f>
        <v>339.03</v>
      </c>
      <c r="K22" s="8">
        <f>SUMIFS(ar6_r10!$F$2:$F$999,ar6_r10!$A$2:$A$999,Veda!$C$5,ar6_r10!$C$2:$C$999,Veda!K$15,ar6_r10!$M$2:$M$999,Veda!$D22)</f>
        <v>410.28</v>
      </c>
      <c r="L22" s="8">
        <f>SUMIFS(ar6_r10!$F$2:$F$999,ar6_r10!$A$2:$A$999,Veda!$C$5,ar6_r10!$C$2:$C$999,Veda!L$15,ar6_r10!$M$2:$M$999,Veda!$D22)</f>
        <v>494.2</v>
      </c>
      <c r="M22" s="8">
        <f>SUMIFS(ar6_r10!$F$2:$F$999,ar6_r10!$A$2:$A$999,Veda!$C$5,ar6_r10!$C$2:$C$999,Veda!M$15,ar6_r10!$M$2:$M$999,Veda!$D22)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</row>
    <row r="9" spans="1:9" ht="14.65" thickBot="1" x14ac:dyDescent="0.5">
      <c r="A9" s="13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60</v>
      </c>
      <c r="B11" s="16">
        <v>1995</v>
      </c>
      <c r="C11" s="17">
        <v>154.13</v>
      </c>
      <c r="D11" s="17">
        <v>110.95</v>
      </c>
      <c r="E11" s="18">
        <v>4.6500000000000004</v>
      </c>
      <c r="F11" s="19">
        <v>0</v>
      </c>
      <c r="G11" s="17">
        <v>38.659999999999997</v>
      </c>
      <c r="H11" s="18">
        <v>-1.24</v>
      </c>
      <c r="I11" s="17">
        <v>237.36</v>
      </c>
    </row>
    <row r="12" spans="1:9" x14ac:dyDescent="0.45">
      <c r="A12" s="20" t="s">
        <v>60</v>
      </c>
      <c r="B12" s="21">
        <v>2000</v>
      </c>
      <c r="C12" s="22">
        <v>179.49</v>
      </c>
      <c r="D12" s="22">
        <v>122.61</v>
      </c>
      <c r="E12" s="23">
        <v>4.5</v>
      </c>
      <c r="F12" s="24">
        <v>0</v>
      </c>
      <c r="G12" s="22">
        <v>44.83</v>
      </c>
      <c r="H12" s="23">
        <v>-0.48</v>
      </c>
      <c r="I12" s="22">
        <v>269.94</v>
      </c>
    </row>
    <row r="13" spans="1:9" x14ac:dyDescent="0.45">
      <c r="A13" s="15" t="s">
        <v>60</v>
      </c>
      <c r="B13" s="16">
        <v>2005</v>
      </c>
      <c r="C13" s="17">
        <v>185.44</v>
      </c>
      <c r="D13" s="17">
        <v>146.13</v>
      </c>
      <c r="E13" s="18">
        <v>4.58</v>
      </c>
      <c r="F13" s="19">
        <v>0</v>
      </c>
      <c r="G13" s="17">
        <v>50.26</v>
      </c>
      <c r="H13" s="18">
        <v>-1.1100000000000001</v>
      </c>
      <c r="I13" s="17">
        <v>296.83999999999997</v>
      </c>
    </row>
    <row r="14" spans="1:9" x14ac:dyDescent="0.45">
      <c r="A14" s="20" t="s">
        <v>60</v>
      </c>
      <c r="B14" s="21">
        <v>2010</v>
      </c>
      <c r="C14" s="22">
        <v>166.69</v>
      </c>
      <c r="D14" s="22">
        <v>160.71</v>
      </c>
      <c r="E14" s="23">
        <v>4.58</v>
      </c>
      <c r="F14" s="24">
        <v>0.06</v>
      </c>
      <c r="G14" s="22">
        <v>45.99</v>
      </c>
      <c r="H14" s="23">
        <v>-1.83</v>
      </c>
      <c r="I14" s="22">
        <v>298.77</v>
      </c>
    </row>
    <row r="15" spans="1:9" x14ac:dyDescent="0.45">
      <c r="A15" s="15" t="s">
        <v>60</v>
      </c>
      <c r="B15" s="16">
        <v>2015</v>
      </c>
      <c r="C15" s="17">
        <v>149.07</v>
      </c>
      <c r="D15" s="17">
        <v>163.76</v>
      </c>
      <c r="E15" s="18">
        <v>5.1100000000000003</v>
      </c>
      <c r="F15" s="19">
        <v>7.0000000000000007E-2</v>
      </c>
      <c r="G15" s="17">
        <v>50.85</v>
      </c>
      <c r="H15" s="18">
        <v>-4.47</v>
      </c>
      <c r="I15" s="17">
        <v>281.56</v>
      </c>
    </row>
    <row r="16" spans="1:9" x14ac:dyDescent="0.45">
      <c r="A16" s="20" t="s">
        <v>60</v>
      </c>
      <c r="B16" s="21">
        <v>2020</v>
      </c>
      <c r="C16" s="22">
        <v>149.59</v>
      </c>
      <c r="D16" s="22">
        <v>147.62</v>
      </c>
      <c r="E16" s="23">
        <v>4.6399999999999997</v>
      </c>
      <c r="F16" s="24">
        <v>0.19</v>
      </c>
      <c r="G16" s="22">
        <v>39.79</v>
      </c>
      <c r="H16" s="23">
        <v>-7.59</v>
      </c>
      <c r="I16" s="22">
        <v>278.58999999999997</v>
      </c>
    </row>
    <row r="17" spans="1:9" x14ac:dyDescent="0.45">
      <c r="A17" s="15" t="s">
        <v>60</v>
      </c>
      <c r="B17" s="16">
        <v>2022</v>
      </c>
      <c r="C17" s="17">
        <v>146.43</v>
      </c>
      <c r="D17" s="17">
        <v>165.99</v>
      </c>
      <c r="E17" s="18">
        <v>5.58</v>
      </c>
      <c r="F17" s="19">
        <v>0.6</v>
      </c>
      <c r="G17" s="17">
        <v>47.39</v>
      </c>
      <c r="H17" s="18">
        <v>-4.4000000000000004</v>
      </c>
      <c r="I17" s="17">
        <v>282.05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topLeftCell="A167" workbookViewId="0">
      <selection activeCell="M27" sqref="M27:M21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9" spans="1:13" ht="14.65" thickBot="1" x14ac:dyDescent="0.5">
      <c r="A9" s="13" t="s">
        <v>62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63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63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63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63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63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63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63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63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63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63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63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63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63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63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63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63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63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63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63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63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63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63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63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63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63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63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63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63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63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63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63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63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63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63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63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63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63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63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63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63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63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63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63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63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63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63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63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63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63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63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63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63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63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63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63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63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63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63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63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63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63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63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63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63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63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63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63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63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63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63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63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63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63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63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63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63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63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63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63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63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63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63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63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63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63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63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63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63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63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63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63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63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63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63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63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63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63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63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63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63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63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63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63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63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63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63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63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63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63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63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63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63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63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63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63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63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63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63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63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63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63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63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63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63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63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63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63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63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63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63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63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63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63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63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63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63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63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63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63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63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63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63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63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63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63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63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63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63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63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63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63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63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63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63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63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63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63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63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63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63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63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63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63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63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63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63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63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63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63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63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63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63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63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63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63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63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63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63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63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63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63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63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63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63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63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63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63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63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63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63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63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63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63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63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63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63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63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63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63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63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63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63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63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63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63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63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63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63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63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63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2025-08-29T08:01:47Z</dcterms:modified>
</cp:coreProperties>
</file>