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o.OPUS\Desktop\"/>
    </mc:Choice>
  </mc:AlternateContent>
  <xr:revisionPtr revIDLastSave="0" documentId="8_{8FF84583-D4BC-4575-A9F3-A879FF51515E}" xr6:coauthVersionLast="47" xr6:coauthVersionMax="47" xr10:uidLastSave="{00000000-0000-0000-0000-000000000000}"/>
  <bookViews>
    <workbookView xWindow="-28920" yWindow="-120" windowWidth="29040" windowHeight="17790" xr2:uid="{88FD9769-6871-4450-B2F1-7FB978A4D6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2" l="1"/>
  <c r="G26" i="2"/>
  <c r="F26" i="2"/>
  <c r="E26" i="2"/>
  <c r="D26" i="2"/>
  <c r="C26" i="2"/>
  <c r="B26" i="2"/>
  <c r="H25" i="2"/>
  <c r="G25" i="2"/>
  <c r="F25" i="2"/>
  <c r="E25" i="2"/>
  <c r="D25" i="2"/>
  <c r="C25" i="2"/>
  <c r="B25" i="2"/>
  <c r="H24" i="2"/>
  <c r="G24" i="2"/>
  <c r="F24" i="2"/>
  <c r="E24" i="2"/>
  <c r="D24" i="2"/>
  <c r="C24" i="2"/>
  <c r="B24" i="2"/>
  <c r="H23" i="2"/>
  <c r="G23" i="2"/>
  <c r="F23" i="2"/>
  <c r="E23" i="2"/>
  <c r="D23" i="2"/>
  <c r="C23" i="2"/>
  <c r="B23" i="2"/>
  <c r="H22" i="2"/>
  <c r="G22" i="2"/>
  <c r="F22" i="2"/>
  <c r="E22" i="2"/>
  <c r="D22" i="2"/>
  <c r="C22" i="2"/>
  <c r="B22" i="2"/>
  <c r="H21" i="2"/>
  <c r="G21" i="2"/>
  <c r="F21" i="2"/>
  <c r="E21" i="2"/>
  <c r="D21" i="2"/>
  <c r="C21" i="2"/>
  <c r="B21" i="2"/>
  <c r="H20" i="2"/>
  <c r="G20" i="2"/>
  <c r="F20" i="2"/>
  <c r="E20" i="2"/>
  <c r="D20" i="2"/>
  <c r="C20" i="2"/>
  <c r="B20" i="2"/>
  <c r="H19" i="2"/>
  <c r="G19" i="2"/>
  <c r="F19" i="2"/>
  <c r="E19" i="2"/>
  <c r="D19" i="2"/>
  <c r="C19" i="2"/>
  <c r="B19" i="2"/>
  <c r="H18" i="2"/>
  <c r="G18" i="2"/>
  <c r="F18" i="2"/>
  <c r="E18" i="2"/>
  <c r="D18" i="2"/>
  <c r="C18" i="2"/>
  <c r="B18" i="2"/>
  <c r="H17" i="2"/>
  <c r="G17" i="2"/>
  <c r="F17" i="2"/>
  <c r="E17" i="2"/>
  <c r="D17" i="2"/>
  <c r="C17" i="2"/>
  <c r="B17" i="2"/>
  <c r="H16" i="2"/>
  <c r="G16" i="2"/>
  <c r="F16" i="2"/>
  <c r="E16" i="2"/>
  <c r="D16" i="2"/>
  <c r="C16" i="2"/>
  <c r="B16" i="2"/>
  <c r="H15" i="2"/>
  <c r="G15" i="2"/>
  <c r="F15" i="2"/>
  <c r="E15" i="2"/>
  <c r="D15" i="2"/>
  <c r="C15" i="2"/>
  <c r="B15" i="2"/>
  <c r="H14" i="2"/>
  <c r="G14" i="2"/>
  <c r="F14" i="2"/>
  <c r="E14" i="2"/>
  <c r="D14" i="2"/>
  <c r="C14" i="2"/>
  <c r="B14" i="2"/>
  <c r="H13" i="2"/>
  <c r="G13" i="2"/>
  <c r="F13" i="2"/>
  <c r="E13" i="2"/>
  <c r="D13" i="2"/>
  <c r="C13" i="2"/>
  <c r="B13" i="2"/>
  <c r="H12" i="2"/>
  <c r="G12" i="2"/>
  <c r="F12" i="2"/>
  <c r="E12" i="2"/>
  <c r="D12" i="2"/>
  <c r="C12" i="2"/>
  <c r="B12" i="2"/>
  <c r="H11" i="2"/>
  <c r="G11" i="2"/>
  <c r="F11" i="2"/>
  <c r="E11" i="2"/>
  <c r="D11" i="2"/>
  <c r="C11" i="2"/>
  <c r="B11" i="2"/>
  <c r="H10" i="2"/>
  <c r="G10" i="2"/>
  <c r="F10" i="2"/>
  <c r="E10" i="2"/>
  <c r="D10" i="2"/>
  <c r="C10" i="2"/>
  <c r="B10" i="2"/>
  <c r="H9" i="2"/>
  <c r="G9" i="2"/>
  <c r="F9" i="2"/>
  <c r="E9" i="2"/>
  <c r="D9" i="2"/>
  <c r="C9" i="2"/>
  <c r="B9" i="2"/>
  <c r="H8" i="2"/>
  <c r="G8" i="2"/>
  <c r="F8" i="2"/>
  <c r="E8" i="2"/>
  <c r="D8" i="2"/>
  <c r="C8" i="2"/>
  <c r="B8" i="2"/>
  <c r="H7" i="2"/>
  <c r="G7" i="2"/>
  <c r="F7" i="2"/>
  <c r="E7" i="2"/>
  <c r="D7" i="2"/>
  <c r="C7" i="2"/>
  <c r="B7" i="2"/>
  <c r="H6" i="2"/>
  <c r="G6" i="2"/>
  <c r="F6" i="2"/>
  <c r="E6" i="2"/>
  <c r="D6" i="2"/>
  <c r="C6" i="2"/>
  <c r="B6" i="2"/>
  <c r="H5" i="2"/>
  <c r="G5" i="2"/>
  <c r="F5" i="2"/>
  <c r="E5" i="2"/>
  <c r="D5" i="2"/>
  <c r="C5" i="2"/>
  <c r="B5" i="2"/>
  <c r="H4" i="2"/>
  <c r="G4" i="2"/>
  <c r="F4" i="2"/>
  <c r="E4" i="2"/>
  <c r="D4" i="2"/>
  <c r="C4" i="2"/>
  <c r="B4" i="2"/>
  <c r="H3" i="2"/>
  <c r="G3" i="2"/>
  <c r="F3" i="2"/>
  <c r="E3" i="2"/>
  <c r="D3" i="2"/>
  <c r="C3" i="2"/>
  <c r="B3" i="2"/>
  <c r="H2" i="2"/>
  <c r="G2" i="2"/>
  <c r="F2" i="2"/>
  <c r="E2" i="2"/>
  <c r="D2" i="2"/>
  <c r="C2" i="2"/>
  <c r="B2" i="2"/>
  <c r="L32" i="1"/>
  <c r="M32" i="1"/>
  <c r="T32" i="1"/>
  <c r="U32" i="1"/>
  <c r="L33" i="1"/>
  <c r="M33" i="1"/>
  <c r="T33" i="1"/>
  <c r="U33" i="1"/>
  <c r="L34" i="1"/>
  <c r="M34" i="1"/>
  <c r="T34" i="1"/>
  <c r="U34" i="1"/>
  <c r="L35" i="1"/>
  <c r="M35" i="1"/>
  <c r="N35" i="1" s="1"/>
  <c r="T35" i="1"/>
  <c r="U35" i="1"/>
  <c r="L36" i="1"/>
  <c r="M36" i="1"/>
  <c r="T36" i="1"/>
  <c r="U36" i="1"/>
  <c r="L37" i="1"/>
  <c r="M37" i="1"/>
  <c r="T37" i="1"/>
  <c r="U37" i="1"/>
  <c r="L38" i="1"/>
  <c r="M38" i="1"/>
  <c r="T38" i="1"/>
  <c r="U38" i="1"/>
  <c r="L39" i="1"/>
  <c r="M39" i="1"/>
  <c r="T39" i="1"/>
  <c r="U39" i="1"/>
  <c r="L40" i="1"/>
  <c r="M40" i="1"/>
  <c r="T40" i="1"/>
  <c r="U40" i="1"/>
  <c r="L41" i="1"/>
  <c r="M41" i="1"/>
  <c r="T41" i="1"/>
  <c r="U41" i="1"/>
  <c r="L42" i="1"/>
  <c r="M42" i="1"/>
  <c r="T42" i="1"/>
  <c r="U42" i="1"/>
  <c r="L43" i="1"/>
  <c r="M43" i="1"/>
  <c r="T43" i="1"/>
  <c r="U43" i="1"/>
  <c r="L44" i="1"/>
  <c r="M44" i="1"/>
  <c r="T44" i="1"/>
  <c r="U44" i="1"/>
  <c r="L45" i="1"/>
  <c r="M45" i="1"/>
  <c r="T45" i="1"/>
  <c r="U45" i="1"/>
  <c r="L46" i="1"/>
  <c r="M46" i="1"/>
  <c r="T46" i="1"/>
  <c r="U46" i="1"/>
  <c r="L47" i="1"/>
  <c r="M47" i="1"/>
  <c r="T47" i="1"/>
  <c r="U47" i="1"/>
  <c r="L48" i="1"/>
  <c r="M48" i="1"/>
  <c r="T48" i="1"/>
  <c r="U48" i="1"/>
  <c r="L49" i="1"/>
  <c r="M49" i="1"/>
  <c r="T49" i="1"/>
  <c r="U49" i="1"/>
  <c r="L50" i="1"/>
  <c r="M50" i="1"/>
  <c r="T50" i="1"/>
  <c r="U50" i="1"/>
  <c r="L51" i="1"/>
  <c r="M51" i="1"/>
  <c r="T51" i="1"/>
  <c r="U5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N49" i="1" l="1"/>
  <c r="N45" i="1"/>
  <c r="N51" i="1"/>
  <c r="N43" i="1"/>
  <c r="N36" i="1"/>
  <c r="N50" i="1"/>
  <c r="N42" i="1"/>
  <c r="N132" i="1"/>
  <c r="N116" i="1"/>
  <c r="N100" i="1"/>
  <c r="N84" i="1"/>
  <c r="N68" i="1"/>
  <c r="N52" i="1"/>
  <c r="N47" i="1"/>
  <c r="N46" i="1"/>
  <c r="N33" i="1"/>
  <c r="N48" i="1"/>
  <c r="N32" i="1"/>
  <c r="N39" i="1"/>
  <c r="N38" i="1"/>
  <c r="N34" i="1"/>
  <c r="N41" i="1"/>
  <c r="N37" i="1"/>
  <c r="N44" i="1"/>
  <c r="N40" i="1"/>
  <c r="N165" i="1"/>
  <c r="N149" i="1"/>
  <c r="N133" i="1"/>
  <c r="N117" i="1"/>
  <c r="N101" i="1"/>
  <c r="N85" i="1"/>
  <c r="N69" i="1"/>
  <c r="N53" i="1"/>
  <c r="N21" i="1"/>
  <c r="N5" i="1"/>
  <c r="N20" i="1"/>
  <c r="N4" i="1"/>
  <c r="N31" i="1"/>
  <c r="N111" i="1"/>
  <c r="N63" i="1"/>
  <c r="N143" i="1"/>
  <c r="N127" i="1"/>
  <c r="N159" i="1"/>
  <c r="N166" i="1"/>
  <c r="N150" i="1"/>
  <c r="N134" i="1"/>
  <c r="N118" i="1"/>
  <c r="N175" i="1"/>
  <c r="N15" i="1"/>
  <c r="N164" i="1"/>
  <c r="N95" i="1"/>
  <c r="N148" i="1"/>
  <c r="N79" i="1"/>
  <c r="N76" i="1"/>
  <c r="N60" i="1"/>
  <c r="N28" i="1"/>
  <c r="N12" i="1"/>
  <c r="N92" i="1"/>
  <c r="N108" i="1"/>
  <c r="N124" i="1"/>
  <c r="N140" i="1"/>
  <c r="N156" i="1"/>
  <c r="N172" i="1"/>
  <c r="N87" i="1"/>
  <c r="N151" i="1"/>
  <c r="N167" i="1"/>
  <c r="N169" i="1"/>
  <c r="N153" i="1"/>
  <c r="N137" i="1"/>
  <c r="N121" i="1"/>
  <c r="N105" i="1"/>
  <c r="N89" i="1"/>
  <c r="N73" i="1"/>
  <c r="N57" i="1"/>
  <c r="N25" i="1"/>
  <c r="N119" i="1"/>
  <c r="N71" i="1"/>
  <c r="N7" i="1"/>
  <c r="N23" i="1"/>
  <c r="N103" i="1"/>
  <c r="N55" i="1"/>
  <c r="N135" i="1"/>
  <c r="N154" i="1"/>
  <c r="N138" i="1"/>
  <c r="N122" i="1"/>
  <c r="N106" i="1"/>
  <c r="N90" i="1"/>
  <c r="N74" i="1"/>
  <c r="N58" i="1"/>
  <c r="N26" i="1"/>
  <c r="N10" i="1"/>
  <c r="N170" i="1"/>
  <c r="N173" i="1"/>
  <c r="N157" i="1"/>
  <c r="N141" i="1"/>
  <c r="N125" i="1"/>
  <c r="N109" i="1"/>
  <c r="N93" i="1"/>
  <c r="N77" i="1"/>
  <c r="N61" i="1"/>
  <c r="N29" i="1"/>
  <c r="N13" i="1"/>
  <c r="N102" i="1"/>
  <c r="N161" i="1"/>
  <c r="N145" i="1"/>
  <c r="N129" i="1"/>
  <c r="N113" i="1"/>
  <c r="N97" i="1"/>
  <c r="N81" i="1"/>
  <c r="N65" i="1"/>
  <c r="N17" i="1"/>
  <c r="N147" i="1"/>
  <c r="N171" i="1"/>
  <c r="N139" i="1"/>
  <c r="N123" i="1"/>
  <c r="N107" i="1"/>
  <c r="N91" i="1"/>
  <c r="N75" i="1"/>
  <c r="N59" i="1"/>
  <c r="N27" i="1"/>
  <c r="N11" i="1"/>
  <c r="N155" i="1"/>
  <c r="N86" i="1"/>
  <c r="N163" i="1"/>
  <c r="N131" i="1"/>
  <c r="N115" i="1"/>
  <c r="N99" i="1"/>
  <c r="N83" i="1"/>
  <c r="N67" i="1"/>
  <c r="N19" i="1"/>
  <c r="N3" i="1"/>
  <c r="N70" i="1"/>
  <c r="N54" i="1"/>
  <c r="N22" i="1"/>
  <c r="N6" i="1"/>
  <c r="N162" i="1"/>
  <c r="N146" i="1"/>
  <c r="N130" i="1"/>
  <c r="N114" i="1"/>
  <c r="N98" i="1"/>
  <c r="N82" i="1"/>
  <c r="N66" i="1"/>
  <c r="N18" i="1"/>
  <c r="N2" i="1"/>
  <c r="V170" i="1" s="1"/>
  <c r="G170" i="1" s="1"/>
  <c r="N176" i="1"/>
  <c r="N160" i="1"/>
  <c r="N144" i="1"/>
  <c r="N128" i="1"/>
  <c r="N112" i="1"/>
  <c r="N96" i="1"/>
  <c r="N80" i="1"/>
  <c r="N64" i="1"/>
  <c r="N16" i="1"/>
  <c r="N174" i="1"/>
  <c r="N158" i="1"/>
  <c r="N142" i="1"/>
  <c r="N126" i="1"/>
  <c r="N110" i="1"/>
  <c r="N94" i="1"/>
  <c r="N78" i="1"/>
  <c r="N62" i="1"/>
  <c r="N30" i="1"/>
  <c r="N14" i="1"/>
  <c r="N9" i="1"/>
  <c r="N168" i="1"/>
  <c r="N152" i="1"/>
  <c r="N136" i="1"/>
  <c r="N120" i="1"/>
  <c r="N104" i="1"/>
  <c r="N88" i="1"/>
  <c r="N72" i="1"/>
  <c r="N56" i="1"/>
  <c r="N24" i="1"/>
  <c r="N8" i="1"/>
  <c r="V47" i="1" l="1"/>
  <c r="G47" i="1" s="1"/>
  <c r="V76" i="1"/>
  <c r="G76" i="1" s="1"/>
  <c r="V93" i="1"/>
  <c r="G93" i="1" s="1"/>
  <c r="V28" i="1"/>
  <c r="G28" i="1" s="1"/>
  <c r="V84" i="1"/>
  <c r="G84" i="1" s="1"/>
  <c r="V117" i="1"/>
  <c r="G117" i="1" s="1"/>
  <c r="V162" i="1"/>
  <c r="G162" i="1" s="1"/>
  <c r="V75" i="1"/>
  <c r="G75" i="1" s="1"/>
  <c r="V88" i="1"/>
  <c r="G88" i="1" s="1"/>
  <c r="V129" i="1"/>
  <c r="G129" i="1" s="1"/>
  <c r="V161" i="1"/>
  <c r="G161" i="1" s="1"/>
  <c r="V158" i="1"/>
  <c r="G158" i="1" s="1"/>
  <c r="V81" i="1"/>
  <c r="G81" i="1" s="1"/>
  <c r="V60" i="1"/>
  <c r="G60" i="1" s="1"/>
  <c r="V77" i="1"/>
  <c r="G77" i="1" s="1"/>
  <c r="V142" i="1"/>
  <c r="G142" i="1" s="1"/>
  <c r="V12" i="1"/>
  <c r="G12" i="1" s="1"/>
  <c r="V146" i="1"/>
  <c r="G146" i="1" s="1"/>
  <c r="V68" i="1"/>
  <c r="G68" i="1" s="1"/>
  <c r="V101" i="1"/>
  <c r="G101" i="1" s="1"/>
  <c r="V153" i="1"/>
  <c r="G153" i="1" s="1"/>
  <c r="V72" i="1"/>
  <c r="G72" i="1" s="1"/>
  <c r="V154" i="1"/>
  <c r="G154" i="1" s="1"/>
  <c r="V92" i="1"/>
  <c r="G92" i="1" s="1"/>
  <c r="V109" i="1"/>
  <c r="G109" i="1" s="1"/>
  <c r="V174" i="1"/>
  <c r="G174" i="1" s="1"/>
  <c r="V51" i="1"/>
  <c r="G51" i="1" s="1"/>
  <c r="V43" i="1"/>
  <c r="G43" i="1" s="1"/>
  <c r="V100" i="1"/>
  <c r="G100" i="1" s="1"/>
  <c r="V133" i="1"/>
  <c r="G133" i="1" s="1"/>
  <c r="V3" i="1"/>
  <c r="G3" i="1" s="1"/>
  <c r="V104" i="1"/>
  <c r="G104" i="1" s="1"/>
  <c r="V144" i="1"/>
  <c r="G144" i="1" s="1"/>
  <c r="V7" i="1"/>
  <c r="G7" i="1" s="1"/>
  <c r="V108" i="1"/>
  <c r="G108" i="1" s="1"/>
  <c r="V125" i="1"/>
  <c r="G125" i="1" s="1"/>
  <c r="V73" i="1"/>
  <c r="G73" i="1" s="1"/>
  <c r="V37" i="1"/>
  <c r="G37" i="1" s="1"/>
  <c r="V116" i="1"/>
  <c r="G116" i="1" s="1"/>
  <c r="V149" i="1"/>
  <c r="G149" i="1" s="1"/>
  <c r="V19" i="1"/>
  <c r="G19" i="1" s="1"/>
  <c r="V120" i="1"/>
  <c r="G120" i="1" s="1"/>
  <c r="V32" i="1"/>
  <c r="G32" i="1" s="1"/>
  <c r="V23" i="1"/>
  <c r="G23" i="1" s="1"/>
  <c r="V124" i="1"/>
  <c r="G124" i="1" s="1"/>
  <c r="V141" i="1"/>
  <c r="G141" i="1" s="1"/>
  <c r="V11" i="1"/>
  <c r="G11" i="1" s="1"/>
  <c r="V41" i="1"/>
  <c r="G41" i="1" s="1"/>
  <c r="V15" i="1"/>
  <c r="G15" i="1" s="1"/>
  <c r="V132" i="1"/>
  <c r="G132" i="1" s="1"/>
  <c r="V165" i="1"/>
  <c r="G165" i="1" s="1"/>
  <c r="V55" i="1"/>
  <c r="G55" i="1" s="1"/>
  <c r="V136" i="1"/>
  <c r="G136" i="1" s="1"/>
  <c r="V160" i="1"/>
  <c r="G160" i="1" s="1"/>
  <c r="V59" i="1"/>
  <c r="G59" i="1" s="1"/>
  <c r="V140" i="1"/>
  <c r="G140" i="1" s="1"/>
  <c r="V157" i="1"/>
  <c r="G157" i="1" s="1"/>
  <c r="V27" i="1"/>
  <c r="G27" i="1" s="1"/>
  <c r="V45" i="1"/>
  <c r="G45" i="1" s="1"/>
  <c r="V31" i="1"/>
  <c r="G31" i="1" s="1"/>
  <c r="V148" i="1"/>
  <c r="G148" i="1" s="1"/>
  <c r="V89" i="1"/>
  <c r="G89" i="1" s="1"/>
  <c r="V71" i="1"/>
  <c r="G71" i="1" s="1"/>
  <c r="V152" i="1"/>
  <c r="G152" i="1" s="1"/>
  <c r="V48" i="1"/>
  <c r="G48" i="1" s="1"/>
  <c r="V156" i="1"/>
  <c r="G156" i="1" s="1"/>
  <c r="V173" i="1"/>
  <c r="G173" i="1" s="1"/>
  <c r="V63" i="1"/>
  <c r="G63" i="1" s="1"/>
  <c r="V13" i="1"/>
  <c r="G13" i="1" s="1"/>
  <c r="V67" i="1"/>
  <c r="G67" i="1" s="1"/>
  <c r="V164" i="1"/>
  <c r="G164" i="1" s="1"/>
  <c r="V2" i="1"/>
  <c r="G2" i="1" s="1"/>
  <c r="V87" i="1"/>
  <c r="G87" i="1" s="1"/>
  <c r="V168" i="1"/>
  <c r="G168" i="1" s="1"/>
  <c r="V96" i="1"/>
  <c r="G96" i="1" s="1"/>
  <c r="V91" i="1"/>
  <c r="G91" i="1" s="1"/>
  <c r="V79" i="1"/>
  <c r="G79" i="1" s="1"/>
  <c r="V29" i="1"/>
  <c r="G29" i="1" s="1"/>
  <c r="V83" i="1"/>
  <c r="G83" i="1" s="1"/>
  <c r="V5" i="1"/>
  <c r="G5" i="1" s="1"/>
  <c r="V18" i="1"/>
  <c r="G18" i="1" s="1"/>
  <c r="V103" i="1"/>
  <c r="G103" i="1" s="1"/>
  <c r="V57" i="1"/>
  <c r="G57" i="1" s="1"/>
  <c r="V112" i="1"/>
  <c r="G112" i="1" s="1"/>
  <c r="V172" i="1"/>
  <c r="G172" i="1" s="1"/>
  <c r="V107" i="1"/>
  <c r="G107" i="1" s="1"/>
  <c r="V35" i="1"/>
  <c r="G35" i="1" s="1"/>
  <c r="V95" i="1"/>
  <c r="G95" i="1" s="1"/>
  <c r="V105" i="1"/>
  <c r="G105" i="1" s="1"/>
  <c r="V99" i="1"/>
  <c r="G99" i="1" s="1"/>
  <c r="V38" i="1"/>
  <c r="G38" i="1" s="1"/>
  <c r="V54" i="1"/>
  <c r="G54" i="1" s="1"/>
  <c r="V119" i="1"/>
  <c r="G119" i="1" s="1"/>
  <c r="V6" i="1"/>
  <c r="G6" i="1" s="1"/>
  <c r="V64" i="1"/>
  <c r="G64" i="1" s="1"/>
  <c r="V123" i="1"/>
  <c r="G123" i="1" s="1"/>
  <c r="V169" i="1"/>
  <c r="G169" i="1" s="1"/>
  <c r="V10" i="1"/>
  <c r="G10" i="1" s="1"/>
  <c r="V111" i="1"/>
  <c r="G111" i="1" s="1"/>
  <c r="V14" i="1"/>
  <c r="G14" i="1" s="1"/>
  <c r="V115" i="1"/>
  <c r="G115" i="1" s="1"/>
  <c r="V42" i="1"/>
  <c r="G42" i="1" s="1"/>
  <c r="V70" i="1"/>
  <c r="G70" i="1" s="1"/>
  <c r="V135" i="1"/>
  <c r="G135" i="1" s="1"/>
  <c r="V97" i="1"/>
  <c r="G97" i="1" s="1"/>
  <c r="V80" i="1"/>
  <c r="G80" i="1" s="1"/>
  <c r="V139" i="1"/>
  <c r="G139" i="1" s="1"/>
  <c r="V36" i="1"/>
  <c r="G36" i="1" s="1"/>
  <c r="V26" i="1"/>
  <c r="G26" i="1" s="1"/>
  <c r="V127" i="1"/>
  <c r="G127" i="1" s="1"/>
  <c r="V30" i="1"/>
  <c r="G30" i="1" s="1"/>
  <c r="V131" i="1"/>
  <c r="G131" i="1" s="1"/>
  <c r="V46" i="1"/>
  <c r="G46" i="1" s="1"/>
  <c r="V86" i="1"/>
  <c r="G86" i="1" s="1"/>
  <c r="V151" i="1"/>
  <c r="G151" i="1" s="1"/>
  <c r="V58" i="1"/>
  <c r="G58" i="1" s="1"/>
  <c r="V128" i="1"/>
  <c r="G128" i="1" s="1"/>
  <c r="V155" i="1"/>
  <c r="G155" i="1" s="1"/>
  <c r="V40" i="1"/>
  <c r="G40" i="1" s="1"/>
  <c r="V62" i="1"/>
  <c r="G62" i="1" s="1"/>
  <c r="V143" i="1"/>
  <c r="G143" i="1" s="1"/>
  <c r="V66" i="1"/>
  <c r="G66" i="1" s="1"/>
  <c r="V147" i="1"/>
  <c r="G147" i="1" s="1"/>
  <c r="V50" i="1"/>
  <c r="G50" i="1" s="1"/>
  <c r="V102" i="1"/>
  <c r="G102" i="1" s="1"/>
  <c r="V167" i="1"/>
  <c r="G167" i="1" s="1"/>
  <c r="V74" i="1"/>
  <c r="G74" i="1" s="1"/>
  <c r="V49" i="1"/>
  <c r="G49" i="1" s="1"/>
  <c r="V171" i="1"/>
  <c r="G171" i="1" s="1"/>
  <c r="V44" i="1"/>
  <c r="G44" i="1" s="1"/>
  <c r="V78" i="1"/>
  <c r="G78" i="1" s="1"/>
  <c r="V159" i="1"/>
  <c r="G159" i="1" s="1"/>
  <c r="V82" i="1"/>
  <c r="G82" i="1" s="1"/>
  <c r="V163" i="1"/>
  <c r="G163" i="1" s="1"/>
  <c r="V17" i="1"/>
  <c r="G17" i="1" s="1"/>
  <c r="V118" i="1"/>
  <c r="G118" i="1" s="1"/>
  <c r="V121" i="1"/>
  <c r="G121" i="1" s="1"/>
  <c r="V90" i="1"/>
  <c r="G90" i="1" s="1"/>
  <c r="V113" i="1"/>
  <c r="G113" i="1" s="1"/>
  <c r="V22" i="1"/>
  <c r="G22" i="1" s="1"/>
  <c r="V9" i="1"/>
  <c r="G9" i="1" s="1"/>
  <c r="V94" i="1"/>
  <c r="G94" i="1" s="1"/>
  <c r="V175" i="1"/>
  <c r="G175" i="1" s="1"/>
  <c r="V98" i="1"/>
  <c r="G98" i="1" s="1"/>
  <c r="V21" i="1"/>
  <c r="G21" i="1" s="1"/>
  <c r="V53" i="1"/>
  <c r="G53" i="1" s="1"/>
  <c r="V134" i="1"/>
  <c r="G134" i="1" s="1"/>
  <c r="V4" i="1"/>
  <c r="G4" i="1" s="1"/>
  <c r="V106" i="1"/>
  <c r="G106" i="1" s="1"/>
  <c r="V145" i="1"/>
  <c r="G145" i="1" s="1"/>
  <c r="V33" i="1"/>
  <c r="G33" i="1" s="1"/>
  <c r="V8" i="1"/>
  <c r="G8" i="1" s="1"/>
  <c r="V25" i="1"/>
  <c r="G25" i="1" s="1"/>
  <c r="V110" i="1"/>
  <c r="G110" i="1" s="1"/>
  <c r="V39" i="1"/>
  <c r="G39" i="1" s="1"/>
  <c r="V114" i="1"/>
  <c r="G114" i="1" s="1"/>
  <c r="V34" i="1"/>
  <c r="G34" i="1" s="1"/>
  <c r="V69" i="1"/>
  <c r="G69" i="1" s="1"/>
  <c r="V150" i="1"/>
  <c r="G150" i="1" s="1"/>
  <c r="V20" i="1"/>
  <c r="G20" i="1" s="1"/>
  <c r="V122" i="1"/>
  <c r="G122" i="1" s="1"/>
  <c r="V176" i="1"/>
  <c r="G176" i="1" s="1"/>
  <c r="V65" i="1"/>
  <c r="G65" i="1" s="1"/>
  <c r="V24" i="1"/>
  <c r="G24" i="1" s="1"/>
  <c r="V61" i="1"/>
  <c r="G61" i="1" s="1"/>
  <c r="V126" i="1"/>
  <c r="G126" i="1" s="1"/>
  <c r="V137" i="1"/>
  <c r="G137" i="1" s="1"/>
  <c r="V130" i="1"/>
  <c r="G130" i="1" s="1"/>
  <c r="V52" i="1"/>
  <c r="G52" i="1" s="1"/>
  <c r="V85" i="1"/>
  <c r="G85" i="1" s="1"/>
  <c r="V166" i="1"/>
  <c r="G166" i="1" s="1"/>
  <c r="V56" i="1"/>
  <c r="G56" i="1" s="1"/>
  <c r="V138" i="1"/>
  <c r="G138" i="1" s="1"/>
  <c r="V16" i="1"/>
  <c r="G16" i="1" s="1"/>
</calcChain>
</file>

<file path=xl/sharedStrings.xml><?xml version="1.0" encoding="utf-8"?>
<sst xmlns="http://schemas.openxmlformats.org/spreadsheetml/2006/main" count="449" uniqueCount="56">
  <si>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</si>
  <si>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</si>
  <si>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</si>
  <si>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</si>
  <si>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</si>
  <si>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</si>
  <si>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</si>
  <si>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</si>
  <si>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</si>
  <si>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</si>
  <si>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</si>
  <si>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</si>
  <si>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</si>
  <si>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</si>
  <si>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</si>
  <si>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</si>
  <si>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</si>
  <si>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</si>
  <si>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</si>
  <si>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</si>
  <si>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</si>
  <si>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</si>
  <si>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</si>
  <si>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</si>
  <si>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</si>
  <si>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margussikk</t>
  </si>
  <si>
    <t>1687617803407</t>
  </si>
  <si>
    <t>UEFZCUCJ</t>
  </si>
  <si>
    <t>4332887448171</t>
  </si>
  <si>
    <t>1922490999789</t>
  </si>
  <si>
    <t>157595953724471</t>
  </si>
  <si>
    <t>1294137045134837</t>
  </si>
  <si>
    <t>99919692496939</t>
  </si>
  <si>
    <t>81914111161714</t>
  </si>
  <si>
    <t>a1</t>
  </si>
  <si>
    <t>a2</t>
  </si>
  <si>
    <t>keenjus</t>
  </si>
  <si>
    <t>liisimotsharg</t>
  </si>
  <si>
    <t>reviskar</t>
  </si>
  <si>
    <t>taavipaal</t>
  </si>
  <si>
    <t>tanelhiob</t>
  </si>
  <si>
    <t>andero</t>
  </si>
  <si>
    <t>c1</t>
  </si>
  <si>
    <t>c2</t>
  </si>
  <si>
    <t>day</t>
  </si>
  <si>
    <t xml:space="preserve"> name</t>
  </si>
  <si>
    <t>isValid</t>
  </si>
  <si>
    <t>t1</t>
  </si>
  <si>
    <t>t2</t>
  </si>
  <si>
    <t>t3</t>
  </si>
  <si>
    <t>t4</t>
  </si>
  <si>
    <t>t5</t>
  </si>
  <si>
    <t>min</t>
  </si>
  <si>
    <t>max</t>
  </si>
  <si>
    <t>rank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</si>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</sst>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E514A-CF8B-4674-A3CD-45AAAFF96E21}" name="Table1" displayName="Table1" ref="A1:C26" totalsRowShown="0">
  <autoFilter ref="A1:C26" xr:uid="{B6FE514A-CF8B-4674-A3CD-45AAAFF96E21}"/>
  <tableColumns count="3">
    <tableColumn id="1" xr3:uid="{683A554F-3F54-40AC-A308-F5F71C692DB2}" name="day"/>
    <tableColumn id="2" xr3:uid="{58480CCD-DFE1-4566-BA9F-790978DF6D8F}" name="a1"/>
    <tableColumn id="3" xr3:uid="{16D6BF43-82BD-445E-9984-07C7F7D73411}" name="a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0FECB3-E474-4EB9-BBF2-36B7DA83B135}" name="Table3" displayName="Table3" ref="G1:V176" totalsRowShown="0">
  <autoFilter ref="G1:V176" xr:uid="{6D0FECB3-E474-4EB9-BBF2-36B7DA83B135}">
    <filterColumn colId="7">
      <filters>
        <filter val="1"/>
      </filters>
    </filterColumn>
  </autoFilter>
  <tableColumns count="16">
    <tableColumn id="17" xr3:uid="{5C0DEEBF-A3E0-4857-9384-BD34CD7A60E1}" name="helper" dataDxfId="11">
      <calculatedColumnFormula>Table3[[#This Row],[isValid]]&amp;Table3[[#This Row],[day]]&amp;Table3[[#This Row],[rank]]</calculatedColumnFormula>
    </tableColumn>
    <tableColumn id="1" xr3:uid="{3AA255A5-136D-4F0E-B538-DA63BD97CCB6}" name="day"/>
    <tableColumn id="2" xr3:uid="{B365FC13-AC0C-42D6-A25F-7E510ADD24A1}" name=" name"/>
    <tableColumn id="3" xr3:uid="{62E5A074-3C39-41B5-8BB2-7A9D9479C1CB}" name="a1"/>
    <tableColumn id="4" xr3:uid="{0D2D776B-376D-4AC5-9072-320F2B2B2D33}" name="a2"/>
    <tableColumn id="5" xr3:uid="{D1E6E539-E18B-4A43-8BD7-9E0C52678409}" name="c1" dataDxfId="10">
      <calculatedColumnFormula>IF(Table3[[#This Row],[a1]]=VLOOKUP(Table3[[#This Row],[day]],Table1[#All],2, FALSE),1,0)</calculatedColumnFormula>
    </tableColumn>
    <tableColumn id="6" xr3:uid="{F0BC07B4-37F6-4FB7-BE53-502623FF0FB3}" name="c2" dataDxfId="9">
      <calculatedColumnFormula>IF(Table3[[#This Row],[a2]]=VLOOKUP(Table3[[#This Row],[day]],Table1[#All],3, FALSE),1,0)</calculatedColumnFormula>
    </tableColumn>
    <tableColumn id="7" xr3:uid="{79459871-3631-4642-95F7-F321F33F28B0}" name="isValid" dataDxfId="8">
      <calculatedColumnFormula>Table3[[#This Row],[c1]]*Table3[[#This Row],[c2]]</calculatedColumnFormula>
    </tableColumn>
    <tableColumn id="8" xr3:uid="{4D269805-F07F-418D-8FBF-9756B7D756B2}" name="t1" dataDxfId="7"/>
    <tableColumn id="9" xr3:uid="{A4A954FE-A009-4BC3-A8D6-B089CF8069E6}" name="t2" dataDxfId="6"/>
    <tableColumn id="10" xr3:uid="{87045187-AED8-4BA7-AAA9-4E2BC06C0B31}" name="t3" dataDxfId="5"/>
    <tableColumn id="11" xr3:uid="{EB74379A-A1C8-4365-9637-753F0FDC1C65}" name="t4" dataDxfId="4"/>
    <tableColumn id="12" xr3:uid="{66F9C0E0-A649-415C-925E-A918D1B25A6D}" name="t5" dataDxfId="3"/>
    <tableColumn id="13" xr3:uid="{14D8521E-CD90-4FC5-8B18-ABF33374E548}" name="min" dataDxfId="2">
      <calculatedColumnFormula>MIN(Table3[[#This Row],[t1]:[t5]])</calculatedColumnFormula>
    </tableColumn>
    <tableColumn id="14" xr3:uid="{38D3CEE5-3E4C-4126-9409-29B81E61B20A}" name="max" dataDxfId="1">
      <calculatedColumnFormula>MAX(Table3[[#This Row],[t1]:[t5]])</calculatedColumnFormula>
    </tableColumn>
    <tableColumn id="15" xr3:uid="{8D825E1E-C22C-48CF-B508-57AEDBFE04F3}" name="rank" dataDxfId="0">
      <calculatedColumnFormula>COUNTIFS(Table3[isValid],1,Table3[day],Table3[[#This Row],[day]],Table3[min],"&lt;"&amp;Table3[[#This Row],[min]])+1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8F37-8094-4117-975D-7EFF497DF5EE}">
  <dimension ref="A1:H26"/>
  <sheetViews>
    <sheetView tabSelected="1" workbookViewId="0"/>
  </sheetViews>
  <sheetFormatPr defaultRowHeight="15" x14ac:dyDescent="0.25"/>
  <cols>
    <col min="2" max="10" width="12.42578125" bestFit="1" customWidth="1"/>
    <col min="11" max="11" width="10.85546875" bestFit="1" customWidth="1"/>
    <col min="12" max="13" width="12.42578125" bestFit="1" customWidth="1"/>
    <col min="14" max="14" width="10.85546875" bestFit="1" customWidth="1"/>
    <col min="15" max="15" width="12.42578125" bestFit="1" customWidth="1"/>
    <col min="16" max="27" width="10.85546875" bestFit="1" customWidth="1"/>
  </cols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0</v>
      </c>
      <c r="B2" t="str">
        <f>_xlfn.IFNA(VLOOKUP(1&amp;$A2&amp;B$1,Table3[#All],3,FALSE),"")</f>
        <v>tanelhiob</v>
      </c>
      <c r="C2" t="str">
        <f>_xlfn.IFNA(VLOOKUP(1&amp;$A2&amp;C$1,Table3[#All],3,FALSE),"")</f>
        <v>andero</v>
      </c>
      <c r="D2" t="str">
        <f>_xlfn.IFNA(VLOOKUP(1&amp;$A2&amp;D$1,Table3[#All],3,FALSE),"")</f>
        <v>reviskar</v>
      </c>
      <c r="E2" t="str">
        <f>_xlfn.IFNA(VLOOKUP(1&amp;$A2&amp;E$1,Table3[#All],3,FALSE),"")</f>
        <v>taavipaal</v>
      </c>
      <c r="F2" t="str">
        <f>_xlfn.IFNA(VLOOKUP(1&amp;$A2&amp;F$1,Table3[#All],3,FALSE),"")</f>
        <v>margussikk</v>
      </c>
      <c r="G2" t="str">
        <f>_xlfn.IFNA(VLOOKUP(1&amp;$A2&amp;G$1,Table3[#All],3,FALSE),"")</f>
        <v>keenjus</v>
      </c>
      <c r="H2" t="str">
        <f>_xlfn.IFNA(VLOOKUP(1&amp;$A2&amp;H$1,Table3[#All],3,FALSE),"")</f>
        <v>liisimotsharg</v>
      </c>
    </row>
    <row r="3" spans="1:8" x14ac:dyDescent="0.25">
      <c r="A3" t="s">
        <v>1</v>
      </c>
      <c r="B3" t="str">
        <f>_xlfn.IFNA(VLOOKUP(1&amp;$A3&amp;B$1,Table3[#All],3,FALSE),"")</f>
        <v>tanelhiob</v>
      </c>
      <c r="C3" t="str">
        <f>_xlfn.IFNA(VLOOKUP(1&amp;$A3&amp;C$1,Table3[#All],3,FALSE),"")</f>
        <v>andero</v>
      </c>
      <c r="D3" t="str">
        <f>_xlfn.IFNA(VLOOKUP(1&amp;$A3&amp;D$1,Table3[#All],3,FALSE),"")</f>
        <v>reviskar</v>
      </c>
      <c r="E3" t="str">
        <f>_xlfn.IFNA(VLOOKUP(1&amp;$A3&amp;E$1,Table3[#All],3,FALSE),"")</f>
        <v>taavipaal</v>
      </c>
      <c r="F3" t="str">
        <f>_xlfn.IFNA(VLOOKUP(1&amp;$A3&amp;F$1,Table3[#All],3,FALSE),"")</f>
        <v>keenjus</v>
      </c>
      <c r="G3" t="str">
        <f>_xlfn.IFNA(VLOOKUP(1&amp;$A3&amp;G$1,Table3[#All],3,FALSE),"")</f>
        <v>margussikk</v>
      </c>
      <c r="H3" t="str">
        <f>_xlfn.IFNA(VLOOKUP(1&amp;$A3&amp;H$1,Table3[#All],3,FALSE),"")</f>
        <v>liisimotsharg</v>
      </c>
    </row>
    <row r="4" spans="1:8" x14ac:dyDescent="0.25">
      <c r="A4" t="s">
        <v>2</v>
      </c>
      <c r="B4" t="str">
        <f>_xlfn.IFNA(VLOOKUP(1&amp;$A4&amp;B$1,Table3[#All],3,FALSE),"")</f>
        <v>tanelhiob</v>
      </c>
      <c r="C4" t="str">
        <f>_xlfn.IFNA(VLOOKUP(1&amp;$A4&amp;C$1,Table3[#All],3,FALSE),"")</f>
        <v>andero</v>
      </c>
      <c r="D4" t="str">
        <f>_xlfn.IFNA(VLOOKUP(1&amp;$A4&amp;D$1,Table3[#All],3,FALSE),"")</f>
        <v>margussikk</v>
      </c>
      <c r="E4" t="str">
        <f>_xlfn.IFNA(VLOOKUP(1&amp;$A4&amp;E$1,Table3[#All],3,FALSE),"")</f>
        <v>liisimotsharg</v>
      </c>
      <c r="F4" t="str">
        <f>_xlfn.IFNA(VLOOKUP(1&amp;$A4&amp;F$1,Table3[#All],3,FALSE),"")</f>
        <v>keenjus</v>
      </c>
      <c r="G4" t="str">
        <f>_xlfn.IFNA(VLOOKUP(1&amp;$A4&amp;G$1,Table3[#All],3,FALSE),"")</f>
        <v/>
      </c>
      <c r="H4" t="str">
        <f>_xlfn.IFNA(VLOOKUP(1&amp;$A4&amp;H$1,Table3[#All],3,FALSE),"")</f>
        <v/>
      </c>
    </row>
    <row r="5" spans="1:8" x14ac:dyDescent="0.25">
      <c r="A5" t="s">
        <v>3</v>
      </c>
      <c r="B5" t="str">
        <f>_xlfn.IFNA(VLOOKUP(1&amp;$A5&amp;B$1,Table3[#All],3,FALSE),"")</f>
        <v>tanelhiob</v>
      </c>
      <c r="C5" t="str">
        <f>_xlfn.IFNA(VLOOKUP(1&amp;$A5&amp;C$1,Table3[#All],3,FALSE),"")</f>
        <v>andero</v>
      </c>
      <c r="D5" t="str">
        <f>_xlfn.IFNA(VLOOKUP(1&amp;$A5&amp;D$1,Table3[#All],3,FALSE),"")</f>
        <v>reviskar</v>
      </c>
      <c r="E5" t="str">
        <f>_xlfn.IFNA(VLOOKUP(1&amp;$A5&amp;E$1,Table3[#All],3,FALSE),"")</f>
        <v>taavipaal</v>
      </c>
      <c r="F5" t="str">
        <f>_xlfn.IFNA(VLOOKUP(1&amp;$A5&amp;F$1,Table3[#All],3,FALSE),"")</f>
        <v>keenjus</v>
      </c>
      <c r="G5" t="str">
        <f>_xlfn.IFNA(VLOOKUP(1&amp;$A5&amp;G$1,Table3[#All],3,FALSE),"")</f>
        <v>liisimotsharg</v>
      </c>
      <c r="H5" t="str">
        <f>_xlfn.IFNA(VLOOKUP(1&amp;$A5&amp;H$1,Table3[#All],3,FALSE),"")</f>
        <v>margussikk</v>
      </c>
    </row>
    <row r="6" spans="1:8" x14ac:dyDescent="0.25">
      <c r="A6" t="s">
        <v>4</v>
      </c>
      <c r="B6" t="str">
        <f>_xlfn.IFNA(VLOOKUP(1&amp;$A6&amp;B$1,Table3[#All],3,FALSE),"")</f>
        <v>tanelhiob</v>
      </c>
      <c r="C6" t="str">
        <f>_xlfn.IFNA(VLOOKUP(1&amp;$A6&amp;C$1,Table3[#All],3,FALSE),"")</f>
        <v>margussikk</v>
      </c>
      <c r="D6" t="str">
        <f>_xlfn.IFNA(VLOOKUP(1&amp;$A6&amp;D$1,Table3[#All],3,FALSE),"")</f>
        <v>liisimotsharg</v>
      </c>
      <c r="E6" t="str">
        <f>_xlfn.IFNA(VLOOKUP(1&amp;$A6&amp;E$1,Table3[#All],3,FALSE),"")</f>
        <v>keenjus</v>
      </c>
      <c r="F6" t="str">
        <f>_xlfn.IFNA(VLOOKUP(1&amp;$A6&amp;F$1,Table3[#All],3,FALSE),"")</f>
        <v>andero</v>
      </c>
      <c r="G6" t="str">
        <f>_xlfn.IFNA(VLOOKUP(1&amp;$A6&amp;G$1,Table3[#All],3,FALSE),"")</f>
        <v>reviskar</v>
      </c>
      <c r="H6" t="str">
        <f>_xlfn.IFNA(VLOOKUP(1&amp;$A6&amp;H$1,Table3[#All],3,FALSE),"")</f>
        <v>taavipaal</v>
      </c>
    </row>
    <row r="7" spans="1:8" x14ac:dyDescent="0.25">
      <c r="A7" t="s">
        <v>5</v>
      </c>
      <c r="B7" t="str">
        <f>_xlfn.IFNA(VLOOKUP(1&amp;$A7&amp;B$1,Table3[#All],3,FALSE),"")</f>
        <v>tanelhiob</v>
      </c>
      <c r="C7" t="str">
        <f>_xlfn.IFNA(VLOOKUP(1&amp;$A7&amp;C$1,Table3[#All],3,FALSE),"")</f>
        <v>andero</v>
      </c>
      <c r="D7" t="str">
        <f>_xlfn.IFNA(VLOOKUP(1&amp;$A7&amp;D$1,Table3[#All],3,FALSE),"")</f>
        <v>reviskar</v>
      </c>
      <c r="E7" t="str">
        <f>_xlfn.IFNA(VLOOKUP(1&amp;$A7&amp;E$1,Table3[#All],3,FALSE),"")</f>
        <v>taavipaal</v>
      </c>
      <c r="F7" t="str">
        <f>_xlfn.IFNA(VLOOKUP(1&amp;$A7&amp;F$1,Table3[#All],3,FALSE),"")</f>
        <v>margussikk</v>
      </c>
      <c r="G7" t="str">
        <f>_xlfn.IFNA(VLOOKUP(1&amp;$A7&amp;G$1,Table3[#All],3,FALSE),"")</f>
        <v>liisimotsharg</v>
      </c>
      <c r="H7" t="str">
        <f>_xlfn.IFNA(VLOOKUP(1&amp;$A7&amp;H$1,Table3[#All],3,FALSE),"")</f>
        <v/>
      </c>
    </row>
    <row r="8" spans="1:8" x14ac:dyDescent="0.25">
      <c r="A8" t="s">
        <v>6</v>
      </c>
      <c r="B8" t="str">
        <f>_xlfn.IFNA(VLOOKUP(1&amp;$A8&amp;B$1,Table3[#All],3,FALSE),"")</f>
        <v>andero</v>
      </c>
      <c r="C8" t="str">
        <f>_xlfn.IFNA(VLOOKUP(1&amp;$A8&amp;C$1,Table3[#All],3,FALSE),"")</f>
        <v>tanelhiob</v>
      </c>
      <c r="D8" t="str">
        <f>_xlfn.IFNA(VLOOKUP(1&amp;$A8&amp;D$1,Table3[#All],3,FALSE),"")</f>
        <v>reviskar</v>
      </c>
      <c r="E8" t="str">
        <f>_xlfn.IFNA(VLOOKUP(1&amp;$A8&amp;E$1,Table3[#All],3,FALSE),"")</f>
        <v>margussikk</v>
      </c>
      <c r="F8" t="str">
        <f>_xlfn.IFNA(VLOOKUP(1&amp;$A8&amp;F$1,Table3[#All],3,FALSE),"")</f>
        <v>taavipaal</v>
      </c>
      <c r="G8" t="str">
        <f>_xlfn.IFNA(VLOOKUP(1&amp;$A8&amp;G$1,Table3[#All],3,FALSE),"")</f>
        <v>liisimotsharg</v>
      </c>
      <c r="H8" t="str">
        <f>_xlfn.IFNA(VLOOKUP(1&amp;$A8&amp;H$1,Table3[#All],3,FALSE),"")</f>
        <v/>
      </c>
    </row>
    <row r="9" spans="1:8" x14ac:dyDescent="0.25">
      <c r="A9" t="s">
        <v>7</v>
      </c>
      <c r="B9" t="str">
        <f>_xlfn.IFNA(VLOOKUP(1&amp;$A9&amp;B$1,Table3[#All],3,FALSE),"")</f>
        <v>andero</v>
      </c>
      <c r="C9" t="str">
        <f>_xlfn.IFNA(VLOOKUP(1&amp;$A9&amp;C$1,Table3[#All],3,FALSE),"")</f>
        <v>reviskar</v>
      </c>
      <c r="D9" t="str">
        <f>_xlfn.IFNA(VLOOKUP(1&amp;$A9&amp;D$1,Table3[#All],3,FALSE),"")</f>
        <v>margussikk</v>
      </c>
      <c r="E9" t="str">
        <f>_xlfn.IFNA(VLOOKUP(1&amp;$A9&amp;E$1,Table3[#All],3,FALSE),"")</f>
        <v>taavipaal</v>
      </c>
      <c r="F9" t="str">
        <f>_xlfn.IFNA(VLOOKUP(1&amp;$A9&amp;F$1,Table3[#All],3,FALSE),"")</f>
        <v>liisimotsharg</v>
      </c>
      <c r="G9" t="str">
        <f>_xlfn.IFNA(VLOOKUP(1&amp;$A9&amp;G$1,Table3[#All],3,FALSE),"")</f>
        <v/>
      </c>
      <c r="H9" t="str">
        <f>_xlfn.IFNA(VLOOKUP(1&amp;$A9&amp;H$1,Table3[#All],3,FALSE),"")</f>
        <v/>
      </c>
    </row>
    <row r="10" spans="1:8" x14ac:dyDescent="0.25">
      <c r="A10" t="s">
        <v>8</v>
      </c>
      <c r="B10" t="str">
        <f>_xlfn.IFNA(VLOOKUP(1&amp;$A10&amp;B$1,Table3[#All],3,FALSE),"")</f>
        <v>andero</v>
      </c>
      <c r="C10" t="str">
        <f>_xlfn.IFNA(VLOOKUP(1&amp;$A10&amp;C$1,Table3[#All],3,FALSE),"")</f>
        <v>margussikk</v>
      </c>
      <c r="D10" t="str">
        <f>_xlfn.IFNA(VLOOKUP(1&amp;$A10&amp;D$1,Table3[#All],3,FALSE),"")</f>
        <v>reviskar</v>
      </c>
      <c r="E10" t="str">
        <f>_xlfn.IFNA(VLOOKUP(1&amp;$A10&amp;E$1,Table3[#All],3,FALSE),"")</f>
        <v/>
      </c>
      <c r="F10" t="str">
        <f>_xlfn.IFNA(VLOOKUP(1&amp;$A10&amp;F$1,Table3[#All],3,FALSE),"")</f>
        <v/>
      </c>
      <c r="G10" t="str">
        <f>_xlfn.IFNA(VLOOKUP(1&amp;$A10&amp;G$1,Table3[#All],3,FALSE),"")</f>
        <v/>
      </c>
      <c r="H10" t="str">
        <f>_xlfn.IFNA(VLOOKUP(1&amp;$A10&amp;H$1,Table3[#All],3,FALSE),"")</f>
        <v/>
      </c>
    </row>
    <row r="11" spans="1:8" x14ac:dyDescent="0.25">
      <c r="A11" t="s">
        <v>9</v>
      </c>
      <c r="B11" t="str">
        <f>_xlfn.IFNA(VLOOKUP(1&amp;$A11&amp;B$1,Table3[#All],3,FALSE),"")</f>
        <v>andero</v>
      </c>
      <c r="C11" t="str">
        <f>_xlfn.IFNA(VLOOKUP(1&amp;$A11&amp;C$1,Table3[#All],3,FALSE),"")</f>
        <v>reviskar</v>
      </c>
      <c r="D11" t="str">
        <f>_xlfn.IFNA(VLOOKUP(1&amp;$A11&amp;D$1,Table3[#All],3,FALSE),"")</f>
        <v>taavipaal</v>
      </c>
      <c r="E11" t="str">
        <f>_xlfn.IFNA(VLOOKUP(1&amp;$A11&amp;E$1,Table3[#All],3,FALSE),"")</f>
        <v>margussikk</v>
      </c>
      <c r="F11" t="str">
        <f>_xlfn.IFNA(VLOOKUP(1&amp;$A11&amp;F$1,Table3[#All],3,FALSE),"")</f>
        <v>liisimotsharg</v>
      </c>
      <c r="G11" t="str">
        <f>_xlfn.IFNA(VLOOKUP(1&amp;$A11&amp;G$1,Table3[#All],3,FALSE),"")</f>
        <v/>
      </c>
      <c r="H11" t="str">
        <f>_xlfn.IFNA(VLOOKUP(1&amp;$A11&amp;H$1,Table3[#All],3,FALSE),"")</f>
        <v/>
      </c>
    </row>
    <row r="12" spans="1:8" x14ac:dyDescent="0.25">
      <c r="A12" t="s">
        <v>10</v>
      </c>
      <c r="B12" t="str">
        <f>_xlfn.IFNA(VLOOKUP(1&amp;$A12&amp;B$1,Table3[#All],3,FALSE),"")</f>
        <v>andero</v>
      </c>
      <c r="C12" t="str">
        <f>_xlfn.IFNA(VLOOKUP(1&amp;$A12&amp;C$1,Table3[#All],3,FALSE),"")</f>
        <v>taavipaal</v>
      </c>
      <c r="D12" t="str">
        <f>_xlfn.IFNA(VLOOKUP(1&amp;$A12&amp;D$1,Table3[#All],3,FALSE),"")</f>
        <v>reviskar</v>
      </c>
      <c r="E12" t="str">
        <f>_xlfn.IFNA(VLOOKUP(1&amp;$A12&amp;E$1,Table3[#All],3,FALSE),"")</f>
        <v>liisimotsharg</v>
      </c>
      <c r="F12" t="str">
        <f>_xlfn.IFNA(VLOOKUP(1&amp;$A12&amp;F$1,Table3[#All],3,FALSE),"")</f>
        <v>margussikk</v>
      </c>
      <c r="G12" t="str">
        <f>_xlfn.IFNA(VLOOKUP(1&amp;$A12&amp;G$1,Table3[#All],3,FALSE),"")</f>
        <v/>
      </c>
      <c r="H12" t="str">
        <f>_xlfn.IFNA(VLOOKUP(1&amp;$A12&amp;H$1,Table3[#All],3,FALSE),"")</f>
        <v/>
      </c>
    </row>
    <row r="13" spans="1:8" x14ac:dyDescent="0.25">
      <c r="A13" t="s">
        <v>11</v>
      </c>
      <c r="B13" t="str">
        <f>_xlfn.IFNA(VLOOKUP(1&amp;$A13&amp;B$1,Table3[#All],3,FALSE),"")</f>
        <v>margussikk</v>
      </c>
      <c r="C13" t="str">
        <f>_xlfn.IFNA(VLOOKUP(1&amp;$A13&amp;C$1,Table3[#All],3,FALSE),"")</f>
        <v>taavipaal</v>
      </c>
      <c r="D13" t="str">
        <f>_xlfn.IFNA(VLOOKUP(1&amp;$A13&amp;D$1,Table3[#All],3,FALSE),"")</f>
        <v>andero</v>
      </c>
      <c r="E13" t="str">
        <f>_xlfn.IFNA(VLOOKUP(1&amp;$A13&amp;E$1,Table3[#All],3,FALSE),"")</f>
        <v/>
      </c>
      <c r="F13" t="str">
        <f>_xlfn.IFNA(VLOOKUP(1&amp;$A13&amp;F$1,Table3[#All],3,FALSE),"")</f>
        <v/>
      </c>
      <c r="G13" t="str">
        <f>_xlfn.IFNA(VLOOKUP(1&amp;$A13&amp;G$1,Table3[#All],3,FALSE),"")</f>
        <v/>
      </c>
      <c r="H13" t="str">
        <f>_xlfn.IFNA(VLOOKUP(1&amp;$A13&amp;H$1,Table3[#All],3,FALSE),"")</f>
        <v/>
      </c>
    </row>
    <row r="14" spans="1:8" x14ac:dyDescent="0.25">
      <c r="A14" t="s">
        <v>12</v>
      </c>
      <c r="B14" t="str">
        <f>_xlfn.IFNA(VLOOKUP(1&amp;$A14&amp;B$1,Table3[#All],3,FALSE),"")</f>
        <v>taavipaal</v>
      </c>
      <c r="C14" t="str">
        <f>_xlfn.IFNA(VLOOKUP(1&amp;$A14&amp;C$1,Table3[#All],3,FALSE),"")</f>
        <v>margussikk</v>
      </c>
      <c r="D14" t="str">
        <f>_xlfn.IFNA(VLOOKUP(1&amp;$A14&amp;D$1,Table3[#All],3,FALSE),"")</f>
        <v>reviskar</v>
      </c>
      <c r="E14" t="str">
        <f>_xlfn.IFNA(VLOOKUP(1&amp;$A14&amp;E$1,Table3[#All],3,FALSE),"")</f>
        <v>liisimotsharg</v>
      </c>
      <c r="F14" t="str">
        <f>_xlfn.IFNA(VLOOKUP(1&amp;$A14&amp;F$1,Table3[#All],3,FALSE),"")</f>
        <v>andero</v>
      </c>
      <c r="G14" t="str">
        <f>_xlfn.IFNA(VLOOKUP(1&amp;$A14&amp;G$1,Table3[#All],3,FALSE),"")</f>
        <v/>
      </c>
      <c r="H14" t="str">
        <f>_xlfn.IFNA(VLOOKUP(1&amp;$A14&amp;H$1,Table3[#All],3,FALSE),"")</f>
        <v/>
      </c>
    </row>
    <row r="15" spans="1:8" x14ac:dyDescent="0.25">
      <c r="A15" t="s">
        <v>13</v>
      </c>
      <c r="B15" t="str">
        <f>_xlfn.IFNA(VLOOKUP(1&amp;$A15&amp;B$1,Table3[#All],3,FALSE),"")</f>
        <v>reviskar</v>
      </c>
      <c r="C15" t="str">
        <f>_xlfn.IFNA(VLOOKUP(1&amp;$A15&amp;C$1,Table3[#All],3,FALSE),"")</f>
        <v>andero</v>
      </c>
      <c r="D15" t="str">
        <f>_xlfn.IFNA(VLOOKUP(1&amp;$A15&amp;D$1,Table3[#All],3,FALSE),"")</f>
        <v>taavipaal</v>
      </c>
      <c r="E15" t="str">
        <f>_xlfn.IFNA(VLOOKUP(1&amp;$A15&amp;E$1,Table3[#All],3,FALSE),"")</f>
        <v>margussikk</v>
      </c>
      <c r="F15" t="str">
        <f>_xlfn.IFNA(VLOOKUP(1&amp;$A15&amp;F$1,Table3[#All],3,FALSE),"")</f>
        <v/>
      </c>
      <c r="G15" t="str">
        <f>_xlfn.IFNA(VLOOKUP(1&amp;$A15&amp;G$1,Table3[#All],3,FALSE),"")</f>
        <v/>
      </c>
      <c r="H15" t="str">
        <f>_xlfn.IFNA(VLOOKUP(1&amp;$A15&amp;H$1,Table3[#All],3,FALSE),"")</f>
        <v/>
      </c>
    </row>
    <row r="16" spans="1:8" x14ac:dyDescent="0.25">
      <c r="A16" t="s">
        <v>14</v>
      </c>
      <c r="B16" t="str">
        <f>_xlfn.IFNA(VLOOKUP(1&amp;$A16&amp;B$1,Table3[#All],3,FALSE),"")</f>
        <v>andero</v>
      </c>
      <c r="C16" t="str">
        <f>_xlfn.IFNA(VLOOKUP(1&amp;$A16&amp;C$1,Table3[#All],3,FALSE),"")</f>
        <v>margussikk</v>
      </c>
      <c r="D16" t="str">
        <f>_xlfn.IFNA(VLOOKUP(1&amp;$A16&amp;D$1,Table3[#All],3,FALSE),"")</f>
        <v>taavipaal</v>
      </c>
      <c r="E16" t="str">
        <f>_xlfn.IFNA(VLOOKUP(1&amp;$A16&amp;E$1,Table3[#All],3,FALSE),"")</f>
        <v>reviskar</v>
      </c>
      <c r="F16" t="str">
        <f>_xlfn.IFNA(VLOOKUP(1&amp;$A16&amp;F$1,Table3[#All],3,FALSE),"")</f>
        <v/>
      </c>
      <c r="G16" t="str">
        <f>_xlfn.IFNA(VLOOKUP(1&amp;$A16&amp;G$1,Table3[#All],3,FALSE),"")</f>
        <v/>
      </c>
      <c r="H16" t="str">
        <f>_xlfn.IFNA(VLOOKUP(1&amp;$A16&amp;H$1,Table3[#All],3,FALSE),"")</f>
        <v/>
      </c>
    </row>
    <row r="17" spans="1:8" x14ac:dyDescent="0.25">
      <c r="A17" t="s">
        <v>15</v>
      </c>
      <c r="B17" t="str">
        <f>_xlfn.IFNA(VLOOKUP(1&amp;$A17&amp;B$1,Table3[#All],3,FALSE),"")</f>
        <v>reviskar</v>
      </c>
      <c r="C17" t="str">
        <f>_xlfn.IFNA(VLOOKUP(1&amp;$A17&amp;C$1,Table3[#All],3,FALSE),"")</f>
        <v>margussikk</v>
      </c>
      <c r="D17" t="str">
        <f>_xlfn.IFNA(VLOOKUP(1&amp;$A17&amp;D$1,Table3[#All],3,FALSE),"")</f>
        <v>taavipaal</v>
      </c>
      <c r="E17" t="str">
        <f>_xlfn.IFNA(VLOOKUP(1&amp;$A17&amp;E$1,Table3[#All],3,FALSE),"")</f>
        <v/>
      </c>
      <c r="F17" t="str">
        <f>_xlfn.IFNA(VLOOKUP(1&amp;$A17&amp;F$1,Table3[#All],3,FALSE),"")</f>
        <v/>
      </c>
      <c r="G17" t="str">
        <f>_xlfn.IFNA(VLOOKUP(1&amp;$A17&amp;G$1,Table3[#All],3,FALSE),"")</f>
        <v/>
      </c>
      <c r="H17" t="str">
        <f>_xlfn.IFNA(VLOOKUP(1&amp;$A17&amp;H$1,Table3[#All],3,FALSE),"")</f>
        <v/>
      </c>
    </row>
    <row r="18" spans="1:8" x14ac:dyDescent="0.25">
      <c r="A18" t="s">
        <v>16</v>
      </c>
      <c r="B18" t="str">
        <f>_xlfn.IFNA(VLOOKUP(1&amp;$A18&amp;B$1,Table3[#All],3,FALSE),"")</f>
        <v>margussikk</v>
      </c>
      <c r="C18" t="str">
        <f>_xlfn.IFNA(VLOOKUP(1&amp;$A18&amp;C$1,Table3[#All],3,FALSE),"")</f>
        <v>taavipaal</v>
      </c>
      <c r="D18" t="str">
        <f>_xlfn.IFNA(VLOOKUP(1&amp;$A18&amp;D$1,Table3[#All],3,FALSE),"")</f>
        <v>andero</v>
      </c>
      <c r="E18" t="str">
        <f>_xlfn.IFNA(VLOOKUP(1&amp;$A18&amp;E$1,Table3[#All],3,FALSE),"")</f>
        <v/>
      </c>
      <c r="F18" t="str">
        <f>_xlfn.IFNA(VLOOKUP(1&amp;$A18&amp;F$1,Table3[#All],3,FALSE),"")</f>
        <v/>
      </c>
      <c r="G18" t="str">
        <f>_xlfn.IFNA(VLOOKUP(1&amp;$A18&amp;G$1,Table3[#All],3,FALSE),"")</f>
        <v/>
      </c>
      <c r="H18" t="str">
        <f>_xlfn.IFNA(VLOOKUP(1&amp;$A18&amp;H$1,Table3[#All],3,FALSE),"")</f>
        <v/>
      </c>
    </row>
    <row r="19" spans="1:8" x14ac:dyDescent="0.25">
      <c r="A19" t="s">
        <v>17</v>
      </c>
      <c r="B19" t="str">
        <f>_xlfn.IFNA(VLOOKUP(1&amp;$A19&amp;B$1,Table3[#All],3,FALSE),"")</f>
        <v>margussikk</v>
      </c>
      <c r="C19" t="str">
        <f>_xlfn.IFNA(VLOOKUP(1&amp;$A19&amp;C$1,Table3[#All],3,FALSE),"")</f>
        <v>taavipaal</v>
      </c>
      <c r="D19" t="str">
        <f>_xlfn.IFNA(VLOOKUP(1&amp;$A19&amp;D$1,Table3[#All],3,FALSE),"")</f>
        <v/>
      </c>
      <c r="E19" t="str">
        <f>_xlfn.IFNA(VLOOKUP(1&amp;$A19&amp;E$1,Table3[#All],3,FALSE),"")</f>
        <v/>
      </c>
      <c r="F19" t="str">
        <f>_xlfn.IFNA(VLOOKUP(1&amp;$A19&amp;F$1,Table3[#All],3,FALSE),"")</f>
        <v/>
      </c>
      <c r="G19" t="str">
        <f>_xlfn.IFNA(VLOOKUP(1&amp;$A19&amp;G$1,Table3[#All],3,FALSE),"")</f>
        <v/>
      </c>
      <c r="H19" t="str">
        <f>_xlfn.IFNA(VLOOKUP(1&amp;$A19&amp;H$1,Table3[#All],3,FALSE),"")</f>
        <v/>
      </c>
    </row>
    <row r="20" spans="1:8" x14ac:dyDescent="0.25">
      <c r="A20" t="s">
        <v>18</v>
      </c>
      <c r="B20" t="str">
        <f>_xlfn.IFNA(VLOOKUP(1&amp;$A20&amp;B$1,Table3[#All],3,FALSE),"")</f>
        <v>taavipaal</v>
      </c>
      <c r="C20" t="str">
        <f>_xlfn.IFNA(VLOOKUP(1&amp;$A20&amp;C$1,Table3[#All],3,FALSE),"")</f>
        <v>margussikk</v>
      </c>
      <c r="D20" t="str">
        <f>_xlfn.IFNA(VLOOKUP(1&amp;$A20&amp;D$1,Table3[#All],3,FALSE),"")</f>
        <v/>
      </c>
      <c r="E20" t="str">
        <f>_xlfn.IFNA(VLOOKUP(1&amp;$A20&amp;E$1,Table3[#All],3,FALSE),"")</f>
        <v/>
      </c>
      <c r="F20" t="str">
        <f>_xlfn.IFNA(VLOOKUP(1&amp;$A20&amp;F$1,Table3[#All],3,FALSE),"")</f>
        <v/>
      </c>
      <c r="G20" t="str">
        <f>_xlfn.IFNA(VLOOKUP(1&amp;$A20&amp;G$1,Table3[#All],3,FALSE),"")</f>
        <v/>
      </c>
      <c r="H20" t="str">
        <f>_xlfn.IFNA(VLOOKUP(1&amp;$A20&amp;H$1,Table3[#All],3,FALSE),"")</f>
        <v/>
      </c>
    </row>
    <row r="21" spans="1:8" x14ac:dyDescent="0.25">
      <c r="A21" t="s">
        <v>19</v>
      </c>
      <c r="B21" t="str">
        <f>_xlfn.IFNA(VLOOKUP(1&amp;$A21&amp;B$1,Table3[#All],3,FALSE),"")</f>
        <v>andero</v>
      </c>
      <c r="C21" t="str">
        <f>_xlfn.IFNA(VLOOKUP(1&amp;$A21&amp;C$1,Table3[#All],3,FALSE),"")</f>
        <v>taavipaal</v>
      </c>
      <c r="D21" t="str">
        <f>_xlfn.IFNA(VLOOKUP(1&amp;$A21&amp;D$1,Table3[#All],3,FALSE),"")</f>
        <v>margussikk</v>
      </c>
      <c r="E21" t="str">
        <f>_xlfn.IFNA(VLOOKUP(1&amp;$A21&amp;E$1,Table3[#All],3,FALSE),"")</f>
        <v/>
      </c>
      <c r="F21" t="str">
        <f>_xlfn.IFNA(VLOOKUP(1&amp;$A21&amp;F$1,Table3[#All],3,FALSE),"")</f>
        <v/>
      </c>
      <c r="G21" t="str">
        <f>_xlfn.IFNA(VLOOKUP(1&amp;$A21&amp;G$1,Table3[#All],3,FALSE),"")</f>
        <v/>
      </c>
      <c r="H21" t="str">
        <f>_xlfn.IFNA(VLOOKUP(1&amp;$A21&amp;H$1,Table3[#All],3,FALSE),"")</f>
        <v/>
      </c>
    </row>
    <row r="22" spans="1:8" x14ac:dyDescent="0.25">
      <c r="A22" t="s">
        <v>20</v>
      </c>
      <c r="B22" t="str">
        <f>_xlfn.IFNA(VLOOKUP(1&amp;$A22&amp;B$1,Table3[#All],3,FALSE),"")</f>
        <v>margussikk</v>
      </c>
      <c r="C22" t="str">
        <f>_xlfn.IFNA(VLOOKUP(1&amp;$A22&amp;C$1,Table3[#All],3,FALSE),"")</f>
        <v/>
      </c>
      <c r="D22" t="str">
        <f>_xlfn.IFNA(VLOOKUP(1&amp;$A22&amp;D$1,Table3[#All],3,FALSE),"")</f>
        <v/>
      </c>
      <c r="E22" t="str">
        <f>_xlfn.IFNA(VLOOKUP(1&amp;$A22&amp;E$1,Table3[#All],3,FALSE),"")</f>
        <v/>
      </c>
      <c r="F22" t="str">
        <f>_xlfn.IFNA(VLOOKUP(1&amp;$A22&amp;F$1,Table3[#All],3,FALSE),"")</f>
        <v/>
      </c>
      <c r="G22" t="str">
        <f>_xlfn.IFNA(VLOOKUP(1&amp;$A22&amp;G$1,Table3[#All],3,FALSE),"")</f>
        <v/>
      </c>
      <c r="H22" t="str">
        <f>_xlfn.IFNA(VLOOKUP(1&amp;$A22&amp;H$1,Table3[#All],3,FALSE),"")</f>
        <v/>
      </c>
    </row>
    <row r="23" spans="1:8" x14ac:dyDescent="0.25">
      <c r="A23" t="s">
        <v>21</v>
      </c>
      <c r="B23" t="str">
        <f>_xlfn.IFNA(VLOOKUP(1&amp;$A23&amp;B$1,Table3[#All],3,FALSE),"")</f>
        <v>margussikk</v>
      </c>
      <c r="C23" t="str">
        <f>_xlfn.IFNA(VLOOKUP(1&amp;$A23&amp;C$1,Table3[#All],3,FALSE),"")</f>
        <v/>
      </c>
      <c r="D23" t="str">
        <f>_xlfn.IFNA(VLOOKUP(1&amp;$A23&amp;D$1,Table3[#All],3,FALSE),"")</f>
        <v/>
      </c>
      <c r="E23" t="str">
        <f>_xlfn.IFNA(VLOOKUP(1&amp;$A23&amp;E$1,Table3[#All],3,FALSE),"")</f>
        <v/>
      </c>
      <c r="F23" t="str">
        <f>_xlfn.IFNA(VLOOKUP(1&amp;$A23&amp;F$1,Table3[#All],3,FALSE),"")</f>
        <v/>
      </c>
      <c r="G23" t="str">
        <f>_xlfn.IFNA(VLOOKUP(1&amp;$A23&amp;G$1,Table3[#All],3,FALSE),"")</f>
        <v/>
      </c>
      <c r="H23" t="str">
        <f>_xlfn.IFNA(VLOOKUP(1&amp;$A23&amp;H$1,Table3[#All],3,FALSE),"")</f>
        <v/>
      </c>
    </row>
    <row r="24" spans="1:8" x14ac:dyDescent="0.25">
      <c r="A24" t="s">
        <v>22</v>
      </c>
      <c r="B24" t="str">
        <f>_xlfn.IFNA(VLOOKUP(1&amp;$A24&amp;B$1,Table3[#All],3,FALSE),"")</f>
        <v>margussikk</v>
      </c>
      <c r="C24" t="str">
        <f>_xlfn.IFNA(VLOOKUP(1&amp;$A24&amp;C$1,Table3[#All],3,FALSE),"")</f>
        <v/>
      </c>
      <c r="D24" t="str">
        <f>_xlfn.IFNA(VLOOKUP(1&amp;$A24&amp;D$1,Table3[#All],3,FALSE),"")</f>
        <v/>
      </c>
      <c r="E24" t="str">
        <f>_xlfn.IFNA(VLOOKUP(1&amp;$A24&amp;E$1,Table3[#All],3,FALSE),"")</f>
        <v/>
      </c>
      <c r="F24" t="str">
        <f>_xlfn.IFNA(VLOOKUP(1&amp;$A24&amp;F$1,Table3[#All],3,FALSE),"")</f>
        <v/>
      </c>
      <c r="G24" t="str">
        <f>_xlfn.IFNA(VLOOKUP(1&amp;$A24&amp;G$1,Table3[#All],3,FALSE),"")</f>
        <v/>
      </c>
      <c r="H24" t="str">
        <f>_xlfn.IFNA(VLOOKUP(1&amp;$A24&amp;H$1,Table3[#All],3,FALSE),"")</f>
        <v/>
      </c>
    </row>
    <row r="25" spans="1:8" x14ac:dyDescent="0.25">
      <c r="A25" t="s">
        <v>23</v>
      </c>
      <c r="B25" t="str">
        <f>_xlfn.IFNA(VLOOKUP(1&amp;$A25&amp;B$1,Table3[#All],3,FALSE),"")</f>
        <v>margussikk</v>
      </c>
      <c r="C25" t="str">
        <f>_xlfn.IFNA(VLOOKUP(1&amp;$A25&amp;C$1,Table3[#All],3,FALSE),"")</f>
        <v/>
      </c>
      <c r="D25" t="str">
        <f>_xlfn.IFNA(VLOOKUP(1&amp;$A25&amp;D$1,Table3[#All],3,FALSE),"")</f>
        <v/>
      </c>
      <c r="E25" t="str">
        <f>_xlfn.IFNA(VLOOKUP(1&amp;$A25&amp;E$1,Table3[#All],3,FALSE),"")</f>
        <v/>
      </c>
      <c r="F25" t="str">
        <f>_xlfn.IFNA(VLOOKUP(1&amp;$A25&amp;F$1,Table3[#All],3,FALSE),"")</f>
        <v/>
      </c>
      <c r="G25" t="str">
        <f>_xlfn.IFNA(VLOOKUP(1&amp;$A25&amp;G$1,Table3[#All],3,FALSE),"")</f>
        <v/>
      </c>
      <c r="H25" t="str">
        <f>_xlfn.IFNA(VLOOKUP(1&amp;$A25&amp;H$1,Table3[#All],3,FALSE),"")</f>
        <v/>
      </c>
    </row>
    <row r="26" spans="1:8" x14ac:dyDescent="0.25">
      <c r="A26" t="s">
        <v>24</v>
      </c>
      <c r="B26" t="str">
        <f>_xlfn.IFNA(VLOOKUP(1&amp;$A26&amp;B$1,Table3[#All],3,FALSE),"")</f>
        <v>andero</v>
      </c>
      <c r="C26" t="str">
        <f>_xlfn.IFNA(VLOOKUP(1&amp;$A26&amp;C$1,Table3[#All],3,FALSE),"")</f>
        <v>margussikk</v>
      </c>
      <c r="D26" t="str">
        <f>_xlfn.IFNA(VLOOKUP(1&amp;$A26&amp;D$1,Table3[#All],3,FALSE),"")</f>
        <v/>
      </c>
      <c r="E26" t="str">
        <f>_xlfn.IFNA(VLOOKUP(1&amp;$A26&amp;E$1,Table3[#All],3,FALSE),"")</f>
        <v/>
      </c>
      <c r="F26" t="str">
        <f>_xlfn.IFNA(VLOOKUP(1&amp;$A26&amp;F$1,Table3[#All],3,FALSE),"")</f>
        <v/>
      </c>
      <c r="G26" t="str">
        <f>_xlfn.IFNA(VLOOKUP(1&amp;$A26&amp;G$1,Table3[#All],3,FALSE),"")</f>
        <v/>
      </c>
      <c r="H26" t="str">
        <f>_xlfn.IFNA(VLOOKUP(1&amp;$A26&amp;H$1,Table3[#All],3,FALSE),"")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F725-D3B6-41C5-AC04-357A48412C85}">
  <dimension ref="A1:V176"/>
  <sheetViews>
    <sheetView topLeftCell="A103" workbookViewId="0">
      <selection activeCell="G2" sqref="G2"/>
    </sheetView>
  </sheetViews>
  <sheetFormatPr defaultRowHeight="15" x14ac:dyDescent="0.25"/>
  <cols>
    <col min="1" max="1" width="6.42578125" bestFit="1" customWidth="1"/>
    <col min="2" max="2" width="15.140625" bestFit="1" customWidth="1"/>
    <col min="3" max="3" width="17.28515625" bestFit="1" customWidth="1"/>
  </cols>
  <sheetData>
    <row r="1" spans="1:22" x14ac:dyDescent="0.25">
      <c r="A1" t="s">
        <v>44</v>
      </c>
      <c r="B1" t="s">
        <v>34</v>
      </c>
      <c r="C1" t="s">
        <v>35</v>
      </c>
      <c r="G1" t="s">
        <v>55</v>
      </c>
      <c r="H1" t="s">
        <v>44</v>
      </c>
      <c r="I1" t="s">
        <v>45</v>
      </c>
      <c r="J1" t="s">
        <v>34</v>
      </c>
      <c r="K1" t="s">
        <v>35</v>
      </c>
      <c r="L1" t="s">
        <v>42</v>
      </c>
      <c r="M1" t="s">
        <v>43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">
        <v>0</v>
      </c>
      <c r="B2">
        <v>1316</v>
      </c>
      <c r="C2">
        <v>1344</v>
      </c>
      <c r="G2" t="str">
        <f>Table3[[#This Row],[isValid]]&amp;Table3[[#This Row],[day]]&amp;Table3[[#This Row],[rank]]</f>
        <v>1day015</v>
      </c>
      <c r="H2" t="s">
        <v>0</v>
      </c>
      <c r="I2" t="s">
        <v>25</v>
      </c>
      <c r="J2">
        <v>1316</v>
      </c>
      <c r="K2">
        <v>1344</v>
      </c>
      <c r="L2">
        <f>IF(Table3[[#This Row],[a1]]=VLOOKUP(Table3[[#This Row],[day]],Table1[#All],2, FALSE),1,0)</f>
        <v>1</v>
      </c>
      <c r="M2">
        <f>IF(Table3[[#This Row],[a2]]=VLOOKUP(Table3[[#This Row],[day]],Table1[#All],3, FALSE),1,0)</f>
        <v>1</v>
      </c>
      <c r="N2">
        <f>Table3[[#This Row],[c1]]*Table3[[#This Row],[c2]]</f>
        <v>1</v>
      </c>
      <c r="O2" s="2">
        <v>28885</v>
      </c>
      <c r="P2" s="2">
        <v>12888</v>
      </c>
      <c r="Q2" s="2">
        <v>12718</v>
      </c>
      <c r="R2" s="2">
        <v>23437</v>
      </c>
      <c r="S2" s="2">
        <v>22712</v>
      </c>
      <c r="T2" s="2">
        <f>MIN(Table3[[#This Row],[t1]:[t5]])</f>
        <v>12718</v>
      </c>
      <c r="U2" s="2">
        <f>MAX(Table3[[#This Row],[t1]:[t5]])</f>
        <v>28885</v>
      </c>
      <c r="V2" s="2">
        <f>COUNTIFS(Table3[isValid],1,Table3[day],Table3[[#This Row],[day]],Table3[min],"&lt;"&amp;Table3[[#This Row],[min]])+1</f>
        <v>5</v>
      </c>
    </row>
    <row r="3" spans="1:22" x14ac:dyDescent="0.25">
      <c r="A3" t="s">
        <v>1</v>
      </c>
      <c r="B3">
        <v>2102357</v>
      </c>
      <c r="C3">
        <v>2101031224</v>
      </c>
      <c r="G3" t="str">
        <f>Table3[[#This Row],[isValid]]&amp;Table3[[#This Row],[day]]&amp;Table3[[#This Row],[rank]]</f>
        <v>1day026</v>
      </c>
      <c r="H3" t="s">
        <v>1</v>
      </c>
      <c r="I3" t="s">
        <v>25</v>
      </c>
      <c r="J3">
        <v>2102357</v>
      </c>
      <c r="K3">
        <v>2101031224</v>
      </c>
      <c r="L3">
        <f>IF(Table3[[#This Row],[a1]]=VLOOKUP(Table3[[#This Row],[day]],Table1[#All],2, FALSE),1,0)</f>
        <v>1</v>
      </c>
      <c r="M3">
        <f>IF(Table3[[#This Row],[a2]]=VLOOKUP(Table3[[#This Row],[day]],Table1[#All],3, FALSE),1,0)</f>
        <v>1</v>
      </c>
      <c r="N3">
        <f>Table3[[#This Row],[c1]]*Table3[[#This Row],[c2]]</f>
        <v>1</v>
      </c>
      <c r="O3" s="2">
        <v>30020</v>
      </c>
      <c r="P3" s="2">
        <v>29663</v>
      </c>
      <c r="Q3" s="2">
        <v>16138</v>
      </c>
      <c r="R3" s="2">
        <v>16455</v>
      </c>
      <c r="S3" s="2">
        <v>16382</v>
      </c>
      <c r="T3" s="2">
        <f>MIN(Table3[[#This Row],[t1]:[t5]])</f>
        <v>16138</v>
      </c>
      <c r="U3" s="2">
        <f>MAX(Table3[[#This Row],[t1]:[t5]])</f>
        <v>30020</v>
      </c>
      <c r="V3" s="2">
        <f>COUNTIFS(Table3[isValid],1,Table3[day],Table3[[#This Row],[day]],Table3[min],"&lt;"&amp;Table3[[#This Row],[min]])+1</f>
        <v>6</v>
      </c>
    </row>
    <row r="4" spans="1:22" x14ac:dyDescent="0.25">
      <c r="A4" t="s">
        <v>2</v>
      </c>
      <c r="B4">
        <v>3882564</v>
      </c>
      <c r="C4">
        <v>3385170</v>
      </c>
      <c r="G4" t="str">
        <f>Table3[[#This Row],[isValid]]&amp;Table3[[#This Row],[day]]&amp;Table3[[#This Row],[rank]]</f>
        <v>1day033</v>
      </c>
      <c r="H4" t="s">
        <v>2</v>
      </c>
      <c r="I4" t="s">
        <v>25</v>
      </c>
      <c r="J4">
        <v>3882564</v>
      </c>
      <c r="K4">
        <v>3385170</v>
      </c>
      <c r="L4">
        <f>IF(Table3[[#This Row],[a1]]=VLOOKUP(Table3[[#This Row],[day]],Table1[#All],2, FALSE),1,0)</f>
        <v>1</v>
      </c>
      <c r="M4">
        <f>IF(Table3[[#This Row],[a2]]=VLOOKUP(Table3[[#This Row],[day]],Table1[#All],3, FALSE),1,0)</f>
        <v>1</v>
      </c>
      <c r="N4">
        <f>Table3[[#This Row],[c1]]*Table3[[#This Row],[c2]]</f>
        <v>1</v>
      </c>
      <c r="O4" s="2">
        <v>15068</v>
      </c>
      <c r="P4" s="2">
        <v>15233</v>
      </c>
      <c r="Q4" s="2">
        <v>15154</v>
      </c>
      <c r="R4" s="2">
        <v>15337</v>
      </c>
      <c r="S4" s="2">
        <v>15395</v>
      </c>
      <c r="T4" s="2">
        <f>MIN(Table3[[#This Row],[t1]:[t5]])</f>
        <v>15068</v>
      </c>
      <c r="U4" s="2">
        <f>MAX(Table3[[#This Row],[t1]:[t5]])</f>
        <v>15395</v>
      </c>
      <c r="V4" s="2">
        <f>COUNTIFS(Table3[isValid],1,Table3[day],Table3[[#This Row],[day]],Table3[min],"&lt;"&amp;Table3[[#This Row],[min]])+1</f>
        <v>3</v>
      </c>
    </row>
    <row r="5" spans="1:22" x14ac:dyDescent="0.25">
      <c r="A5" t="s">
        <v>3</v>
      </c>
      <c r="B5">
        <v>14093</v>
      </c>
      <c r="C5">
        <v>17388</v>
      </c>
      <c r="G5" t="str">
        <f>Table3[[#This Row],[isValid]]&amp;Table3[[#This Row],[day]]&amp;Table3[[#This Row],[rank]]</f>
        <v>1day047</v>
      </c>
      <c r="H5" t="s">
        <v>3</v>
      </c>
      <c r="I5" t="s">
        <v>25</v>
      </c>
      <c r="J5">
        <v>14093</v>
      </c>
      <c r="K5">
        <v>17388</v>
      </c>
      <c r="L5">
        <f>IF(Table3[[#This Row],[a1]]=VLOOKUP(Table3[[#This Row],[day]],Table1[#All],2, FALSE),1,0)</f>
        <v>1</v>
      </c>
      <c r="M5">
        <f>IF(Table3[[#This Row],[a2]]=VLOOKUP(Table3[[#This Row],[day]],Table1[#All],3, FALSE),1,0)</f>
        <v>1</v>
      </c>
      <c r="N5">
        <f>Table3[[#This Row],[c1]]*Table3[[#This Row],[c2]]</f>
        <v>1</v>
      </c>
      <c r="O5" s="2">
        <v>70552</v>
      </c>
      <c r="P5" s="2">
        <v>69490</v>
      </c>
      <c r="Q5" s="2">
        <v>70307</v>
      </c>
      <c r="R5" s="2">
        <v>73373</v>
      </c>
      <c r="S5" s="2">
        <v>39174</v>
      </c>
      <c r="T5" s="2">
        <f>MIN(Table3[[#This Row],[t1]:[t5]])</f>
        <v>39174</v>
      </c>
      <c r="U5" s="2">
        <f>MAX(Table3[[#This Row],[t1]:[t5]])</f>
        <v>73373</v>
      </c>
      <c r="V5" s="2">
        <f>COUNTIFS(Table3[isValid],1,Table3[day],Table3[[#This Row],[day]],Table3[min],"&lt;"&amp;Table3[[#This Row],[min]])+1</f>
        <v>7</v>
      </c>
    </row>
    <row r="6" spans="1:22" x14ac:dyDescent="0.25">
      <c r="A6" t="s">
        <v>4</v>
      </c>
      <c r="B6">
        <v>6548</v>
      </c>
      <c r="C6">
        <v>19663</v>
      </c>
      <c r="G6" t="str">
        <f>Table3[[#This Row],[isValid]]&amp;Table3[[#This Row],[day]]&amp;Table3[[#This Row],[rank]]</f>
        <v>1day052</v>
      </c>
      <c r="H6" t="s">
        <v>4</v>
      </c>
      <c r="I6" t="s">
        <v>25</v>
      </c>
      <c r="J6">
        <v>6548</v>
      </c>
      <c r="K6">
        <v>19663</v>
      </c>
      <c r="L6">
        <f>IF(Table3[[#This Row],[a1]]=VLOOKUP(Table3[[#This Row],[day]],Table1[#All],2, FALSE),1,0)</f>
        <v>1</v>
      </c>
      <c r="M6">
        <f>IF(Table3[[#This Row],[a2]]=VLOOKUP(Table3[[#This Row],[day]],Table1[#All],3, FALSE),1,0)</f>
        <v>1</v>
      </c>
      <c r="N6">
        <f>Table3[[#This Row],[c1]]*Table3[[#This Row],[c2]]</f>
        <v>1</v>
      </c>
      <c r="O6" s="2">
        <v>22610</v>
      </c>
      <c r="P6" s="2">
        <v>22715</v>
      </c>
      <c r="Q6" s="2">
        <v>22670</v>
      </c>
      <c r="R6" s="2">
        <v>22030</v>
      </c>
      <c r="S6" s="2">
        <v>22264</v>
      </c>
      <c r="T6" s="2">
        <f>MIN(Table3[[#This Row],[t1]:[t5]])</f>
        <v>22030</v>
      </c>
      <c r="U6" s="2">
        <f>MAX(Table3[[#This Row],[t1]:[t5]])</f>
        <v>22715</v>
      </c>
      <c r="V6" s="2">
        <f>COUNTIFS(Table3[isValid],1,Table3[day],Table3[[#This Row],[day]],Table3[min],"&lt;"&amp;Table3[[#This Row],[min]])+1</f>
        <v>2</v>
      </c>
    </row>
    <row r="7" spans="1:22" x14ac:dyDescent="0.25">
      <c r="A7" t="s">
        <v>5</v>
      </c>
      <c r="B7">
        <v>374927</v>
      </c>
      <c r="C7" t="s">
        <v>26</v>
      </c>
      <c r="G7" t="str">
        <f>Table3[[#This Row],[isValid]]&amp;Table3[[#This Row],[day]]&amp;Table3[[#This Row],[rank]]</f>
        <v>1day065</v>
      </c>
      <c r="H7" t="s">
        <v>5</v>
      </c>
      <c r="I7" t="s">
        <v>25</v>
      </c>
      <c r="J7">
        <v>374927</v>
      </c>
      <c r="K7" t="s">
        <v>26</v>
      </c>
      <c r="L7">
        <f>IF(Table3[[#This Row],[a1]]=VLOOKUP(Table3[[#This Row],[day]],Table1[#All],2, FALSE),1,0)</f>
        <v>1</v>
      </c>
      <c r="M7">
        <f>IF(Table3[[#This Row],[a2]]=VLOOKUP(Table3[[#This Row],[day]],Table1[#All],3, FALSE),1,0)</f>
        <v>1</v>
      </c>
      <c r="N7">
        <f>Table3[[#This Row],[c1]]*Table3[[#This Row],[c2]]</f>
        <v>1</v>
      </c>
      <c r="O7" s="2">
        <v>13199</v>
      </c>
      <c r="P7" s="2">
        <v>13014</v>
      </c>
      <c r="Q7" s="2">
        <v>23304</v>
      </c>
      <c r="R7" s="2">
        <v>24574</v>
      </c>
      <c r="S7" s="2">
        <v>23395</v>
      </c>
      <c r="T7" s="2">
        <f>MIN(Table3[[#This Row],[t1]:[t5]])</f>
        <v>13014</v>
      </c>
      <c r="U7" s="2">
        <f>MAX(Table3[[#This Row],[t1]:[t5]])</f>
        <v>24574</v>
      </c>
      <c r="V7" s="2">
        <f>COUNTIFS(Table3[isValid],1,Table3[day],Table3[[#This Row],[day]],Table3[min],"&lt;"&amp;Table3[[#This Row],[min]])+1</f>
        <v>5</v>
      </c>
    </row>
    <row r="8" spans="1:22" x14ac:dyDescent="0.25">
      <c r="A8" t="s">
        <v>6</v>
      </c>
      <c r="B8">
        <v>342730</v>
      </c>
      <c r="C8">
        <v>92335207</v>
      </c>
      <c r="G8" t="str">
        <f>Table3[[#This Row],[isValid]]&amp;Table3[[#This Row],[day]]&amp;Table3[[#This Row],[rank]]</f>
        <v>1day074</v>
      </c>
      <c r="H8" t="s">
        <v>6</v>
      </c>
      <c r="I8" t="s">
        <v>25</v>
      </c>
      <c r="J8">
        <v>342730</v>
      </c>
      <c r="K8">
        <v>92335207</v>
      </c>
      <c r="L8">
        <f>IF(Table3[[#This Row],[a1]]=VLOOKUP(Table3[[#This Row],[day]],Table1[#All],2, FALSE),1,0)</f>
        <v>1</v>
      </c>
      <c r="M8">
        <f>IF(Table3[[#This Row],[a2]]=VLOOKUP(Table3[[#This Row],[day]],Table1[#All],3, FALSE),1,0)</f>
        <v>1</v>
      </c>
      <c r="N8">
        <f>Table3[[#This Row],[c1]]*Table3[[#This Row],[c2]]</f>
        <v>1</v>
      </c>
      <c r="O8" s="2">
        <v>16374</v>
      </c>
      <c r="P8" s="2">
        <v>16247</v>
      </c>
      <c r="Q8" s="2">
        <v>16596</v>
      </c>
      <c r="R8" s="2">
        <v>15378</v>
      </c>
      <c r="S8" s="2">
        <v>15745</v>
      </c>
      <c r="T8" s="2">
        <f>MIN(Table3[[#This Row],[t1]:[t5]])</f>
        <v>15378</v>
      </c>
      <c r="U8" s="2">
        <f>MAX(Table3[[#This Row],[t1]:[t5]])</f>
        <v>16596</v>
      </c>
      <c r="V8" s="2">
        <f>COUNTIFS(Table3[isValid],1,Table3[day],Table3[[#This Row],[day]],Table3[min],"&lt;"&amp;Table3[[#This Row],[min]])+1</f>
        <v>4</v>
      </c>
    </row>
    <row r="9" spans="1:22" x14ac:dyDescent="0.25">
      <c r="A9" t="s">
        <v>7</v>
      </c>
      <c r="B9">
        <v>493</v>
      </c>
      <c r="C9">
        <v>1010460</v>
      </c>
      <c r="G9" t="str">
        <f>Table3[[#This Row],[isValid]]&amp;Table3[[#This Row],[day]]&amp;Table3[[#This Row],[rank]]</f>
        <v>1day083</v>
      </c>
      <c r="H9" t="s">
        <v>7</v>
      </c>
      <c r="I9" t="s">
        <v>25</v>
      </c>
      <c r="J9">
        <v>493</v>
      </c>
      <c r="K9">
        <v>1010460</v>
      </c>
      <c r="L9">
        <f>IF(Table3[[#This Row],[a1]]=VLOOKUP(Table3[[#This Row],[day]],Table1[#All],2, FALSE),1,0)</f>
        <v>1</v>
      </c>
      <c r="M9">
        <f>IF(Table3[[#This Row],[a2]]=VLOOKUP(Table3[[#This Row],[day]],Table1[#All],3, FALSE),1,0)</f>
        <v>1</v>
      </c>
      <c r="N9">
        <f>Table3[[#This Row],[c1]]*Table3[[#This Row],[c2]]</f>
        <v>1</v>
      </c>
      <c r="O9" s="2">
        <v>19043</v>
      </c>
      <c r="P9" s="2">
        <v>19328</v>
      </c>
      <c r="Q9" s="2">
        <v>19382</v>
      </c>
      <c r="R9" s="2">
        <v>19438</v>
      </c>
      <c r="S9" s="2">
        <v>34056</v>
      </c>
      <c r="T9" s="2">
        <f>MIN(Table3[[#This Row],[t1]:[t5]])</f>
        <v>19043</v>
      </c>
      <c r="U9" s="2">
        <f>MAX(Table3[[#This Row],[t1]:[t5]])</f>
        <v>34056</v>
      </c>
      <c r="V9" s="2">
        <f>COUNTIFS(Table3[isValid],1,Table3[day],Table3[[#This Row],[day]],Table3[min],"&lt;"&amp;Table3[[#This Row],[min]])+1</f>
        <v>3</v>
      </c>
    </row>
    <row r="10" spans="1:22" x14ac:dyDescent="0.25">
      <c r="A10" t="s">
        <v>8</v>
      </c>
      <c r="B10">
        <v>528</v>
      </c>
      <c r="C10">
        <v>920448</v>
      </c>
      <c r="G10" t="str">
        <f>Table3[[#This Row],[isValid]]&amp;Table3[[#This Row],[day]]&amp;Table3[[#This Row],[rank]]</f>
        <v>1day092</v>
      </c>
      <c r="H10" t="s">
        <v>8</v>
      </c>
      <c r="I10" t="s">
        <v>25</v>
      </c>
      <c r="J10">
        <v>528</v>
      </c>
      <c r="K10">
        <v>920448</v>
      </c>
      <c r="L10">
        <f>IF(Table3[[#This Row],[a1]]=VLOOKUP(Table3[[#This Row],[day]],Table1[#All],2, FALSE),1,0)</f>
        <v>1</v>
      </c>
      <c r="M10">
        <f>IF(Table3[[#This Row],[a2]]=VLOOKUP(Table3[[#This Row],[day]],Table1[#All],3, FALSE),1,0)</f>
        <v>1</v>
      </c>
      <c r="N10">
        <f>Table3[[#This Row],[c1]]*Table3[[#This Row],[c2]]</f>
        <v>1</v>
      </c>
      <c r="O10" s="2">
        <v>39335</v>
      </c>
      <c r="P10" s="2">
        <v>40218</v>
      </c>
      <c r="Q10" s="2">
        <v>21787</v>
      </c>
      <c r="R10" s="2">
        <v>22443</v>
      </c>
      <c r="S10" s="2">
        <v>22257</v>
      </c>
      <c r="T10" s="2">
        <f>MIN(Table3[[#This Row],[t1]:[t5]])</f>
        <v>21787</v>
      </c>
      <c r="U10" s="2">
        <f>MAX(Table3[[#This Row],[t1]:[t5]])</f>
        <v>40218</v>
      </c>
      <c r="V10" s="2">
        <f>COUNTIFS(Table3[isValid],1,Table3[day],Table3[[#This Row],[day]],Table3[min],"&lt;"&amp;Table3[[#This Row],[min]])+1</f>
        <v>2</v>
      </c>
    </row>
    <row r="11" spans="1:22" x14ac:dyDescent="0.25">
      <c r="A11" t="s">
        <v>9</v>
      </c>
      <c r="B11">
        <v>370407</v>
      </c>
      <c r="C11">
        <v>3249889609</v>
      </c>
      <c r="G11" t="str">
        <f>Table3[[#This Row],[isValid]]&amp;Table3[[#This Row],[day]]&amp;Table3[[#This Row],[rank]]</f>
        <v>1day104</v>
      </c>
      <c r="H11" t="s">
        <v>9</v>
      </c>
      <c r="I11" t="s">
        <v>25</v>
      </c>
      <c r="J11">
        <v>370407</v>
      </c>
      <c r="K11">
        <v>3249889609</v>
      </c>
      <c r="L11">
        <f>IF(Table3[[#This Row],[a1]]=VLOOKUP(Table3[[#This Row],[day]],Table1[#All],2, FALSE),1,0)</f>
        <v>1</v>
      </c>
      <c r="M11">
        <f>IF(Table3[[#This Row],[a2]]=VLOOKUP(Table3[[#This Row],[day]],Table1[#All],3, FALSE),1,0)</f>
        <v>1</v>
      </c>
      <c r="N11">
        <f>Table3[[#This Row],[c1]]*Table3[[#This Row],[c2]]</f>
        <v>1</v>
      </c>
      <c r="O11" s="2">
        <v>22097</v>
      </c>
      <c r="P11" s="2">
        <v>21980</v>
      </c>
      <c r="Q11" s="2">
        <v>22365</v>
      </c>
      <c r="R11" s="2">
        <v>22546</v>
      </c>
      <c r="S11" s="2">
        <v>21865</v>
      </c>
      <c r="T11" s="2">
        <f>MIN(Table3[[#This Row],[t1]:[t5]])</f>
        <v>21865</v>
      </c>
      <c r="U11" s="2">
        <f>MAX(Table3[[#This Row],[t1]:[t5]])</f>
        <v>22546</v>
      </c>
      <c r="V11" s="2">
        <f>COUNTIFS(Table3[isValid],1,Table3[day],Table3[[#This Row],[day]],Table3[min],"&lt;"&amp;Table3[[#This Row],[min]])+1</f>
        <v>4</v>
      </c>
    </row>
    <row r="12" spans="1:22" x14ac:dyDescent="0.25">
      <c r="A12" t="s">
        <v>10</v>
      </c>
      <c r="B12">
        <v>1647</v>
      </c>
      <c r="C12">
        <v>348</v>
      </c>
      <c r="G12" t="str">
        <f>Table3[[#This Row],[isValid]]&amp;Table3[[#This Row],[day]]&amp;Table3[[#This Row],[rank]]</f>
        <v>1day115</v>
      </c>
      <c r="H12" t="s">
        <v>10</v>
      </c>
      <c r="I12" t="s">
        <v>25</v>
      </c>
      <c r="J12">
        <v>1647</v>
      </c>
      <c r="K12">
        <v>348</v>
      </c>
      <c r="L12">
        <f>IF(Table3[[#This Row],[a1]]=VLOOKUP(Table3[[#This Row],[day]],Table1[#All],2, FALSE),1,0)</f>
        <v>1</v>
      </c>
      <c r="M12">
        <f>IF(Table3[[#This Row],[a2]]=VLOOKUP(Table3[[#This Row],[day]],Table1[#All],3, FALSE),1,0)</f>
        <v>1</v>
      </c>
      <c r="N12">
        <f>Table3[[#This Row],[c1]]*Table3[[#This Row],[c2]]</f>
        <v>1</v>
      </c>
      <c r="O12" s="2">
        <v>38714</v>
      </c>
      <c r="P12" s="2">
        <v>39206</v>
      </c>
      <c r="Q12" s="2">
        <v>39065</v>
      </c>
      <c r="R12" s="2">
        <v>40259</v>
      </c>
      <c r="S12" s="2">
        <v>22369</v>
      </c>
      <c r="T12" s="2">
        <f>MIN(Table3[[#This Row],[t1]:[t5]])</f>
        <v>22369</v>
      </c>
      <c r="U12" s="2">
        <f>MAX(Table3[[#This Row],[t1]:[t5]])</f>
        <v>40259</v>
      </c>
      <c r="V12" s="2">
        <f>COUNTIFS(Table3[isValid],1,Table3[day],Table3[[#This Row],[day]],Table3[min],"&lt;"&amp;Table3[[#This Row],[min]])+1</f>
        <v>5</v>
      </c>
    </row>
    <row r="13" spans="1:22" x14ac:dyDescent="0.25">
      <c r="A13" t="s">
        <v>11</v>
      </c>
      <c r="B13">
        <v>5076</v>
      </c>
      <c r="C13">
        <v>145643</v>
      </c>
      <c r="G13" t="str">
        <f>Table3[[#This Row],[isValid]]&amp;Table3[[#This Row],[day]]&amp;Table3[[#This Row],[rank]]</f>
        <v>1day121</v>
      </c>
      <c r="H13" t="s">
        <v>11</v>
      </c>
      <c r="I13" t="s">
        <v>25</v>
      </c>
      <c r="J13">
        <v>5076</v>
      </c>
      <c r="K13">
        <v>145643</v>
      </c>
      <c r="L13">
        <f>IF(Table3[[#This Row],[a1]]=VLOOKUP(Table3[[#This Row],[day]],Table1[#All],2, FALSE),1,0)</f>
        <v>1</v>
      </c>
      <c r="M13">
        <f>IF(Table3[[#This Row],[a2]]=VLOOKUP(Table3[[#This Row],[day]],Table1[#All],3, FALSE),1,0)</f>
        <v>1</v>
      </c>
      <c r="N13">
        <f>Table3[[#This Row],[c1]]*Table3[[#This Row],[c2]]</f>
        <v>1</v>
      </c>
      <c r="O13" s="2">
        <v>170034</v>
      </c>
      <c r="P13" s="2">
        <v>166378</v>
      </c>
      <c r="Q13" s="2">
        <v>170063</v>
      </c>
      <c r="R13" s="2">
        <v>162637</v>
      </c>
      <c r="S13" s="2">
        <v>164876</v>
      </c>
      <c r="T13" s="2">
        <f>MIN(Table3[[#This Row],[t1]:[t5]])</f>
        <v>162637</v>
      </c>
      <c r="U13" s="2">
        <f>MAX(Table3[[#This Row],[t1]:[t5]])</f>
        <v>170063</v>
      </c>
      <c r="V13" s="2">
        <f>COUNTIFS(Table3[isValid],1,Table3[day],Table3[[#This Row],[day]],Table3[min],"&lt;"&amp;Table3[[#This Row],[min]])+1</f>
        <v>1</v>
      </c>
    </row>
    <row r="14" spans="1:22" x14ac:dyDescent="0.25">
      <c r="A14" t="s">
        <v>12</v>
      </c>
      <c r="B14">
        <v>669</v>
      </c>
      <c r="C14" t="s">
        <v>27</v>
      </c>
      <c r="G14" t="str">
        <f>Table3[[#This Row],[isValid]]&amp;Table3[[#This Row],[day]]&amp;Table3[[#This Row],[rank]]</f>
        <v>1day132</v>
      </c>
      <c r="H14" t="s">
        <v>12</v>
      </c>
      <c r="I14" t="s">
        <v>25</v>
      </c>
      <c r="J14">
        <v>669</v>
      </c>
      <c r="K14" t="s">
        <v>27</v>
      </c>
      <c r="L14">
        <f>IF(Table3[[#This Row],[a1]]=VLOOKUP(Table3[[#This Row],[day]],Table1[#All],2, FALSE),1,0)</f>
        <v>1</v>
      </c>
      <c r="M14">
        <f>IF(Table3[[#This Row],[a2]]=VLOOKUP(Table3[[#This Row],[day]],Table1[#All],3, FALSE),1,0)</f>
        <v>1</v>
      </c>
      <c r="N14">
        <f>Table3[[#This Row],[c1]]*Table3[[#This Row],[c2]]</f>
        <v>1</v>
      </c>
      <c r="O14" s="2">
        <v>25520</v>
      </c>
      <c r="P14" s="2">
        <v>25909</v>
      </c>
      <c r="Q14" s="2">
        <v>45981</v>
      </c>
      <c r="R14" s="2">
        <v>49184</v>
      </c>
      <c r="S14" s="2">
        <v>46225</v>
      </c>
      <c r="T14" s="2">
        <f>MIN(Table3[[#This Row],[t1]:[t5]])</f>
        <v>25520</v>
      </c>
      <c r="U14" s="2">
        <f>MAX(Table3[[#This Row],[t1]:[t5]])</f>
        <v>49184</v>
      </c>
      <c r="V14" s="2">
        <f>COUNTIFS(Table3[isValid],1,Table3[day],Table3[[#This Row],[day]],Table3[min],"&lt;"&amp;Table3[[#This Row],[min]])+1</f>
        <v>2</v>
      </c>
    </row>
    <row r="15" spans="1:22" x14ac:dyDescent="0.25">
      <c r="A15" t="s">
        <v>13</v>
      </c>
      <c r="B15">
        <v>3118</v>
      </c>
      <c r="C15" t="s">
        <v>28</v>
      </c>
      <c r="G15" t="str">
        <f>Table3[[#This Row],[isValid]]&amp;Table3[[#This Row],[day]]&amp;Table3[[#This Row],[rank]]</f>
        <v>1day144</v>
      </c>
      <c r="H15" t="s">
        <v>13</v>
      </c>
      <c r="I15" t="s">
        <v>25</v>
      </c>
      <c r="J15">
        <v>3118</v>
      </c>
      <c r="K15" t="s">
        <v>28</v>
      </c>
      <c r="L15">
        <f>IF(Table3[[#This Row],[a1]]=VLOOKUP(Table3[[#This Row],[day]],Table1[#All],2, FALSE),1,0)</f>
        <v>1</v>
      </c>
      <c r="M15">
        <f>IF(Table3[[#This Row],[a2]]=VLOOKUP(Table3[[#This Row],[day]],Table1[#All],3, FALSE),1,0)</f>
        <v>1</v>
      </c>
      <c r="N15">
        <f>Table3[[#This Row],[c1]]*Table3[[#This Row],[c2]]</f>
        <v>1</v>
      </c>
      <c r="O15" s="2">
        <v>39803</v>
      </c>
      <c r="P15" s="2">
        <v>22437</v>
      </c>
      <c r="Q15" s="2">
        <v>23014</v>
      </c>
      <c r="R15" s="2">
        <v>22748</v>
      </c>
      <c r="S15" s="2">
        <v>22540</v>
      </c>
      <c r="T15" s="2">
        <f>MIN(Table3[[#This Row],[t1]:[t5]])</f>
        <v>22437</v>
      </c>
      <c r="U15" s="2">
        <f>MAX(Table3[[#This Row],[t1]:[t5]])</f>
        <v>39803</v>
      </c>
      <c r="V15" s="2">
        <f>COUNTIFS(Table3[isValid],1,Table3[day],Table3[[#This Row],[day]],Table3[min],"&lt;"&amp;Table3[[#This Row],[min]])+1</f>
        <v>4</v>
      </c>
    </row>
    <row r="16" spans="1:22" x14ac:dyDescent="0.25">
      <c r="A16" t="s">
        <v>14</v>
      </c>
      <c r="B16">
        <v>456</v>
      </c>
      <c r="C16">
        <v>2831</v>
      </c>
      <c r="G16" t="str">
        <f>Table3[[#This Row],[isValid]]&amp;Table3[[#This Row],[day]]&amp;Table3[[#This Row],[rank]]</f>
        <v>1day152</v>
      </c>
      <c r="H16" t="s">
        <v>14</v>
      </c>
      <c r="I16" t="s">
        <v>25</v>
      </c>
      <c r="J16">
        <v>456</v>
      </c>
      <c r="K16">
        <v>2831</v>
      </c>
      <c r="L16">
        <f>IF(Table3[[#This Row],[a1]]=VLOOKUP(Table3[[#This Row],[day]],Table1[#All],2, FALSE),1,0)</f>
        <v>1</v>
      </c>
      <c r="M16">
        <f>IF(Table3[[#This Row],[a2]]=VLOOKUP(Table3[[#This Row],[day]],Table1[#All],3, FALSE),1,0)</f>
        <v>1</v>
      </c>
      <c r="N16">
        <f>Table3[[#This Row],[c1]]*Table3[[#This Row],[c2]]</f>
        <v>1</v>
      </c>
      <c r="O16" s="2">
        <v>147797</v>
      </c>
      <c r="P16" s="2">
        <v>147646</v>
      </c>
      <c r="Q16" s="2">
        <v>147511</v>
      </c>
      <c r="R16" s="2">
        <v>149341</v>
      </c>
      <c r="S16" s="2">
        <v>296003</v>
      </c>
      <c r="T16" s="2">
        <f>MIN(Table3[[#This Row],[t1]:[t5]])</f>
        <v>147511</v>
      </c>
      <c r="U16" s="2">
        <f>MAX(Table3[[#This Row],[t1]:[t5]])</f>
        <v>296003</v>
      </c>
      <c r="V16" s="2">
        <f>COUNTIFS(Table3[isValid],1,Table3[day],Table3[[#This Row],[day]],Table3[min],"&lt;"&amp;Table3[[#This Row],[min]])+1</f>
        <v>2</v>
      </c>
    </row>
    <row r="17" spans="1:22" x14ac:dyDescent="0.25">
      <c r="A17" t="s">
        <v>15</v>
      </c>
      <c r="B17">
        <v>1014</v>
      </c>
      <c r="C17" t="s">
        <v>29</v>
      </c>
      <c r="G17" t="str">
        <f>Table3[[#This Row],[isValid]]&amp;Table3[[#This Row],[day]]&amp;Table3[[#This Row],[rank]]</f>
        <v>1day162</v>
      </c>
      <c r="H17" t="s">
        <v>15</v>
      </c>
      <c r="I17" t="s">
        <v>25</v>
      </c>
      <c r="J17">
        <v>1014</v>
      </c>
      <c r="K17" t="s">
        <v>29</v>
      </c>
      <c r="L17">
        <f>IF(Table3[[#This Row],[a1]]=VLOOKUP(Table3[[#This Row],[day]],Table1[#All],2, FALSE),1,0)</f>
        <v>1</v>
      </c>
      <c r="M17">
        <f>IF(Table3[[#This Row],[a2]]=VLOOKUP(Table3[[#This Row],[day]],Table1[#All],3, FALSE),1,0)</f>
        <v>1</v>
      </c>
      <c r="N17">
        <f>Table3[[#This Row],[c1]]*Table3[[#This Row],[c2]]</f>
        <v>1</v>
      </c>
      <c r="O17" s="2">
        <v>24175</v>
      </c>
      <c r="P17" s="2">
        <v>25489</v>
      </c>
      <c r="Q17" s="2">
        <v>13904</v>
      </c>
      <c r="R17" s="2">
        <v>13838</v>
      </c>
      <c r="S17" s="2">
        <v>13102</v>
      </c>
      <c r="T17" s="2">
        <f>MIN(Table3[[#This Row],[t1]:[t5]])</f>
        <v>13102</v>
      </c>
      <c r="U17" s="2">
        <f>MAX(Table3[[#This Row],[t1]:[t5]])</f>
        <v>25489</v>
      </c>
      <c r="V17" s="2">
        <f>COUNTIFS(Table3[isValid],1,Table3[day],Table3[[#This Row],[day]],Table3[min],"&lt;"&amp;Table3[[#This Row],[min]])+1</f>
        <v>2</v>
      </c>
    </row>
    <row r="18" spans="1:22" x14ac:dyDescent="0.25">
      <c r="A18" t="s">
        <v>16</v>
      </c>
      <c r="B18">
        <v>8646</v>
      </c>
      <c r="C18">
        <v>5945</v>
      </c>
      <c r="G18" t="str">
        <f>Table3[[#This Row],[isValid]]&amp;Table3[[#This Row],[day]]&amp;Table3[[#This Row],[rank]]</f>
        <v>1day171</v>
      </c>
      <c r="H18" t="s">
        <v>16</v>
      </c>
      <c r="I18" t="s">
        <v>25</v>
      </c>
      <c r="J18">
        <v>8646</v>
      </c>
      <c r="K18">
        <v>5945</v>
      </c>
      <c r="L18">
        <f>IF(Table3[[#This Row],[a1]]=VLOOKUP(Table3[[#This Row],[day]],Table1[#All],2, FALSE),1,0)</f>
        <v>1</v>
      </c>
      <c r="M18">
        <f>IF(Table3[[#This Row],[a2]]=VLOOKUP(Table3[[#This Row],[day]],Table1[#All],3, FALSE),1,0)</f>
        <v>1</v>
      </c>
      <c r="N18">
        <f>Table3[[#This Row],[c1]]*Table3[[#This Row],[c2]]</f>
        <v>1</v>
      </c>
      <c r="O18" s="2">
        <v>12083</v>
      </c>
      <c r="P18" s="2">
        <v>11959</v>
      </c>
      <c r="Q18" s="2">
        <v>11903</v>
      </c>
      <c r="R18" s="2">
        <v>11992</v>
      </c>
      <c r="S18" s="2">
        <v>12069</v>
      </c>
      <c r="T18" s="2">
        <f>MIN(Table3[[#This Row],[t1]:[t5]])</f>
        <v>11903</v>
      </c>
      <c r="U18" s="2">
        <f>MAX(Table3[[#This Row],[t1]:[t5]])</f>
        <v>12083</v>
      </c>
      <c r="V18" s="2">
        <f>COUNTIFS(Table3[isValid],1,Table3[day],Table3[[#This Row],[day]],Table3[min],"&lt;"&amp;Table3[[#This Row],[min]])+1</f>
        <v>1</v>
      </c>
    </row>
    <row r="19" spans="1:22" x14ac:dyDescent="0.25">
      <c r="A19" t="s">
        <v>17</v>
      </c>
      <c r="B19">
        <v>3884</v>
      </c>
      <c r="C19">
        <v>4595</v>
      </c>
      <c r="G19" t="str">
        <f>Table3[[#This Row],[isValid]]&amp;Table3[[#This Row],[day]]&amp;Table3[[#This Row],[rank]]</f>
        <v>1day181</v>
      </c>
      <c r="H19" t="s">
        <v>17</v>
      </c>
      <c r="I19" t="s">
        <v>25</v>
      </c>
      <c r="J19">
        <v>3884</v>
      </c>
      <c r="K19">
        <v>4595</v>
      </c>
      <c r="L19">
        <f>IF(Table3[[#This Row],[a1]]=VLOOKUP(Table3[[#This Row],[day]],Table1[#All],2, FALSE),1,0)</f>
        <v>1</v>
      </c>
      <c r="M19">
        <f>IF(Table3[[#This Row],[a2]]=VLOOKUP(Table3[[#This Row],[day]],Table1[#All],3, FALSE),1,0)</f>
        <v>1</v>
      </c>
      <c r="N19">
        <f>Table3[[#This Row],[c1]]*Table3[[#This Row],[c2]]</f>
        <v>1</v>
      </c>
      <c r="O19" s="2">
        <v>125964</v>
      </c>
      <c r="P19" s="2">
        <v>212612</v>
      </c>
      <c r="Q19" s="2">
        <v>211528</v>
      </c>
      <c r="R19" s="2">
        <v>211844</v>
      </c>
      <c r="S19" s="2">
        <v>125765</v>
      </c>
      <c r="T19" s="2">
        <f>MIN(Table3[[#This Row],[t1]:[t5]])</f>
        <v>125765</v>
      </c>
      <c r="U19" s="2">
        <f>MAX(Table3[[#This Row],[t1]:[t5]])</f>
        <v>212612</v>
      </c>
      <c r="V19" s="2">
        <f>COUNTIFS(Table3[isValid],1,Table3[day],Table3[[#This Row],[day]],Table3[min],"&lt;"&amp;Table3[[#This Row],[min]])+1</f>
        <v>1</v>
      </c>
    </row>
    <row r="20" spans="1:22" x14ac:dyDescent="0.25">
      <c r="A20" t="s">
        <v>18</v>
      </c>
      <c r="B20">
        <v>479</v>
      </c>
      <c r="C20">
        <v>13113</v>
      </c>
      <c r="G20" t="str">
        <f>Table3[[#This Row],[isValid]]&amp;Table3[[#This Row],[day]]&amp;Table3[[#This Row],[rank]]</f>
        <v>1day192</v>
      </c>
      <c r="H20" t="s">
        <v>18</v>
      </c>
      <c r="I20" t="s">
        <v>25</v>
      </c>
      <c r="J20">
        <v>479</v>
      </c>
      <c r="K20">
        <v>13113</v>
      </c>
      <c r="L20">
        <f>IF(Table3[[#This Row],[a1]]=VLOOKUP(Table3[[#This Row],[day]],Table1[#All],2, FALSE),1,0)</f>
        <v>1</v>
      </c>
      <c r="M20">
        <f>IF(Table3[[#This Row],[a2]]=VLOOKUP(Table3[[#This Row],[day]],Table1[#All],3, FALSE),1,0)</f>
        <v>1</v>
      </c>
      <c r="N20">
        <f>Table3[[#This Row],[c1]]*Table3[[#This Row],[c2]]</f>
        <v>1</v>
      </c>
      <c r="O20" s="2">
        <v>1473106</v>
      </c>
      <c r="P20" s="2">
        <v>1470480</v>
      </c>
      <c r="Q20" s="2">
        <v>1514689</v>
      </c>
      <c r="R20" s="2">
        <v>1534037</v>
      </c>
      <c r="S20" s="2">
        <v>1492639</v>
      </c>
      <c r="T20" s="2">
        <f>MIN(Table3[[#This Row],[t1]:[t5]])</f>
        <v>1470480</v>
      </c>
      <c r="U20" s="2">
        <f>MAX(Table3[[#This Row],[t1]:[t5]])</f>
        <v>1534037</v>
      </c>
      <c r="V20" s="2">
        <f>COUNTIFS(Table3[isValid],1,Table3[day],Table3[[#This Row],[day]],Table3[min],"&lt;"&amp;Table3[[#This Row],[min]])+1</f>
        <v>2</v>
      </c>
    </row>
    <row r="21" spans="1:22" x14ac:dyDescent="0.25">
      <c r="A21" t="s">
        <v>19</v>
      </c>
      <c r="B21">
        <v>5339</v>
      </c>
      <c r="C21">
        <v>18395</v>
      </c>
      <c r="G21" t="str">
        <f>Table3[[#This Row],[isValid]]&amp;Table3[[#This Row],[day]]&amp;Table3[[#This Row],[rank]]</f>
        <v>1day203</v>
      </c>
      <c r="H21" t="s">
        <v>19</v>
      </c>
      <c r="I21" t="s">
        <v>25</v>
      </c>
      <c r="J21">
        <v>5339</v>
      </c>
      <c r="K21">
        <v>18395</v>
      </c>
      <c r="L21">
        <f>IF(Table3[[#This Row],[a1]]=VLOOKUP(Table3[[#This Row],[day]],Table1[#All],2, FALSE),1,0)</f>
        <v>1</v>
      </c>
      <c r="M21">
        <f>IF(Table3[[#This Row],[a2]]=VLOOKUP(Table3[[#This Row],[day]],Table1[#All],3, FALSE),1,0)</f>
        <v>1</v>
      </c>
      <c r="N21">
        <f>Table3[[#This Row],[c1]]*Table3[[#This Row],[c2]]</f>
        <v>1</v>
      </c>
      <c r="O21" s="2">
        <v>394776</v>
      </c>
      <c r="P21" s="2">
        <v>616753</v>
      </c>
      <c r="Q21" s="2">
        <v>629758</v>
      </c>
      <c r="R21" s="2">
        <v>625321</v>
      </c>
      <c r="S21" s="2">
        <v>403565</v>
      </c>
      <c r="T21" s="2">
        <f>MIN(Table3[[#This Row],[t1]:[t5]])</f>
        <v>394776</v>
      </c>
      <c r="U21" s="2">
        <f>MAX(Table3[[#This Row],[t1]:[t5]])</f>
        <v>629758</v>
      </c>
      <c r="V21" s="2">
        <f>COUNTIFS(Table3[isValid],1,Table3[day],Table3[[#This Row],[day]],Table3[min],"&lt;"&amp;Table3[[#This Row],[min]])+1</f>
        <v>3</v>
      </c>
    </row>
    <row r="22" spans="1:22" x14ac:dyDescent="0.25">
      <c r="A22" t="s">
        <v>20</v>
      </c>
      <c r="B22">
        <v>707784</v>
      </c>
      <c r="C22" t="s">
        <v>30</v>
      </c>
      <c r="G22" t="str">
        <f>Table3[[#This Row],[isValid]]&amp;Table3[[#This Row],[day]]&amp;Table3[[#This Row],[rank]]</f>
        <v>1day211</v>
      </c>
      <c r="H22" t="s">
        <v>20</v>
      </c>
      <c r="I22" t="s">
        <v>25</v>
      </c>
      <c r="J22">
        <v>707784</v>
      </c>
      <c r="K22" t="s">
        <v>30</v>
      </c>
      <c r="L22">
        <f>IF(Table3[[#This Row],[a1]]=VLOOKUP(Table3[[#This Row],[day]],Table1[#All],2, FALSE),1,0)</f>
        <v>1</v>
      </c>
      <c r="M22">
        <f>IF(Table3[[#This Row],[a2]]=VLOOKUP(Table3[[#This Row],[day]],Table1[#All],3, FALSE),1,0)</f>
        <v>1</v>
      </c>
      <c r="N22">
        <f>Table3[[#This Row],[c1]]*Table3[[#This Row],[c2]]</f>
        <v>1</v>
      </c>
      <c r="O22" s="2">
        <v>25387</v>
      </c>
      <c r="P22" s="2">
        <v>24749</v>
      </c>
      <c r="Q22" s="2">
        <v>24869</v>
      </c>
      <c r="R22" s="2">
        <v>24722</v>
      </c>
      <c r="S22" s="2">
        <v>25143</v>
      </c>
      <c r="T22" s="2">
        <f>MIN(Table3[[#This Row],[t1]:[t5]])</f>
        <v>24722</v>
      </c>
      <c r="U22" s="2">
        <f>MAX(Table3[[#This Row],[t1]:[t5]])</f>
        <v>25387</v>
      </c>
      <c r="V22" s="2">
        <f>COUNTIFS(Table3[isValid],1,Table3[day],Table3[[#This Row],[day]],Table3[min],"&lt;"&amp;Table3[[#This Row],[min]])+1</f>
        <v>1</v>
      </c>
    </row>
    <row r="23" spans="1:22" x14ac:dyDescent="0.25">
      <c r="A23" t="s">
        <v>21</v>
      </c>
      <c r="B23">
        <v>583636</v>
      </c>
      <c r="C23" t="s">
        <v>31</v>
      </c>
      <c r="G23" t="str">
        <f>Table3[[#This Row],[isValid]]&amp;Table3[[#This Row],[day]]&amp;Table3[[#This Row],[rank]]</f>
        <v>1day221</v>
      </c>
      <c r="H23" t="s">
        <v>21</v>
      </c>
      <c r="I23" t="s">
        <v>25</v>
      </c>
      <c r="J23">
        <v>583636</v>
      </c>
      <c r="K23" t="s">
        <v>31</v>
      </c>
      <c r="L23">
        <f>IF(Table3[[#This Row],[a1]]=VLOOKUP(Table3[[#This Row],[day]],Table1[#All],2, FALSE),1,0)</f>
        <v>1</v>
      </c>
      <c r="M23">
        <f>IF(Table3[[#This Row],[a2]]=VLOOKUP(Table3[[#This Row],[day]],Table1[#All],3, FALSE),1,0)</f>
        <v>1</v>
      </c>
      <c r="N23">
        <f>Table3[[#This Row],[c1]]*Table3[[#This Row],[c2]]</f>
        <v>1</v>
      </c>
      <c r="O23" s="2">
        <v>37714</v>
      </c>
      <c r="P23" s="2">
        <v>37901</v>
      </c>
      <c r="Q23" s="2">
        <v>75209</v>
      </c>
      <c r="R23" s="2">
        <v>75787</v>
      </c>
      <c r="S23" s="2">
        <v>75948</v>
      </c>
      <c r="T23" s="2">
        <f>MIN(Table3[[#This Row],[t1]:[t5]])</f>
        <v>37714</v>
      </c>
      <c r="U23" s="2">
        <f>MAX(Table3[[#This Row],[t1]:[t5]])</f>
        <v>75948</v>
      </c>
      <c r="V23" s="2">
        <f>COUNTIFS(Table3[isValid],1,Table3[day],Table3[[#This Row],[day]],Table3[min],"&lt;"&amp;Table3[[#This Row],[min]])+1</f>
        <v>1</v>
      </c>
    </row>
    <row r="24" spans="1:22" x14ac:dyDescent="0.25">
      <c r="A24" t="s">
        <v>22</v>
      </c>
      <c r="B24">
        <v>14348</v>
      </c>
      <c r="C24">
        <v>40954</v>
      </c>
      <c r="G24" t="str">
        <f>Table3[[#This Row],[isValid]]&amp;Table3[[#This Row],[day]]&amp;Table3[[#This Row],[rank]]</f>
        <v>1day231</v>
      </c>
      <c r="H24" t="s">
        <v>22</v>
      </c>
      <c r="I24" t="s">
        <v>25</v>
      </c>
      <c r="J24">
        <v>14348</v>
      </c>
      <c r="K24">
        <v>40954</v>
      </c>
      <c r="L24">
        <f>IF(Table3[[#This Row],[a1]]=VLOOKUP(Table3[[#This Row],[day]],Table1[#All],2, FALSE),1,0)</f>
        <v>1</v>
      </c>
      <c r="M24">
        <f>IF(Table3[[#This Row],[a2]]=VLOOKUP(Table3[[#This Row],[day]],Table1[#All],3, FALSE),1,0)</f>
        <v>1</v>
      </c>
      <c r="N24">
        <f>Table3[[#This Row],[c1]]*Table3[[#This Row],[c2]]</f>
        <v>1</v>
      </c>
      <c r="O24" s="2">
        <v>2055615</v>
      </c>
      <c r="P24" s="2">
        <v>1644987</v>
      </c>
      <c r="Q24" s="2">
        <v>1686340</v>
      </c>
      <c r="R24" s="2">
        <v>1723672</v>
      </c>
      <c r="S24" s="2">
        <v>1674692</v>
      </c>
      <c r="T24" s="2">
        <f>MIN(Table3[[#This Row],[t1]:[t5]])</f>
        <v>1644987</v>
      </c>
      <c r="U24" s="2">
        <f>MAX(Table3[[#This Row],[t1]:[t5]])</f>
        <v>2055615</v>
      </c>
      <c r="V24" s="2">
        <f>COUNTIFS(Table3[isValid],1,Table3[day],Table3[[#This Row],[day]],Table3[min],"&lt;"&amp;Table3[[#This Row],[min]])+1</f>
        <v>1</v>
      </c>
    </row>
    <row r="25" spans="1:22" x14ac:dyDescent="0.25">
      <c r="A25" t="s">
        <v>23</v>
      </c>
      <c r="B25" t="s">
        <v>32</v>
      </c>
      <c r="C25" t="s">
        <v>33</v>
      </c>
      <c r="G25" t="str">
        <f>Table3[[#This Row],[isValid]]&amp;Table3[[#This Row],[day]]&amp;Table3[[#This Row],[rank]]</f>
        <v>1day241</v>
      </c>
      <c r="H25" t="s">
        <v>23</v>
      </c>
      <c r="I25" t="s">
        <v>25</v>
      </c>
      <c r="J25" t="s">
        <v>32</v>
      </c>
      <c r="K25" t="s">
        <v>33</v>
      </c>
      <c r="L25">
        <f>IF(Table3[[#This Row],[a1]]=VLOOKUP(Table3[[#This Row],[day]],Table1[#All],2, FALSE),1,0)</f>
        <v>1</v>
      </c>
      <c r="M25">
        <f>IF(Table3[[#This Row],[a2]]=VLOOKUP(Table3[[#This Row],[day]],Table1[#All],3, FALSE),1,0)</f>
        <v>1</v>
      </c>
      <c r="N25">
        <f>Table3[[#This Row],[c1]]*Table3[[#This Row],[c2]]</f>
        <v>1</v>
      </c>
      <c r="O25" s="2">
        <v>15725</v>
      </c>
      <c r="P25" s="2">
        <v>15472</v>
      </c>
      <c r="Q25" s="2">
        <v>26288</v>
      </c>
      <c r="R25" s="2">
        <v>28364</v>
      </c>
      <c r="S25" s="2">
        <v>27040</v>
      </c>
      <c r="T25" s="2">
        <f>MIN(Table3[[#This Row],[t1]:[t5]])</f>
        <v>15472</v>
      </c>
      <c r="U25" s="2">
        <f>MAX(Table3[[#This Row],[t1]:[t5]])</f>
        <v>28364</v>
      </c>
      <c r="V25" s="2">
        <f>COUNTIFS(Table3[isValid],1,Table3[day],Table3[[#This Row],[day]],Table3[min],"&lt;"&amp;Table3[[#This Row],[min]])+1</f>
        <v>1</v>
      </c>
    </row>
    <row r="26" spans="1:22" x14ac:dyDescent="0.25">
      <c r="A26" t="s">
        <v>24</v>
      </c>
      <c r="B26">
        <v>417</v>
      </c>
      <c r="G26" t="str">
        <f>Table3[[#This Row],[isValid]]&amp;Table3[[#This Row],[day]]&amp;Table3[[#This Row],[rank]]</f>
        <v>1day252</v>
      </c>
      <c r="H26" t="s">
        <v>24</v>
      </c>
      <c r="I26" t="s">
        <v>25</v>
      </c>
      <c r="J26">
        <v>417</v>
      </c>
      <c r="L26">
        <f>IF(Table3[[#This Row],[a1]]=VLOOKUP(Table3[[#This Row],[day]],Table1[#All],2, FALSE),1,0)</f>
        <v>1</v>
      </c>
      <c r="M26">
        <f>IF(Table3[[#This Row],[a2]]=VLOOKUP(Table3[[#This Row],[day]],Table1[#All],3, FALSE),1,0)</f>
        <v>1</v>
      </c>
      <c r="N26">
        <f>Table3[[#This Row],[c1]]*Table3[[#This Row],[c2]]</f>
        <v>1</v>
      </c>
      <c r="O26" s="2">
        <v>269868</v>
      </c>
      <c r="P26" s="2">
        <v>161638</v>
      </c>
      <c r="Q26" s="2">
        <v>158979</v>
      </c>
      <c r="R26" s="2">
        <v>154173</v>
      </c>
      <c r="S26" s="2">
        <v>159099</v>
      </c>
      <c r="T26" s="2">
        <f>MIN(Table3[[#This Row],[t1]:[t5]])</f>
        <v>154173</v>
      </c>
      <c r="U26" s="2">
        <f>MAX(Table3[[#This Row],[t1]:[t5]])</f>
        <v>269868</v>
      </c>
      <c r="V26" s="2">
        <f>COUNTIFS(Table3[isValid],1,Table3[day],Table3[[#This Row],[day]],Table3[min],"&lt;"&amp;Table3[[#This Row],[min]])+1</f>
        <v>2</v>
      </c>
    </row>
    <row r="27" spans="1:22" x14ac:dyDescent="0.25">
      <c r="G27" t="str">
        <f>Table3[[#This Row],[isValid]]&amp;Table3[[#This Row],[day]]&amp;Table3[[#This Row],[rank]]</f>
        <v>1day016</v>
      </c>
      <c r="H27" t="s">
        <v>0</v>
      </c>
      <c r="I27" t="s">
        <v>36</v>
      </c>
      <c r="J27">
        <v>1316</v>
      </c>
      <c r="K27">
        <v>1344</v>
      </c>
      <c r="L27">
        <f>IF(Table3[[#This Row],[a1]]=VLOOKUP(Table3[[#This Row],[day]],Table1[#All],2, FALSE),1,0)</f>
        <v>1</v>
      </c>
      <c r="M27">
        <f>IF(Table3[[#This Row],[a2]]=VLOOKUP(Table3[[#This Row],[day]],Table1[#All],3, FALSE),1,0)</f>
        <v>1</v>
      </c>
      <c r="N27">
        <f>Table3[[#This Row],[c1]]*Table3[[#This Row],[c2]]</f>
        <v>1</v>
      </c>
      <c r="O27" s="2">
        <v>46643</v>
      </c>
      <c r="P27" s="2">
        <v>14990</v>
      </c>
      <c r="Q27" s="2">
        <v>12874</v>
      </c>
      <c r="R27" s="2">
        <v>12769</v>
      </c>
      <c r="S27" s="2">
        <v>12729</v>
      </c>
      <c r="T27" s="2">
        <f>MIN(Table3[[#This Row],[t1]:[t5]])</f>
        <v>12729</v>
      </c>
      <c r="U27" s="2">
        <f>MAX(Table3[[#This Row],[t1]:[t5]])</f>
        <v>46643</v>
      </c>
      <c r="V27" s="2">
        <f>COUNTIFS(Table3[isValid],1,Table3[day],Table3[[#This Row],[day]],Table3[min],"&lt;"&amp;Table3[[#This Row],[min]])+1</f>
        <v>6</v>
      </c>
    </row>
    <row r="28" spans="1:22" x14ac:dyDescent="0.25">
      <c r="G28" t="str">
        <f>Table3[[#This Row],[isValid]]&amp;Table3[[#This Row],[day]]&amp;Table3[[#This Row],[rank]]</f>
        <v>1day025</v>
      </c>
      <c r="H28" t="s">
        <v>1</v>
      </c>
      <c r="I28" t="s">
        <v>36</v>
      </c>
      <c r="J28">
        <v>2102357</v>
      </c>
      <c r="K28">
        <v>2101031224</v>
      </c>
      <c r="L28">
        <f>IF(Table3[[#This Row],[a1]]=VLOOKUP(Table3[[#This Row],[day]],Table1[#All],2, FALSE),1,0)</f>
        <v>1</v>
      </c>
      <c r="M28">
        <f>IF(Table3[[#This Row],[a2]]=VLOOKUP(Table3[[#This Row],[day]],Table1[#All],3, FALSE),1,0)</f>
        <v>1</v>
      </c>
      <c r="N28">
        <f>Table3[[#This Row],[c1]]*Table3[[#This Row],[c2]]</f>
        <v>1</v>
      </c>
      <c r="O28" s="2">
        <v>13801</v>
      </c>
      <c r="P28" s="2">
        <v>13184</v>
      </c>
      <c r="Q28" s="2">
        <v>13468</v>
      </c>
      <c r="R28" s="2">
        <v>13423</v>
      </c>
      <c r="S28" s="2">
        <v>13326</v>
      </c>
      <c r="T28" s="2">
        <f>MIN(Table3[[#This Row],[t1]:[t5]])</f>
        <v>13184</v>
      </c>
      <c r="U28" s="2">
        <f>MAX(Table3[[#This Row],[t1]:[t5]])</f>
        <v>13801</v>
      </c>
      <c r="V28" s="2">
        <f>COUNTIFS(Table3[isValid],1,Table3[day],Table3[[#This Row],[day]],Table3[min],"&lt;"&amp;Table3[[#This Row],[min]])+1</f>
        <v>5</v>
      </c>
    </row>
    <row r="29" spans="1:22" x14ac:dyDescent="0.25">
      <c r="G29" t="str">
        <f>Table3[[#This Row],[isValid]]&amp;Table3[[#This Row],[day]]&amp;Table3[[#This Row],[rank]]</f>
        <v>1day035</v>
      </c>
      <c r="H29" t="s">
        <v>2</v>
      </c>
      <c r="I29" t="s">
        <v>36</v>
      </c>
      <c r="J29">
        <v>3882564</v>
      </c>
      <c r="K29">
        <v>3385170</v>
      </c>
      <c r="L29">
        <f>IF(Table3[[#This Row],[a1]]=VLOOKUP(Table3[[#This Row],[day]],Table1[#All],2, FALSE),1,0)</f>
        <v>1</v>
      </c>
      <c r="M29">
        <f>IF(Table3[[#This Row],[a2]]=VLOOKUP(Table3[[#This Row],[day]],Table1[#All],3, FALSE),1,0)</f>
        <v>1</v>
      </c>
      <c r="N29">
        <f>Table3[[#This Row],[c1]]*Table3[[#This Row],[c2]]</f>
        <v>1</v>
      </c>
      <c r="O29" s="2">
        <v>32130</v>
      </c>
      <c r="P29" s="2">
        <v>31816</v>
      </c>
      <c r="Q29" s="2">
        <v>32544</v>
      </c>
      <c r="R29" s="2">
        <v>17506</v>
      </c>
      <c r="S29" s="2">
        <v>18020</v>
      </c>
      <c r="T29" s="2">
        <f>MIN(Table3[[#This Row],[t1]:[t5]])</f>
        <v>17506</v>
      </c>
      <c r="U29" s="2">
        <f>MAX(Table3[[#This Row],[t1]:[t5]])</f>
        <v>32544</v>
      </c>
      <c r="V29" s="2">
        <f>COUNTIFS(Table3[isValid],1,Table3[day],Table3[[#This Row],[day]],Table3[min],"&lt;"&amp;Table3[[#This Row],[min]])+1</f>
        <v>5</v>
      </c>
    </row>
    <row r="30" spans="1:22" x14ac:dyDescent="0.25">
      <c r="G30" t="str">
        <f>Table3[[#This Row],[isValid]]&amp;Table3[[#This Row],[day]]&amp;Table3[[#This Row],[rank]]</f>
        <v>1day045</v>
      </c>
      <c r="H30" t="s">
        <v>3</v>
      </c>
      <c r="I30" t="s">
        <v>36</v>
      </c>
      <c r="J30">
        <v>14093</v>
      </c>
      <c r="K30">
        <v>17388</v>
      </c>
      <c r="L30">
        <f>IF(Table3[[#This Row],[a1]]=VLOOKUP(Table3[[#This Row],[day]],Table1[#All],2, FALSE),1,0)</f>
        <v>1</v>
      </c>
      <c r="M30">
        <f>IF(Table3[[#This Row],[a2]]=VLOOKUP(Table3[[#This Row],[day]],Table1[#All],3, FALSE),1,0)</f>
        <v>1</v>
      </c>
      <c r="N30">
        <f>Table3[[#This Row],[c1]]*Table3[[#This Row],[c2]]</f>
        <v>1</v>
      </c>
      <c r="O30" s="2">
        <v>22691</v>
      </c>
      <c r="P30" s="2">
        <v>22492</v>
      </c>
      <c r="Q30" s="2">
        <v>22346</v>
      </c>
      <c r="R30" s="2">
        <v>22221</v>
      </c>
      <c r="S30" s="2">
        <v>21941</v>
      </c>
      <c r="T30" s="2">
        <f>MIN(Table3[[#This Row],[t1]:[t5]])</f>
        <v>21941</v>
      </c>
      <c r="U30" s="2">
        <f>MAX(Table3[[#This Row],[t1]:[t5]])</f>
        <v>22691</v>
      </c>
      <c r="V30" s="2">
        <f>COUNTIFS(Table3[isValid],1,Table3[day],Table3[[#This Row],[day]],Table3[min],"&lt;"&amp;Table3[[#This Row],[min]])+1</f>
        <v>5</v>
      </c>
    </row>
    <row r="31" spans="1:22" x14ac:dyDescent="0.25">
      <c r="G31" t="str">
        <f>Table3[[#This Row],[isValid]]&amp;Table3[[#This Row],[day]]&amp;Table3[[#This Row],[rank]]</f>
        <v>1day054</v>
      </c>
      <c r="H31" t="s">
        <v>4</v>
      </c>
      <c r="I31" t="s">
        <v>36</v>
      </c>
      <c r="J31">
        <v>6548</v>
      </c>
      <c r="K31">
        <v>19663</v>
      </c>
      <c r="L31">
        <f>IF(Table3[[#This Row],[a1]]=VLOOKUP(Table3[[#This Row],[day]],Table1[#All],2, FALSE),1,0)</f>
        <v>1</v>
      </c>
      <c r="M31">
        <f>IF(Table3[[#This Row],[a2]]=VLOOKUP(Table3[[#This Row],[day]],Table1[#All],3, FALSE),1,0)</f>
        <v>1</v>
      </c>
      <c r="N31">
        <f>Table3[[#This Row],[c1]]*Table3[[#This Row],[c2]]</f>
        <v>1</v>
      </c>
      <c r="O31" s="2">
        <v>64146</v>
      </c>
      <c r="P31" s="2">
        <v>115623</v>
      </c>
      <c r="Q31" s="2">
        <v>118731</v>
      </c>
      <c r="R31" s="2">
        <v>118246</v>
      </c>
      <c r="S31" s="2">
        <v>120029</v>
      </c>
      <c r="T31" s="2">
        <f>MIN(Table3[[#This Row],[t1]:[t5]])</f>
        <v>64146</v>
      </c>
      <c r="U31" s="2">
        <f>MAX(Table3[[#This Row],[t1]:[t5]])</f>
        <v>120029</v>
      </c>
      <c r="V31" s="2">
        <f>COUNTIFS(Table3[isValid],1,Table3[day],Table3[[#This Row],[day]],Table3[min],"&lt;"&amp;Table3[[#This Row],[min]])+1</f>
        <v>4</v>
      </c>
    </row>
    <row r="32" spans="1:22" hidden="1" x14ac:dyDescent="0.25">
      <c r="G32" t="str">
        <f>Table3[[#This Row],[isValid]]&amp;Table3[[#This Row],[day]]&amp;Table3[[#This Row],[rank]]</f>
        <v>0day061</v>
      </c>
      <c r="H32" t="s">
        <v>5</v>
      </c>
      <c r="I32" t="s">
        <v>36</v>
      </c>
      <c r="L32">
        <f>IF(Table3[[#This Row],[a1]]=VLOOKUP(Table3[[#This Row],[day]],Table1[#All],2, FALSE),1,0)</f>
        <v>0</v>
      </c>
      <c r="M32">
        <f>IF(Table3[[#This Row],[a2]]=VLOOKUP(Table3[[#This Row],[day]],Table1[#All],3, FALSE),1,0)</f>
        <v>0</v>
      </c>
      <c r="N32">
        <f>Table3[[#This Row],[c1]]*Table3[[#This Row],[c2]]</f>
        <v>0</v>
      </c>
      <c r="O32" s="2"/>
      <c r="P32" s="2"/>
      <c r="Q32" s="2"/>
      <c r="R32" s="2"/>
      <c r="S32" s="2"/>
      <c r="T32" s="2">
        <f>MIN(Table3[[#This Row],[t1]:[t5]])</f>
        <v>0</v>
      </c>
      <c r="U32" s="2">
        <f>MAX(Table3[[#This Row],[t1]:[t5]])</f>
        <v>0</v>
      </c>
      <c r="V32" s="2">
        <f>COUNTIFS(Table3[isValid],1,Table3[day],Table3[[#This Row],[day]],Table3[min],"&lt;"&amp;Table3[[#This Row],[min]])+1</f>
        <v>1</v>
      </c>
    </row>
    <row r="33" spans="7:22" hidden="1" x14ac:dyDescent="0.25">
      <c r="G33" t="str">
        <f>Table3[[#This Row],[isValid]]&amp;Table3[[#This Row],[day]]&amp;Table3[[#This Row],[rank]]</f>
        <v>0day071</v>
      </c>
      <c r="H33" t="s">
        <v>6</v>
      </c>
      <c r="I33" t="s">
        <v>36</v>
      </c>
      <c r="L33">
        <f>IF(Table3[[#This Row],[a1]]=VLOOKUP(Table3[[#This Row],[day]],Table1[#All],2, FALSE),1,0)</f>
        <v>0</v>
      </c>
      <c r="M33">
        <f>IF(Table3[[#This Row],[a2]]=VLOOKUP(Table3[[#This Row],[day]],Table1[#All],3, FALSE),1,0)</f>
        <v>0</v>
      </c>
      <c r="N33">
        <f>Table3[[#This Row],[c1]]*Table3[[#This Row],[c2]]</f>
        <v>0</v>
      </c>
      <c r="O33" s="2"/>
      <c r="P33" s="2"/>
      <c r="Q33" s="2"/>
      <c r="R33" s="2"/>
      <c r="S33" s="2"/>
      <c r="T33" s="2">
        <f>MIN(Table3[[#This Row],[t1]:[t5]])</f>
        <v>0</v>
      </c>
      <c r="U33" s="2">
        <f>MAX(Table3[[#This Row],[t1]:[t5]])</f>
        <v>0</v>
      </c>
      <c r="V33" s="2">
        <f>COUNTIFS(Table3[isValid],1,Table3[day],Table3[[#This Row],[day]],Table3[min],"&lt;"&amp;Table3[[#This Row],[min]])+1</f>
        <v>1</v>
      </c>
    </row>
    <row r="34" spans="7:22" hidden="1" x14ac:dyDescent="0.25">
      <c r="G34" t="str">
        <f>Table3[[#This Row],[isValid]]&amp;Table3[[#This Row],[day]]&amp;Table3[[#This Row],[rank]]</f>
        <v>0day081</v>
      </c>
      <c r="H34" t="s">
        <v>7</v>
      </c>
      <c r="I34" t="s">
        <v>36</v>
      </c>
      <c r="L34">
        <f>IF(Table3[[#This Row],[a1]]=VLOOKUP(Table3[[#This Row],[day]],Table1[#All],2, FALSE),1,0)</f>
        <v>0</v>
      </c>
      <c r="M34">
        <f>IF(Table3[[#This Row],[a2]]=VLOOKUP(Table3[[#This Row],[day]],Table1[#All],3, FALSE),1,0)</f>
        <v>0</v>
      </c>
      <c r="N34">
        <f>Table3[[#This Row],[c1]]*Table3[[#This Row],[c2]]</f>
        <v>0</v>
      </c>
      <c r="O34" s="2"/>
      <c r="P34" s="2"/>
      <c r="Q34" s="2"/>
      <c r="R34" s="2"/>
      <c r="S34" s="2"/>
      <c r="T34" s="2">
        <f>MIN(Table3[[#This Row],[t1]:[t5]])</f>
        <v>0</v>
      </c>
      <c r="U34" s="2">
        <f>MAX(Table3[[#This Row],[t1]:[t5]])</f>
        <v>0</v>
      </c>
      <c r="V34" s="2">
        <f>COUNTIFS(Table3[isValid],1,Table3[day],Table3[[#This Row],[day]],Table3[min],"&lt;"&amp;Table3[[#This Row],[min]])+1</f>
        <v>1</v>
      </c>
    </row>
    <row r="35" spans="7:22" hidden="1" x14ac:dyDescent="0.25">
      <c r="G35" t="str">
        <f>Table3[[#This Row],[isValid]]&amp;Table3[[#This Row],[day]]&amp;Table3[[#This Row],[rank]]</f>
        <v>0day091</v>
      </c>
      <c r="H35" t="s">
        <v>8</v>
      </c>
      <c r="I35" t="s">
        <v>36</v>
      </c>
      <c r="L35">
        <f>IF(Table3[[#This Row],[a1]]=VLOOKUP(Table3[[#This Row],[day]],Table1[#All],2, FALSE),1,0)</f>
        <v>0</v>
      </c>
      <c r="M35">
        <f>IF(Table3[[#This Row],[a2]]=VLOOKUP(Table3[[#This Row],[day]],Table1[#All],3, FALSE),1,0)</f>
        <v>0</v>
      </c>
      <c r="N35">
        <f>Table3[[#This Row],[c1]]*Table3[[#This Row],[c2]]</f>
        <v>0</v>
      </c>
      <c r="O35" s="2"/>
      <c r="P35" s="2"/>
      <c r="Q35" s="2"/>
      <c r="R35" s="2"/>
      <c r="S35" s="2"/>
      <c r="T35" s="2">
        <f>MIN(Table3[[#This Row],[t1]:[t5]])</f>
        <v>0</v>
      </c>
      <c r="U35" s="2">
        <f>MAX(Table3[[#This Row],[t1]:[t5]])</f>
        <v>0</v>
      </c>
      <c r="V35" s="2">
        <f>COUNTIFS(Table3[isValid],1,Table3[day],Table3[[#This Row],[day]],Table3[min],"&lt;"&amp;Table3[[#This Row],[min]])+1</f>
        <v>1</v>
      </c>
    </row>
    <row r="36" spans="7:22" hidden="1" x14ac:dyDescent="0.25">
      <c r="G36" t="str">
        <f>Table3[[#This Row],[isValid]]&amp;Table3[[#This Row],[day]]&amp;Table3[[#This Row],[rank]]</f>
        <v>0day101</v>
      </c>
      <c r="H36" t="s">
        <v>9</v>
      </c>
      <c r="I36" t="s">
        <v>36</v>
      </c>
      <c r="L36">
        <f>IF(Table3[[#This Row],[a1]]=VLOOKUP(Table3[[#This Row],[day]],Table1[#All],2, FALSE),1,0)</f>
        <v>0</v>
      </c>
      <c r="M36">
        <f>IF(Table3[[#This Row],[a2]]=VLOOKUP(Table3[[#This Row],[day]],Table1[#All],3, FALSE),1,0)</f>
        <v>0</v>
      </c>
      <c r="N36">
        <f>Table3[[#This Row],[c1]]*Table3[[#This Row],[c2]]</f>
        <v>0</v>
      </c>
      <c r="O36" s="2"/>
      <c r="P36" s="2"/>
      <c r="Q36" s="2"/>
      <c r="R36" s="2"/>
      <c r="S36" s="2"/>
      <c r="T36" s="2">
        <f>MIN(Table3[[#This Row],[t1]:[t5]])</f>
        <v>0</v>
      </c>
      <c r="U36" s="2">
        <f>MAX(Table3[[#This Row],[t1]:[t5]])</f>
        <v>0</v>
      </c>
      <c r="V36" s="2">
        <f>COUNTIFS(Table3[isValid],1,Table3[day],Table3[[#This Row],[day]],Table3[min],"&lt;"&amp;Table3[[#This Row],[min]])+1</f>
        <v>1</v>
      </c>
    </row>
    <row r="37" spans="7:22" hidden="1" x14ac:dyDescent="0.25">
      <c r="G37" t="str">
        <f>Table3[[#This Row],[isValid]]&amp;Table3[[#This Row],[day]]&amp;Table3[[#This Row],[rank]]</f>
        <v>0day111</v>
      </c>
      <c r="H37" t="s">
        <v>10</v>
      </c>
      <c r="I37" t="s">
        <v>36</v>
      </c>
      <c r="L37">
        <f>IF(Table3[[#This Row],[a1]]=VLOOKUP(Table3[[#This Row],[day]],Table1[#All],2, FALSE),1,0)</f>
        <v>0</v>
      </c>
      <c r="M37">
        <f>IF(Table3[[#This Row],[a2]]=VLOOKUP(Table3[[#This Row],[day]],Table1[#All],3, FALSE),1,0)</f>
        <v>0</v>
      </c>
      <c r="N37">
        <f>Table3[[#This Row],[c1]]*Table3[[#This Row],[c2]]</f>
        <v>0</v>
      </c>
      <c r="O37" s="2"/>
      <c r="P37" s="2"/>
      <c r="Q37" s="2"/>
      <c r="R37" s="2"/>
      <c r="S37" s="2"/>
      <c r="T37" s="2">
        <f>MIN(Table3[[#This Row],[t1]:[t5]])</f>
        <v>0</v>
      </c>
      <c r="U37" s="2">
        <f>MAX(Table3[[#This Row],[t1]:[t5]])</f>
        <v>0</v>
      </c>
      <c r="V37" s="2">
        <f>COUNTIFS(Table3[isValid],1,Table3[day],Table3[[#This Row],[day]],Table3[min],"&lt;"&amp;Table3[[#This Row],[min]])+1</f>
        <v>1</v>
      </c>
    </row>
    <row r="38" spans="7:22" hidden="1" x14ac:dyDescent="0.25">
      <c r="G38" t="str">
        <f>Table3[[#This Row],[isValid]]&amp;Table3[[#This Row],[day]]&amp;Table3[[#This Row],[rank]]</f>
        <v>0day121</v>
      </c>
      <c r="H38" t="s">
        <v>11</v>
      </c>
      <c r="I38" t="s">
        <v>36</v>
      </c>
      <c r="L38">
        <f>IF(Table3[[#This Row],[a1]]=VLOOKUP(Table3[[#This Row],[day]],Table1[#All],2, FALSE),1,0)</f>
        <v>0</v>
      </c>
      <c r="M38">
        <f>IF(Table3[[#This Row],[a2]]=VLOOKUP(Table3[[#This Row],[day]],Table1[#All],3, FALSE),1,0)</f>
        <v>0</v>
      </c>
      <c r="N38">
        <f>Table3[[#This Row],[c1]]*Table3[[#This Row],[c2]]</f>
        <v>0</v>
      </c>
      <c r="O38" s="2"/>
      <c r="P38" s="2"/>
      <c r="Q38" s="2"/>
      <c r="R38" s="2"/>
      <c r="S38" s="2"/>
      <c r="T38" s="2">
        <f>MIN(Table3[[#This Row],[t1]:[t5]])</f>
        <v>0</v>
      </c>
      <c r="U38" s="2">
        <f>MAX(Table3[[#This Row],[t1]:[t5]])</f>
        <v>0</v>
      </c>
      <c r="V38" s="2">
        <f>COUNTIFS(Table3[isValid],1,Table3[day],Table3[[#This Row],[day]],Table3[min],"&lt;"&amp;Table3[[#This Row],[min]])+1</f>
        <v>1</v>
      </c>
    </row>
    <row r="39" spans="7:22" hidden="1" x14ac:dyDescent="0.25">
      <c r="G39" t="str">
        <f>Table3[[#This Row],[isValid]]&amp;Table3[[#This Row],[day]]&amp;Table3[[#This Row],[rank]]</f>
        <v>0day131</v>
      </c>
      <c r="H39" t="s">
        <v>12</v>
      </c>
      <c r="I39" t="s">
        <v>36</v>
      </c>
      <c r="L39">
        <f>IF(Table3[[#This Row],[a1]]=VLOOKUP(Table3[[#This Row],[day]],Table1[#All],2, FALSE),1,0)</f>
        <v>0</v>
      </c>
      <c r="M39">
        <f>IF(Table3[[#This Row],[a2]]=VLOOKUP(Table3[[#This Row],[day]],Table1[#All],3, FALSE),1,0)</f>
        <v>0</v>
      </c>
      <c r="N39">
        <f>Table3[[#This Row],[c1]]*Table3[[#This Row],[c2]]</f>
        <v>0</v>
      </c>
      <c r="O39" s="2"/>
      <c r="P39" s="2"/>
      <c r="Q39" s="2"/>
      <c r="R39" s="2"/>
      <c r="S39" s="2"/>
      <c r="T39" s="2">
        <f>MIN(Table3[[#This Row],[t1]:[t5]])</f>
        <v>0</v>
      </c>
      <c r="U39" s="2">
        <f>MAX(Table3[[#This Row],[t1]:[t5]])</f>
        <v>0</v>
      </c>
      <c r="V39" s="2">
        <f>COUNTIFS(Table3[isValid],1,Table3[day],Table3[[#This Row],[day]],Table3[min],"&lt;"&amp;Table3[[#This Row],[min]])+1</f>
        <v>1</v>
      </c>
    </row>
    <row r="40" spans="7:22" hidden="1" x14ac:dyDescent="0.25">
      <c r="G40" t="str">
        <f>Table3[[#This Row],[isValid]]&amp;Table3[[#This Row],[day]]&amp;Table3[[#This Row],[rank]]</f>
        <v>0day141</v>
      </c>
      <c r="H40" t="s">
        <v>13</v>
      </c>
      <c r="I40" t="s">
        <v>36</v>
      </c>
      <c r="L40">
        <f>IF(Table3[[#This Row],[a1]]=VLOOKUP(Table3[[#This Row],[day]],Table1[#All],2, FALSE),1,0)</f>
        <v>0</v>
      </c>
      <c r="M40">
        <f>IF(Table3[[#This Row],[a2]]=VLOOKUP(Table3[[#This Row],[day]],Table1[#All],3, FALSE),1,0)</f>
        <v>0</v>
      </c>
      <c r="N40">
        <f>Table3[[#This Row],[c1]]*Table3[[#This Row],[c2]]</f>
        <v>0</v>
      </c>
      <c r="O40" s="2"/>
      <c r="P40" s="2"/>
      <c r="Q40" s="2"/>
      <c r="R40" s="2"/>
      <c r="S40" s="2"/>
      <c r="T40" s="2">
        <f>MIN(Table3[[#This Row],[t1]:[t5]])</f>
        <v>0</v>
      </c>
      <c r="U40" s="2">
        <f>MAX(Table3[[#This Row],[t1]:[t5]])</f>
        <v>0</v>
      </c>
      <c r="V40" s="2">
        <f>COUNTIFS(Table3[isValid],1,Table3[day],Table3[[#This Row],[day]],Table3[min],"&lt;"&amp;Table3[[#This Row],[min]])+1</f>
        <v>1</v>
      </c>
    </row>
    <row r="41" spans="7:22" hidden="1" x14ac:dyDescent="0.25">
      <c r="G41" t="str">
        <f>Table3[[#This Row],[isValid]]&amp;Table3[[#This Row],[day]]&amp;Table3[[#This Row],[rank]]</f>
        <v>0day151</v>
      </c>
      <c r="H41" t="s">
        <v>14</v>
      </c>
      <c r="I41" t="s">
        <v>36</v>
      </c>
      <c r="L41">
        <f>IF(Table3[[#This Row],[a1]]=VLOOKUP(Table3[[#This Row],[day]],Table1[#All],2, FALSE),1,0)</f>
        <v>0</v>
      </c>
      <c r="M41">
        <f>IF(Table3[[#This Row],[a2]]=VLOOKUP(Table3[[#This Row],[day]],Table1[#All],3, FALSE),1,0)</f>
        <v>0</v>
      </c>
      <c r="N41">
        <f>Table3[[#This Row],[c1]]*Table3[[#This Row],[c2]]</f>
        <v>0</v>
      </c>
      <c r="O41" s="2"/>
      <c r="P41" s="2"/>
      <c r="Q41" s="2"/>
      <c r="R41" s="2"/>
      <c r="S41" s="2"/>
      <c r="T41" s="2">
        <f>MIN(Table3[[#This Row],[t1]:[t5]])</f>
        <v>0</v>
      </c>
      <c r="U41" s="2">
        <f>MAX(Table3[[#This Row],[t1]:[t5]])</f>
        <v>0</v>
      </c>
      <c r="V41" s="2">
        <f>COUNTIFS(Table3[isValid],1,Table3[day],Table3[[#This Row],[day]],Table3[min],"&lt;"&amp;Table3[[#This Row],[min]])+1</f>
        <v>1</v>
      </c>
    </row>
    <row r="42" spans="7:22" hidden="1" x14ac:dyDescent="0.25">
      <c r="G42" t="str">
        <f>Table3[[#This Row],[isValid]]&amp;Table3[[#This Row],[day]]&amp;Table3[[#This Row],[rank]]</f>
        <v>0day161</v>
      </c>
      <c r="H42" t="s">
        <v>15</v>
      </c>
      <c r="I42" t="s">
        <v>36</v>
      </c>
      <c r="L42">
        <f>IF(Table3[[#This Row],[a1]]=VLOOKUP(Table3[[#This Row],[day]],Table1[#All],2, FALSE),1,0)</f>
        <v>0</v>
      </c>
      <c r="M42">
        <f>IF(Table3[[#This Row],[a2]]=VLOOKUP(Table3[[#This Row],[day]],Table1[#All],3, FALSE),1,0)</f>
        <v>0</v>
      </c>
      <c r="N42">
        <f>Table3[[#This Row],[c1]]*Table3[[#This Row],[c2]]</f>
        <v>0</v>
      </c>
      <c r="O42" s="2"/>
      <c r="P42" s="2"/>
      <c r="Q42" s="2"/>
      <c r="R42" s="2"/>
      <c r="S42" s="2"/>
      <c r="T42" s="2">
        <f>MIN(Table3[[#This Row],[t1]:[t5]])</f>
        <v>0</v>
      </c>
      <c r="U42" s="2">
        <f>MAX(Table3[[#This Row],[t1]:[t5]])</f>
        <v>0</v>
      </c>
      <c r="V42" s="2">
        <f>COUNTIFS(Table3[isValid],1,Table3[day],Table3[[#This Row],[day]],Table3[min],"&lt;"&amp;Table3[[#This Row],[min]])+1</f>
        <v>1</v>
      </c>
    </row>
    <row r="43" spans="7:22" hidden="1" x14ac:dyDescent="0.25">
      <c r="G43" t="str">
        <f>Table3[[#This Row],[isValid]]&amp;Table3[[#This Row],[day]]&amp;Table3[[#This Row],[rank]]</f>
        <v>0day171</v>
      </c>
      <c r="H43" t="s">
        <v>16</v>
      </c>
      <c r="I43" t="s">
        <v>36</v>
      </c>
      <c r="L43">
        <f>IF(Table3[[#This Row],[a1]]=VLOOKUP(Table3[[#This Row],[day]],Table1[#All],2, FALSE),1,0)</f>
        <v>0</v>
      </c>
      <c r="M43">
        <f>IF(Table3[[#This Row],[a2]]=VLOOKUP(Table3[[#This Row],[day]],Table1[#All],3, FALSE),1,0)</f>
        <v>0</v>
      </c>
      <c r="N43">
        <f>Table3[[#This Row],[c1]]*Table3[[#This Row],[c2]]</f>
        <v>0</v>
      </c>
      <c r="O43" s="2"/>
      <c r="P43" s="2"/>
      <c r="Q43" s="2"/>
      <c r="R43" s="2"/>
      <c r="S43" s="2"/>
      <c r="T43" s="2">
        <f>MIN(Table3[[#This Row],[t1]:[t5]])</f>
        <v>0</v>
      </c>
      <c r="U43" s="2">
        <f>MAX(Table3[[#This Row],[t1]:[t5]])</f>
        <v>0</v>
      </c>
      <c r="V43" s="2">
        <f>COUNTIFS(Table3[isValid],1,Table3[day],Table3[[#This Row],[day]],Table3[min],"&lt;"&amp;Table3[[#This Row],[min]])+1</f>
        <v>1</v>
      </c>
    </row>
    <row r="44" spans="7:22" hidden="1" x14ac:dyDescent="0.25">
      <c r="G44" t="str">
        <f>Table3[[#This Row],[isValid]]&amp;Table3[[#This Row],[day]]&amp;Table3[[#This Row],[rank]]</f>
        <v>0day181</v>
      </c>
      <c r="H44" t="s">
        <v>17</v>
      </c>
      <c r="I44" t="s">
        <v>36</v>
      </c>
      <c r="L44">
        <f>IF(Table3[[#This Row],[a1]]=VLOOKUP(Table3[[#This Row],[day]],Table1[#All],2, FALSE),1,0)</f>
        <v>0</v>
      </c>
      <c r="M44">
        <f>IF(Table3[[#This Row],[a2]]=VLOOKUP(Table3[[#This Row],[day]],Table1[#All],3, FALSE),1,0)</f>
        <v>0</v>
      </c>
      <c r="N44">
        <f>Table3[[#This Row],[c1]]*Table3[[#This Row],[c2]]</f>
        <v>0</v>
      </c>
      <c r="O44" s="2"/>
      <c r="P44" s="2"/>
      <c r="Q44" s="2"/>
      <c r="R44" s="2"/>
      <c r="S44" s="2"/>
      <c r="T44" s="2">
        <f>MIN(Table3[[#This Row],[t1]:[t5]])</f>
        <v>0</v>
      </c>
      <c r="U44" s="2">
        <f>MAX(Table3[[#This Row],[t1]:[t5]])</f>
        <v>0</v>
      </c>
      <c r="V44" s="2">
        <f>COUNTIFS(Table3[isValid],1,Table3[day],Table3[[#This Row],[day]],Table3[min],"&lt;"&amp;Table3[[#This Row],[min]])+1</f>
        <v>1</v>
      </c>
    </row>
    <row r="45" spans="7:22" hidden="1" x14ac:dyDescent="0.25">
      <c r="G45" t="str">
        <f>Table3[[#This Row],[isValid]]&amp;Table3[[#This Row],[day]]&amp;Table3[[#This Row],[rank]]</f>
        <v>0day191</v>
      </c>
      <c r="H45" t="s">
        <v>18</v>
      </c>
      <c r="I45" t="s">
        <v>36</v>
      </c>
      <c r="L45">
        <f>IF(Table3[[#This Row],[a1]]=VLOOKUP(Table3[[#This Row],[day]],Table1[#All],2, FALSE),1,0)</f>
        <v>0</v>
      </c>
      <c r="M45">
        <f>IF(Table3[[#This Row],[a2]]=VLOOKUP(Table3[[#This Row],[day]],Table1[#All],3, FALSE),1,0)</f>
        <v>0</v>
      </c>
      <c r="N45">
        <f>Table3[[#This Row],[c1]]*Table3[[#This Row],[c2]]</f>
        <v>0</v>
      </c>
      <c r="O45" s="2"/>
      <c r="P45" s="2"/>
      <c r="Q45" s="2"/>
      <c r="R45" s="2"/>
      <c r="S45" s="2"/>
      <c r="T45" s="2">
        <f>MIN(Table3[[#This Row],[t1]:[t5]])</f>
        <v>0</v>
      </c>
      <c r="U45" s="2">
        <f>MAX(Table3[[#This Row],[t1]:[t5]])</f>
        <v>0</v>
      </c>
      <c r="V45" s="2">
        <f>COUNTIFS(Table3[isValid],1,Table3[day],Table3[[#This Row],[day]],Table3[min],"&lt;"&amp;Table3[[#This Row],[min]])+1</f>
        <v>1</v>
      </c>
    </row>
    <row r="46" spans="7:22" hidden="1" x14ac:dyDescent="0.25">
      <c r="G46" t="str">
        <f>Table3[[#This Row],[isValid]]&amp;Table3[[#This Row],[day]]&amp;Table3[[#This Row],[rank]]</f>
        <v>0day201</v>
      </c>
      <c r="H46" t="s">
        <v>19</v>
      </c>
      <c r="I46" t="s">
        <v>36</v>
      </c>
      <c r="L46">
        <f>IF(Table3[[#This Row],[a1]]=VLOOKUP(Table3[[#This Row],[day]],Table1[#All],2, FALSE),1,0)</f>
        <v>0</v>
      </c>
      <c r="M46">
        <f>IF(Table3[[#This Row],[a2]]=VLOOKUP(Table3[[#This Row],[day]],Table1[#All],3, FALSE),1,0)</f>
        <v>0</v>
      </c>
      <c r="N46">
        <f>Table3[[#This Row],[c1]]*Table3[[#This Row],[c2]]</f>
        <v>0</v>
      </c>
      <c r="O46" s="2"/>
      <c r="P46" s="2"/>
      <c r="Q46" s="2"/>
      <c r="R46" s="2"/>
      <c r="S46" s="2"/>
      <c r="T46" s="2">
        <f>MIN(Table3[[#This Row],[t1]:[t5]])</f>
        <v>0</v>
      </c>
      <c r="U46" s="2">
        <f>MAX(Table3[[#This Row],[t1]:[t5]])</f>
        <v>0</v>
      </c>
      <c r="V46" s="2">
        <f>COUNTIFS(Table3[isValid],1,Table3[day],Table3[[#This Row],[day]],Table3[min],"&lt;"&amp;Table3[[#This Row],[min]])+1</f>
        <v>1</v>
      </c>
    </row>
    <row r="47" spans="7:22" hidden="1" x14ac:dyDescent="0.25">
      <c r="G47" t="str">
        <f>Table3[[#This Row],[isValid]]&amp;Table3[[#This Row],[day]]&amp;Table3[[#This Row],[rank]]</f>
        <v>0day211</v>
      </c>
      <c r="H47" t="s">
        <v>20</v>
      </c>
      <c r="I47" t="s">
        <v>36</v>
      </c>
      <c r="L47">
        <f>IF(Table3[[#This Row],[a1]]=VLOOKUP(Table3[[#This Row],[day]],Table1[#All],2, FALSE),1,0)</f>
        <v>0</v>
      </c>
      <c r="M47">
        <f>IF(Table3[[#This Row],[a2]]=VLOOKUP(Table3[[#This Row],[day]],Table1[#All],3, FALSE),1,0)</f>
        <v>0</v>
      </c>
      <c r="N47">
        <f>Table3[[#This Row],[c1]]*Table3[[#This Row],[c2]]</f>
        <v>0</v>
      </c>
      <c r="O47" s="2"/>
      <c r="P47" s="2"/>
      <c r="Q47" s="2"/>
      <c r="R47" s="2"/>
      <c r="S47" s="2"/>
      <c r="T47" s="2">
        <f>MIN(Table3[[#This Row],[t1]:[t5]])</f>
        <v>0</v>
      </c>
      <c r="U47" s="2">
        <f>MAX(Table3[[#This Row],[t1]:[t5]])</f>
        <v>0</v>
      </c>
      <c r="V47" s="2">
        <f>COUNTIFS(Table3[isValid],1,Table3[day],Table3[[#This Row],[day]],Table3[min],"&lt;"&amp;Table3[[#This Row],[min]])+1</f>
        <v>1</v>
      </c>
    </row>
    <row r="48" spans="7:22" hidden="1" x14ac:dyDescent="0.25">
      <c r="G48" t="str">
        <f>Table3[[#This Row],[isValid]]&amp;Table3[[#This Row],[day]]&amp;Table3[[#This Row],[rank]]</f>
        <v>0day221</v>
      </c>
      <c r="H48" t="s">
        <v>21</v>
      </c>
      <c r="I48" t="s">
        <v>36</v>
      </c>
      <c r="L48">
        <f>IF(Table3[[#This Row],[a1]]=VLOOKUP(Table3[[#This Row],[day]],Table1[#All],2, FALSE),1,0)</f>
        <v>0</v>
      </c>
      <c r="M48">
        <f>IF(Table3[[#This Row],[a2]]=VLOOKUP(Table3[[#This Row],[day]],Table1[#All],3, FALSE),1,0)</f>
        <v>0</v>
      </c>
      <c r="N48">
        <f>Table3[[#This Row],[c1]]*Table3[[#This Row],[c2]]</f>
        <v>0</v>
      </c>
      <c r="O48" s="2"/>
      <c r="P48" s="2"/>
      <c r="Q48" s="2"/>
      <c r="R48" s="2"/>
      <c r="S48" s="2"/>
      <c r="T48" s="2">
        <f>MIN(Table3[[#This Row],[t1]:[t5]])</f>
        <v>0</v>
      </c>
      <c r="U48" s="2">
        <f>MAX(Table3[[#This Row],[t1]:[t5]])</f>
        <v>0</v>
      </c>
      <c r="V48" s="2">
        <f>COUNTIFS(Table3[isValid],1,Table3[day],Table3[[#This Row],[day]],Table3[min],"&lt;"&amp;Table3[[#This Row],[min]])+1</f>
        <v>1</v>
      </c>
    </row>
    <row r="49" spans="7:22" hidden="1" x14ac:dyDescent="0.25">
      <c r="G49" t="str">
        <f>Table3[[#This Row],[isValid]]&amp;Table3[[#This Row],[day]]&amp;Table3[[#This Row],[rank]]</f>
        <v>0day231</v>
      </c>
      <c r="H49" t="s">
        <v>22</v>
      </c>
      <c r="I49" t="s">
        <v>36</v>
      </c>
      <c r="L49">
        <f>IF(Table3[[#This Row],[a1]]=VLOOKUP(Table3[[#This Row],[day]],Table1[#All],2, FALSE),1,0)</f>
        <v>0</v>
      </c>
      <c r="M49">
        <f>IF(Table3[[#This Row],[a2]]=VLOOKUP(Table3[[#This Row],[day]],Table1[#All],3, FALSE),1,0)</f>
        <v>0</v>
      </c>
      <c r="N49">
        <f>Table3[[#This Row],[c1]]*Table3[[#This Row],[c2]]</f>
        <v>0</v>
      </c>
      <c r="O49" s="2"/>
      <c r="P49" s="2"/>
      <c r="Q49" s="2"/>
      <c r="R49" s="2"/>
      <c r="S49" s="2"/>
      <c r="T49" s="2">
        <f>MIN(Table3[[#This Row],[t1]:[t5]])</f>
        <v>0</v>
      </c>
      <c r="U49" s="2">
        <f>MAX(Table3[[#This Row],[t1]:[t5]])</f>
        <v>0</v>
      </c>
      <c r="V49" s="2">
        <f>COUNTIFS(Table3[isValid],1,Table3[day],Table3[[#This Row],[day]],Table3[min],"&lt;"&amp;Table3[[#This Row],[min]])+1</f>
        <v>1</v>
      </c>
    </row>
    <row r="50" spans="7:22" hidden="1" x14ac:dyDescent="0.25">
      <c r="G50" t="str">
        <f>Table3[[#This Row],[isValid]]&amp;Table3[[#This Row],[day]]&amp;Table3[[#This Row],[rank]]</f>
        <v>0day241</v>
      </c>
      <c r="H50" t="s">
        <v>23</v>
      </c>
      <c r="I50" t="s">
        <v>36</v>
      </c>
      <c r="L50">
        <f>IF(Table3[[#This Row],[a1]]=VLOOKUP(Table3[[#This Row],[day]],Table1[#All],2, FALSE),1,0)</f>
        <v>0</v>
      </c>
      <c r="M50">
        <f>IF(Table3[[#This Row],[a2]]=VLOOKUP(Table3[[#This Row],[day]],Table1[#All],3, FALSE),1,0)</f>
        <v>0</v>
      </c>
      <c r="N50">
        <f>Table3[[#This Row],[c1]]*Table3[[#This Row],[c2]]</f>
        <v>0</v>
      </c>
      <c r="O50" s="2"/>
      <c r="P50" s="2"/>
      <c r="Q50" s="2"/>
      <c r="R50" s="2"/>
      <c r="S50" s="2"/>
      <c r="T50" s="2">
        <f>MIN(Table3[[#This Row],[t1]:[t5]])</f>
        <v>0</v>
      </c>
      <c r="U50" s="2">
        <f>MAX(Table3[[#This Row],[t1]:[t5]])</f>
        <v>0</v>
      </c>
      <c r="V50" s="2">
        <f>COUNTIFS(Table3[isValid],1,Table3[day],Table3[[#This Row],[day]],Table3[min],"&lt;"&amp;Table3[[#This Row],[min]])+1</f>
        <v>1</v>
      </c>
    </row>
    <row r="51" spans="7:22" hidden="1" x14ac:dyDescent="0.25">
      <c r="G51" t="str">
        <f>Table3[[#This Row],[isValid]]&amp;Table3[[#This Row],[day]]&amp;Table3[[#This Row],[rank]]</f>
        <v>0day251</v>
      </c>
      <c r="H51" t="s">
        <v>24</v>
      </c>
      <c r="I51" t="s">
        <v>36</v>
      </c>
      <c r="L51">
        <f>IF(Table3[[#This Row],[a1]]=VLOOKUP(Table3[[#This Row],[day]],Table1[#All],2, FALSE),1,0)</f>
        <v>0</v>
      </c>
      <c r="M51">
        <f>IF(Table3[[#This Row],[a2]]=VLOOKUP(Table3[[#This Row],[day]],Table1[#All],3, FALSE),1,0)</f>
        <v>1</v>
      </c>
      <c r="N51">
        <f>Table3[[#This Row],[c1]]*Table3[[#This Row],[c2]]</f>
        <v>0</v>
      </c>
      <c r="O51" s="2"/>
      <c r="P51" s="2"/>
      <c r="Q51" s="2"/>
      <c r="R51" s="2"/>
      <c r="S51" s="2"/>
      <c r="T51" s="2">
        <f>MIN(Table3[[#This Row],[t1]:[t5]])</f>
        <v>0</v>
      </c>
      <c r="U51" s="2">
        <f>MAX(Table3[[#This Row],[t1]:[t5]])</f>
        <v>0</v>
      </c>
      <c r="V51" s="2">
        <f>COUNTIFS(Table3[isValid],1,Table3[day],Table3[[#This Row],[day]],Table3[min],"&lt;"&amp;Table3[[#This Row],[min]])+1</f>
        <v>1</v>
      </c>
    </row>
    <row r="52" spans="7:22" x14ac:dyDescent="0.25">
      <c r="G52" t="str">
        <f>Table3[[#This Row],[isValid]]&amp;Table3[[#This Row],[day]]&amp;Table3[[#This Row],[rank]]</f>
        <v>1day017</v>
      </c>
      <c r="H52" t="s">
        <v>0</v>
      </c>
      <c r="I52" t="s">
        <v>37</v>
      </c>
      <c r="J52">
        <v>1316</v>
      </c>
      <c r="K52">
        <v>1344</v>
      </c>
      <c r="L52">
        <f>IF(Table3[[#This Row],[a1]]=VLOOKUP(Table3[[#This Row],[day]],Table1[#All],2, FALSE),1,0)</f>
        <v>1</v>
      </c>
      <c r="M52">
        <f>IF(Table3[[#This Row],[a2]]=VLOOKUP(Table3[[#This Row],[day]],Table1[#All],3, FALSE),1,0)</f>
        <v>1</v>
      </c>
      <c r="N52">
        <f>Table3[[#This Row],[c1]]*Table3[[#This Row],[c2]]</f>
        <v>1</v>
      </c>
      <c r="O52" s="2">
        <v>25995</v>
      </c>
      <c r="P52" s="2"/>
      <c r="Q52" s="2"/>
      <c r="R52" s="2"/>
      <c r="S52" s="2"/>
      <c r="T52" s="2">
        <f>MIN(Table3[[#This Row],[t1]:[t5]])</f>
        <v>25995</v>
      </c>
      <c r="U52" s="2">
        <f>MAX(Table3[[#This Row],[t1]:[t5]])</f>
        <v>25995</v>
      </c>
      <c r="V52" s="2">
        <f>COUNTIFS(Table3[isValid],1,Table3[day],Table3[[#This Row],[day]],Table3[min],"&lt;"&amp;Table3[[#This Row],[min]])+1</f>
        <v>7</v>
      </c>
    </row>
    <row r="53" spans="7:22" x14ac:dyDescent="0.25">
      <c r="G53" t="str">
        <f>Table3[[#This Row],[isValid]]&amp;Table3[[#This Row],[day]]&amp;Table3[[#This Row],[rank]]</f>
        <v>1day027</v>
      </c>
      <c r="H53" t="s">
        <v>1</v>
      </c>
      <c r="I53" t="s">
        <v>37</v>
      </c>
      <c r="J53">
        <v>2102357</v>
      </c>
      <c r="K53">
        <v>2101031224</v>
      </c>
      <c r="L53">
        <f>IF(Table3[[#This Row],[a1]]=VLOOKUP(Table3[[#This Row],[day]],Table1[#All],2, FALSE),1,0)</f>
        <v>1</v>
      </c>
      <c r="M53">
        <f>IF(Table3[[#This Row],[a2]]=VLOOKUP(Table3[[#This Row],[day]],Table1[#All],3, FALSE),1,0)</f>
        <v>1</v>
      </c>
      <c r="N53">
        <f>Table3[[#This Row],[c1]]*Table3[[#This Row],[c2]]</f>
        <v>1</v>
      </c>
      <c r="O53" s="2">
        <v>16432</v>
      </c>
      <c r="P53" s="2"/>
      <c r="Q53" s="2"/>
      <c r="R53" s="2"/>
      <c r="S53" s="2"/>
      <c r="T53" s="2">
        <f>MIN(Table3[[#This Row],[t1]:[t5]])</f>
        <v>16432</v>
      </c>
      <c r="U53" s="2">
        <f>MAX(Table3[[#This Row],[t1]:[t5]])</f>
        <v>16432</v>
      </c>
      <c r="V53" s="2">
        <f>COUNTIFS(Table3[isValid],1,Table3[day],Table3[[#This Row],[day]],Table3[min],"&lt;"&amp;Table3[[#This Row],[min]])+1</f>
        <v>7</v>
      </c>
    </row>
    <row r="54" spans="7:22" x14ac:dyDescent="0.25">
      <c r="G54" t="str">
        <f>Table3[[#This Row],[isValid]]&amp;Table3[[#This Row],[day]]&amp;Table3[[#This Row],[rank]]</f>
        <v>1day034</v>
      </c>
      <c r="H54" t="s">
        <v>2</v>
      </c>
      <c r="I54" t="s">
        <v>37</v>
      </c>
      <c r="J54">
        <v>3882564</v>
      </c>
      <c r="K54">
        <v>3385170</v>
      </c>
      <c r="L54">
        <f>IF(Table3[[#This Row],[a1]]=VLOOKUP(Table3[[#This Row],[day]],Table1[#All],2, FALSE),1,0)</f>
        <v>1</v>
      </c>
      <c r="M54">
        <f>IF(Table3[[#This Row],[a2]]=VLOOKUP(Table3[[#This Row],[day]],Table1[#All],3, FALSE),1,0)</f>
        <v>1</v>
      </c>
      <c r="N54">
        <f>Table3[[#This Row],[c1]]*Table3[[#This Row],[c2]]</f>
        <v>1</v>
      </c>
      <c r="O54" s="2">
        <v>16624</v>
      </c>
      <c r="P54" s="2"/>
      <c r="Q54" s="2"/>
      <c r="R54" s="2"/>
      <c r="S54" s="2"/>
      <c r="T54" s="2">
        <f>MIN(Table3[[#This Row],[t1]:[t5]])</f>
        <v>16624</v>
      </c>
      <c r="U54" s="2">
        <f>MAX(Table3[[#This Row],[t1]:[t5]])</f>
        <v>16624</v>
      </c>
      <c r="V54" s="2">
        <f>COUNTIFS(Table3[isValid],1,Table3[day],Table3[[#This Row],[day]],Table3[min],"&lt;"&amp;Table3[[#This Row],[min]])+1</f>
        <v>4</v>
      </c>
    </row>
    <row r="55" spans="7:22" x14ac:dyDescent="0.25">
      <c r="G55" t="str">
        <f>Table3[[#This Row],[isValid]]&amp;Table3[[#This Row],[day]]&amp;Table3[[#This Row],[rank]]</f>
        <v>1day046</v>
      </c>
      <c r="H55" t="s">
        <v>3</v>
      </c>
      <c r="I55" t="s">
        <v>37</v>
      </c>
      <c r="J55">
        <v>14093</v>
      </c>
      <c r="K55">
        <v>17388</v>
      </c>
      <c r="L55">
        <f>IF(Table3[[#This Row],[a1]]=VLOOKUP(Table3[[#This Row],[day]],Table1[#All],2, FALSE),1,0)</f>
        <v>1</v>
      </c>
      <c r="M55">
        <f>IF(Table3[[#This Row],[a2]]=VLOOKUP(Table3[[#This Row],[day]],Table1[#All],3, FALSE),1,0)</f>
        <v>1</v>
      </c>
      <c r="N55">
        <f>Table3[[#This Row],[c1]]*Table3[[#This Row],[c2]]</f>
        <v>1</v>
      </c>
      <c r="O55" s="2">
        <v>34224</v>
      </c>
      <c r="P55" s="2"/>
      <c r="Q55" s="2"/>
      <c r="R55" s="2"/>
      <c r="S55" s="2"/>
      <c r="T55" s="2">
        <f>MIN(Table3[[#This Row],[t1]:[t5]])</f>
        <v>34224</v>
      </c>
      <c r="U55" s="2">
        <f>MAX(Table3[[#This Row],[t1]:[t5]])</f>
        <v>34224</v>
      </c>
      <c r="V55" s="2">
        <f>COUNTIFS(Table3[isValid],1,Table3[day],Table3[[#This Row],[day]],Table3[min],"&lt;"&amp;Table3[[#This Row],[min]])+1</f>
        <v>6</v>
      </c>
    </row>
    <row r="56" spans="7:22" x14ac:dyDescent="0.25">
      <c r="G56" t="str">
        <f>Table3[[#This Row],[isValid]]&amp;Table3[[#This Row],[day]]&amp;Table3[[#This Row],[rank]]</f>
        <v>1day053</v>
      </c>
      <c r="H56" t="s">
        <v>4</v>
      </c>
      <c r="I56" t="s">
        <v>37</v>
      </c>
      <c r="J56">
        <v>6548</v>
      </c>
      <c r="K56">
        <v>19663</v>
      </c>
      <c r="L56">
        <f>IF(Table3[[#This Row],[a1]]=VLOOKUP(Table3[[#This Row],[day]],Table1[#All],2, FALSE),1,0)</f>
        <v>1</v>
      </c>
      <c r="M56">
        <f>IF(Table3[[#This Row],[a2]]=VLOOKUP(Table3[[#This Row],[day]],Table1[#All],3, FALSE),1,0)</f>
        <v>1</v>
      </c>
      <c r="N56">
        <f>Table3[[#This Row],[c1]]*Table3[[#This Row],[c2]]</f>
        <v>1</v>
      </c>
      <c r="O56" s="2">
        <v>57273</v>
      </c>
      <c r="P56" s="2"/>
      <c r="Q56" s="2"/>
      <c r="R56" s="2"/>
      <c r="S56" s="2"/>
      <c r="T56" s="2">
        <f>MIN(Table3[[#This Row],[t1]:[t5]])</f>
        <v>57273</v>
      </c>
      <c r="U56" s="2">
        <f>MAX(Table3[[#This Row],[t1]:[t5]])</f>
        <v>57273</v>
      </c>
      <c r="V56" s="2">
        <f>COUNTIFS(Table3[isValid],1,Table3[day],Table3[[#This Row],[day]],Table3[min],"&lt;"&amp;Table3[[#This Row],[min]])+1</f>
        <v>3</v>
      </c>
    </row>
    <row r="57" spans="7:22" x14ac:dyDescent="0.25">
      <c r="G57" t="str">
        <f>Table3[[#This Row],[isValid]]&amp;Table3[[#This Row],[day]]&amp;Table3[[#This Row],[rank]]</f>
        <v>1day066</v>
      </c>
      <c r="H57" t="s">
        <v>5</v>
      </c>
      <c r="I57" t="s">
        <v>37</v>
      </c>
      <c r="J57">
        <v>374927</v>
      </c>
      <c r="K57" s="1" t="s">
        <v>26</v>
      </c>
      <c r="L57">
        <f>IF(Table3[[#This Row],[a1]]=VLOOKUP(Table3[[#This Row],[day]],Table1[#All],2, FALSE),1,0)</f>
        <v>1</v>
      </c>
      <c r="M57">
        <f>IF(Table3[[#This Row],[a2]]=VLOOKUP(Table3[[#This Row],[day]],Table1[#All],3, FALSE),1,0)</f>
        <v>1</v>
      </c>
      <c r="N57">
        <f>Table3[[#This Row],[c1]]*Table3[[#This Row],[c2]]</f>
        <v>1</v>
      </c>
      <c r="O57" s="2">
        <v>26869</v>
      </c>
      <c r="P57" s="2"/>
      <c r="Q57" s="2"/>
      <c r="R57" s="2"/>
      <c r="S57" s="2"/>
      <c r="T57" s="2">
        <f>MIN(Table3[[#This Row],[t1]:[t5]])</f>
        <v>26869</v>
      </c>
      <c r="U57" s="2">
        <f>MAX(Table3[[#This Row],[t1]:[t5]])</f>
        <v>26869</v>
      </c>
      <c r="V57" s="2">
        <f>COUNTIFS(Table3[isValid],1,Table3[day],Table3[[#This Row],[day]],Table3[min],"&lt;"&amp;Table3[[#This Row],[min]])+1</f>
        <v>6</v>
      </c>
    </row>
    <row r="58" spans="7:22" x14ac:dyDescent="0.25">
      <c r="G58" t="str">
        <f>Table3[[#This Row],[isValid]]&amp;Table3[[#This Row],[day]]&amp;Table3[[#This Row],[rank]]</f>
        <v>1day076</v>
      </c>
      <c r="H58" t="s">
        <v>6</v>
      </c>
      <c r="I58" t="s">
        <v>37</v>
      </c>
      <c r="J58">
        <v>342730</v>
      </c>
      <c r="K58">
        <v>92335207</v>
      </c>
      <c r="L58">
        <f>IF(Table3[[#This Row],[a1]]=VLOOKUP(Table3[[#This Row],[day]],Table1[#All],2, FALSE),1,0)</f>
        <v>1</v>
      </c>
      <c r="M58">
        <f>IF(Table3[[#This Row],[a2]]=VLOOKUP(Table3[[#This Row],[day]],Table1[#All],3, FALSE),1,0)</f>
        <v>1</v>
      </c>
      <c r="N58">
        <f>Table3[[#This Row],[c1]]*Table3[[#This Row],[c2]]</f>
        <v>1</v>
      </c>
      <c r="O58" s="2">
        <v>6514131</v>
      </c>
      <c r="P58" s="2"/>
      <c r="Q58" s="2"/>
      <c r="R58" s="2"/>
      <c r="S58" s="2"/>
      <c r="T58" s="2">
        <f>MIN(Table3[[#This Row],[t1]:[t5]])</f>
        <v>6514131</v>
      </c>
      <c r="U58" s="2">
        <f>MAX(Table3[[#This Row],[t1]:[t5]])</f>
        <v>6514131</v>
      </c>
      <c r="V58" s="2">
        <f>COUNTIFS(Table3[isValid],1,Table3[day],Table3[[#This Row],[day]],Table3[min],"&lt;"&amp;Table3[[#This Row],[min]])+1</f>
        <v>6</v>
      </c>
    </row>
    <row r="59" spans="7:22" x14ac:dyDescent="0.25">
      <c r="G59" t="str">
        <f>Table3[[#This Row],[isValid]]&amp;Table3[[#This Row],[day]]&amp;Table3[[#This Row],[rank]]</f>
        <v>1day085</v>
      </c>
      <c r="H59" t="s">
        <v>7</v>
      </c>
      <c r="I59" t="s">
        <v>37</v>
      </c>
      <c r="J59">
        <v>493</v>
      </c>
      <c r="K59">
        <v>1010460</v>
      </c>
      <c r="L59">
        <f>IF(Table3[[#This Row],[a1]]=VLOOKUP(Table3[[#This Row],[day]],Table1[#All],2, FALSE),1,0)</f>
        <v>1</v>
      </c>
      <c r="M59">
        <f>IF(Table3[[#This Row],[a2]]=VLOOKUP(Table3[[#This Row],[day]],Table1[#All],3, FALSE),1,0)</f>
        <v>1</v>
      </c>
      <c r="N59">
        <f>Table3[[#This Row],[c1]]*Table3[[#This Row],[c2]]</f>
        <v>1</v>
      </c>
      <c r="O59" s="2">
        <v>46058</v>
      </c>
      <c r="P59" s="2"/>
      <c r="Q59" s="2"/>
      <c r="R59" s="2"/>
      <c r="S59" s="2"/>
      <c r="T59" s="2">
        <f>MIN(Table3[[#This Row],[t1]:[t5]])</f>
        <v>46058</v>
      </c>
      <c r="U59" s="2">
        <f>MAX(Table3[[#This Row],[t1]:[t5]])</f>
        <v>46058</v>
      </c>
      <c r="V59" s="2">
        <f>COUNTIFS(Table3[isValid],1,Table3[day],Table3[[#This Row],[day]],Table3[min],"&lt;"&amp;Table3[[#This Row],[min]])+1</f>
        <v>5</v>
      </c>
    </row>
    <row r="60" spans="7:22" hidden="1" x14ac:dyDescent="0.25">
      <c r="G60" t="str">
        <f>Table3[[#This Row],[isValid]]&amp;Table3[[#This Row],[day]]&amp;Table3[[#This Row],[rank]]</f>
        <v>0day091</v>
      </c>
      <c r="H60" t="s">
        <v>8</v>
      </c>
      <c r="I60" t="s">
        <v>37</v>
      </c>
      <c r="L60">
        <f>IF(Table3[[#This Row],[a1]]=VLOOKUP(Table3[[#This Row],[day]],Table1[#All],2, FALSE),1,0)</f>
        <v>0</v>
      </c>
      <c r="M60">
        <f>IF(Table3[[#This Row],[a2]]=VLOOKUP(Table3[[#This Row],[day]],Table1[#All],3, FALSE),1,0)</f>
        <v>0</v>
      </c>
      <c r="N60">
        <f>Table3[[#This Row],[c1]]*Table3[[#This Row],[c2]]</f>
        <v>0</v>
      </c>
      <c r="O60" s="2"/>
      <c r="P60" s="2"/>
      <c r="Q60" s="2"/>
      <c r="R60" s="2"/>
      <c r="S60" s="2"/>
      <c r="T60" s="2">
        <f>MIN(Table3[[#This Row],[t1]:[t5]])</f>
        <v>0</v>
      </c>
      <c r="U60" s="2">
        <f>MAX(Table3[[#This Row],[t1]:[t5]])</f>
        <v>0</v>
      </c>
      <c r="V60" s="2">
        <f>COUNTIFS(Table3[isValid],1,Table3[day],Table3[[#This Row],[day]],Table3[min],"&lt;"&amp;Table3[[#This Row],[min]])+1</f>
        <v>1</v>
      </c>
    </row>
    <row r="61" spans="7:22" x14ac:dyDescent="0.25">
      <c r="G61" t="str">
        <f>Table3[[#This Row],[isValid]]&amp;Table3[[#This Row],[day]]&amp;Table3[[#This Row],[rank]]</f>
        <v>1day105</v>
      </c>
      <c r="H61" t="s">
        <v>9</v>
      </c>
      <c r="I61" t="s">
        <v>37</v>
      </c>
      <c r="J61">
        <v>370407</v>
      </c>
      <c r="K61">
        <v>3249889609</v>
      </c>
      <c r="L61">
        <f>IF(Table3[[#This Row],[a1]]=VLOOKUP(Table3[[#This Row],[day]],Table1[#All],2, FALSE),1,0)</f>
        <v>1</v>
      </c>
      <c r="M61">
        <f>IF(Table3[[#This Row],[a2]]=VLOOKUP(Table3[[#This Row],[day]],Table1[#All],3, FALSE),1,0)</f>
        <v>1</v>
      </c>
      <c r="N61">
        <f>Table3[[#This Row],[c1]]*Table3[[#This Row],[c2]]</f>
        <v>1</v>
      </c>
      <c r="O61" s="2">
        <v>34638</v>
      </c>
      <c r="P61" s="2"/>
      <c r="Q61" s="2"/>
      <c r="R61" s="2"/>
      <c r="S61" s="2"/>
      <c r="T61" s="2">
        <f>MIN(Table3[[#This Row],[t1]:[t5]])</f>
        <v>34638</v>
      </c>
      <c r="U61" s="2">
        <f>MAX(Table3[[#This Row],[t1]:[t5]])</f>
        <v>34638</v>
      </c>
      <c r="V61" s="2">
        <f>COUNTIFS(Table3[isValid],1,Table3[day],Table3[[#This Row],[day]],Table3[min],"&lt;"&amp;Table3[[#This Row],[min]])+1</f>
        <v>5</v>
      </c>
    </row>
    <row r="62" spans="7:22" x14ac:dyDescent="0.25">
      <c r="G62" t="str">
        <f>Table3[[#This Row],[isValid]]&amp;Table3[[#This Row],[day]]&amp;Table3[[#This Row],[rank]]</f>
        <v>1day114</v>
      </c>
      <c r="H62" t="s">
        <v>10</v>
      </c>
      <c r="I62" t="s">
        <v>37</v>
      </c>
      <c r="J62">
        <v>1647</v>
      </c>
      <c r="K62">
        <v>348</v>
      </c>
      <c r="L62">
        <f>IF(Table3[[#This Row],[a1]]=VLOOKUP(Table3[[#This Row],[day]],Table1[#All],2, FALSE),1,0)</f>
        <v>1</v>
      </c>
      <c r="M62">
        <f>IF(Table3[[#This Row],[a2]]=VLOOKUP(Table3[[#This Row],[day]],Table1[#All],3, FALSE),1,0)</f>
        <v>1</v>
      </c>
      <c r="N62">
        <f>Table3[[#This Row],[c1]]*Table3[[#This Row],[c2]]</f>
        <v>1</v>
      </c>
      <c r="O62" s="2">
        <v>17112</v>
      </c>
      <c r="P62" s="2"/>
      <c r="Q62" s="2"/>
      <c r="R62" s="2"/>
      <c r="S62" s="2"/>
      <c r="T62" s="2">
        <f>MIN(Table3[[#This Row],[t1]:[t5]])</f>
        <v>17112</v>
      </c>
      <c r="U62" s="2">
        <f>MAX(Table3[[#This Row],[t1]:[t5]])</f>
        <v>17112</v>
      </c>
      <c r="V62" s="2">
        <f>COUNTIFS(Table3[isValid],1,Table3[day],Table3[[#This Row],[day]],Table3[min],"&lt;"&amp;Table3[[#This Row],[min]])+1</f>
        <v>4</v>
      </c>
    </row>
    <row r="63" spans="7:22" hidden="1" x14ac:dyDescent="0.25">
      <c r="G63" t="str">
        <f>Table3[[#This Row],[isValid]]&amp;Table3[[#This Row],[day]]&amp;Table3[[#This Row],[rank]]</f>
        <v>0day121</v>
      </c>
      <c r="H63" t="s">
        <v>11</v>
      </c>
      <c r="I63" t="s">
        <v>37</v>
      </c>
      <c r="L63">
        <f>IF(Table3[[#This Row],[a1]]=VLOOKUP(Table3[[#This Row],[day]],Table1[#All],2, FALSE),1,0)</f>
        <v>0</v>
      </c>
      <c r="M63">
        <f>IF(Table3[[#This Row],[a2]]=VLOOKUP(Table3[[#This Row],[day]],Table1[#All],3, FALSE),1,0)</f>
        <v>0</v>
      </c>
      <c r="N63">
        <f>Table3[[#This Row],[c1]]*Table3[[#This Row],[c2]]</f>
        <v>0</v>
      </c>
      <c r="O63" s="2"/>
      <c r="P63" s="2"/>
      <c r="Q63" s="2"/>
      <c r="R63" s="2"/>
      <c r="S63" s="2"/>
      <c r="T63" s="2">
        <f>MIN(Table3[[#This Row],[t1]:[t5]])</f>
        <v>0</v>
      </c>
      <c r="U63" s="2">
        <f>MAX(Table3[[#This Row],[t1]:[t5]])</f>
        <v>0</v>
      </c>
      <c r="V63" s="2">
        <f>COUNTIFS(Table3[isValid],1,Table3[day],Table3[[#This Row],[day]],Table3[min],"&lt;"&amp;Table3[[#This Row],[min]])+1</f>
        <v>1</v>
      </c>
    </row>
    <row r="64" spans="7:22" x14ac:dyDescent="0.25">
      <c r="G64" t="str">
        <f>Table3[[#This Row],[isValid]]&amp;Table3[[#This Row],[day]]&amp;Table3[[#This Row],[rank]]</f>
        <v>1day134</v>
      </c>
      <c r="H64" t="s">
        <v>12</v>
      </c>
      <c r="I64" t="s">
        <v>37</v>
      </c>
      <c r="J64">
        <v>669</v>
      </c>
      <c r="K64" t="s">
        <v>27</v>
      </c>
      <c r="L64">
        <f>IF(Table3[[#This Row],[a1]]=VLOOKUP(Table3[[#This Row],[day]],Table1[#All],2, FALSE),1,0)</f>
        <v>1</v>
      </c>
      <c r="M64">
        <f>IF(Table3[[#This Row],[a2]]=VLOOKUP(Table3[[#This Row],[day]],Table1[#All],3, FALSE),1,0)</f>
        <v>1</v>
      </c>
      <c r="N64">
        <f>Table3[[#This Row],[c1]]*Table3[[#This Row],[c2]]</f>
        <v>1</v>
      </c>
      <c r="O64" s="2">
        <v>80797</v>
      </c>
      <c r="P64" s="2"/>
      <c r="Q64" s="2"/>
      <c r="R64" s="2"/>
      <c r="S64" s="2"/>
      <c r="T64" s="2">
        <f>MIN(Table3[[#This Row],[t1]:[t5]])</f>
        <v>80797</v>
      </c>
      <c r="U64" s="2">
        <f>MAX(Table3[[#This Row],[t1]:[t5]])</f>
        <v>80797</v>
      </c>
      <c r="V64" s="2">
        <f>COUNTIFS(Table3[isValid],1,Table3[day],Table3[[#This Row],[day]],Table3[min],"&lt;"&amp;Table3[[#This Row],[min]])+1</f>
        <v>4</v>
      </c>
    </row>
    <row r="65" spans="7:22" hidden="1" x14ac:dyDescent="0.25">
      <c r="G65" t="str">
        <f>Table3[[#This Row],[isValid]]&amp;Table3[[#This Row],[day]]&amp;Table3[[#This Row],[rank]]</f>
        <v>0day141</v>
      </c>
      <c r="H65" t="s">
        <v>13</v>
      </c>
      <c r="I65" t="s">
        <v>37</v>
      </c>
      <c r="L65">
        <f>IF(Table3[[#This Row],[a1]]=VLOOKUP(Table3[[#This Row],[day]],Table1[#All],2, FALSE),1,0)</f>
        <v>0</v>
      </c>
      <c r="M65">
        <f>IF(Table3[[#This Row],[a2]]=VLOOKUP(Table3[[#This Row],[day]],Table1[#All],3, FALSE),1,0)</f>
        <v>0</v>
      </c>
      <c r="N65">
        <f>Table3[[#This Row],[c1]]*Table3[[#This Row],[c2]]</f>
        <v>0</v>
      </c>
      <c r="O65" s="2"/>
      <c r="P65" s="2"/>
      <c r="Q65" s="2"/>
      <c r="R65" s="2"/>
      <c r="S65" s="2"/>
      <c r="T65" s="2">
        <f>MIN(Table3[[#This Row],[t1]:[t5]])</f>
        <v>0</v>
      </c>
      <c r="U65" s="2">
        <f>MAX(Table3[[#This Row],[t1]:[t5]])</f>
        <v>0</v>
      </c>
      <c r="V65" s="2">
        <f>COUNTIFS(Table3[isValid],1,Table3[day],Table3[[#This Row],[day]],Table3[min],"&lt;"&amp;Table3[[#This Row],[min]])+1</f>
        <v>1</v>
      </c>
    </row>
    <row r="66" spans="7:22" hidden="1" x14ac:dyDescent="0.25">
      <c r="G66" t="str">
        <f>Table3[[#This Row],[isValid]]&amp;Table3[[#This Row],[day]]&amp;Table3[[#This Row],[rank]]</f>
        <v>0day151</v>
      </c>
      <c r="H66" t="s">
        <v>14</v>
      </c>
      <c r="I66" t="s">
        <v>37</v>
      </c>
      <c r="L66">
        <f>IF(Table3[[#This Row],[a1]]=VLOOKUP(Table3[[#This Row],[day]],Table1[#All],2, FALSE),1,0)</f>
        <v>0</v>
      </c>
      <c r="M66">
        <f>IF(Table3[[#This Row],[a2]]=VLOOKUP(Table3[[#This Row],[day]],Table1[#All],3, FALSE),1,0)</f>
        <v>0</v>
      </c>
      <c r="N66">
        <f>Table3[[#This Row],[c1]]*Table3[[#This Row],[c2]]</f>
        <v>0</v>
      </c>
      <c r="O66" s="2"/>
      <c r="P66" s="2"/>
      <c r="Q66" s="2"/>
      <c r="R66" s="2"/>
      <c r="S66" s="2"/>
      <c r="T66" s="2">
        <f>MIN(Table3[[#This Row],[t1]:[t5]])</f>
        <v>0</v>
      </c>
      <c r="U66" s="2">
        <f>MAX(Table3[[#This Row],[t1]:[t5]])</f>
        <v>0</v>
      </c>
      <c r="V66" s="2">
        <f>COUNTIFS(Table3[isValid],1,Table3[day],Table3[[#This Row],[day]],Table3[min],"&lt;"&amp;Table3[[#This Row],[min]])+1</f>
        <v>1</v>
      </c>
    </row>
    <row r="67" spans="7:22" hidden="1" x14ac:dyDescent="0.25">
      <c r="G67" t="str">
        <f>Table3[[#This Row],[isValid]]&amp;Table3[[#This Row],[day]]&amp;Table3[[#This Row],[rank]]</f>
        <v>0day161</v>
      </c>
      <c r="H67" t="s">
        <v>15</v>
      </c>
      <c r="I67" t="s">
        <v>37</v>
      </c>
      <c r="L67">
        <f>IF(Table3[[#This Row],[a1]]=VLOOKUP(Table3[[#This Row],[day]],Table1[#All],2, FALSE),1,0)</f>
        <v>0</v>
      </c>
      <c r="M67">
        <f>IF(Table3[[#This Row],[a2]]=VLOOKUP(Table3[[#This Row],[day]],Table1[#All],3, FALSE),1,0)</f>
        <v>0</v>
      </c>
      <c r="N67">
        <f>Table3[[#This Row],[c1]]*Table3[[#This Row],[c2]]</f>
        <v>0</v>
      </c>
      <c r="O67" s="2"/>
      <c r="P67" s="2"/>
      <c r="Q67" s="2"/>
      <c r="R67" s="2"/>
      <c r="S67" s="2"/>
      <c r="T67" s="2">
        <f>MIN(Table3[[#This Row],[t1]:[t5]])</f>
        <v>0</v>
      </c>
      <c r="U67" s="2">
        <f>MAX(Table3[[#This Row],[t1]:[t5]])</f>
        <v>0</v>
      </c>
      <c r="V67" s="2">
        <f>COUNTIFS(Table3[isValid],1,Table3[day],Table3[[#This Row],[day]],Table3[min],"&lt;"&amp;Table3[[#This Row],[min]])+1</f>
        <v>1</v>
      </c>
    </row>
    <row r="68" spans="7:22" hidden="1" x14ac:dyDescent="0.25">
      <c r="G68" t="str">
        <f>Table3[[#This Row],[isValid]]&amp;Table3[[#This Row],[day]]&amp;Table3[[#This Row],[rank]]</f>
        <v>0day171</v>
      </c>
      <c r="H68" t="s">
        <v>16</v>
      </c>
      <c r="I68" t="s">
        <v>37</v>
      </c>
      <c r="L68">
        <f>IF(Table3[[#This Row],[a1]]=VLOOKUP(Table3[[#This Row],[day]],Table1[#All],2, FALSE),1,0)</f>
        <v>0</v>
      </c>
      <c r="M68">
        <f>IF(Table3[[#This Row],[a2]]=VLOOKUP(Table3[[#This Row],[day]],Table1[#All],3, FALSE),1,0)</f>
        <v>0</v>
      </c>
      <c r="N68">
        <f>Table3[[#This Row],[c1]]*Table3[[#This Row],[c2]]</f>
        <v>0</v>
      </c>
      <c r="O68" s="2"/>
      <c r="P68" s="2"/>
      <c r="Q68" s="2"/>
      <c r="R68" s="2"/>
      <c r="S68" s="2"/>
      <c r="T68" s="2">
        <f>MIN(Table3[[#This Row],[t1]:[t5]])</f>
        <v>0</v>
      </c>
      <c r="U68" s="2">
        <f>MAX(Table3[[#This Row],[t1]:[t5]])</f>
        <v>0</v>
      </c>
      <c r="V68" s="2">
        <f>COUNTIFS(Table3[isValid],1,Table3[day],Table3[[#This Row],[day]],Table3[min],"&lt;"&amp;Table3[[#This Row],[min]])+1</f>
        <v>1</v>
      </c>
    </row>
    <row r="69" spans="7:22" hidden="1" x14ac:dyDescent="0.25">
      <c r="G69" t="str">
        <f>Table3[[#This Row],[isValid]]&amp;Table3[[#This Row],[day]]&amp;Table3[[#This Row],[rank]]</f>
        <v>0day181</v>
      </c>
      <c r="H69" t="s">
        <v>17</v>
      </c>
      <c r="I69" t="s">
        <v>37</v>
      </c>
      <c r="L69">
        <f>IF(Table3[[#This Row],[a1]]=VLOOKUP(Table3[[#This Row],[day]],Table1[#All],2, FALSE),1,0)</f>
        <v>0</v>
      </c>
      <c r="M69">
        <f>IF(Table3[[#This Row],[a2]]=VLOOKUP(Table3[[#This Row],[day]],Table1[#All],3, FALSE),1,0)</f>
        <v>0</v>
      </c>
      <c r="N69">
        <f>Table3[[#This Row],[c1]]*Table3[[#This Row],[c2]]</f>
        <v>0</v>
      </c>
      <c r="O69" s="2"/>
      <c r="P69" s="2"/>
      <c r="Q69" s="2"/>
      <c r="R69" s="2"/>
      <c r="S69" s="2"/>
      <c r="T69" s="2">
        <f>MIN(Table3[[#This Row],[t1]:[t5]])</f>
        <v>0</v>
      </c>
      <c r="U69" s="2">
        <f>MAX(Table3[[#This Row],[t1]:[t5]])</f>
        <v>0</v>
      </c>
      <c r="V69" s="2">
        <f>COUNTIFS(Table3[isValid],1,Table3[day],Table3[[#This Row],[day]],Table3[min],"&lt;"&amp;Table3[[#This Row],[min]])+1</f>
        <v>1</v>
      </c>
    </row>
    <row r="70" spans="7:22" hidden="1" x14ac:dyDescent="0.25">
      <c r="G70" t="str">
        <f>Table3[[#This Row],[isValid]]&amp;Table3[[#This Row],[day]]&amp;Table3[[#This Row],[rank]]</f>
        <v>0day191</v>
      </c>
      <c r="H70" t="s">
        <v>18</v>
      </c>
      <c r="I70" t="s">
        <v>37</v>
      </c>
      <c r="L70">
        <f>IF(Table3[[#This Row],[a1]]=VLOOKUP(Table3[[#This Row],[day]],Table1[#All],2, FALSE),1,0)</f>
        <v>0</v>
      </c>
      <c r="M70">
        <f>IF(Table3[[#This Row],[a2]]=VLOOKUP(Table3[[#This Row],[day]],Table1[#All],3, FALSE),1,0)</f>
        <v>0</v>
      </c>
      <c r="N70">
        <f>Table3[[#This Row],[c1]]*Table3[[#This Row],[c2]]</f>
        <v>0</v>
      </c>
      <c r="O70" s="2"/>
      <c r="P70" s="2"/>
      <c r="Q70" s="2"/>
      <c r="R70" s="2"/>
      <c r="S70" s="2"/>
      <c r="T70" s="2">
        <f>MIN(Table3[[#This Row],[t1]:[t5]])</f>
        <v>0</v>
      </c>
      <c r="U70" s="2">
        <f>MAX(Table3[[#This Row],[t1]:[t5]])</f>
        <v>0</v>
      </c>
      <c r="V70" s="2">
        <f>COUNTIFS(Table3[isValid],1,Table3[day],Table3[[#This Row],[day]],Table3[min],"&lt;"&amp;Table3[[#This Row],[min]])+1</f>
        <v>1</v>
      </c>
    </row>
    <row r="71" spans="7:22" hidden="1" x14ac:dyDescent="0.25">
      <c r="G71" t="str">
        <f>Table3[[#This Row],[isValid]]&amp;Table3[[#This Row],[day]]&amp;Table3[[#This Row],[rank]]</f>
        <v>0day201</v>
      </c>
      <c r="H71" t="s">
        <v>19</v>
      </c>
      <c r="I71" t="s">
        <v>37</v>
      </c>
      <c r="L71">
        <f>IF(Table3[[#This Row],[a1]]=VLOOKUP(Table3[[#This Row],[day]],Table1[#All],2, FALSE),1,0)</f>
        <v>0</v>
      </c>
      <c r="M71">
        <f>IF(Table3[[#This Row],[a2]]=VLOOKUP(Table3[[#This Row],[day]],Table1[#All],3, FALSE),1,0)</f>
        <v>0</v>
      </c>
      <c r="N71">
        <f>Table3[[#This Row],[c1]]*Table3[[#This Row],[c2]]</f>
        <v>0</v>
      </c>
      <c r="O71" s="2"/>
      <c r="P71" s="2"/>
      <c r="Q71" s="2"/>
      <c r="R71" s="2"/>
      <c r="S71" s="2"/>
      <c r="T71" s="2">
        <f>MIN(Table3[[#This Row],[t1]:[t5]])</f>
        <v>0</v>
      </c>
      <c r="U71" s="2">
        <f>MAX(Table3[[#This Row],[t1]:[t5]])</f>
        <v>0</v>
      </c>
      <c r="V71" s="2">
        <f>COUNTIFS(Table3[isValid],1,Table3[day],Table3[[#This Row],[day]],Table3[min],"&lt;"&amp;Table3[[#This Row],[min]])+1</f>
        <v>1</v>
      </c>
    </row>
    <row r="72" spans="7:22" hidden="1" x14ac:dyDescent="0.25">
      <c r="G72" t="str">
        <f>Table3[[#This Row],[isValid]]&amp;Table3[[#This Row],[day]]&amp;Table3[[#This Row],[rank]]</f>
        <v>0day211</v>
      </c>
      <c r="H72" t="s">
        <v>20</v>
      </c>
      <c r="I72" t="s">
        <v>37</v>
      </c>
      <c r="L72">
        <f>IF(Table3[[#This Row],[a1]]=VLOOKUP(Table3[[#This Row],[day]],Table1[#All],2, FALSE),1,0)</f>
        <v>0</v>
      </c>
      <c r="M72">
        <f>IF(Table3[[#This Row],[a2]]=VLOOKUP(Table3[[#This Row],[day]],Table1[#All],3, FALSE),1,0)</f>
        <v>0</v>
      </c>
      <c r="N72">
        <f>Table3[[#This Row],[c1]]*Table3[[#This Row],[c2]]</f>
        <v>0</v>
      </c>
      <c r="O72" s="2"/>
      <c r="P72" s="2"/>
      <c r="Q72" s="2"/>
      <c r="R72" s="2"/>
      <c r="S72" s="2"/>
      <c r="T72" s="2">
        <f>MIN(Table3[[#This Row],[t1]:[t5]])</f>
        <v>0</v>
      </c>
      <c r="U72" s="2">
        <f>MAX(Table3[[#This Row],[t1]:[t5]])</f>
        <v>0</v>
      </c>
      <c r="V72" s="2">
        <f>COUNTIFS(Table3[isValid],1,Table3[day],Table3[[#This Row],[day]],Table3[min],"&lt;"&amp;Table3[[#This Row],[min]])+1</f>
        <v>1</v>
      </c>
    </row>
    <row r="73" spans="7:22" hidden="1" x14ac:dyDescent="0.25">
      <c r="G73" t="str">
        <f>Table3[[#This Row],[isValid]]&amp;Table3[[#This Row],[day]]&amp;Table3[[#This Row],[rank]]</f>
        <v>0day221</v>
      </c>
      <c r="H73" t="s">
        <v>21</v>
      </c>
      <c r="I73" t="s">
        <v>37</v>
      </c>
      <c r="L73">
        <f>IF(Table3[[#This Row],[a1]]=VLOOKUP(Table3[[#This Row],[day]],Table1[#All],2, FALSE),1,0)</f>
        <v>0</v>
      </c>
      <c r="M73">
        <f>IF(Table3[[#This Row],[a2]]=VLOOKUP(Table3[[#This Row],[day]],Table1[#All],3, FALSE),1,0)</f>
        <v>0</v>
      </c>
      <c r="N73">
        <f>Table3[[#This Row],[c1]]*Table3[[#This Row],[c2]]</f>
        <v>0</v>
      </c>
      <c r="O73" s="2"/>
      <c r="P73" s="2"/>
      <c r="Q73" s="2"/>
      <c r="R73" s="2"/>
      <c r="S73" s="2"/>
      <c r="T73" s="2">
        <f>MIN(Table3[[#This Row],[t1]:[t5]])</f>
        <v>0</v>
      </c>
      <c r="U73" s="2">
        <f>MAX(Table3[[#This Row],[t1]:[t5]])</f>
        <v>0</v>
      </c>
      <c r="V73" s="2">
        <f>COUNTIFS(Table3[isValid],1,Table3[day],Table3[[#This Row],[day]],Table3[min],"&lt;"&amp;Table3[[#This Row],[min]])+1</f>
        <v>1</v>
      </c>
    </row>
    <row r="74" spans="7:22" hidden="1" x14ac:dyDescent="0.25">
      <c r="G74" t="str">
        <f>Table3[[#This Row],[isValid]]&amp;Table3[[#This Row],[day]]&amp;Table3[[#This Row],[rank]]</f>
        <v>0day231</v>
      </c>
      <c r="H74" t="s">
        <v>22</v>
      </c>
      <c r="I74" t="s">
        <v>37</v>
      </c>
      <c r="L74">
        <f>IF(Table3[[#This Row],[a1]]=VLOOKUP(Table3[[#This Row],[day]],Table1[#All],2, FALSE),1,0)</f>
        <v>0</v>
      </c>
      <c r="M74">
        <f>IF(Table3[[#This Row],[a2]]=VLOOKUP(Table3[[#This Row],[day]],Table1[#All],3, FALSE),1,0)</f>
        <v>0</v>
      </c>
      <c r="N74">
        <f>Table3[[#This Row],[c1]]*Table3[[#This Row],[c2]]</f>
        <v>0</v>
      </c>
      <c r="O74" s="2"/>
      <c r="P74" s="2"/>
      <c r="Q74" s="2"/>
      <c r="R74" s="2"/>
      <c r="S74" s="2"/>
      <c r="T74" s="2">
        <f>MIN(Table3[[#This Row],[t1]:[t5]])</f>
        <v>0</v>
      </c>
      <c r="U74" s="2">
        <f>MAX(Table3[[#This Row],[t1]:[t5]])</f>
        <v>0</v>
      </c>
      <c r="V74" s="2">
        <f>COUNTIFS(Table3[isValid],1,Table3[day],Table3[[#This Row],[day]],Table3[min],"&lt;"&amp;Table3[[#This Row],[min]])+1</f>
        <v>1</v>
      </c>
    </row>
    <row r="75" spans="7:22" hidden="1" x14ac:dyDescent="0.25">
      <c r="G75" t="str">
        <f>Table3[[#This Row],[isValid]]&amp;Table3[[#This Row],[day]]&amp;Table3[[#This Row],[rank]]</f>
        <v>0day241</v>
      </c>
      <c r="H75" t="s">
        <v>23</v>
      </c>
      <c r="I75" t="s">
        <v>37</v>
      </c>
      <c r="L75">
        <f>IF(Table3[[#This Row],[a1]]=VLOOKUP(Table3[[#This Row],[day]],Table1[#All],2, FALSE),1,0)</f>
        <v>0</v>
      </c>
      <c r="M75">
        <f>IF(Table3[[#This Row],[a2]]=VLOOKUP(Table3[[#This Row],[day]],Table1[#All],3, FALSE),1,0)</f>
        <v>0</v>
      </c>
      <c r="N75">
        <f>Table3[[#This Row],[c1]]*Table3[[#This Row],[c2]]</f>
        <v>0</v>
      </c>
      <c r="O75" s="2"/>
      <c r="P75" s="2"/>
      <c r="Q75" s="2"/>
      <c r="R75" s="2"/>
      <c r="S75" s="2"/>
      <c r="T75" s="2">
        <f>MIN(Table3[[#This Row],[t1]:[t5]])</f>
        <v>0</v>
      </c>
      <c r="U75" s="2">
        <f>MAX(Table3[[#This Row],[t1]:[t5]])</f>
        <v>0</v>
      </c>
      <c r="V75" s="2">
        <f>COUNTIFS(Table3[isValid],1,Table3[day],Table3[[#This Row],[day]],Table3[min],"&lt;"&amp;Table3[[#This Row],[min]])+1</f>
        <v>1</v>
      </c>
    </row>
    <row r="76" spans="7:22" hidden="1" x14ac:dyDescent="0.25">
      <c r="G76" t="str">
        <f>Table3[[#This Row],[isValid]]&amp;Table3[[#This Row],[day]]&amp;Table3[[#This Row],[rank]]</f>
        <v>0day251</v>
      </c>
      <c r="H76" t="s">
        <v>24</v>
      </c>
      <c r="I76" t="s">
        <v>37</v>
      </c>
      <c r="L76">
        <f>IF(Table3[[#This Row],[a1]]=VLOOKUP(Table3[[#This Row],[day]],Table1[#All],2, FALSE),1,0)</f>
        <v>0</v>
      </c>
      <c r="M76">
        <f>IF(Table3[[#This Row],[a2]]=VLOOKUP(Table3[[#This Row],[day]],Table1[#All],3, FALSE),1,0)</f>
        <v>1</v>
      </c>
      <c r="N76">
        <f>Table3[[#This Row],[c1]]*Table3[[#This Row],[c2]]</f>
        <v>0</v>
      </c>
      <c r="O76" s="2"/>
      <c r="P76" s="2"/>
      <c r="Q76" s="2"/>
      <c r="R76" s="2"/>
      <c r="S76" s="2"/>
      <c r="T76" s="2">
        <f>MIN(Table3[[#This Row],[t1]:[t5]])</f>
        <v>0</v>
      </c>
      <c r="U76" s="2">
        <f>MAX(Table3[[#This Row],[t1]:[t5]])</f>
        <v>0</v>
      </c>
      <c r="V76" s="2">
        <f>COUNTIFS(Table3[isValid],1,Table3[day],Table3[[#This Row],[day]],Table3[min],"&lt;"&amp;Table3[[#This Row],[min]])+1</f>
        <v>1</v>
      </c>
    </row>
    <row r="77" spans="7:22" x14ac:dyDescent="0.25">
      <c r="G77" t="str">
        <f>Table3[[#This Row],[isValid]]&amp;Table3[[#This Row],[day]]&amp;Table3[[#This Row],[rank]]</f>
        <v>1day013</v>
      </c>
      <c r="H77" t="s">
        <v>0</v>
      </c>
      <c r="I77" t="s">
        <v>38</v>
      </c>
      <c r="J77">
        <v>1316</v>
      </c>
      <c r="K77">
        <v>1344</v>
      </c>
      <c r="L77">
        <f>IF(Table3[[#This Row],[a1]]=VLOOKUP(Table3[[#This Row],[day]],Table1[#All],2, FALSE),1,0)</f>
        <v>1</v>
      </c>
      <c r="M77">
        <f>IF(Table3[[#This Row],[a2]]=VLOOKUP(Table3[[#This Row],[day]],Table1[#All],3, FALSE),1,0)</f>
        <v>1</v>
      </c>
      <c r="N77">
        <f>Table3[[#This Row],[c1]]*Table3[[#This Row],[c2]]</f>
        <v>1</v>
      </c>
      <c r="O77" s="2">
        <v>2500</v>
      </c>
      <c r="P77" s="2">
        <v>1461</v>
      </c>
      <c r="Q77" s="2"/>
      <c r="R77" s="2"/>
      <c r="S77" s="2"/>
      <c r="T77" s="2">
        <f>MIN(Table3[[#This Row],[t1]:[t5]])</f>
        <v>1461</v>
      </c>
      <c r="U77" s="2">
        <f>MAX(Table3[[#This Row],[t1]:[t5]])</f>
        <v>2500</v>
      </c>
      <c r="V77" s="2">
        <f>COUNTIFS(Table3[isValid],1,Table3[day],Table3[[#This Row],[day]],Table3[min],"&lt;"&amp;Table3[[#This Row],[min]])+1</f>
        <v>3</v>
      </c>
    </row>
    <row r="78" spans="7:22" x14ac:dyDescent="0.25">
      <c r="G78" t="str">
        <f>Table3[[#This Row],[isValid]]&amp;Table3[[#This Row],[day]]&amp;Table3[[#This Row],[rank]]</f>
        <v>1day023</v>
      </c>
      <c r="H78" t="s">
        <v>1</v>
      </c>
      <c r="I78" t="s">
        <v>38</v>
      </c>
      <c r="J78">
        <v>2102357</v>
      </c>
      <c r="K78">
        <v>2101031224</v>
      </c>
      <c r="L78">
        <f>IF(Table3[[#This Row],[a1]]=VLOOKUP(Table3[[#This Row],[day]],Table1[#All],2, FALSE),1,0)</f>
        <v>1</v>
      </c>
      <c r="M78">
        <f>IF(Table3[[#This Row],[a2]]=VLOOKUP(Table3[[#This Row],[day]],Table1[#All],3, FALSE),1,0)</f>
        <v>1</v>
      </c>
      <c r="N78">
        <f>Table3[[#This Row],[c1]]*Table3[[#This Row],[c2]]</f>
        <v>1</v>
      </c>
      <c r="O78" s="2">
        <v>961</v>
      </c>
      <c r="P78" s="2">
        <v>983</v>
      </c>
      <c r="Q78" s="2"/>
      <c r="R78" s="2"/>
      <c r="S78" s="2"/>
      <c r="T78" s="2">
        <f>MIN(Table3[[#This Row],[t1]:[t5]])</f>
        <v>961</v>
      </c>
      <c r="U78" s="2">
        <f>MAX(Table3[[#This Row],[t1]:[t5]])</f>
        <v>983</v>
      </c>
      <c r="V78" s="2">
        <f>COUNTIFS(Table3[isValid],1,Table3[day],Table3[[#This Row],[day]],Table3[min],"&lt;"&amp;Table3[[#This Row],[min]])+1</f>
        <v>3</v>
      </c>
    </row>
    <row r="79" spans="7:22" hidden="1" x14ac:dyDescent="0.25">
      <c r="G79" t="str">
        <f>Table3[[#This Row],[isValid]]&amp;Table3[[#This Row],[day]]&amp;Table3[[#This Row],[rank]]</f>
        <v>0day031</v>
      </c>
      <c r="H79" t="s">
        <v>2</v>
      </c>
      <c r="I79" t="s">
        <v>38</v>
      </c>
      <c r="J79">
        <v>3882564</v>
      </c>
      <c r="L79">
        <f>IF(Table3[[#This Row],[a1]]=VLOOKUP(Table3[[#This Row],[day]],Table1[#All],2, FALSE),1,0)</f>
        <v>1</v>
      </c>
      <c r="M79">
        <f>IF(Table3[[#This Row],[a2]]=VLOOKUP(Table3[[#This Row],[day]],Table1[#All],3, FALSE),1,0)</f>
        <v>0</v>
      </c>
      <c r="N79">
        <f>Table3[[#This Row],[c1]]*Table3[[#This Row],[c2]]</f>
        <v>0</v>
      </c>
      <c r="O79" s="2"/>
      <c r="P79" s="2"/>
      <c r="Q79" s="2"/>
      <c r="R79" s="2"/>
      <c r="S79" s="2"/>
      <c r="T79" s="2">
        <f>MIN(Table3[[#This Row],[t1]:[t5]])</f>
        <v>0</v>
      </c>
      <c r="U79" s="2">
        <f>MAX(Table3[[#This Row],[t1]:[t5]])</f>
        <v>0</v>
      </c>
      <c r="V79" s="2">
        <f>COUNTIFS(Table3[isValid],1,Table3[day],Table3[[#This Row],[day]],Table3[min],"&lt;"&amp;Table3[[#This Row],[min]])+1</f>
        <v>1</v>
      </c>
    </row>
    <row r="80" spans="7:22" x14ac:dyDescent="0.25">
      <c r="G80" t="str">
        <f>Table3[[#This Row],[isValid]]&amp;Table3[[#This Row],[day]]&amp;Table3[[#This Row],[rank]]</f>
        <v>1day043</v>
      </c>
      <c r="H80" t="s">
        <v>3</v>
      </c>
      <c r="I80" t="s">
        <v>38</v>
      </c>
      <c r="J80">
        <v>14093</v>
      </c>
      <c r="K80">
        <v>17388</v>
      </c>
      <c r="L80">
        <f>IF(Table3[[#This Row],[a1]]=VLOOKUP(Table3[[#This Row],[day]],Table1[#All],2, FALSE),1,0)</f>
        <v>1</v>
      </c>
      <c r="M80">
        <f>IF(Table3[[#This Row],[a2]]=VLOOKUP(Table3[[#This Row],[day]],Table1[#All],3, FALSE),1,0)</f>
        <v>1</v>
      </c>
      <c r="N80">
        <f>Table3[[#This Row],[c1]]*Table3[[#This Row],[c2]]</f>
        <v>1</v>
      </c>
      <c r="O80" s="2">
        <v>3648</v>
      </c>
      <c r="P80" s="2">
        <v>3617</v>
      </c>
      <c r="Q80" s="2"/>
      <c r="R80" s="2"/>
      <c r="S80" s="2"/>
      <c r="T80" s="2">
        <f>MIN(Table3[[#This Row],[t1]:[t5]])</f>
        <v>3617</v>
      </c>
      <c r="U80" s="2">
        <f>MAX(Table3[[#This Row],[t1]:[t5]])</f>
        <v>3648</v>
      </c>
      <c r="V80" s="2">
        <f>COUNTIFS(Table3[isValid],1,Table3[day],Table3[[#This Row],[day]],Table3[min],"&lt;"&amp;Table3[[#This Row],[min]])+1</f>
        <v>3</v>
      </c>
    </row>
    <row r="81" spans="7:22" x14ac:dyDescent="0.25">
      <c r="G81" t="str">
        <f>Table3[[#This Row],[isValid]]&amp;Table3[[#This Row],[day]]&amp;Table3[[#This Row],[rank]]</f>
        <v>1day056</v>
      </c>
      <c r="H81" t="s">
        <v>4</v>
      </c>
      <c r="I81" t="s">
        <v>38</v>
      </c>
      <c r="J81">
        <v>6548</v>
      </c>
      <c r="K81">
        <v>19663</v>
      </c>
      <c r="L81">
        <f>IF(Table3[[#This Row],[a1]]=VLOOKUP(Table3[[#This Row],[day]],Table1[#All],2, FALSE),1,0)</f>
        <v>1</v>
      </c>
      <c r="M81">
        <f>IF(Table3[[#This Row],[a2]]=VLOOKUP(Table3[[#This Row],[day]],Table1[#All],3, FALSE),1,0)</f>
        <v>1</v>
      </c>
      <c r="N81">
        <f>Table3[[#This Row],[c1]]*Table3[[#This Row],[c2]]</f>
        <v>1</v>
      </c>
      <c r="O81" s="2">
        <v>101157</v>
      </c>
      <c r="P81" s="2">
        <v>105569</v>
      </c>
      <c r="Q81" s="2"/>
      <c r="R81" s="2"/>
      <c r="S81" s="2"/>
      <c r="T81" s="2">
        <f>MIN(Table3[[#This Row],[t1]:[t5]])</f>
        <v>101157</v>
      </c>
      <c r="U81" s="2">
        <f>MAX(Table3[[#This Row],[t1]:[t5]])</f>
        <v>105569</v>
      </c>
      <c r="V81" s="2">
        <f>COUNTIFS(Table3[isValid],1,Table3[day],Table3[[#This Row],[day]],Table3[min],"&lt;"&amp;Table3[[#This Row],[min]])+1</f>
        <v>6</v>
      </c>
    </row>
    <row r="82" spans="7:22" x14ac:dyDescent="0.25">
      <c r="G82" t="str">
        <f>Table3[[#This Row],[isValid]]&amp;Table3[[#This Row],[day]]&amp;Table3[[#This Row],[rank]]</f>
        <v>1day063</v>
      </c>
      <c r="H82" t="s">
        <v>5</v>
      </c>
      <c r="I82" t="s">
        <v>38</v>
      </c>
      <c r="J82">
        <v>374927</v>
      </c>
      <c r="K82" s="1" t="s">
        <v>26</v>
      </c>
      <c r="L82">
        <f>IF(Table3[[#This Row],[a1]]=VLOOKUP(Table3[[#This Row],[day]],Table1[#All],2, FALSE),1,0)</f>
        <v>1</v>
      </c>
      <c r="M82">
        <f>IF(Table3[[#This Row],[a2]]=VLOOKUP(Table3[[#This Row],[day]],Table1[#All],3, FALSE),1,0)</f>
        <v>1</v>
      </c>
      <c r="N82">
        <f>Table3[[#This Row],[c1]]*Table3[[#This Row],[c2]]</f>
        <v>1</v>
      </c>
      <c r="O82" s="2">
        <v>314</v>
      </c>
      <c r="P82" s="2">
        <v>311</v>
      </c>
      <c r="Q82" s="2"/>
      <c r="R82" s="2"/>
      <c r="S82" s="2"/>
      <c r="T82" s="2">
        <f>MIN(Table3[[#This Row],[t1]:[t5]])</f>
        <v>311</v>
      </c>
      <c r="U82" s="2">
        <f>MAX(Table3[[#This Row],[t1]:[t5]])</f>
        <v>314</v>
      </c>
      <c r="V82" s="2">
        <f>COUNTIFS(Table3[isValid],1,Table3[day],Table3[[#This Row],[day]],Table3[min],"&lt;"&amp;Table3[[#This Row],[min]])+1</f>
        <v>3</v>
      </c>
    </row>
    <row r="83" spans="7:22" x14ac:dyDescent="0.25">
      <c r="G83" t="str">
        <f>Table3[[#This Row],[isValid]]&amp;Table3[[#This Row],[day]]&amp;Table3[[#This Row],[rank]]</f>
        <v>1day073</v>
      </c>
      <c r="H83" t="s">
        <v>6</v>
      </c>
      <c r="I83" t="s">
        <v>38</v>
      </c>
      <c r="J83">
        <v>342730</v>
      </c>
      <c r="K83">
        <v>92335207</v>
      </c>
      <c r="L83">
        <f>IF(Table3[[#This Row],[a1]]=VLOOKUP(Table3[[#This Row],[day]],Table1[#All],2, FALSE),1,0)</f>
        <v>1</v>
      </c>
      <c r="M83">
        <f>IF(Table3[[#This Row],[a2]]=VLOOKUP(Table3[[#This Row],[day]],Table1[#All],3, FALSE),1,0)</f>
        <v>1</v>
      </c>
      <c r="N83">
        <f>Table3[[#This Row],[c1]]*Table3[[#This Row],[c2]]</f>
        <v>1</v>
      </c>
      <c r="O83" s="2">
        <v>13038</v>
      </c>
      <c r="P83" s="2">
        <v>13016</v>
      </c>
      <c r="Q83" s="2"/>
      <c r="R83" s="2"/>
      <c r="S83" s="2"/>
      <c r="T83" s="2">
        <f>MIN(Table3[[#This Row],[t1]:[t5]])</f>
        <v>13016</v>
      </c>
      <c r="U83" s="2">
        <f>MAX(Table3[[#This Row],[t1]:[t5]])</f>
        <v>13038</v>
      </c>
      <c r="V83" s="2">
        <f>COUNTIFS(Table3[isValid],1,Table3[day],Table3[[#This Row],[day]],Table3[min],"&lt;"&amp;Table3[[#This Row],[min]])+1</f>
        <v>3</v>
      </c>
    </row>
    <row r="84" spans="7:22" x14ac:dyDescent="0.25">
      <c r="G84" t="str">
        <f>Table3[[#This Row],[isValid]]&amp;Table3[[#This Row],[day]]&amp;Table3[[#This Row],[rank]]</f>
        <v>1day082</v>
      </c>
      <c r="H84" t="s">
        <v>7</v>
      </c>
      <c r="I84" t="s">
        <v>38</v>
      </c>
      <c r="J84">
        <v>493</v>
      </c>
      <c r="K84">
        <v>1010460</v>
      </c>
      <c r="L84">
        <f>IF(Table3[[#This Row],[a1]]=VLOOKUP(Table3[[#This Row],[day]],Table1[#All],2, FALSE),1,0)</f>
        <v>1</v>
      </c>
      <c r="M84">
        <f>IF(Table3[[#This Row],[a2]]=VLOOKUP(Table3[[#This Row],[day]],Table1[#All],3, FALSE),1,0)</f>
        <v>1</v>
      </c>
      <c r="N84">
        <f>Table3[[#This Row],[c1]]*Table3[[#This Row],[c2]]</f>
        <v>1</v>
      </c>
      <c r="O84" s="2">
        <v>5377</v>
      </c>
      <c r="P84" s="2">
        <v>4989</v>
      </c>
      <c r="Q84" s="2"/>
      <c r="R84" s="2"/>
      <c r="S84" s="2"/>
      <c r="T84" s="2">
        <f>MIN(Table3[[#This Row],[t1]:[t5]])</f>
        <v>4989</v>
      </c>
      <c r="U84" s="2">
        <f>MAX(Table3[[#This Row],[t1]:[t5]])</f>
        <v>5377</v>
      </c>
      <c r="V84" s="2">
        <f>COUNTIFS(Table3[isValid],1,Table3[day],Table3[[#This Row],[day]],Table3[min],"&lt;"&amp;Table3[[#This Row],[min]])+1</f>
        <v>2</v>
      </c>
    </row>
    <row r="85" spans="7:22" x14ac:dyDescent="0.25">
      <c r="G85" t="str">
        <f>Table3[[#This Row],[isValid]]&amp;Table3[[#This Row],[day]]&amp;Table3[[#This Row],[rank]]</f>
        <v>1day093</v>
      </c>
      <c r="H85" t="s">
        <v>8</v>
      </c>
      <c r="I85" t="s">
        <v>38</v>
      </c>
      <c r="J85">
        <v>528</v>
      </c>
      <c r="K85">
        <v>920448</v>
      </c>
      <c r="L85">
        <f>IF(Table3[[#This Row],[a1]]=VLOOKUP(Table3[[#This Row],[day]],Table1[#All],2, FALSE),1,0)</f>
        <v>1</v>
      </c>
      <c r="M85">
        <f>IF(Table3[[#This Row],[a2]]=VLOOKUP(Table3[[#This Row],[day]],Table1[#All],3, FALSE),1,0)</f>
        <v>1</v>
      </c>
      <c r="N85">
        <f>Table3[[#This Row],[c1]]*Table3[[#This Row],[c2]]</f>
        <v>1</v>
      </c>
      <c r="O85" s="2">
        <v>204426</v>
      </c>
      <c r="P85" s="2">
        <v>202733</v>
      </c>
      <c r="Q85" s="2"/>
      <c r="R85" s="2"/>
      <c r="S85" s="2"/>
      <c r="T85" s="2">
        <f>MIN(Table3[[#This Row],[t1]:[t5]])</f>
        <v>202733</v>
      </c>
      <c r="U85" s="2">
        <f>MAX(Table3[[#This Row],[t1]:[t5]])</f>
        <v>204426</v>
      </c>
      <c r="V85" s="2">
        <f>COUNTIFS(Table3[isValid],1,Table3[day],Table3[[#This Row],[day]],Table3[min],"&lt;"&amp;Table3[[#This Row],[min]])+1</f>
        <v>3</v>
      </c>
    </row>
    <row r="86" spans="7:22" x14ac:dyDescent="0.25">
      <c r="G86" t="str">
        <f>Table3[[#This Row],[isValid]]&amp;Table3[[#This Row],[day]]&amp;Table3[[#This Row],[rank]]</f>
        <v>1day102</v>
      </c>
      <c r="H86" t="s">
        <v>9</v>
      </c>
      <c r="I86" t="s">
        <v>38</v>
      </c>
      <c r="J86">
        <v>370407</v>
      </c>
      <c r="K86">
        <v>3249889609</v>
      </c>
      <c r="L86">
        <f>IF(Table3[[#This Row],[a1]]=VLOOKUP(Table3[[#This Row],[day]],Table1[#All],2, FALSE),1,0)</f>
        <v>1</v>
      </c>
      <c r="M86">
        <f>IF(Table3[[#This Row],[a2]]=VLOOKUP(Table3[[#This Row],[day]],Table1[#All],3, FALSE),1,0)</f>
        <v>1</v>
      </c>
      <c r="N86">
        <f>Table3[[#This Row],[c1]]*Table3[[#This Row],[c2]]</f>
        <v>1</v>
      </c>
      <c r="O86" s="2">
        <v>2123</v>
      </c>
      <c r="P86" s="2">
        <v>2105</v>
      </c>
      <c r="Q86" s="2"/>
      <c r="R86" s="2"/>
      <c r="S86" s="2"/>
      <c r="T86" s="2">
        <f>MIN(Table3[[#This Row],[t1]:[t5]])</f>
        <v>2105</v>
      </c>
      <c r="U86" s="2">
        <f>MAX(Table3[[#This Row],[t1]:[t5]])</f>
        <v>2123</v>
      </c>
      <c r="V86" s="2">
        <f>COUNTIFS(Table3[isValid],1,Table3[day],Table3[[#This Row],[day]],Table3[min],"&lt;"&amp;Table3[[#This Row],[min]])+1</f>
        <v>2</v>
      </c>
    </row>
    <row r="87" spans="7:22" x14ac:dyDescent="0.25">
      <c r="G87" t="str">
        <f>Table3[[#This Row],[isValid]]&amp;Table3[[#This Row],[day]]&amp;Table3[[#This Row],[rank]]</f>
        <v>1day113</v>
      </c>
      <c r="H87" t="s">
        <v>10</v>
      </c>
      <c r="I87" t="s">
        <v>38</v>
      </c>
      <c r="J87">
        <v>1647</v>
      </c>
      <c r="K87">
        <v>348</v>
      </c>
      <c r="L87">
        <f>IF(Table3[[#This Row],[a1]]=VLOOKUP(Table3[[#This Row],[day]],Table1[#All],2, FALSE),1,0)</f>
        <v>1</v>
      </c>
      <c r="M87">
        <f>IF(Table3[[#This Row],[a2]]=VLOOKUP(Table3[[#This Row],[day]],Table1[#All],3, FALSE),1,0)</f>
        <v>1</v>
      </c>
      <c r="N87">
        <f>Table3[[#This Row],[c1]]*Table3[[#This Row],[c2]]</f>
        <v>1</v>
      </c>
      <c r="O87" s="2">
        <v>10656</v>
      </c>
      <c r="P87" s="2">
        <v>10614</v>
      </c>
      <c r="Q87" s="2"/>
      <c r="R87" s="2"/>
      <c r="S87" s="2"/>
      <c r="T87" s="2">
        <f>MIN(Table3[[#This Row],[t1]:[t5]])</f>
        <v>10614</v>
      </c>
      <c r="U87" s="2">
        <f>MAX(Table3[[#This Row],[t1]:[t5]])</f>
        <v>10656</v>
      </c>
      <c r="V87" s="2">
        <f>COUNTIFS(Table3[isValid],1,Table3[day],Table3[[#This Row],[day]],Table3[min],"&lt;"&amp;Table3[[#This Row],[min]])+1</f>
        <v>3</v>
      </c>
    </row>
    <row r="88" spans="7:22" hidden="1" x14ac:dyDescent="0.25">
      <c r="G88" t="str">
        <f>Table3[[#This Row],[isValid]]&amp;Table3[[#This Row],[day]]&amp;Table3[[#This Row],[rank]]</f>
        <v>0day121</v>
      </c>
      <c r="H88" t="s">
        <v>11</v>
      </c>
      <c r="I88" t="s">
        <v>38</v>
      </c>
      <c r="L88">
        <f>IF(Table3[[#This Row],[a1]]=VLOOKUP(Table3[[#This Row],[day]],Table1[#All],2, FALSE),1,0)</f>
        <v>0</v>
      </c>
      <c r="M88">
        <f>IF(Table3[[#This Row],[a2]]=VLOOKUP(Table3[[#This Row],[day]],Table1[#All],3, FALSE),1,0)</f>
        <v>0</v>
      </c>
      <c r="N88">
        <f>Table3[[#This Row],[c1]]*Table3[[#This Row],[c2]]</f>
        <v>0</v>
      </c>
      <c r="O88" s="2"/>
      <c r="P88" s="2"/>
      <c r="Q88" s="2"/>
      <c r="R88" s="2"/>
      <c r="S88" s="2"/>
      <c r="T88" s="2">
        <f>MIN(Table3[[#This Row],[t1]:[t5]])</f>
        <v>0</v>
      </c>
      <c r="U88" s="2">
        <f>MAX(Table3[[#This Row],[t1]:[t5]])</f>
        <v>0</v>
      </c>
      <c r="V88" s="2">
        <f>COUNTIFS(Table3[isValid],1,Table3[day],Table3[[#This Row],[day]],Table3[min],"&lt;"&amp;Table3[[#This Row],[min]])+1</f>
        <v>1</v>
      </c>
    </row>
    <row r="89" spans="7:22" x14ac:dyDescent="0.25">
      <c r="G89" t="str">
        <f>Table3[[#This Row],[isValid]]&amp;Table3[[#This Row],[day]]&amp;Table3[[#This Row],[rank]]</f>
        <v>1day133</v>
      </c>
      <c r="H89" t="s">
        <v>12</v>
      </c>
      <c r="I89" t="s">
        <v>38</v>
      </c>
      <c r="J89">
        <v>669</v>
      </c>
      <c r="K89" t="s">
        <v>27</v>
      </c>
      <c r="L89">
        <f>IF(Table3[[#This Row],[a1]]=VLOOKUP(Table3[[#This Row],[day]],Table1[#All],2, FALSE),1,0)</f>
        <v>1</v>
      </c>
      <c r="M89">
        <f>IF(Table3[[#This Row],[a2]]=VLOOKUP(Table3[[#This Row],[day]],Table1[#All],3, FALSE),1,0)</f>
        <v>1</v>
      </c>
      <c r="N89">
        <f>Table3[[#This Row],[c1]]*Table3[[#This Row],[c2]]</f>
        <v>1</v>
      </c>
      <c r="O89" s="2">
        <v>72754</v>
      </c>
      <c r="P89" s="2">
        <v>73655</v>
      </c>
      <c r="Q89" s="2"/>
      <c r="R89" s="2"/>
      <c r="S89" s="2"/>
      <c r="T89" s="2">
        <f>MIN(Table3[[#This Row],[t1]:[t5]])</f>
        <v>72754</v>
      </c>
      <c r="U89" s="2">
        <f>MAX(Table3[[#This Row],[t1]:[t5]])</f>
        <v>73655</v>
      </c>
      <c r="V89" s="2">
        <f>COUNTIFS(Table3[isValid],1,Table3[day],Table3[[#This Row],[day]],Table3[min],"&lt;"&amp;Table3[[#This Row],[min]])+1</f>
        <v>3</v>
      </c>
    </row>
    <row r="90" spans="7:22" x14ac:dyDescent="0.25">
      <c r="G90" t="str">
        <f>Table3[[#This Row],[isValid]]&amp;Table3[[#This Row],[day]]&amp;Table3[[#This Row],[rank]]</f>
        <v>1day141</v>
      </c>
      <c r="H90" t="s">
        <v>13</v>
      </c>
      <c r="I90" t="s">
        <v>38</v>
      </c>
      <c r="J90">
        <v>3118</v>
      </c>
      <c r="K90" s="1" t="s">
        <v>28</v>
      </c>
      <c r="L90">
        <f>IF(Table3[[#This Row],[a1]]=VLOOKUP(Table3[[#This Row],[day]],Table1[#All],2, FALSE),1,0)</f>
        <v>1</v>
      </c>
      <c r="M90">
        <f>IF(Table3[[#This Row],[a2]]=VLOOKUP(Table3[[#This Row],[day]],Table1[#All],3, FALSE),1,0)</f>
        <v>1</v>
      </c>
      <c r="N90">
        <f>Table3[[#This Row],[c1]]*Table3[[#This Row],[c2]]</f>
        <v>1</v>
      </c>
      <c r="O90" s="2">
        <v>3490</v>
      </c>
      <c r="P90" s="2">
        <v>2883</v>
      </c>
      <c r="Q90" s="2"/>
      <c r="R90" s="2"/>
      <c r="S90" s="2"/>
      <c r="T90" s="2">
        <f>MIN(Table3[[#This Row],[t1]:[t5]])</f>
        <v>2883</v>
      </c>
      <c r="U90" s="2">
        <f>MAX(Table3[[#This Row],[t1]:[t5]])</f>
        <v>3490</v>
      </c>
      <c r="V90" s="2">
        <f>COUNTIFS(Table3[isValid],1,Table3[day],Table3[[#This Row],[day]],Table3[min],"&lt;"&amp;Table3[[#This Row],[min]])+1</f>
        <v>1</v>
      </c>
    </row>
    <row r="91" spans="7:22" x14ac:dyDescent="0.25">
      <c r="G91" t="str">
        <f>Table3[[#This Row],[isValid]]&amp;Table3[[#This Row],[day]]&amp;Table3[[#This Row],[rank]]</f>
        <v>1day154</v>
      </c>
      <c r="H91" t="s">
        <v>14</v>
      </c>
      <c r="I91" t="s">
        <v>38</v>
      </c>
      <c r="J91">
        <v>456</v>
      </c>
      <c r="K91">
        <v>2831</v>
      </c>
      <c r="L91">
        <f>IF(Table3[[#This Row],[a1]]=VLOOKUP(Table3[[#This Row],[day]],Table1[#All],2, FALSE),1,0)</f>
        <v>1</v>
      </c>
      <c r="M91">
        <f>IF(Table3[[#This Row],[a2]]=VLOOKUP(Table3[[#This Row],[day]],Table1[#All],3, FALSE),1,0)</f>
        <v>1</v>
      </c>
      <c r="N91">
        <f>Table3[[#This Row],[c1]]*Table3[[#This Row],[c2]]</f>
        <v>1</v>
      </c>
      <c r="O91" s="2">
        <v>20174307</v>
      </c>
      <c r="P91" s="2">
        <v>14188098</v>
      </c>
      <c r="Q91" s="2"/>
      <c r="R91" s="2"/>
      <c r="S91" s="2"/>
      <c r="T91" s="2">
        <f>MIN(Table3[[#This Row],[t1]:[t5]])</f>
        <v>14188098</v>
      </c>
      <c r="U91" s="2">
        <f>MAX(Table3[[#This Row],[t1]:[t5]])</f>
        <v>20174307</v>
      </c>
      <c r="V91" s="2">
        <f>COUNTIFS(Table3[isValid],1,Table3[day],Table3[[#This Row],[day]],Table3[min],"&lt;"&amp;Table3[[#This Row],[min]])+1</f>
        <v>4</v>
      </c>
    </row>
    <row r="92" spans="7:22" x14ac:dyDescent="0.25">
      <c r="G92" t="str">
        <f>Table3[[#This Row],[isValid]]&amp;Table3[[#This Row],[day]]&amp;Table3[[#This Row],[rank]]</f>
        <v>1day161</v>
      </c>
      <c r="H92" t="s">
        <v>15</v>
      </c>
      <c r="I92" t="s">
        <v>38</v>
      </c>
      <c r="J92">
        <v>1014</v>
      </c>
      <c r="K92" s="1" t="s">
        <v>29</v>
      </c>
      <c r="L92">
        <f>IF(Table3[[#This Row],[a1]]=VLOOKUP(Table3[[#This Row],[day]],Table1[#All],2, FALSE),1,0)</f>
        <v>1</v>
      </c>
      <c r="M92">
        <f>IF(Table3[[#This Row],[a2]]=VLOOKUP(Table3[[#This Row],[day]],Table1[#All],3, FALSE),1,0)</f>
        <v>1</v>
      </c>
      <c r="N92">
        <f>Table3[[#This Row],[c1]]*Table3[[#This Row],[c2]]</f>
        <v>1</v>
      </c>
      <c r="O92" s="2">
        <v>1379</v>
      </c>
      <c r="P92" s="2">
        <v>1401</v>
      </c>
      <c r="Q92" s="2"/>
      <c r="R92" s="2"/>
      <c r="S92" s="2"/>
      <c r="T92" s="2">
        <f>MIN(Table3[[#This Row],[t1]:[t5]])</f>
        <v>1379</v>
      </c>
      <c r="U92" s="2">
        <f>MAX(Table3[[#This Row],[t1]:[t5]])</f>
        <v>1401</v>
      </c>
      <c r="V92" s="2">
        <f>COUNTIFS(Table3[isValid],1,Table3[day],Table3[[#This Row],[day]],Table3[min],"&lt;"&amp;Table3[[#This Row],[min]])+1</f>
        <v>1</v>
      </c>
    </row>
    <row r="93" spans="7:22" hidden="1" x14ac:dyDescent="0.25">
      <c r="G93" t="str">
        <f>Table3[[#This Row],[isValid]]&amp;Table3[[#This Row],[day]]&amp;Table3[[#This Row],[rank]]</f>
        <v>0day174</v>
      </c>
      <c r="H93" t="s">
        <v>16</v>
      </c>
      <c r="I93" t="s">
        <v>38</v>
      </c>
      <c r="J93">
        <v>5050</v>
      </c>
      <c r="K93" s="1">
        <v>3900</v>
      </c>
      <c r="L93">
        <f>IF(Table3[[#This Row],[a1]]=VLOOKUP(Table3[[#This Row],[day]],Table1[#All],2, FALSE),1,0)</f>
        <v>0</v>
      </c>
      <c r="M93">
        <f>IF(Table3[[#This Row],[a2]]=VLOOKUP(Table3[[#This Row],[day]],Table1[#All],3, FALSE),1,0)</f>
        <v>0</v>
      </c>
      <c r="N93">
        <f>Table3[[#This Row],[c1]]*Table3[[#This Row],[c2]]</f>
        <v>0</v>
      </c>
      <c r="O93" s="2">
        <v>592420</v>
      </c>
      <c r="P93" s="2">
        <v>594607</v>
      </c>
      <c r="Q93" s="2"/>
      <c r="R93" s="2"/>
      <c r="S93" s="2"/>
      <c r="T93" s="2">
        <f>MIN(Table3[[#This Row],[t1]:[t5]])</f>
        <v>592420</v>
      </c>
      <c r="U93" s="2">
        <f>MAX(Table3[[#This Row],[t1]:[t5]])</f>
        <v>594607</v>
      </c>
      <c r="V93" s="2">
        <f>COUNTIFS(Table3[isValid],1,Table3[day],Table3[[#This Row],[day]],Table3[min],"&lt;"&amp;Table3[[#This Row],[min]])+1</f>
        <v>4</v>
      </c>
    </row>
    <row r="94" spans="7:22" hidden="1" x14ac:dyDescent="0.25">
      <c r="G94" t="str">
        <f>Table3[[#This Row],[isValid]]&amp;Table3[[#This Row],[day]]&amp;Table3[[#This Row],[rank]]</f>
        <v>0day181</v>
      </c>
      <c r="H94" t="s">
        <v>17</v>
      </c>
      <c r="I94" t="s">
        <v>38</v>
      </c>
      <c r="L94">
        <f>IF(Table3[[#This Row],[a1]]=VLOOKUP(Table3[[#This Row],[day]],Table1[#All],2, FALSE),1,0)</f>
        <v>0</v>
      </c>
      <c r="M94">
        <f>IF(Table3[[#This Row],[a2]]=VLOOKUP(Table3[[#This Row],[day]],Table1[#All],3, FALSE),1,0)</f>
        <v>0</v>
      </c>
      <c r="N94">
        <f>Table3[[#This Row],[c1]]*Table3[[#This Row],[c2]]</f>
        <v>0</v>
      </c>
      <c r="O94" s="2"/>
      <c r="P94" s="2"/>
      <c r="Q94" s="2"/>
      <c r="R94" s="2"/>
      <c r="S94" s="2"/>
      <c r="T94" s="2">
        <f>MIN(Table3[[#This Row],[t1]:[t5]])</f>
        <v>0</v>
      </c>
      <c r="U94" s="2">
        <f>MAX(Table3[[#This Row],[t1]:[t5]])</f>
        <v>0</v>
      </c>
      <c r="V94" s="2">
        <f>COUNTIFS(Table3[isValid],1,Table3[day],Table3[[#This Row],[day]],Table3[min],"&lt;"&amp;Table3[[#This Row],[min]])+1</f>
        <v>1</v>
      </c>
    </row>
    <row r="95" spans="7:22" hidden="1" x14ac:dyDescent="0.25">
      <c r="G95" t="str">
        <f>Table3[[#This Row],[isValid]]&amp;Table3[[#This Row],[day]]&amp;Table3[[#This Row],[rank]]</f>
        <v>0day191</v>
      </c>
      <c r="H95" t="s">
        <v>18</v>
      </c>
      <c r="I95" t="s">
        <v>38</v>
      </c>
      <c r="L95">
        <f>IF(Table3[[#This Row],[a1]]=VLOOKUP(Table3[[#This Row],[day]],Table1[#All],2, FALSE),1,0)</f>
        <v>0</v>
      </c>
      <c r="M95">
        <f>IF(Table3[[#This Row],[a2]]=VLOOKUP(Table3[[#This Row],[day]],Table1[#All],3, FALSE),1,0)</f>
        <v>0</v>
      </c>
      <c r="N95">
        <f>Table3[[#This Row],[c1]]*Table3[[#This Row],[c2]]</f>
        <v>0</v>
      </c>
      <c r="O95" s="2"/>
      <c r="P95" s="2"/>
      <c r="Q95" s="2"/>
      <c r="R95" s="2"/>
      <c r="S95" s="2"/>
      <c r="T95" s="2">
        <f>MIN(Table3[[#This Row],[t1]:[t5]])</f>
        <v>0</v>
      </c>
      <c r="U95" s="2">
        <f>MAX(Table3[[#This Row],[t1]:[t5]])</f>
        <v>0</v>
      </c>
      <c r="V95" s="2">
        <f>COUNTIFS(Table3[isValid],1,Table3[day],Table3[[#This Row],[day]],Table3[min],"&lt;"&amp;Table3[[#This Row],[min]])+1</f>
        <v>1</v>
      </c>
    </row>
    <row r="96" spans="7:22" hidden="1" x14ac:dyDescent="0.25">
      <c r="G96" t="str">
        <f>Table3[[#This Row],[isValid]]&amp;Table3[[#This Row],[day]]&amp;Table3[[#This Row],[rank]]</f>
        <v>0day201</v>
      </c>
      <c r="H96" t="s">
        <v>19</v>
      </c>
      <c r="I96" t="s">
        <v>38</v>
      </c>
      <c r="L96">
        <f>IF(Table3[[#This Row],[a1]]=VLOOKUP(Table3[[#This Row],[day]],Table1[#All],2, FALSE),1,0)</f>
        <v>0</v>
      </c>
      <c r="M96">
        <f>IF(Table3[[#This Row],[a2]]=VLOOKUP(Table3[[#This Row],[day]],Table1[#All],3, FALSE),1,0)</f>
        <v>0</v>
      </c>
      <c r="N96">
        <f>Table3[[#This Row],[c1]]*Table3[[#This Row],[c2]]</f>
        <v>0</v>
      </c>
      <c r="O96" s="2"/>
      <c r="P96" s="2"/>
      <c r="Q96" s="2"/>
      <c r="R96" s="2"/>
      <c r="S96" s="2"/>
      <c r="T96" s="2">
        <f>MIN(Table3[[#This Row],[t1]:[t5]])</f>
        <v>0</v>
      </c>
      <c r="U96" s="2">
        <f>MAX(Table3[[#This Row],[t1]:[t5]])</f>
        <v>0</v>
      </c>
      <c r="V96" s="2">
        <f>COUNTIFS(Table3[isValid],1,Table3[day],Table3[[#This Row],[day]],Table3[min],"&lt;"&amp;Table3[[#This Row],[min]])+1</f>
        <v>1</v>
      </c>
    </row>
    <row r="97" spans="7:22" hidden="1" x14ac:dyDescent="0.25">
      <c r="G97" t="str">
        <f>Table3[[#This Row],[isValid]]&amp;Table3[[#This Row],[day]]&amp;Table3[[#This Row],[rank]]</f>
        <v>0day211</v>
      </c>
      <c r="H97" t="s">
        <v>20</v>
      </c>
      <c r="I97" t="s">
        <v>38</v>
      </c>
      <c r="L97">
        <f>IF(Table3[[#This Row],[a1]]=VLOOKUP(Table3[[#This Row],[day]],Table1[#All],2, FALSE),1,0)</f>
        <v>0</v>
      </c>
      <c r="M97">
        <f>IF(Table3[[#This Row],[a2]]=VLOOKUP(Table3[[#This Row],[day]],Table1[#All],3, FALSE),1,0)</f>
        <v>0</v>
      </c>
      <c r="N97">
        <f>Table3[[#This Row],[c1]]*Table3[[#This Row],[c2]]</f>
        <v>0</v>
      </c>
      <c r="O97" s="2"/>
      <c r="P97" s="2"/>
      <c r="Q97" s="2"/>
      <c r="R97" s="2"/>
      <c r="S97" s="2"/>
      <c r="T97" s="2">
        <f>MIN(Table3[[#This Row],[t1]:[t5]])</f>
        <v>0</v>
      </c>
      <c r="U97" s="2">
        <f>MAX(Table3[[#This Row],[t1]:[t5]])</f>
        <v>0</v>
      </c>
      <c r="V97" s="2">
        <f>COUNTIFS(Table3[isValid],1,Table3[day],Table3[[#This Row],[day]],Table3[min],"&lt;"&amp;Table3[[#This Row],[min]])+1</f>
        <v>1</v>
      </c>
    </row>
    <row r="98" spans="7:22" hidden="1" x14ac:dyDescent="0.25">
      <c r="G98" t="str">
        <f>Table3[[#This Row],[isValid]]&amp;Table3[[#This Row],[day]]&amp;Table3[[#This Row],[rank]]</f>
        <v>0day221</v>
      </c>
      <c r="H98" t="s">
        <v>21</v>
      </c>
      <c r="I98" t="s">
        <v>38</v>
      </c>
      <c r="L98">
        <f>IF(Table3[[#This Row],[a1]]=VLOOKUP(Table3[[#This Row],[day]],Table1[#All],2, FALSE),1,0)</f>
        <v>0</v>
      </c>
      <c r="M98">
        <f>IF(Table3[[#This Row],[a2]]=VLOOKUP(Table3[[#This Row],[day]],Table1[#All],3, FALSE),1,0)</f>
        <v>0</v>
      </c>
      <c r="N98">
        <f>Table3[[#This Row],[c1]]*Table3[[#This Row],[c2]]</f>
        <v>0</v>
      </c>
      <c r="O98" s="2"/>
      <c r="P98" s="2"/>
      <c r="Q98" s="2"/>
      <c r="R98" s="2"/>
      <c r="S98" s="2"/>
      <c r="T98" s="2">
        <f>MIN(Table3[[#This Row],[t1]:[t5]])</f>
        <v>0</v>
      </c>
      <c r="U98" s="2">
        <f>MAX(Table3[[#This Row],[t1]:[t5]])</f>
        <v>0</v>
      </c>
      <c r="V98" s="2">
        <f>COUNTIFS(Table3[isValid],1,Table3[day],Table3[[#This Row],[day]],Table3[min],"&lt;"&amp;Table3[[#This Row],[min]])+1</f>
        <v>1</v>
      </c>
    </row>
    <row r="99" spans="7:22" hidden="1" x14ac:dyDescent="0.25">
      <c r="G99" t="str">
        <f>Table3[[#This Row],[isValid]]&amp;Table3[[#This Row],[day]]&amp;Table3[[#This Row],[rank]]</f>
        <v>0day231</v>
      </c>
      <c r="H99" t="s">
        <v>22</v>
      </c>
      <c r="I99" t="s">
        <v>38</v>
      </c>
      <c r="L99">
        <f>IF(Table3[[#This Row],[a1]]=VLOOKUP(Table3[[#This Row],[day]],Table1[#All],2, FALSE),1,0)</f>
        <v>0</v>
      </c>
      <c r="M99">
        <f>IF(Table3[[#This Row],[a2]]=VLOOKUP(Table3[[#This Row],[day]],Table1[#All],3, FALSE),1,0)</f>
        <v>0</v>
      </c>
      <c r="N99">
        <f>Table3[[#This Row],[c1]]*Table3[[#This Row],[c2]]</f>
        <v>0</v>
      </c>
      <c r="O99" s="2"/>
      <c r="P99" s="2"/>
      <c r="Q99" s="2"/>
      <c r="R99" s="2"/>
      <c r="S99" s="2"/>
      <c r="T99" s="2">
        <f>MIN(Table3[[#This Row],[t1]:[t5]])</f>
        <v>0</v>
      </c>
      <c r="U99" s="2">
        <f>MAX(Table3[[#This Row],[t1]:[t5]])</f>
        <v>0</v>
      </c>
      <c r="V99" s="2">
        <f>COUNTIFS(Table3[isValid],1,Table3[day],Table3[[#This Row],[day]],Table3[min],"&lt;"&amp;Table3[[#This Row],[min]])+1</f>
        <v>1</v>
      </c>
    </row>
    <row r="100" spans="7:22" hidden="1" x14ac:dyDescent="0.25">
      <c r="G100" t="str">
        <f>Table3[[#This Row],[isValid]]&amp;Table3[[#This Row],[day]]&amp;Table3[[#This Row],[rank]]</f>
        <v>0day241</v>
      </c>
      <c r="H100" t="s">
        <v>23</v>
      </c>
      <c r="I100" t="s">
        <v>38</v>
      </c>
      <c r="L100">
        <f>IF(Table3[[#This Row],[a1]]=VLOOKUP(Table3[[#This Row],[day]],Table1[#All],2, FALSE),1,0)</f>
        <v>0</v>
      </c>
      <c r="M100">
        <f>IF(Table3[[#This Row],[a2]]=VLOOKUP(Table3[[#This Row],[day]],Table1[#All],3, FALSE),1,0)</f>
        <v>0</v>
      </c>
      <c r="N100">
        <f>Table3[[#This Row],[c1]]*Table3[[#This Row],[c2]]</f>
        <v>0</v>
      </c>
      <c r="O100" s="2"/>
      <c r="P100" s="2"/>
      <c r="Q100" s="2"/>
      <c r="R100" s="2"/>
      <c r="S100" s="2"/>
      <c r="T100" s="2">
        <f>MIN(Table3[[#This Row],[t1]:[t5]])</f>
        <v>0</v>
      </c>
      <c r="U100" s="2">
        <f>MAX(Table3[[#This Row],[t1]:[t5]])</f>
        <v>0</v>
      </c>
      <c r="V100" s="2">
        <f>COUNTIFS(Table3[isValid],1,Table3[day],Table3[[#This Row],[day]],Table3[min],"&lt;"&amp;Table3[[#This Row],[min]])+1</f>
        <v>1</v>
      </c>
    </row>
    <row r="101" spans="7:22" hidden="1" x14ac:dyDescent="0.25">
      <c r="G101" t="str">
        <f>Table3[[#This Row],[isValid]]&amp;Table3[[#This Row],[day]]&amp;Table3[[#This Row],[rank]]</f>
        <v>0day251</v>
      </c>
      <c r="H101" t="s">
        <v>24</v>
      </c>
      <c r="I101" t="s">
        <v>38</v>
      </c>
      <c r="L101">
        <f>IF(Table3[[#This Row],[a1]]=VLOOKUP(Table3[[#This Row],[day]],Table1[#All],2, FALSE),1,0)</f>
        <v>0</v>
      </c>
      <c r="M101">
        <f>IF(Table3[[#This Row],[a2]]=VLOOKUP(Table3[[#This Row],[day]],Table1[#All],3, FALSE),1,0)</f>
        <v>1</v>
      </c>
      <c r="N101">
        <f>Table3[[#This Row],[c1]]*Table3[[#This Row],[c2]]</f>
        <v>0</v>
      </c>
      <c r="O101" s="2"/>
      <c r="P101" s="2"/>
      <c r="Q101" s="2"/>
      <c r="R101" s="2"/>
      <c r="S101" s="2"/>
      <c r="T101" s="2">
        <f>MIN(Table3[[#This Row],[t1]:[t5]])</f>
        <v>0</v>
      </c>
      <c r="U101" s="2">
        <f>MAX(Table3[[#This Row],[t1]:[t5]])</f>
        <v>0</v>
      </c>
      <c r="V101" s="2">
        <f>COUNTIFS(Table3[isValid],1,Table3[day],Table3[[#This Row],[day]],Table3[min],"&lt;"&amp;Table3[[#This Row],[min]])+1</f>
        <v>1</v>
      </c>
    </row>
    <row r="102" spans="7:22" x14ac:dyDescent="0.25">
      <c r="G102" t="str">
        <f>Table3[[#This Row],[isValid]]&amp;Table3[[#This Row],[day]]&amp;Table3[[#This Row],[rank]]</f>
        <v>1day014</v>
      </c>
      <c r="H102" t="s">
        <v>0</v>
      </c>
      <c r="I102" t="s">
        <v>39</v>
      </c>
      <c r="J102">
        <v>1316</v>
      </c>
      <c r="K102">
        <v>1344</v>
      </c>
      <c r="L102">
        <f>IF(Table3[[#This Row],[a1]]=VLOOKUP(Table3[[#This Row],[day]],Table1[#All],2, FALSE),1,0)</f>
        <v>1</v>
      </c>
      <c r="M102">
        <f>IF(Table3[[#This Row],[a2]]=VLOOKUP(Table3[[#This Row],[day]],Table1[#All],3, FALSE),1,0)</f>
        <v>1</v>
      </c>
      <c r="N102">
        <f>Table3[[#This Row],[c1]]*Table3[[#This Row],[c2]]</f>
        <v>1</v>
      </c>
      <c r="O102" s="2">
        <v>26948</v>
      </c>
      <c r="P102" s="2">
        <v>9698</v>
      </c>
      <c r="Q102" s="2">
        <v>9712</v>
      </c>
      <c r="R102" s="2">
        <v>9369</v>
      </c>
      <c r="S102" s="2">
        <v>9540</v>
      </c>
      <c r="T102" s="2">
        <f>MIN(Table3[[#This Row],[t1]:[t5]])</f>
        <v>9369</v>
      </c>
      <c r="U102" s="2">
        <f>MAX(Table3[[#This Row],[t1]:[t5]])</f>
        <v>26948</v>
      </c>
      <c r="V102" s="2">
        <f>COUNTIFS(Table3[isValid],1,Table3[day],Table3[[#This Row],[day]],Table3[min],"&lt;"&amp;Table3[[#This Row],[min]])+1</f>
        <v>4</v>
      </c>
    </row>
    <row r="103" spans="7:22" x14ac:dyDescent="0.25">
      <c r="G103" t="str">
        <f>Table3[[#This Row],[isValid]]&amp;Table3[[#This Row],[day]]&amp;Table3[[#This Row],[rank]]</f>
        <v>1day024</v>
      </c>
      <c r="H103" t="s">
        <v>1</v>
      </c>
      <c r="I103" t="s">
        <v>39</v>
      </c>
      <c r="J103">
        <v>2102357</v>
      </c>
      <c r="K103">
        <v>2101031224</v>
      </c>
      <c r="L103">
        <f>IF(Table3[[#This Row],[a1]]=VLOOKUP(Table3[[#This Row],[day]],Table1[#All],2, FALSE),1,0)</f>
        <v>1</v>
      </c>
      <c r="M103">
        <f>IF(Table3[[#This Row],[a2]]=VLOOKUP(Table3[[#This Row],[day]],Table1[#All],3, FALSE),1,0)</f>
        <v>1</v>
      </c>
      <c r="N103">
        <f>Table3[[#This Row],[c1]]*Table3[[#This Row],[c2]]</f>
        <v>1</v>
      </c>
      <c r="O103" s="2">
        <v>9089</v>
      </c>
      <c r="P103" s="2">
        <v>9447</v>
      </c>
      <c r="Q103" s="2">
        <v>8943</v>
      </c>
      <c r="R103" s="2">
        <v>9252</v>
      </c>
      <c r="S103" s="2">
        <v>16102</v>
      </c>
      <c r="T103" s="2">
        <f>MIN(Table3[[#This Row],[t1]:[t5]])</f>
        <v>8943</v>
      </c>
      <c r="U103" s="2">
        <f>MAX(Table3[[#This Row],[t1]:[t5]])</f>
        <v>16102</v>
      </c>
      <c r="V103" s="2">
        <f>COUNTIFS(Table3[isValid],1,Table3[day],Table3[[#This Row],[day]],Table3[min],"&lt;"&amp;Table3[[#This Row],[min]])+1</f>
        <v>4</v>
      </c>
    </row>
    <row r="104" spans="7:22" hidden="1" x14ac:dyDescent="0.25">
      <c r="G104" t="str">
        <f>Table3[[#This Row],[isValid]]&amp;Table3[[#This Row],[day]]&amp;Table3[[#This Row],[rank]]</f>
        <v>0day033</v>
      </c>
      <c r="H104" t="s">
        <v>2</v>
      </c>
      <c r="I104" t="s">
        <v>39</v>
      </c>
      <c r="J104">
        <v>3882564</v>
      </c>
      <c r="K104">
        <v>3641976</v>
      </c>
      <c r="L104">
        <f>IF(Table3[[#This Row],[a1]]=VLOOKUP(Table3[[#This Row],[day]],Table1[#All],2, FALSE),1,0)</f>
        <v>1</v>
      </c>
      <c r="M104">
        <f>IF(Table3[[#This Row],[a2]]=VLOOKUP(Table3[[#This Row],[day]],Table1[#All],3, FALSE),1,0)</f>
        <v>0</v>
      </c>
      <c r="N104">
        <f>Table3[[#This Row],[c1]]*Table3[[#This Row],[c2]]</f>
        <v>0</v>
      </c>
      <c r="O104" s="2">
        <v>21275</v>
      </c>
      <c r="P104" s="2">
        <v>19937</v>
      </c>
      <c r="Q104" s="2">
        <v>11763</v>
      </c>
      <c r="R104" s="2">
        <v>11842</v>
      </c>
      <c r="S104" s="2">
        <v>11913</v>
      </c>
      <c r="T104" s="2">
        <f>MIN(Table3[[#This Row],[t1]:[t5]])</f>
        <v>11763</v>
      </c>
      <c r="U104" s="2">
        <f>MAX(Table3[[#This Row],[t1]:[t5]])</f>
        <v>21275</v>
      </c>
      <c r="V104" s="2">
        <f>COUNTIFS(Table3[isValid],1,Table3[day],Table3[[#This Row],[day]],Table3[min],"&lt;"&amp;Table3[[#This Row],[min]])+1</f>
        <v>3</v>
      </c>
    </row>
    <row r="105" spans="7:22" x14ac:dyDescent="0.25">
      <c r="G105" t="str">
        <f>Table3[[#This Row],[isValid]]&amp;Table3[[#This Row],[day]]&amp;Table3[[#This Row],[rank]]</f>
        <v>1day044</v>
      </c>
      <c r="H105" t="s">
        <v>3</v>
      </c>
      <c r="I105" t="s">
        <v>39</v>
      </c>
      <c r="J105">
        <v>14093</v>
      </c>
      <c r="K105">
        <v>17388</v>
      </c>
      <c r="L105">
        <f>IF(Table3[[#This Row],[a1]]=VLOOKUP(Table3[[#This Row],[day]],Table1[#All],2, FALSE),1,0)</f>
        <v>1</v>
      </c>
      <c r="M105">
        <f>IF(Table3[[#This Row],[a2]]=VLOOKUP(Table3[[#This Row],[day]],Table1[#All],3, FALSE),1,0)</f>
        <v>1</v>
      </c>
      <c r="N105">
        <f>Table3[[#This Row],[c1]]*Table3[[#This Row],[c2]]</f>
        <v>1</v>
      </c>
      <c r="O105" s="2">
        <v>13965</v>
      </c>
      <c r="P105" s="2">
        <v>14104</v>
      </c>
      <c r="Q105" s="2">
        <v>14284</v>
      </c>
      <c r="R105" s="2">
        <v>14256</v>
      </c>
      <c r="S105" s="2">
        <v>14111</v>
      </c>
      <c r="T105" s="2">
        <f>MIN(Table3[[#This Row],[t1]:[t5]])</f>
        <v>13965</v>
      </c>
      <c r="U105" s="2">
        <f>MAX(Table3[[#This Row],[t1]:[t5]])</f>
        <v>14284</v>
      </c>
      <c r="V105" s="2">
        <f>COUNTIFS(Table3[isValid],1,Table3[day],Table3[[#This Row],[day]],Table3[min],"&lt;"&amp;Table3[[#This Row],[min]])+1</f>
        <v>4</v>
      </c>
    </row>
    <row r="106" spans="7:22" x14ac:dyDescent="0.25">
      <c r="G106" t="str">
        <f>Table3[[#This Row],[isValid]]&amp;Table3[[#This Row],[day]]&amp;Table3[[#This Row],[rank]]</f>
        <v>1day057</v>
      </c>
      <c r="H106" t="s">
        <v>4</v>
      </c>
      <c r="I106" t="s">
        <v>39</v>
      </c>
      <c r="J106">
        <v>6548</v>
      </c>
      <c r="K106">
        <v>19663</v>
      </c>
      <c r="L106">
        <f>IF(Table3[[#This Row],[a1]]=VLOOKUP(Table3[[#This Row],[day]],Table1[#All],2, FALSE),1,0)</f>
        <v>1</v>
      </c>
      <c r="M106">
        <f>IF(Table3[[#This Row],[a2]]=VLOOKUP(Table3[[#This Row],[day]],Table1[#All],3, FALSE),1,0)</f>
        <v>1</v>
      </c>
      <c r="N106">
        <f>Table3[[#This Row],[c1]]*Table3[[#This Row],[c2]]</f>
        <v>1</v>
      </c>
      <c r="O106" s="2">
        <v>121625</v>
      </c>
      <c r="P106" s="2">
        <v>177223</v>
      </c>
      <c r="Q106" s="2">
        <v>273379</v>
      </c>
      <c r="R106" s="2">
        <v>237548</v>
      </c>
      <c r="S106" s="2">
        <v>112669</v>
      </c>
      <c r="T106" s="2">
        <f>MIN(Table3[[#This Row],[t1]:[t5]])</f>
        <v>112669</v>
      </c>
      <c r="U106" s="2">
        <f>MAX(Table3[[#This Row],[t1]:[t5]])</f>
        <v>273379</v>
      </c>
      <c r="V106" s="2">
        <f>COUNTIFS(Table3[isValid],1,Table3[day],Table3[[#This Row],[day]],Table3[min],"&lt;"&amp;Table3[[#This Row],[min]])+1</f>
        <v>7</v>
      </c>
    </row>
    <row r="107" spans="7:22" x14ac:dyDescent="0.25">
      <c r="G107" t="str">
        <f>Table3[[#This Row],[isValid]]&amp;Table3[[#This Row],[day]]&amp;Table3[[#This Row],[rank]]</f>
        <v>1day064</v>
      </c>
      <c r="H107" t="s">
        <v>5</v>
      </c>
      <c r="I107" t="s">
        <v>39</v>
      </c>
      <c r="J107">
        <v>374927</v>
      </c>
      <c r="K107" s="1" t="s">
        <v>26</v>
      </c>
      <c r="L107">
        <f>IF(Table3[[#This Row],[a1]]=VLOOKUP(Table3[[#This Row],[day]],Table1[#All],2, FALSE),1,0)</f>
        <v>1</v>
      </c>
      <c r="M107">
        <f>IF(Table3[[#This Row],[a2]]=VLOOKUP(Table3[[#This Row],[day]],Table1[#All],3, FALSE),1,0)</f>
        <v>1</v>
      </c>
      <c r="N107">
        <f>Table3[[#This Row],[c1]]*Table3[[#This Row],[c2]]</f>
        <v>1</v>
      </c>
      <c r="O107" s="2">
        <v>10929</v>
      </c>
      <c r="P107" s="2">
        <v>11398</v>
      </c>
      <c r="Q107" s="2">
        <v>11244</v>
      </c>
      <c r="R107" s="2">
        <v>10982</v>
      </c>
      <c r="S107" s="2">
        <v>11665</v>
      </c>
      <c r="T107" s="2">
        <f>MIN(Table3[[#This Row],[t1]:[t5]])</f>
        <v>10929</v>
      </c>
      <c r="U107" s="2">
        <f>MAX(Table3[[#This Row],[t1]:[t5]])</f>
        <v>11665</v>
      </c>
      <c r="V107" s="2">
        <f>COUNTIFS(Table3[isValid],1,Table3[day],Table3[[#This Row],[day]],Table3[min],"&lt;"&amp;Table3[[#This Row],[min]])+1</f>
        <v>4</v>
      </c>
    </row>
    <row r="108" spans="7:22" x14ac:dyDescent="0.25">
      <c r="G108" t="str">
        <f>Table3[[#This Row],[isValid]]&amp;Table3[[#This Row],[day]]&amp;Table3[[#This Row],[rank]]</f>
        <v>1day075</v>
      </c>
      <c r="H108" t="s">
        <v>6</v>
      </c>
      <c r="I108" t="s">
        <v>39</v>
      </c>
      <c r="J108">
        <v>342730</v>
      </c>
      <c r="K108">
        <v>92335207</v>
      </c>
      <c r="L108">
        <f>IF(Table3[[#This Row],[a1]]=VLOOKUP(Table3[[#This Row],[day]],Table1[#All],2, FALSE),1,0)</f>
        <v>1</v>
      </c>
      <c r="M108">
        <f>IF(Table3[[#This Row],[a2]]=VLOOKUP(Table3[[#This Row],[day]],Table1[#All],3, FALSE),1,0)</f>
        <v>1</v>
      </c>
      <c r="N108">
        <f>Table3[[#This Row],[c1]]*Table3[[#This Row],[c2]]</f>
        <v>1</v>
      </c>
      <c r="O108" s="2">
        <v>2200977</v>
      </c>
      <c r="P108" s="2">
        <v>2214643</v>
      </c>
      <c r="Q108" s="2">
        <v>2304448</v>
      </c>
      <c r="R108" s="2">
        <v>2292728</v>
      </c>
      <c r="S108" s="2">
        <v>2216421</v>
      </c>
      <c r="T108" s="2">
        <f>MIN(Table3[[#This Row],[t1]:[t5]])</f>
        <v>2200977</v>
      </c>
      <c r="U108" s="2">
        <f>MAX(Table3[[#This Row],[t1]:[t5]])</f>
        <v>2304448</v>
      </c>
      <c r="V108" s="2">
        <f>COUNTIFS(Table3[isValid],1,Table3[day],Table3[[#This Row],[day]],Table3[min],"&lt;"&amp;Table3[[#This Row],[min]])+1</f>
        <v>5</v>
      </c>
    </row>
    <row r="109" spans="7:22" x14ac:dyDescent="0.25">
      <c r="G109" t="str">
        <f>Table3[[#This Row],[isValid]]&amp;Table3[[#This Row],[day]]&amp;Table3[[#This Row],[rank]]</f>
        <v>1day084</v>
      </c>
      <c r="H109" t="s">
        <v>7</v>
      </c>
      <c r="I109" t="s">
        <v>39</v>
      </c>
      <c r="J109">
        <v>493</v>
      </c>
      <c r="K109">
        <v>1010460</v>
      </c>
      <c r="L109">
        <f>IF(Table3[[#This Row],[a1]]=VLOOKUP(Table3[[#This Row],[day]],Table1[#All],2, FALSE),1,0)</f>
        <v>1</v>
      </c>
      <c r="M109">
        <f>IF(Table3[[#This Row],[a2]]=VLOOKUP(Table3[[#This Row],[day]],Table1[#All],3, FALSE),1,0)</f>
        <v>1</v>
      </c>
      <c r="N109">
        <f>Table3[[#This Row],[c1]]*Table3[[#This Row],[c2]]</f>
        <v>1</v>
      </c>
      <c r="O109" s="2">
        <v>25539</v>
      </c>
      <c r="P109" s="2">
        <v>24546</v>
      </c>
      <c r="Q109" s="2">
        <v>25704</v>
      </c>
      <c r="R109" s="2">
        <v>24654</v>
      </c>
      <c r="S109" s="2">
        <v>25448</v>
      </c>
      <c r="T109" s="2">
        <f>MIN(Table3[[#This Row],[t1]:[t5]])</f>
        <v>24546</v>
      </c>
      <c r="U109" s="2">
        <f>MAX(Table3[[#This Row],[t1]:[t5]])</f>
        <v>25704</v>
      </c>
      <c r="V109" s="2">
        <f>COUNTIFS(Table3[isValid],1,Table3[day],Table3[[#This Row],[day]],Table3[min],"&lt;"&amp;Table3[[#This Row],[min]])+1</f>
        <v>4</v>
      </c>
    </row>
    <row r="110" spans="7:22" hidden="1" x14ac:dyDescent="0.25">
      <c r="G110" t="str">
        <f>Table3[[#This Row],[isValid]]&amp;Table3[[#This Row],[day]]&amp;Table3[[#This Row],[rank]]</f>
        <v>0day092</v>
      </c>
      <c r="H110" t="s">
        <v>8</v>
      </c>
      <c r="I110" t="s">
        <v>39</v>
      </c>
      <c r="J110">
        <v>523</v>
      </c>
      <c r="K110">
        <v>920448</v>
      </c>
      <c r="L110">
        <f>IF(Table3[[#This Row],[a1]]=VLOOKUP(Table3[[#This Row],[day]],Table1[#All],2, FALSE),1,0)</f>
        <v>0</v>
      </c>
      <c r="M110">
        <f>IF(Table3[[#This Row],[a2]]=VLOOKUP(Table3[[#This Row],[day]],Table1[#All],3, FALSE),1,0)</f>
        <v>1</v>
      </c>
      <c r="N110">
        <f>Table3[[#This Row],[c1]]*Table3[[#This Row],[c2]]</f>
        <v>0</v>
      </c>
      <c r="O110" s="2">
        <v>12543</v>
      </c>
      <c r="P110" s="2">
        <v>12568</v>
      </c>
      <c r="Q110" s="2">
        <v>22947</v>
      </c>
      <c r="R110" s="2">
        <v>23399</v>
      </c>
      <c r="S110" s="2">
        <v>22616</v>
      </c>
      <c r="T110" s="2">
        <f>MIN(Table3[[#This Row],[t1]:[t5]])</f>
        <v>12543</v>
      </c>
      <c r="U110" s="2">
        <f>MAX(Table3[[#This Row],[t1]:[t5]])</f>
        <v>23399</v>
      </c>
      <c r="V110" s="2">
        <f>COUNTIFS(Table3[isValid],1,Table3[day],Table3[[#This Row],[day]],Table3[min],"&lt;"&amp;Table3[[#This Row],[min]])+1</f>
        <v>2</v>
      </c>
    </row>
    <row r="111" spans="7:22" x14ac:dyDescent="0.25">
      <c r="G111" t="str">
        <f>Table3[[#This Row],[isValid]]&amp;Table3[[#This Row],[day]]&amp;Table3[[#This Row],[rank]]</f>
        <v>1day103</v>
      </c>
      <c r="H111" t="s">
        <v>9</v>
      </c>
      <c r="I111" t="s">
        <v>39</v>
      </c>
      <c r="J111">
        <v>370407</v>
      </c>
      <c r="K111">
        <v>3249889609</v>
      </c>
      <c r="L111">
        <f>IF(Table3[[#This Row],[a1]]=VLOOKUP(Table3[[#This Row],[day]],Table1[#All],2, FALSE),1,0)</f>
        <v>1</v>
      </c>
      <c r="M111">
        <f>IF(Table3[[#This Row],[a2]]=VLOOKUP(Table3[[#This Row],[day]],Table1[#All],3, FALSE),1,0)</f>
        <v>1</v>
      </c>
      <c r="N111">
        <f>Table3[[#This Row],[c1]]*Table3[[#This Row],[c2]]</f>
        <v>1</v>
      </c>
      <c r="O111" s="2">
        <v>30869</v>
      </c>
      <c r="P111" s="2">
        <v>17563</v>
      </c>
      <c r="Q111" s="2">
        <v>17053</v>
      </c>
      <c r="R111" s="2">
        <v>17129</v>
      </c>
      <c r="S111" s="2">
        <v>17171</v>
      </c>
      <c r="T111" s="2">
        <f>MIN(Table3[[#This Row],[t1]:[t5]])</f>
        <v>17053</v>
      </c>
      <c r="U111" s="2">
        <f>MAX(Table3[[#This Row],[t1]:[t5]])</f>
        <v>30869</v>
      </c>
      <c r="V111" s="2">
        <f>COUNTIFS(Table3[isValid],1,Table3[day],Table3[[#This Row],[day]],Table3[min],"&lt;"&amp;Table3[[#This Row],[min]])+1</f>
        <v>3</v>
      </c>
    </row>
    <row r="112" spans="7:22" x14ac:dyDescent="0.25">
      <c r="G112" t="str">
        <f>Table3[[#This Row],[isValid]]&amp;Table3[[#This Row],[day]]&amp;Table3[[#This Row],[rank]]</f>
        <v>1day112</v>
      </c>
      <c r="H112" t="s">
        <v>10</v>
      </c>
      <c r="I112" t="s">
        <v>39</v>
      </c>
      <c r="J112">
        <v>1647</v>
      </c>
      <c r="K112">
        <v>348</v>
      </c>
      <c r="L112">
        <f>IF(Table3[[#This Row],[a1]]=VLOOKUP(Table3[[#This Row],[day]],Table1[#All],2, FALSE),1,0)</f>
        <v>1</v>
      </c>
      <c r="M112">
        <f>IF(Table3[[#This Row],[a2]]=VLOOKUP(Table3[[#This Row],[day]],Table1[#All],3, FALSE),1,0)</f>
        <v>1</v>
      </c>
      <c r="N112">
        <f>Table3[[#This Row],[c1]]*Table3[[#This Row],[c2]]</f>
        <v>1</v>
      </c>
      <c r="O112" s="2">
        <v>10393</v>
      </c>
      <c r="P112" s="2">
        <v>10209</v>
      </c>
      <c r="Q112" s="2">
        <v>10472</v>
      </c>
      <c r="R112" s="2">
        <v>10556</v>
      </c>
      <c r="S112" s="2">
        <v>17911</v>
      </c>
      <c r="T112" s="2">
        <f>MIN(Table3[[#This Row],[t1]:[t5]])</f>
        <v>10209</v>
      </c>
      <c r="U112" s="2">
        <f>MAX(Table3[[#This Row],[t1]:[t5]])</f>
        <v>17911</v>
      </c>
      <c r="V112" s="2">
        <f>COUNTIFS(Table3[isValid],1,Table3[day],Table3[[#This Row],[day]],Table3[min],"&lt;"&amp;Table3[[#This Row],[min]])+1</f>
        <v>2</v>
      </c>
    </row>
    <row r="113" spans="7:22" x14ac:dyDescent="0.25">
      <c r="G113" t="str">
        <f>Table3[[#This Row],[isValid]]&amp;Table3[[#This Row],[day]]&amp;Table3[[#This Row],[rank]]</f>
        <v>1day122</v>
      </c>
      <c r="H113" t="s">
        <v>11</v>
      </c>
      <c r="I113" t="s">
        <v>39</v>
      </c>
      <c r="J113">
        <v>5076</v>
      </c>
      <c r="K113">
        <v>145643</v>
      </c>
      <c r="L113">
        <f>IF(Table3[[#This Row],[a1]]=VLOOKUP(Table3[[#This Row],[day]],Table1[#All],2, FALSE),1,0)</f>
        <v>1</v>
      </c>
      <c r="M113">
        <f>IF(Table3[[#This Row],[a2]]=VLOOKUP(Table3[[#This Row],[day]],Table1[#All],3, FALSE),1,0)</f>
        <v>1</v>
      </c>
      <c r="N113">
        <f>Table3[[#This Row],[c1]]*Table3[[#This Row],[c2]]</f>
        <v>1</v>
      </c>
      <c r="O113" s="2">
        <v>400512</v>
      </c>
      <c r="P113" s="2">
        <v>395031</v>
      </c>
      <c r="Q113" s="2">
        <v>273624</v>
      </c>
      <c r="R113" s="2">
        <v>277354</v>
      </c>
      <c r="S113" s="2">
        <v>270427</v>
      </c>
      <c r="T113" s="2">
        <f>MIN(Table3[[#This Row],[t1]:[t5]])</f>
        <v>270427</v>
      </c>
      <c r="U113" s="2">
        <f>MAX(Table3[[#This Row],[t1]:[t5]])</f>
        <v>400512</v>
      </c>
      <c r="V113" s="2">
        <f>COUNTIFS(Table3[isValid],1,Table3[day],Table3[[#This Row],[day]],Table3[min],"&lt;"&amp;Table3[[#This Row],[min]])+1</f>
        <v>2</v>
      </c>
    </row>
    <row r="114" spans="7:22" x14ac:dyDescent="0.25">
      <c r="G114" t="str">
        <f>Table3[[#This Row],[isValid]]&amp;Table3[[#This Row],[day]]&amp;Table3[[#This Row],[rank]]</f>
        <v>1day131</v>
      </c>
      <c r="H114" t="s">
        <v>12</v>
      </c>
      <c r="I114" t="s">
        <v>39</v>
      </c>
      <c r="J114">
        <v>669</v>
      </c>
      <c r="K114" t="s">
        <v>27</v>
      </c>
      <c r="L114">
        <f>IF(Table3[[#This Row],[a1]]=VLOOKUP(Table3[[#This Row],[day]],Table1[#All],2, FALSE),1,0)</f>
        <v>1</v>
      </c>
      <c r="M114">
        <f>IF(Table3[[#This Row],[a2]]=VLOOKUP(Table3[[#This Row],[day]],Table1[#All],3, FALSE),1,0)</f>
        <v>1</v>
      </c>
      <c r="N114">
        <f>Table3[[#This Row],[c1]]*Table3[[#This Row],[c2]]</f>
        <v>1</v>
      </c>
      <c r="O114" s="2">
        <v>14789</v>
      </c>
      <c r="P114" s="2">
        <v>14279</v>
      </c>
      <c r="Q114" s="2">
        <v>14023</v>
      </c>
      <c r="R114" s="2">
        <v>14610</v>
      </c>
      <c r="S114" s="2">
        <v>14519</v>
      </c>
      <c r="T114" s="2">
        <f>MIN(Table3[[#This Row],[t1]:[t5]])</f>
        <v>14023</v>
      </c>
      <c r="U114" s="2">
        <f>MAX(Table3[[#This Row],[t1]:[t5]])</f>
        <v>14789</v>
      </c>
      <c r="V114" s="2">
        <f>COUNTIFS(Table3[isValid],1,Table3[day],Table3[[#This Row],[day]],Table3[min],"&lt;"&amp;Table3[[#This Row],[min]])+1</f>
        <v>1</v>
      </c>
    </row>
    <row r="115" spans="7:22" x14ac:dyDescent="0.25">
      <c r="G115" t="str">
        <f>Table3[[#This Row],[isValid]]&amp;Table3[[#This Row],[day]]&amp;Table3[[#This Row],[rank]]</f>
        <v>1day143</v>
      </c>
      <c r="H115" t="s">
        <v>13</v>
      </c>
      <c r="I115" t="s">
        <v>39</v>
      </c>
      <c r="J115">
        <v>3118</v>
      </c>
      <c r="K115" s="1" t="s">
        <v>28</v>
      </c>
      <c r="L115">
        <f>IF(Table3[[#This Row],[a1]]=VLOOKUP(Table3[[#This Row],[day]],Table1[#All],2, FALSE),1,0)</f>
        <v>1</v>
      </c>
      <c r="M115">
        <f>IF(Table3[[#This Row],[a2]]=VLOOKUP(Table3[[#This Row],[day]],Table1[#All],3, FALSE),1,0)</f>
        <v>1</v>
      </c>
      <c r="N115">
        <f>Table3[[#This Row],[c1]]*Table3[[#This Row],[c2]]</f>
        <v>1</v>
      </c>
      <c r="O115" s="2">
        <v>24647</v>
      </c>
      <c r="P115" s="2">
        <v>24156</v>
      </c>
      <c r="Q115" s="2">
        <v>25685</v>
      </c>
      <c r="R115" s="2">
        <v>25034</v>
      </c>
      <c r="S115" s="2">
        <v>13380</v>
      </c>
      <c r="T115" s="2">
        <f>MIN(Table3[[#This Row],[t1]:[t5]])</f>
        <v>13380</v>
      </c>
      <c r="U115" s="2">
        <f>MAX(Table3[[#This Row],[t1]:[t5]])</f>
        <v>25685</v>
      </c>
      <c r="V115" s="2">
        <f>COUNTIFS(Table3[isValid],1,Table3[day],Table3[[#This Row],[day]],Table3[min],"&lt;"&amp;Table3[[#This Row],[min]])+1</f>
        <v>3</v>
      </c>
    </row>
    <row r="116" spans="7:22" x14ac:dyDescent="0.25">
      <c r="G116" t="str">
        <f>Table3[[#This Row],[isValid]]&amp;Table3[[#This Row],[day]]&amp;Table3[[#This Row],[rank]]</f>
        <v>1day153</v>
      </c>
      <c r="H116" t="s">
        <v>14</v>
      </c>
      <c r="I116" t="s">
        <v>39</v>
      </c>
      <c r="J116">
        <v>456</v>
      </c>
      <c r="K116">
        <v>2831</v>
      </c>
      <c r="L116">
        <f>IF(Table3[[#This Row],[a1]]=VLOOKUP(Table3[[#This Row],[day]],Table1[#All],2, FALSE),1,0)</f>
        <v>1</v>
      </c>
      <c r="M116">
        <f>IF(Table3[[#This Row],[a2]]=VLOOKUP(Table3[[#This Row],[day]],Table1[#All],3, FALSE),1,0)</f>
        <v>1</v>
      </c>
      <c r="N116">
        <f>Table3[[#This Row],[c1]]*Table3[[#This Row],[c2]]</f>
        <v>1</v>
      </c>
      <c r="O116" s="2">
        <v>6137612</v>
      </c>
      <c r="P116" s="2">
        <v>5911657</v>
      </c>
      <c r="Q116" s="2">
        <v>6102729</v>
      </c>
      <c r="R116" s="2">
        <v>10475780</v>
      </c>
      <c r="S116" s="2">
        <v>8451470</v>
      </c>
      <c r="T116" s="2">
        <f>MIN(Table3[[#This Row],[t1]:[t5]])</f>
        <v>5911657</v>
      </c>
      <c r="U116" s="2">
        <f>MAX(Table3[[#This Row],[t1]:[t5]])</f>
        <v>10475780</v>
      </c>
      <c r="V116" s="2">
        <f>COUNTIFS(Table3[isValid],1,Table3[day],Table3[[#This Row],[day]],Table3[min],"&lt;"&amp;Table3[[#This Row],[min]])+1</f>
        <v>3</v>
      </c>
    </row>
    <row r="117" spans="7:22" x14ac:dyDescent="0.25">
      <c r="G117" t="str">
        <f>Table3[[#This Row],[isValid]]&amp;Table3[[#This Row],[day]]&amp;Table3[[#This Row],[rank]]</f>
        <v>1day163</v>
      </c>
      <c r="H117" t="s">
        <v>15</v>
      </c>
      <c r="I117" t="s">
        <v>39</v>
      </c>
      <c r="J117">
        <v>1014</v>
      </c>
      <c r="K117" s="1" t="s">
        <v>29</v>
      </c>
      <c r="L117">
        <f>IF(Table3[[#This Row],[a1]]=VLOOKUP(Table3[[#This Row],[day]],Table1[#All],2, FALSE),1,0)</f>
        <v>1</v>
      </c>
      <c r="M117">
        <f>IF(Table3[[#This Row],[a2]]=VLOOKUP(Table3[[#This Row],[day]],Table1[#All],3, FALSE),1,0)</f>
        <v>1</v>
      </c>
      <c r="N117">
        <f>Table3[[#This Row],[c1]]*Table3[[#This Row],[c2]]</f>
        <v>1</v>
      </c>
      <c r="O117" s="2">
        <v>14338</v>
      </c>
      <c r="P117" s="2">
        <v>14326</v>
      </c>
      <c r="Q117" s="2">
        <v>14529</v>
      </c>
      <c r="R117" s="2">
        <v>14567</v>
      </c>
      <c r="S117" s="2">
        <v>14544</v>
      </c>
      <c r="T117" s="2">
        <f>MIN(Table3[[#This Row],[t1]:[t5]])</f>
        <v>14326</v>
      </c>
      <c r="U117" s="2">
        <f>MAX(Table3[[#This Row],[t1]:[t5]])</f>
        <v>14567</v>
      </c>
      <c r="V117" s="2">
        <f>COUNTIFS(Table3[isValid],1,Table3[day],Table3[[#This Row],[day]],Table3[min],"&lt;"&amp;Table3[[#This Row],[min]])+1</f>
        <v>3</v>
      </c>
    </row>
    <row r="118" spans="7:22" x14ac:dyDescent="0.25">
      <c r="G118" t="str">
        <f>Table3[[#This Row],[isValid]]&amp;Table3[[#This Row],[day]]&amp;Table3[[#This Row],[rank]]</f>
        <v>1day172</v>
      </c>
      <c r="H118" t="s">
        <v>16</v>
      </c>
      <c r="I118" t="s">
        <v>39</v>
      </c>
      <c r="J118">
        <v>8646</v>
      </c>
      <c r="K118">
        <v>5945</v>
      </c>
      <c r="L118">
        <f>IF(Table3[[#This Row],[a1]]=VLOOKUP(Table3[[#This Row],[day]],Table1[#All],2, FALSE),1,0)</f>
        <v>1</v>
      </c>
      <c r="M118">
        <f>IF(Table3[[#This Row],[a2]]=VLOOKUP(Table3[[#This Row],[day]],Table1[#All],3, FALSE),1,0)</f>
        <v>1</v>
      </c>
      <c r="N118">
        <f>Table3[[#This Row],[c1]]*Table3[[#This Row],[c2]]</f>
        <v>1</v>
      </c>
      <c r="O118" s="2">
        <v>26913</v>
      </c>
      <c r="P118" s="2">
        <v>26445</v>
      </c>
      <c r="Q118" s="2">
        <v>47109</v>
      </c>
      <c r="R118" s="2">
        <v>46184</v>
      </c>
      <c r="S118" s="2">
        <v>46790</v>
      </c>
      <c r="T118" s="2">
        <f>MIN(Table3[[#This Row],[t1]:[t5]])</f>
        <v>26445</v>
      </c>
      <c r="U118" s="2">
        <f>MAX(Table3[[#This Row],[t1]:[t5]])</f>
        <v>47109</v>
      </c>
      <c r="V118" s="2">
        <f>COUNTIFS(Table3[isValid],1,Table3[day],Table3[[#This Row],[day]],Table3[min],"&lt;"&amp;Table3[[#This Row],[min]])+1</f>
        <v>2</v>
      </c>
    </row>
    <row r="119" spans="7:22" x14ac:dyDescent="0.25">
      <c r="G119" t="str">
        <f>Table3[[#This Row],[isValid]]&amp;Table3[[#This Row],[day]]&amp;Table3[[#This Row],[rank]]</f>
        <v>1day182</v>
      </c>
      <c r="H119" t="s">
        <v>17</v>
      </c>
      <c r="I119" t="s">
        <v>39</v>
      </c>
      <c r="J119">
        <v>3884</v>
      </c>
      <c r="K119">
        <v>4595</v>
      </c>
      <c r="L119">
        <f>IF(Table3[[#This Row],[a1]]=VLOOKUP(Table3[[#This Row],[day]],Table1[#All],2, FALSE),1,0)</f>
        <v>1</v>
      </c>
      <c r="M119">
        <f>IF(Table3[[#This Row],[a2]]=VLOOKUP(Table3[[#This Row],[day]],Table1[#All],3, FALSE),1,0)</f>
        <v>1</v>
      </c>
      <c r="N119">
        <f>Table3[[#This Row],[c1]]*Table3[[#This Row],[c2]]</f>
        <v>1</v>
      </c>
      <c r="O119" s="2">
        <v>495635</v>
      </c>
      <c r="P119" s="2">
        <v>493521</v>
      </c>
      <c r="Q119" s="2">
        <v>492581</v>
      </c>
      <c r="R119" s="2">
        <v>489188</v>
      </c>
      <c r="S119" s="2">
        <v>489398</v>
      </c>
      <c r="T119" s="2">
        <f>MIN(Table3[[#This Row],[t1]:[t5]])</f>
        <v>489188</v>
      </c>
      <c r="U119" s="2">
        <f>MAX(Table3[[#This Row],[t1]:[t5]])</f>
        <v>495635</v>
      </c>
      <c r="V119" s="2">
        <f>COUNTIFS(Table3[isValid],1,Table3[day],Table3[[#This Row],[day]],Table3[min],"&lt;"&amp;Table3[[#This Row],[min]])+1</f>
        <v>2</v>
      </c>
    </row>
    <row r="120" spans="7:22" x14ac:dyDescent="0.25">
      <c r="G120" t="str">
        <f>Table3[[#This Row],[isValid]]&amp;Table3[[#This Row],[day]]&amp;Table3[[#This Row],[rank]]</f>
        <v>1day191</v>
      </c>
      <c r="H120" t="s">
        <v>18</v>
      </c>
      <c r="I120" t="s">
        <v>39</v>
      </c>
      <c r="J120">
        <v>479</v>
      </c>
      <c r="K120">
        <v>13113</v>
      </c>
      <c r="L120">
        <f>IF(Table3[[#This Row],[a1]]=VLOOKUP(Table3[[#This Row],[day]],Table1[#All],2, FALSE),1,0)</f>
        <v>1</v>
      </c>
      <c r="M120">
        <f>IF(Table3[[#This Row],[a2]]=VLOOKUP(Table3[[#This Row],[day]],Table1[#All],3, FALSE),1,0)</f>
        <v>1</v>
      </c>
      <c r="N120">
        <f>Table3[[#This Row],[c1]]*Table3[[#This Row],[c2]]</f>
        <v>1</v>
      </c>
      <c r="O120" s="2">
        <v>664949</v>
      </c>
      <c r="P120" s="2">
        <v>650736</v>
      </c>
      <c r="Q120" s="2">
        <v>648172</v>
      </c>
      <c r="R120" s="2">
        <v>1301226</v>
      </c>
      <c r="S120" s="2">
        <v>1275844</v>
      </c>
      <c r="T120" s="2">
        <f>MIN(Table3[[#This Row],[t1]:[t5]])</f>
        <v>648172</v>
      </c>
      <c r="U120" s="2">
        <f>MAX(Table3[[#This Row],[t1]:[t5]])</f>
        <v>1301226</v>
      </c>
      <c r="V120" s="2">
        <f>COUNTIFS(Table3[isValid],1,Table3[day],Table3[[#This Row],[day]],Table3[min],"&lt;"&amp;Table3[[#This Row],[min]])+1</f>
        <v>1</v>
      </c>
    </row>
    <row r="121" spans="7:22" x14ac:dyDescent="0.25">
      <c r="G121" t="str">
        <f>Table3[[#This Row],[isValid]]&amp;Table3[[#This Row],[day]]&amp;Table3[[#This Row],[rank]]</f>
        <v>1day202</v>
      </c>
      <c r="H121" t="s">
        <v>19</v>
      </c>
      <c r="I121" t="s">
        <v>39</v>
      </c>
      <c r="J121">
        <v>5339</v>
      </c>
      <c r="K121">
        <v>18395</v>
      </c>
      <c r="L121">
        <f>IF(Table3[[#This Row],[a1]]=VLOOKUP(Table3[[#This Row],[day]],Table1[#All],2, FALSE),1,0)</f>
        <v>1</v>
      </c>
      <c r="M121">
        <f>IF(Table3[[#This Row],[a2]]=VLOOKUP(Table3[[#This Row],[day]],Table1[#All],3, FALSE),1,0)</f>
        <v>1</v>
      </c>
      <c r="N121">
        <f>Table3[[#This Row],[c1]]*Table3[[#This Row],[c2]]</f>
        <v>1</v>
      </c>
      <c r="O121" s="2">
        <v>1727346</v>
      </c>
      <c r="P121" s="2">
        <v>850501</v>
      </c>
      <c r="Q121" s="2">
        <v>884730</v>
      </c>
      <c r="R121" s="2">
        <v>45552</v>
      </c>
      <c r="S121" s="2">
        <v>867082</v>
      </c>
      <c r="T121" s="2">
        <f>MIN(Table3[[#This Row],[t1]:[t5]])</f>
        <v>45552</v>
      </c>
      <c r="U121" s="2">
        <f>MAX(Table3[[#This Row],[t1]:[t5]])</f>
        <v>1727346</v>
      </c>
      <c r="V121" s="2">
        <f>COUNTIFS(Table3[isValid],1,Table3[day],Table3[[#This Row],[day]],Table3[min],"&lt;"&amp;Table3[[#This Row],[min]])+1</f>
        <v>2</v>
      </c>
    </row>
    <row r="122" spans="7:22" hidden="1" x14ac:dyDescent="0.25">
      <c r="G122" t="str">
        <f>Table3[[#This Row],[isValid]]&amp;Table3[[#This Row],[day]]&amp;Table3[[#This Row],[rank]]</f>
        <v>0day211</v>
      </c>
      <c r="H122" t="s">
        <v>20</v>
      </c>
      <c r="I122" t="s">
        <v>39</v>
      </c>
      <c r="L122">
        <f>IF(Table3[[#This Row],[a1]]=VLOOKUP(Table3[[#This Row],[day]],Table1[#All],2, FALSE),1,0)</f>
        <v>0</v>
      </c>
      <c r="M122">
        <f>IF(Table3[[#This Row],[a2]]=VLOOKUP(Table3[[#This Row],[day]],Table1[#All],3, FALSE),1,0)</f>
        <v>0</v>
      </c>
      <c r="N122">
        <f>Table3[[#This Row],[c1]]*Table3[[#This Row],[c2]]</f>
        <v>0</v>
      </c>
      <c r="O122" s="2"/>
      <c r="P122" s="2"/>
      <c r="Q122" s="2"/>
      <c r="R122" s="2"/>
      <c r="S122" s="2"/>
      <c r="T122" s="2">
        <f>MIN(Table3[[#This Row],[t1]:[t5]])</f>
        <v>0</v>
      </c>
      <c r="U122" s="2">
        <f>MAX(Table3[[#This Row],[t1]:[t5]])</f>
        <v>0</v>
      </c>
      <c r="V122" s="2">
        <f>COUNTIFS(Table3[isValid],1,Table3[day],Table3[[#This Row],[day]],Table3[min],"&lt;"&amp;Table3[[#This Row],[min]])+1</f>
        <v>1</v>
      </c>
    </row>
    <row r="123" spans="7:22" hidden="1" x14ac:dyDescent="0.25">
      <c r="G123" t="str">
        <f>Table3[[#This Row],[isValid]]&amp;Table3[[#This Row],[day]]&amp;Table3[[#This Row],[rank]]</f>
        <v>0day221</v>
      </c>
      <c r="H123" t="s">
        <v>21</v>
      </c>
      <c r="I123" t="s">
        <v>39</v>
      </c>
      <c r="L123">
        <f>IF(Table3[[#This Row],[a1]]=VLOOKUP(Table3[[#This Row],[day]],Table1[#All],2, FALSE),1,0)</f>
        <v>0</v>
      </c>
      <c r="M123">
        <f>IF(Table3[[#This Row],[a2]]=VLOOKUP(Table3[[#This Row],[day]],Table1[#All],3, FALSE),1,0)</f>
        <v>0</v>
      </c>
      <c r="N123">
        <f>Table3[[#This Row],[c1]]*Table3[[#This Row],[c2]]</f>
        <v>0</v>
      </c>
      <c r="O123" s="2"/>
      <c r="P123" s="2"/>
      <c r="Q123" s="2"/>
      <c r="R123" s="2"/>
      <c r="S123" s="2"/>
      <c r="T123" s="2">
        <f>MIN(Table3[[#This Row],[t1]:[t5]])</f>
        <v>0</v>
      </c>
      <c r="U123" s="2">
        <f>MAX(Table3[[#This Row],[t1]:[t5]])</f>
        <v>0</v>
      </c>
      <c r="V123" s="2">
        <f>COUNTIFS(Table3[isValid],1,Table3[day],Table3[[#This Row],[day]],Table3[min],"&lt;"&amp;Table3[[#This Row],[min]])+1</f>
        <v>1</v>
      </c>
    </row>
    <row r="124" spans="7:22" hidden="1" x14ac:dyDescent="0.25">
      <c r="G124" t="str">
        <f>Table3[[#This Row],[isValid]]&amp;Table3[[#This Row],[day]]&amp;Table3[[#This Row],[rank]]</f>
        <v>0day231</v>
      </c>
      <c r="H124" t="s">
        <v>22</v>
      </c>
      <c r="I124" t="s">
        <v>39</v>
      </c>
      <c r="L124">
        <f>IF(Table3[[#This Row],[a1]]=VLOOKUP(Table3[[#This Row],[day]],Table1[#All],2, FALSE),1,0)</f>
        <v>0</v>
      </c>
      <c r="M124">
        <f>IF(Table3[[#This Row],[a2]]=VLOOKUP(Table3[[#This Row],[day]],Table1[#All],3, FALSE),1,0)</f>
        <v>0</v>
      </c>
      <c r="N124">
        <f>Table3[[#This Row],[c1]]*Table3[[#This Row],[c2]]</f>
        <v>0</v>
      </c>
      <c r="O124" s="2"/>
      <c r="P124" s="2"/>
      <c r="Q124" s="2"/>
      <c r="R124" s="2"/>
      <c r="S124" s="2"/>
      <c r="T124" s="2">
        <f>MIN(Table3[[#This Row],[t1]:[t5]])</f>
        <v>0</v>
      </c>
      <c r="U124" s="2">
        <f>MAX(Table3[[#This Row],[t1]:[t5]])</f>
        <v>0</v>
      </c>
      <c r="V124" s="2">
        <f>COUNTIFS(Table3[isValid],1,Table3[day],Table3[[#This Row],[day]],Table3[min],"&lt;"&amp;Table3[[#This Row],[min]])+1</f>
        <v>1</v>
      </c>
    </row>
    <row r="125" spans="7:22" hidden="1" x14ac:dyDescent="0.25">
      <c r="G125" t="str">
        <f>Table3[[#This Row],[isValid]]&amp;Table3[[#This Row],[day]]&amp;Table3[[#This Row],[rank]]</f>
        <v>0day241</v>
      </c>
      <c r="H125" t="s">
        <v>23</v>
      </c>
      <c r="I125" t="s">
        <v>39</v>
      </c>
      <c r="L125">
        <f>IF(Table3[[#This Row],[a1]]=VLOOKUP(Table3[[#This Row],[day]],Table1[#All],2, FALSE),1,0)</f>
        <v>0</v>
      </c>
      <c r="M125">
        <f>IF(Table3[[#This Row],[a2]]=VLOOKUP(Table3[[#This Row],[day]],Table1[#All],3, FALSE),1,0)</f>
        <v>0</v>
      </c>
      <c r="N125">
        <f>Table3[[#This Row],[c1]]*Table3[[#This Row],[c2]]</f>
        <v>0</v>
      </c>
      <c r="O125" s="2"/>
      <c r="P125" s="2"/>
      <c r="Q125" s="2"/>
      <c r="R125" s="2"/>
      <c r="S125" s="2"/>
      <c r="T125" s="2">
        <f>MIN(Table3[[#This Row],[t1]:[t5]])</f>
        <v>0</v>
      </c>
      <c r="U125" s="2">
        <f>MAX(Table3[[#This Row],[t1]:[t5]])</f>
        <v>0</v>
      </c>
      <c r="V125" s="2">
        <f>COUNTIFS(Table3[isValid],1,Table3[day],Table3[[#This Row],[day]],Table3[min],"&lt;"&amp;Table3[[#This Row],[min]])+1</f>
        <v>1</v>
      </c>
    </row>
    <row r="126" spans="7:22" hidden="1" x14ac:dyDescent="0.25">
      <c r="G126" t="str">
        <f>Table3[[#This Row],[isValid]]&amp;Table3[[#This Row],[day]]&amp;Table3[[#This Row],[rank]]</f>
        <v>0day251</v>
      </c>
      <c r="H126" t="s">
        <v>24</v>
      </c>
      <c r="I126" t="s">
        <v>39</v>
      </c>
      <c r="L126">
        <f>IF(Table3[[#This Row],[a1]]=VLOOKUP(Table3[[#This Row],[day]],Table1[#All],2, FALSE),1,0)</f>
        <v>0</v>
      </c>
      <c r="M126">
        <f>IF(Table3[[#This Row],[a2]]=VLOOKUP(Table3[[#This Row],[day]],Table1[#All],3, FALSE),1,0)</f>
        <v>1</v>
      </c>
      <c r="N126">
        <f>Table3[[#This Row],[c1]]*Table3[[#This Row],[c2]]</f>
        <v>0</v>
      </c>
      <c r="O126" s="2"/>
      <c r="P126" s="2"/>
      <c r="Q126" s="2"/>
      <c r="R126" s="2"/>
      <c r="S126" s="2"/>
      <c r="T126" s="2">
        <f>MIN(Table3[[#This Row],[t1]:[t5]])</f>
        <v>0</v>
      </c>
      <c r="U126" s="2">
        <f>MAX(Table3[[#This Row],[t1]:[t5]])</f>
        <v>0</v>
      </c>
      <c r="V126" s="2">
        <f>COUNTIFS(Table3[isValid],1,Table3[day],Table3[[#This Row],[day]],Table3[min],"&lt;"&amp;Table3[[#This Row],[min]])+1</f>
        <v>1</v>
      </c>
    </row>
    <row r="127" spans="7:22" x14ac:dyDescent="0.25">
      <c r="G127" t="str">
        <f>Table3[[#This Row],[isValid]]&amp;Table3[[#This Row],[day]]&amp;Table3[[#This Row],[rank]]</f>
        <v>1day011</v>
      </c>
      <c r="H127" t="s">
        <v>0</v>
      </c>
      <c r="I127" t="s">
        <v>40</v>
      </c>
      <c r="J127">
        <v>1316</v>
      </c>
      <c r="K127">
        <v>1344</v>
      </c>
      <c r="L127">
        <f>IF(Table3[[#This Row],[a1]]=VLOOKUP(Table3[[#This Row],[day]],Table1[#All],2, FALSE),1,0)</f>
        <v>1</v>
      </c>
      <c r="M127">
        <f>IF(Table3[[#This Row],[a2]]=VLOOKUP(Table3[[#This Row],[day]],Table1[#All],3, FALSE),1,0)</f>
        <v>1</v>
      </c>
      <c r="N127">
        <f>Table3[[#This Row],[c1]]*Table3[[#This Row],[c2]]</f>
        <v>1</v>
      </c>
      <c r="O127" s="2">
        <v>380</v>
      </c>
      <c r="P127" s="2">
        <v>180</v>
      </c>
      <c r="Q127" s="2">
        <v>168</v>
      </c>
      <c r="R127" s="2">
        <v>182</v>
      </c>
      <c r="S127" s="2">
        <v>176</v>
      </c>
      <c r="T127" s="2">
        <f>MIN(Table3[[#This Row],[t1]:[t5]])</f>
        <v>168</v>
      </c>
      <c r="U127" s="2">
        <f>MAX(Table3[[#This Row],[t1]:[t5]])</f>
        <v>380</v>
      </c>
      <c r="V127" s="2">
        <f>COUNTIFS(Table3[isValid],1,Table3[day],Table3[[#This Row],[day]],Table3[min],"&lt;"&amp;Table3[[#This Row],[min]])+1</f>
        <v>1</v>
      </c>
    </row>
    <row r="128" spans="7:22" x14ac:dyDescent="0.25">
      <c r="G128" t="str">
        <f>Table3[[#This Row],[isValid]]&amp;Table3[[#This Row],[day]]&amp;Table3[[#This Row],[rank]]</f>
        <v>1day021</v>
      </c>
      <c r="H128" t="s">
        <v>1</v>
      </c>
      <c r="I128" t="s">
        <v>40</v>
      </c>
      <c r="J128">
        <v>2102357</v>
      </c>
      <c r="K128">
        <v>2101031224</v>
      </c>
      <c r="L128">
        <f>IF(Table3[[#This Row],[a1]]=VLOOKUP(Table3[[#This Row],[day]],Table1[#All],2, FALSE),1,0)</f>
        <v>1</v>
      </c>
      <c r="M128">
        <f>IF(Table3[[#This Row],[a2]]=VLOOKUP(Table3[[#This Row],[day]],Table1[#All],3, FALSE),1,0)</f>
        <v>1</v>
      </c>
      <c r="N128">
        <f>Table3[[#This Row],[c1]]*Table3[[#This Row],[c2]]</f>
        <v>1</v>
      </c>
      <c r="O128" s="2">
        <v>110</v>
      </c>
      <c r="P128" s="2">
        <v>106</v>
      </c>
      <c r="Q128" s="2">
        <v>99</v>
      </c>
      <c r="R128" s="2">
        <v>110</v>
      </c>
      <c r="S128" s="2">
        <v>107</v>
      </c>
      <c r="T128" s="2">
        <f>MIN(Table3[[#This Row],[t1]:[t5]])</f>
        <v>99</v>
      </c>
      <c r="U128" s="2">
        <f>MAX(Table3[[#This Row],[t1]:[t5]])</f>
        <v>110</v>
      </c>
      <c r="V128" s="2">
        <f>COUNTIFS(Table3[isValid],1,Table3[day],Table3[[#This Row],[day]],Table3[min],"&lt;"&amp;Table3[[#This Row],[min]])+1</f>
        <v>1</v>
      </c>
    </row>
    <row r="129" spans="7:22" x14ac:dyDescent="0.25">
      <c r="G129" t="str">
        <f>Table3[[#This Row],[isValid]]&amp;Table3[[#This Row],[day]]&amp;Table3[[#This Row],[rank]]</f>
        <v>1day031</v>
      </c>
      <c r="H129" t="s">
        <v>2</v>
      </c>
      <c r="I129" t="s">
        <v>40</v>
      </c>
      <c r="J129">
        <v>3882564</v>
      </c>
      <c r="K129">
        <v>3385170</v>
      </c>
      <c r="L129">
        <f>IF(Table3[[#This Row],[a1]]=VLOOKUP(Table3[[#This Row],[day]],Table1[#All],2, FALSE),1,0)</f>
        <v>1</v>
      </c>
      <c r="M129">
        <f>IF(Table3[[#This Row],[a2]]=VLOOKUP(Table3[[#This Row],[day]],Table1[#All],3, FALSE),1,0)</f>
        <v>1</v>
      </c>
      <c r="N129">
        <f>Table3[[#This Row],[c1]]*Table3[[#This Row],[c2]]</f>
        <v>1</v>
      </c>
      <c r="O129" s="2">
        <v>141</v>
      </c>
      <c r="P129" s="2">
        <v>114</v>
      </c>
      <c r="Q129" s="2">
        <v>106</v>
      </c>
      <c r="R129" s="2">
        <v>109</v>
      </c>
      <c r="S129" s="2">
        <v>106</v>
      </c>
      <c r="T129" s="2">
        <f>MIN(Table3[[#This Row],[t1]:[t5]])</f>
        <v>106</v>
      </c>
      <c r="U129" s="2">
        <f>MAX(Table3[[#This Row],[t1]:[t5]])</f>
        <v>141</v>
      </c>
      <c r="V129" s="2">
        <f>COUNTIFS(Table3[isValid],1,Table3[day],Table3[[#This Row],[day]],Table3[min],"&lt;"&amp;Table3[[#This Row],[min]])+1</f>
        <v>1</v>
      </c>
    </row>
    <row r="130" spans="7:22" x14ac:dyDescent="0.25">
      <c r="G130" t="str">
        <f>Table3[[#This Row],[isValid]]&amp;Table3[[#This Row],[day]]&amp;Table3[[#This Row],[rank]]</f>
        <v>1day041</v>
      </c>
      <c r="H130" t="s">
        <v>3</v>
      </c>
      <c r="I130" t="s">
        <v>40</v>
      </c>
      <c r="J130">
        <v>14093</v>
      </c>
      <c r="K130">
        <v>17388</v>
      </c>
      <c r="L130">
        <f>IF(Table3[[#This Row],[a1]]=VLOOKUP(Table3[[#This Row],[day]],Table1[#All],2, FALSE),1,0)</f>
        <v>1</v>
      </c>
      <c r="M130">
        <f>IF(Table3[[#This Row],[a2]]=VLOOKUP(Table3[[#This Row],[day]],Table1[#All],3, FALSE),1,0)</f>
        <v>1</v>
      </c>
      <c r="N130">
        <f>Table3[[#This Row],[c1]]*Table3[[#This Row],[c2]]</f>
        <v>1</v>
      </c>
      <c r="O130" s="2">
        <v>898</v>
      </c>
      <c r="P130" s="2">
        <v>878</v>
      </c>
      <c r="Q130" s="2">
        <v>910</v>
      </c>
      <c r="R130" s="2">
        <v>844</v>
      </c>
      <c r="S130" s="2">
        <v>885</v>
      </c>
      <c r="T130" s="2">
        <f>MIN(Table3[[#This Row],[t1]:[t5]])</f>
        <v>844</v>
      </c>
      <c r="U130" s="2">
        <f>MAX(Table3[[#This Row],[t1]:[t5]])</f>
        <v>910</v>
      </c>
      <c r="V130" s="2">
        <f>COUNTIFS(Table3[isValid],1,Table3[day],Table3[[#This Row],[day]],Table3[min],"&lt;"&amp;Table3[[#This Row],[min]])+1</f>
        <v>1</v>
      </c>
    </row>
    <row r="131" spans="7:22" x14ac:dyDescent="0.25">
      <c r="G131" t="str">
        <f>Table3[[#This Row],[isValid]]&amp;Table3[[#This Row],[day]]&amp;Table3[[#This Row],[rank]]</f>
        <v>1day051</v>
      </c>
      <c r="H131" t="s">
        <v>4</v>
      </c>
      <c r="I131" t="s">
        <v>40</v>
      </c>
      <c r="J131">
        <v>6548</v>
      </c>
      <c r="K131">
        <v>19663</v>
      </c>
      <c r="L131">
        <f>IF(Table3[[#This Row],[a1]]=VLOOKUP(Table3[[#This Row],[day]],Table1[#All],2, FALSE),1,0)</f>
        <v>1</v>
      </c>
      <c r="M131">
        <f>IF(Table3[[#This Row],[a2]]=VLOOKUP(Table3[[#This Row],[day]],Table1[#All],3, FALSE),1,0)</f>
        <v>1</v>
      </c>
      <c r="N131">
        <f>Table3[[#This Row],[c1]]*Table3[[#This Row],[c2]]</f>
        <v>1</v>
      </c>
      <c r="O131" s="2">
        <v>5235</v>
      </c>
      <c r="P131" s="2">
        <v>3839</v>
      </c>
      <c r="Q131" s="2">
        <v>3162</v>
      </c>
      <c r="R131" s="2">
        <v>3335</v>
      </c>
      <c r="S131" s="2">
        <v>3165</v>
      </c>
      <c r="T131" s="2">
        <f>MIN(Table3[[#This Row],[t1]:[t5]])</f>
        <v>3162</v>
      </c>
      <c r="U131" s="2">
        <f>MAX(Table3[[#This Row],[t1]:[t5]])</f>
        <v>5235</v>
      </c>
      <c r="V131" s="2">
        <f>COUNTIFS(Table3[isValid],1,Table3[day],Table3[[#This Row],[day]],Table3[min],"&lt;"&amp;Table3[[#This Row],[min]])+1</f>
        <v>1</v>
      </c>
    </row>
    <row r="132" spans="7:22" x14ac:dyDescent="0.25">
      <c r="G132" t="str">
        <f>Table3[[#This Row],[isValid]]&amp;Table3[[#This Row],[day]]&amp;Table3[[#This Row],[rank]]</f>
        <v>1day061</v>
      </c>
      <c r="H132" t="s">
        <v>5</v>
      </c>
      <c r="I132" t="s">
        <v>40</v>
      </c>
      <c r="J132">
        <v>374927</v>
      </c>
      <c r="K132" s="1" t="s">
        <v>26</v>
      </c>
      <c r="L132">
        <f>IF(Table3[[#This Row],[a1]]=VLOOKUP(Table3[[#This Row],[day]],Table1[#All],2, FALSE),1,0)</f>
        <v>1</v>
      </c>
      <c r="M132">
        <f>IF(Table3[[#This Row],[a2]]=VLOOKUP(Table3[[#This Row],[day]],Table1[#All],3, FALSE),1,0)</f>
        <v>1</v>
      </c>
      <c r="N132">
        <f>Table3[[#This Row],[c1]]*Table3[[#This Row],[c2]]</f>
        <v>1</v>
      </c>
      <c r="O132" s="2">
        <v>59</v>
      </c>
      <c r="P132" s="2">
        <v>53</v>
      </c>
      <c r="Q132" s="2">
        <v>53</v>
      </c>
      <c r="R132" s="2">
        <v>55</v>
      </c>
      <c r="S132" s="2">
        <v>47</v>
      </c>
      <c r="T132" s="2">
        <f>MIN(Table3[[#This Row],[t1]:[t5]])</f>
        <v>47</v>
      </c>
      <c r="U132" s="2">
        <f>MAX(Table3[[#This Row],[t1]:[t5]])</f>
        <v>59</v>
      </c>
      <c r="V132" s="2">
        <f>COUNTIFS(Table3[isValid],1,Table3[day],Table3[[#This Row],[day]],Table3[min],"&lt;"&amp;Table3[[#This Row],[min]])+1</f>
        <v>1</v>
      </c>
    </row>
    <row r="133" spans="7:22" x14ac:dyDescent="0.25">
      <c r="G133" t="str">
        <f>Table3[[#This Row],[isValid]]&amp;Table3[[#This Row],[day]]&amp;Table3[[#This Row],[rank]]</f>
        <v>1day072</v>
      </c>
      <c r="H133" t="s">
        <v>6</v>
      </c>
      <c r="I133" t="s">
        <v>40</v>
      </c>
      <c r="J133">
        <v>342730</v>
      </c>
      <c r="K133">
        <v>92335207</v>
      </c>
      <c r="L133">
        <f>IF(Table3[[#This Row],[a1]]=VLOOKUP(Table3[[#This Row],[day]],Table1[#All],2, FALSE),1,0)</f>
        <v>1</v>
      </c>
      <c r="M133">
        <f>IF(Table3[[#This Row],[a2]]=VLOOKUP(Table3[[#This Row],[day]],Table1[#All],3, FALSE),1,0)</f>
        <v>1</v>
      </c>
      <c r="N133">
        <f>Table3[[#This Row],[c1]]*Table3[[#This Row],[c2]]</f>
        <v>1</v>
      </c>
      <c r="O133" s="2">
        <v>1894</v>
      </c>
      <c r="P133" s="2">
        <v>1825</v>
      </c>
      <c r="Q133" s="2">
        <v>1969</v>
      </c>
      <c r="R133" s="2">
        <v>1852</v>
      </c>
      <c r="S133" s="2">
        <v>1939</v>
      </c>
      <c r="T133" s="2">
        <f>MIN(Table3[[#This Row],[t1]:[t5]])</f>
        <v>1825</v>
      </c>
      <c r="U133" s="2">
        <f>MAX(Table3[[#This Row],[t1]:[t5]])</f>
        <v>1969</v>
      </c>
      <c r="V133" s="2">
        <f>COUNTIFS(Table3[isValid],1,Table3[day],Table3[[#This Row],[day]],Table3[min],"&lt;"&amp;Table3[[#This Row],[min]])+1</f>
        <v>2</v>
      </c>
    </row>
    <row r="134" spans="7:22" hidden="1" x14ac:dyDescent="0.25">
      <c r="G134" t="str">
        <f>Table3[[#This Row],[isValid]]&amp;Table3[[#This Row],[day]]&amp;Table3[[#This Row],[rank]]</f>
        <v>0day081</v>
      </c>
      <c r="H134" t="s">
        <v>7</v>
      </c>
      <c r="I134" t="s">
        <v>40</v>
      </c>
      <c r="L134">
        <f>IF(Table3[[#This Row],[a1]]=VLOOKUP(Table3[[#This Row],[day]],Table1[#All],2, FALSE),1,0)</f>
        <v>0</v>
      </c>
      <c r="M134">
        <f>IF(Table3[[#This Row],[a2]]=VLOOKUP(Table3[[#This Row],[day]],Table1[#All],3, FALSE),1,0)</f>
        <v>0</v>
      </c>
      <c r="N134">
        <f>Table3[[#This Row],[c1]]*Table3[[#This Row],[c2]]</f>
        <v>0</v>
      </c>
      <c r="O134" s="2"/>
      <c r="P134" s="2"/>
      <c r="Q134" s="2"/>
      <c r="R134" s="2"/>
      <c r="S134" s="2"/>
      <c r="T134" s="2">
        <f>MIN(Table3[[#This Row],[t1]:[t5]])</f>
        <v>0</v>
      </c>
      <c r="U134" s="2">
        <f>MAX(Table3[[#This Row],[t1]:[t5]])</f>
        <v>0</v>
      </c>
      <c r="V134" s="2">
        <f>COUNTIFS(Table3[isValid],1,Table3[day],Table3[[#This Row],[day]],Table3[min],"&lt;"&amp;Table3[[#This Row],[min]])+1</f>
        <v>1</v>
      </c>
    </row>
    <row r="135" spans="7:22" hidden="1" x14ac:dyDescent="0.25">
      <c r="G135" t="str">
        <f>Table3[[#This Row],[isValid]]&amp;Table3[[#This Row],[day]]&amp;Table3[[#This Row],[rank]]</f>
        <v>0day091</v>
      </c>
      <c r="H135" t="s">
        <v>8</v>
      </c>
      <c r="I135" t="s">
        <v>40</v>
      </c>
      <c r="L135">
        <f>IF(Table3[[#This Row],[a1]]=VLOOKUP(Table3[[#This Row],[day]],Table1[#All],2, FALSE),1,0)</f>
        <v>0</v>
      </c>
      <c r="M135">
        <f>IF(Table3[[#This Row],[a2]]=VLOOKUP(Table3[[#This Row],[day]],Table1[#All],3, FALSE),1,0)</f>
        <v>0</v>
      </c>
      <c r="N135">
        <f>Table3[[#This Row],[c1]]*Table3[[#This Row],[c2]]</f>
        <v>0</v>
      </c>
      <c r="O135" s="2"/>
      <c r="P135" s="2"/>
      <c r="Q135" s="2"/>
      <c r="R135" s="2"/>
      <c r="S135" s="2"/>
      <c r="T135" s="2">
        <f>MIN(Table3[[#This Row],[t1]:[t5]])</f>
        <v>0</v>
      </c>
      <c r="U135" s="2">
        <f>MAX(Table3[[#This Row],[t1]:[t5]])</f>
        <v>0</v>
      </c>
      <c r="V135" s="2">
        <f>COUNTIFS(Table3[isValid],1,Table3[day],Table3[[#This Row],[day]],Table3[min],"&lt;"&amp;Table3[[#This Row],[min]])+1</f>
        <v>1</v>
      </c>
    </row>
    <row r="136" spans="7:22" hidden="1" x14ac:dyDescent="0.25">
      <c r="G136" t="str">
        <f>Table3[[#This Row],[isValid]]&amp;Table3[[#This Row],[day]]&amp;Table3[[#This Row],[rank]]</f>
        <v>0day101</v>
      </c>
      <c r="H136" t="s">
        <v>9</v>
      </c>
      <c r="I136" t="s">
        <v>40</v>
      </c>
      <c r="L136">
        <f>IF(Table3[[#This Row],[a1]]=VLOOKUP(Table3[[#This Row],[day]],Table1[#All],2, FALSE),1,0)</f>
        <v>0</v>
      </c>
      <c r="M136">
        <f>IF(Table3[[#This Row],[a2]]=VLOOKUP(Table3[[#This Row],[day]],Table1[#All],3, FALSE),1,0)</f>
        <v>0</v>
      </c>
      <c r="N136">
        <f>Table3[[#This Row],[c1]]*Table3[[#This Row],[c2]]</f>
        <v>0</v>
      </c>
      <c r="O136" s="2"/>
      <c r="P136" s="2"/>
      <c r="Q136" s="2"/>
      <c r="R136" s="2"/>
      <c r="S136" s="2"/>
      <c r="T136" s="2">
        <f>MIN(Table3[[#This Row],[t1]:[t5]])</f>
        <v>0</v>
      </c>
      <c r="U136" s="2">
        <f>MAX(Table3[[#This Row],[t1]:[t5]])</f>
        <v>0</v>
      </c>
      <c r="V136" s="2">
        <f>COUNTIFS(Table3[isValid],1,Table3[day],Table3[[#This Row],[day]],Table3[min],"&lt;"&amp;Table3[[#This Row],[min]])+1</f>
        <v>1</v>
      </c>
    </row>
    <row r="137" spans="7:22" hidden="1" x14ac:dyDescent="0.25">
      <c r="G137" t="str">
        <f>Table3[[#This Row],[isValid]]&amp;Table3[[#This Row],[day]]&amp;Table3[[#This Row],[rank]]</f>
        <v>0day111</v>
      </c>
      <c r="H137" t="s">
        <v>10</v>
      </c>
      <c r="I137" t="s">
        <v>40</v>
      </c>
      <c r="L137">
        <f>IF(Table3[[#This Row],[a1]]=VLOOKUP(Table3[[#This Row],[day]],Table1[#All],2, FALSE),1,0)</f>
        <v>0</v>
      </c>
      <c r="M137">
        <f>IF(Table3[[#This Row],[a2]]=VLOOKUP(Table3[[#This Row],[day]],Table1[#All],3, FALSE),1,0)</f>
        <v>0</v>
      </c>
      <c r="N137">
        <f>Table3[[#This Row],[c1]]*Table3[[#This Row],[c2]]</f>
        <v>0</v>
      </c>
      <c r="O137" s="2"/>
      <c r="P137" s="2"/>
      <c r="Q137" s="2"/>
      <c r="R137" s="2"/>
      <c r="S137" s="2"/>
      <c r="T137" s="2">
        <f>MIN(Table3[[#This Row],[t1]:[t5]])</f>
        <v>0</v>
      </c>
      <c r="U137" s="2">
        <f>MAX(Table3[[#This Row],[t1]:[t5]])</f>
        <v>0</v>
      </c>
      <c r="V137" s="2">
        <f>COUNTIFS(Table3[isValid],1,Table3[day],Table3[[#This Row],[day]],Table3[min],"&lt;"&amp;Table3[[#This Row],[min]])+1</f>
        <v>1</v>
      </c>
    </row>
    <row r="138" spans="7:22" hidden="1" x14ac:dyDescent="0.25">
      <c r="G138" t="str">
        <f>Table3[[#This Row],[isValid]]&amp;Table3[[#This Row],[day]]&amp;Table3[[#This Row],[rank]]</f>
        <v>0day121</v>
      </c>
      <c r="H138" t="s">
        <v>11</v>
      </c>
      <c r="I138" t="s">
        <v>40</v>
      </c>
      <c r="L138">
        <f>IF(Table3[[#This Row],[a1]]=VLOOKUP(Table3[[#This Row],[day]],Table1[#All],2, FALSE),1,0)</f>
        <v>0</v>
      </c>
      <c r="M138">
        <f>IF(Table3[[#This Row],[a2]]=VLOOKUP(Table3[[#This Row],[day]],Table1[#All],3, FALSE),1,0)</f>
        <v>0</v>
      </c>
      <c r="N138">
        <f>Table3[[#This Row],[c1]]*Table3[[#This Row],[c2]]</f>
        <v>0</v>
      </c>
      <c r="O138" s="2"/>
      <c r="P138" s="2"/>
      <c r="Q138" s="2"/>
      <c r="R138" s="2"/>
      <c r="S138" s="2"/>
      <c r="T138" s="2">
        <f>MIN(Table3[[#This Row],[t1]:[t5]])</f>
        <v>0</v>
      </c>
      <c r="U138" s="2">
        <f>MAX(Table3[[#This Row],[t1]:[t5]])</f>
        <v>0</v>
      </c>
      <c r="V138" s="2">
        <f>COUNTIFS(Table3[isValid],1,Table3[day],Table3[[#This Row],[day]],Table3[min],"&lt;"&amp;Table3[[#This Row],[min]])+1</f>
        <v>1</v>
      </c>
    </row>
    <row r="139" spans="7:22" hidden="1" x14ac:dyDescent="0.25">
      <c r="G139" t="str">
        <f>Table3[[#This Row],[isValid]]&amp;Table3[[#This Row],[day]]&amp;Table3[[#This Row],[rank]]</f>
        <v>0day131</v>
      </c>
      <c r="H139" t="s">
        <v>12</v>
      </c>
      <c r="I139" t="s">
        <v>40</v>
      </c>
      <c r="L139">
        <f>IF(Table3[[#This Row],[a1]]=VLOOKUP(Table3[[#This Row],[day]],Table1[#All],2, FALSE),1,0)</f>
        <v>0</v>
      </c>
      <c r="M139">
        <f>IF(Table3[[#This Row],[a2]]=VLOOKUP(Table3[[#This Row],[day]],Table1[#All],3, FALSE),1,0)</f>
        <v>0</v>
      </c>
      <c r="N139">
        <f>Table3[[#This Row],[c1]]*Table3[[#This Row],[c2]]</f>
        <v>0</v>
      </c>
      <c r="O139" s="2"/>
      <c r="P139" s="2"/>
      <c r="Q139" s="2"/>
      <c r="R139" s="2"/>
      <c r="S139" s="2"/>
      <c r="T139" s="2">
        <f>MIN(Table3[[#This Row],[t1]:[t5]])</f>
        <v>0</v>
      </c>
      <c r="U139" s="2">
        <f>MAX(Table3[[#This Row],[t1]:[t5]])</f>
        <v>0</v>
      </c>
      <c r="V139" s="2">
        <f>COUNTIFS(Table3[isValid],1,Table3[day],Table3[[#This Row],[day]],Table3[min],"&lt;"&amp;Table3[[#This Row],[min]])+1</f>
        <v>1</v>
      </c>
    </row>
    <row r="140" spans="7:22" hidden="1" x14ac:dyDescent="0.25">
      <c r="G140" t="str">
        <f>Table3[[#This Row],[isValid]]&amp;Table3[[#This Row],[day]]&amp;Table3[[#This Row],[rank]]</f>
        <v>0day141</v>
      </c>
      <c r="H140" t="s">
        <v>13</v>
      </c>
      <c r="I140" t="s">
        <v>40</v>
      </c>
      <c r="L140">
        <f>IF(Table3[[#This Row],[a1]]=VLOOKUP(Table3[[#This Row],[day]],Table1[#All],2, FALSE),1,0)</f>
        <v>0</v>
      </c>
      <c r="M140">
        <f>IF(Table3[[#This Row],[a2]]=VLOOKUP(Table3[[#This Row],[day]],Table1[#All],3, FALSE),1,0)</f>
        <v>0</v>
      </c>
      <c r="N140">
        <f>Table3[[#This Row],[c1]]*Table3[[#This Row],[c2]]</f>
        <v>0</v>
      </c>
      <c r="O140" s="2"/>
      <c r="P140" s="2"/>
      <c r="Q140" s="2"/>
      <c r="R140" s="2"/>
      <c r="S140" s="2"/>
      <c r="T140" s="2">
        <f>MIN(Table3[[#This Row],[t1]:[t5]])</f>
        <v>0</v>
      </c>
      <c r="U140" s="2">
        <f>MAX(Table3[[#This Row],[t1]:[t5]])</f>
        <v>0</v>
      </c>
      <c r="V140" s="2">
        <f>COUNTIFS(Table3[isValid],1,Table3[day],Table3[[#This Row],[day]],Table3[min],"&lt;"&amp;Table3[[#This Row],[min]])+1</f>
        <v>1</v>
      </c>
    </row>
    <row r="141" spans="7:22" hidden="1" x14ac:dyDescent="0.25">
      <c r="G141" t="str">
        <f>Table3[[#This Row],[isValid]]&amp;Table3[[#This Row],[day]]&amp;Table3[[#This Row],[rank]]</f>
        <v>0day151</v>
      </c>
      <c r="H141" t="s">
        <v>14</v>
      </c>
      <c r="I141" t="s">
        <v>40</v>
      </c>
      <c r="L141">
        <f>IF(Table3[[#This Row],[a1]]=VLOOKUP(Table3[[#This Row],[day]],Table1[#All],2, FALSE),1,0)</f>
        <v>0</v>
      </c>
      <c r="M141">
        <f>IF(Table3[[#This Row],[a2]]=VLOOKUP(Table3[[#This Row],[day]],Table1[#All],3, FALSE),1,0)</f>
        <v>0</v>
      </c>
      <c r="N141">
        <f>Table3[[#This Row],[c1]]*Table3[[#This Row],[c2]]</f>
        <v>0</v>
      </c>
      <c r="O141" s="2"/>
      <c r="P141" s="2"/>
      <c r="Q141" s="2"/>
      <c r="R141" s="2"/>
      <c r="S141" s="2"/>
      <c r="T141" s="2">
        <f>MIN(Table3[[#This Row],[t1]:[t5]])</f>
        <v>0</v>
      </c>
      <c r="U141" s="2">
        <f>MAX(Table3[[#This Row],[t1]:[t5]])</f>
        <v>0</v>
      </c>
      <c r="V141" s="2">
        <f>COUNTIFS(Table3[isValid],1,Table3[day],Table3[[#This Row],[day]],Table3[min],"&lt;"&amp;Table3[[#This Row],[min]])+1</f>
        <v>1</v>
      </c>
    </row>
    <row r="142" spans="7:22" hidden="1" x14ac:dyDescent="0.25">
      <c r="G142" t="str">
        <f>Table3[[#This Row],[isValid]]&amp;Table3[[#This Row],[day]]&amp;Table3[[#This Row],[rank]]</f>
        <v>0day161</v>
      </c>
      <c r="H142" t="s">
        <v>15</v>
      </c>
      <c r="I142" t="s">
        <v>40</v>
      </c>
      <c r="L142">
        <f>IF(Table3[[#This Row],[a1]]=VLOOKUP(Table3[[#This Row],[day]],Table1[#All],2, FALSE),1,0)</f>
        <v>0</v>
      </c>
      <c r="M142">
        <f>IF(Table3[[#This Row],[a2]]=VLOOKUP(Table3[[#This Row],[day]],Table1[#All],3, FALSE),1,0)</f>
        <v>0</v>
      </c>
      <c r="N142">
        <f>Table3[[#This Row],[c1]]*Table3[[#This Row],[c2]]</f>
        <v>0</v>
      </c>
      <c r="O142" s="2"/>
      <c r="P142" s="2"/>
      <c r="Q142" s="2"/>
      <c r="R142" s="2"/>
      <c r="S142" s="2"/>
      <c r="T142" s="2">
        <f>MIN(Table3[[#This Row],[t1]:[t5]])</f>
        <v>0</v>
      </c>
      <c r="U142" s="2">
        <f>MAX(Table3[[#This Row],[t1]:[t5]])</f>
        <v>0</v>
      </c>
      <c r="V142" s="2">
        <f>COUNTIFS(Table3[isValid],1,Table3[day],Table3[[#This Row],[day]],Table3[min],"&lt;"&amp;Table3[[#This Row],[min]])+1</f>
        <v>1</v>
      </c>
    </row>
    <row r="143" spans="7:22" hidden="1" x14ac:dyDescent="0.25">
      <c r="G143" t="str">
        <f>Table3[[#This Row],[isValid]]&amp;Table3[[#This Row],[day]]&amp;Table3[[#This Row],[rank]]</f>
        <v>0day171</v>
      </c>
      <c r="H143" t="s">
        <v>16</v>
      </c>
      <c r="I143" t="s">
        <v>40</v>
      </c>
      <c r="L143">
        <f>IF(Table3[[#This Row],[a1]]=VLOOKUP(Table3[[#This Row],[day]],Table1[#All],2, FALSE),1,0)</f>
        <v>0</v>
      </c>
      <c r="M143">
        <f>IF(Table3[[#This Row],[a2]]=VLOOKUP(Table3[[#This Row],[day]],Table1[#All],3, FALSE),1,0)</f>
        <v>0</v>
      </c>
      <c r="N143">
        <f>Table3[[#This Row],[c1]]*Table3[[#This Row],[c2]]</f>
        <v>0</v>
      </c>
      <c r="O143" s="2"/>
      <c r="P143" s="2"/>
      <c r="Q143" s="2"/>
      <c r="R143" s="2"/>
      <c r="S143" s="2"/>
      <c r="T143" s="2">
        <f>MIN(Table3[[#This Row],[t1]:[t5]])</f>
        <v>0</v>
      </c>
      <c r="U143" s="2">
        <f>MAX(Table3[[#This Row],[t1]:[t5]])</f>
        <v>0</v>
      </c>
      <c r="V143" s="2">
        <f>COUNTIFS(Table3[isValid],1,Table3[day],Table3[[#This Row],[day]],Table3[min],"&lt;"&amp;Table3[[#This Row],[min]])+1</f>
        <v>1</v>
      </c>
    </row>
    <row r="144" spans="7:22" hidden="1" x14ac:dyDescent="0.25">
      <c r="G144" t="str">
        <f>Table3[[#This Row],[isValid]]&amp;Table3[[#This Row],[day]]&amp;Table3[[#This Row],[rank]]</f>
        <v>0day181</v>
      </c>
      <c r="H144" t="s">
        <v>17</v>
      </c>
      <c r="I144" t="s">
        <v>40</v>
      </c>
      <c r="L144">
        <f>IF(Table3[[#This Row],[a1]]=VLOOKUP(Table3[[#This Row],[day]],Table1[#All],2, FALSE),1,0)</f>
        <v>0</v>
      </c>
      <c r="M144">
        <f>IF(Table3[[#This Row],[a2]]=VLOOKUP(Table3[[#This Row],[day]],Table1[#All],3, FALSE),1,0)</f>
        <v>0</v>
      </c>
      <c r="N144">
        <f>Table3[[#This Row],[c1]]*Table3[[#This Row],[c2]]</f>
        <v>0</v>
      </c>
      <c r="O144" s="2"/>
      <c r="P144" s="2"/>
      <c r="Q144" s="2"/>
      <c r="R144" s="2"/>
      <c r="S144" s="2"/>
      <c r="T144" s="2">
        <f>MIN(Table3[[#This Row],[t1]:[t5]])</f>
        <v>0</v>
      </c>
      <c r="U144" s="2">
        <f>MAX(Table3[[#This Row],[t1]:[t5]])</f>
        <v>0</v>
      </c>
      <c r="V144" s="2">
        <f>COUNTIFS(Table3[isValid],1,Table3[day],Table3[[#This Row],[day]],Table3[min],"&lt;"&amp;Table3[[#This Row],[min]])+1</f>
        <v>1</v>
      </c>
    </row>
    <row r="145" spans="7:22" hidden="1" x14ac:dyDescent="0.25">
      <c r="G145" t="str">
        <f>Table3[[#This Row],[isValid]]&amp;Table3[[#This Row],[day]]&amp;Table3[[#This Row],[rank]]</f>
        <v>0day191</v>
      </c>
      <c r="H145" t="s">
        <v>18</v>
      </c>
      <c r="I145" t="s">
        <v>40</v>
      </c>
      <c r="L145">
        <f>IF(Table3[[#This Row],[a1]]=VLOOKUP(Table3[[#This Row],[day]],Table1[#All],2, FALSE),1,0)</f>
        <v>0</v>
      </c>
      <c r="M145">
        <f>IF(Table3[[#This Row],[a2]]=VLOOKUP(Table3[[#This Row],[day]],Table1[#All],3, FALSE),1,0)</f>
        <v>0</v>
      </c>
      <c r="N145">
        <f>Table3[[#This Row],[c1]]*Table3[[#This Row],[c2]]</f>
        <v>0</v>
      </c>
      <c r="O145" s="2"/>
      <c r="P145" s="2"/>
      <c r="Q145" s="2"/>
      <c r="R145" s="2"/>
      <c r="S145" s="2"/>
      <c r="T145" s="2">
        <f>MIN(Table3[[#This Row],[t1]:[t5]])</f>
        <v>0</v>
      </c>
      <c r="U145" s="2">
        <f>MAX(Table3[[#This Row],[t1]:[t5]])</f>
        <v>0</v>
      </c>
      <c r="V145" s="2">
        <f>COUNTIFS(Table3[isValid],1,Table3[day],Table3[[#This Row],[day]],Table3[min],"&lt;"&amp;Table3[[#This Row],[min]])+1</f>
        <v>1</v>
      </c>
    </row>
    <row r="146" spans="7:22" hidden="1" x14ac:dyDescent="0.25">
      <c r="G146" t="str">
        <f>Table3[[#This Row],[isValid]]&amp;Table3[[#This Row],[day]]&amp;Table3[[#This Row],[rank]]</f>
        <v>0day201</v>
      </c>
      <c r="H146" t="s">
        <v>19</v>
      </c>
      <c r="I146" t="s">
        <v>40</v>
      </c>
      <c r="L146">
        <f>IF(Table3[[#This Row],[a1]]=VLOOKUP(Table3[[#This Row],[day]],Table1[#All],2, FALSE),1,0)</f>
        <v>0</v>
      </c>
      <c r="M146">
        <f>IF(Table3[[#This Row],[a2]]=VLOOKUP(Table3[[#This Row],[day]],Table1[#All],3, FALSE),1,0)</f>
        <v>0</v>
      </c>
      <c r="N146">
        <f>Table3[[#This Row],[c1]]*Table3[[#This Row],[c2]]</f>
        <v>0</v>
      </c>
      <c r="O146" s="2"/>
      <c r="P146" s="2"/>
      <c r="Q146" s="2"/>
      <c r="R146" s="2"/>
      <c r="S146" s="2"/>
      <c r="T146" s="2">
        <f>MIN(Table3[[#This Row],[t1]:[t5]])</f>
        <v>0</v>
      </c>
      <c r="U146" s="2">
        <f>MAX(Table3[[#This Row],[t1]:[t5]])</f>
        <v>0</v>
      </c>
      <c r="V146" s="2">
        <f>COUNTIFS(Table3[isValid],1,Table3[day],Table3[[#This Row],[day]],Table3[min],"&lt;"&amp;Table3[[#This Row],[min]])+1</f>
        <v>1</v>
      </c>
    </row>
    <row r="147" spans="7:22" hidden="1" x14ac:dyDescent="0.25">
      <c r="G147" t="str">
        <f>Table3[[#This Row],[isValid]]&amp;Table3[[#This Row],[day]]&amp;Table3[[#This Row],[rank]]</f>
        <v>0day211</v>
      </c>
      <c r="H147" t="s">
        <v>20</v>
      </c>
      <c r="I147" t="s">
        <v>40</v>
      </c>
      <c r="L147">
        <f>IF(Table3[[#This Row],[a1]]=VLOOKUP(Table3[[#This Row],[day]],Table1[#All],2, FALSE),1,0)</f>
        <v>0</v>
      </c>
      <c r="M147">
        <f>IF(Table3[[#This Row],[a2]]=VLOOKUP(Table3[[#This Row],[day]],Table1[#All],3, FALSE),1,0)</f>
        <v>0</v>
      </c>
      <c r="N147">
        <f>Table3[[#This Row],[c1]]*Table3[[#This Row],[c2]]</f>
        <v>0</v>
      </c>
      <c r="O147" s="2"/>
      <c r="P147" s="2"/>
      <c r="Q147" s="2"/>
      <c r="R147" s="2"/>
      <c r="S147" s="2"/>
      <c r="T147" s="2">
        <f>MIN(Table3[[#This Row],[t1]:[t5]])</f>
        <v>0</v>
      </c>
      <c r="U147" s="2">
        <f>MAX(Table3[[#This Row],[t1]:[t5]])</f>
        <v>0</v>
      </c>
      <c r="V147" s="2">
        <f>COUNTIFS(Table3[isValid],1,Table3[day],Table3[[#This Row],[day]],Table3[min],"&lt;"&amp;Table3[[#This Row],[min]])+1</f>
        <v>1</v>
      </c>
    </row>
    <row r="148" spans="7:22" hidden="1" x14ac:dyDescent="0.25">
      <c r="G148" t="str">
        <f>Table3[[#This Row],[isValid]]&amp;Table3[[#This Row],[day]]&amp;Table3[[#This Row],[rank]]</f>
        <v>0day221</v>
      </c>
      <c r="H148" t="s">
        <v>21</v>
      </c>
      <c r="I148" t="s">
        <v>40</v>
      </c>
      <c r="L148">
        <f>IF(Table3[[#This Row],[a1]]=VLOOKUP(Table3[[#This Row],[day]],Table1[#All],2, FALSE),1,0)</f>
        <v>0</v>
      </c>
      <c r="M148">
        <f>IF(Table3[[#This Row],[a2]]=VLOOKUP(Table3[[#This Row],[day]],Table1[#All],3, FALSE),1,0)</f>
        <v>0</v>
      </c>
      <c r="N148">
        <f>Table3[[#This Row],[c1]]*Table3[[#This Row],[c2]]</f>
        <v>0</v>
      </c>
      <c r="O148" s="2"/>
      <c r="P148" s="2"/>
      <c r="Q148" s="2"/>
      <c r="R148" s="2"/>
      <c r="S148" s="2"/>
      <c r="T148" s="2">
        <f>MIN(Table3[[#This Row],[t1]:[t5]])</f>
        <v>0</v>
      </c>
      <c r="U148" s="2">
        <f>MAX(Table3[[#This Row],[t1]:[t5]])</f>
        <v>0</v>
      </c>
      <c r="V148" s="2">
        <f>COUNTIFS(Table3[isValid],1,Table3[day],Table3[[#This Row],[day]],Table3[min],"&lt;"&amp;Table3[[#This Row],[min]])+1</f>
        <v>1</v>
      </c>
    </row>
    <row r="149" spans="7:22" hidden="1" x14ac:dyDescent="0.25">
      <c r="G149" t="str">
        <f>Table3[[#This Row],[isValid]]&amp;Table3[[#This Row],[day]]&amp;Table3[[#This Row],[rank]]</f>
        <v>0day231</v>
      </c>
      <c r="H149" t="s">
        <v>22</v>
      </c>
      <c r="I149" t="s">
        <v>40</v>
      </c>
      <c r="L149">
        <f>IF(Table3[[#This Row],[a1]]=VLOOKUP(Table3[[#This Row],[day]],Table1[#All],2, FALSE),1,0)</f>
        <v>0</v>
      </c>
      <c r="M149">
        <f>IF(Table3[[#This Row],[a2]]=VLOOKUP(Table3[[#This Row],[day]],Table1[#All],3, FALSE),1,0)</f>
        <v>0</v>
      </c>
      <c r="N149">
        <f>Table3[[#This Row],[c1]]*Table3[[#This Row],[c2]]</f>
        <v>0</v>
      </c>
      <c r="O149" s="2"/>
      <c r="P149" s="2"/>
      <c r="Q149" s="2"/>
      <c r="R149" s="2"/>
      <c r="S149" s="2"/>
      <c r="T149" s="2">
        <f>MIN(Table3[[#This Row],[t1]:[t5]])</f>
        <v>0</v>
      </c>
      <c r="U149" s="2">
        <f>MAX(Table3[[#This Row],[t1]:[t5]])</f>
        <v>0</v>
      </c>
      <c r="V149" s="2">
        <f>COUNTIFS(Table3[isValid],1,Table3[day],Table3[[#This Row],[day]],Table3[min],"&lt;"&amp;Table3[[#This Row],[min]])+1</f>
        <v>1</v>
      </c>
    </row>
    <row r="150" spans="7:22" hidden="1" x14ac:dyDescent="0.25">
      <c r="G150" t="str">
        <f>Table3[[#This Row],[isValid]]&amp;Table3[[#This Row],[day]]&amp;Table3[[#This Row],[rank]]</f>
        <v>0day241</v>
      </c>
      <c r="H150" t="s">
        <v>23</v>
      </c>
      <c r="I150" t="s">
        <v>40</v>
      </c>
      <c r="L150">
        <f>IF(Table3[[#This Row],[a1]]=VLOOKUP(Table3[[#This Row],[day]],Table1[#All],2, FALSE),1,0)</f>
        <v>0</v>
      </c>
      <c r="M150">
        <f>IF(Table3[[#This Row],[a2]]=VLOOKUP(Table3[[#This Row],[day]],Table1[#All],3, FALSE),1,0)</f>
        <v>0</v>
      </c>
      <c r="N150">
        <f>Table3[[#This Row],[c1]]*Table3[[#This Row],[c2]]</f>
        <v>0</v>
      </c>
      <c r="O150" s="2"/>
      <c r="P150" s="2"/>
      <c r="Q150" s="2"/>
      <c r="R150" s="2"/>
      <c r="S150" s="2"/>
      <c r="T150" s="2">
        <f>MIN(Table3[[#This Row],[t1]:[t5]])</f>
        <v>0</v>
      </c>
      <c r="U150" s="2">
        <f>MAX(Table3[[#This Row],[t1]:[t5]])</f>
        <v>0</v>
      </c>
      <c r="V150" s="2">
        <f>COUNTIFS(Table3[isValid],1,Table3[day],Table3[[#This Row],[day]],Table3[min],"&lt;"&amp;Table3[[#This Row],[min]])+1</f>
        <v>1</v>
      </c>
    </row>
    <row r="151" spans="7:22" hidden="1" x14ac:dyDescent="0.25">
      <c r="G151" t="str">
        <f>Table3[[#This Row],[isValid]]&amp;Table3[[#This Row],[day]]&amp;Table3[[#This Row],[rank]]</f>
        <v>0day251</v>
      </c>
      <c r="H151" t="s">
        <v>24</v>
      </c>
      <c r="I151" t="s">
        <v>40</v>
      </c>
      <c r="L151">
        <f>IF(Table3[[#This Row],[a1]]=VLOOKUP(Table3[[#This Row],[day]],Table1[#All],2, FALSE),1,0)</f>
        <v>0</v>
      </c>
      <c r="M151">
        <f>IF(Table3[[#This Row],[a2]]=VLOOKUP(Table3[[#This Row],[day]],Table1[#All],3, FALSE),1,0)</f>
        <v>1</v>
      </c>
      <c r="N151">
        <f>Table3[[#This Row],[c1]]*Table3[[#This Row],[c2]]</f>
        <v>0</v>
      </c>
      <c r="O151" s="2"/>
      <c r="P151" s="2"/>
      <c r="Q151" s="2"/>
      <c r="R151" s="2"/>
      <c r="S151" s="2"/>
      <c r="T151" s="2">
        <f>MIN(Table3[[#This Row],[t1]:[t5]])</f>
        <v>0</v>
      </c>
      <c r="U151" s="2">
        <f>MAX(Table3[[#This Row],[t1]:[t5]])</f>
        <v>0</v>
      </c>
      <c r="V151" s="2">
        <f>COUNTIFS(Table3[isValid],1,Table3[day],Table3[[#This Row],[day]],Table3[min],"&lt;"&amp;Table3[[#This Row],[min]])+1</f>
        <v>1</v>
      </c>
    </row>
    <row r="152" spans="7:22" x14ac:dyDescent="0.25">
      <c r="G152" t="str">
        <f>Table3[[#This Row],[isValid]]&amp;Table3[[#This Row],[day]]&amp;Table3[[#This Row],[rank]]</f>
        <v>1day012</v>
      </c>
      <c r="H152" t="s">
        <v>0</v>
      </c>
      <c r="I152" t="s">
        <v>41</v>
      </c>
      <c r="J152">
        <v>1316</v>
      </c>
      <c r="K152">
        <v>1344</v>
      </c>
      <c r="L152">
        <f>IF(Table3[[#This Row],[a1]]=VLOOKUP(Table3[[#This Row],[day]],Table1[#All],2, FALSE),1,0)</f>
        <v>1</v>
      </c>
      <c r="M152">
        <f>IF(Table3[[#This Row],[a2]]=VLOOKUP(Table3[[#This Row],[day]],Table1[#All],3, FALSE),1,0)</f>
        <v>1</v>
      </c>
      <c r="N152">
        <f>Table3[[#This Row],[c1]]*Table3[[#This Row],[c2]]</f>
        <v>1</v>
      </c>
      <c r="O152" s="2">
        <v>330</v>
      </c>
      <c r="P152" s="2">
        <v>266</v>
      </c>
      <c r="Q152" s="2">
        <v>266</v>
      </c>
      <c r="R152" s="2">
        <v>277</v>
      </c>
      <c r="S152" s="2">
        <v>272</v>
      </c>
      <c r="T152" s="2">
        <f>MIN(Table3[[#This Row],[t1]:[t5]])</f>
        <v>266</v>
      </c>
      <c r="U152" s="2">
        <f>MAX(Table3[[#This Row],[t1]:[t5]])</f>
        <v>330</v>
      </c>
      <c r="V152" s="2">
        <f>COUNTIFS(Table3[isValid],1,Table3[day],Table3[[#This Row],[day]],Table3[min],"&lt;"&amp;Table3[[#This Row],[min]])+1</f>
        <v>2</v>
      </c>
    </row>
    <row r="153" spans="7:22" x14ac:dyDescent="0.25">
      <c r="G153" t="str">
        <f>Table3[[#This Row],[isValid]]&amp;Table3[[#This Row],[day]]&amp;Table3[[#This Row],[rank]]</f>
        <v>1day022</v>
      </c>
      <c r="H153" t="s">
        <v>1</v>
      </c>
      <c r="I153" t="s">
        <v>41</v>
      </c>
      <c r="J153">
        <v>2102357</v>
      </c>
      <c r="K153">
        <v>2101031224</v>
      </c>
      <c r="L153">
        <f>IF(Table3[[#This Row],[a1]]=VLOOKUP(Table3[[#This Row],[day]],Table1[#All],2, FALSE),1,0)</f>
        <v>1</v>
      </c>
      <c r="M153">
        <f>IF(Table3[[#This Row],[a2]]=VLOOKUP(Table3[[#This Row],[day]],Table1[#All],3, FALSE),1,0)</f>
        <v>1</v>
      </c>
      <c r="N153">
        <f>Table3[[#This Row],[c1]]*Table3[[#This Row],[c2]]</f>
        <v>1</v>
      </c>
      <c r="O153" s="2">
        <v>293</v>
      </c>
      <c r="P153" s="2">
        <v>273</v>
      </c>
      <c r="Q153" s="2">
        <v>267</v>
      </c>
      <c r="R153" s="2">
        <v>580</v>
      </c>
      <c r="S153" s="2">
        <v>264</v>
      </c>
      <c r="T153" s="2">
        <f>MIN(Table3[[#This Row],[t1]:[t5]])</f>
        <v>264</v>
      </c>
      <c r="U153" s="2">
        <f>MAX(Table3[[#This Row],[t1]:[t5]])</f>
        <v>580</v>
      </c>
      <c r="V153" s="2">
        <f>COUNTIFS(Table3[isValid],1,Table3[day],Table3[[#This Row],[day]],Table3[min],"&lt;"&amp;Table3[[#This Row],[min]])+1</f>
        <v>2</v>
      </c>
    </row>
    <row r="154" spans="7:22" x14ac:dyDescent="0.25">
      <c r="G154" t="str">
        <f>Table3[[#This Row],[isValid]]&amp;Table3[[#This Row],[day]]&amp;Table3[[#This Row],[rank]]</f>
        <v>1day032</v>
      </c>
      <c r="H154" t="s">
        <v>2</v>
      </c>
      <c r="I154" t="s">
        <v>41</v>
      </c>
      <c r="J154">
        <v>3882564</v>
      </c>
      <c r="K154">
        <v>3385170</v>
      </c>
      <c r="L154">
        <f>IF(Table3[[#This Row],[a1]]=VLOOKUP(Table3[[#This Row],[day]],Table1[#All],2, FALSE),1,0)</f>
        <v>1</v>
      </c>
      <c r="M154">
        <f>IF(Table3[[#This Row],[a2]]=VLOOKUP(Table3[[#This Row],[day]],Table1[#All],3, FALSE),1,0)</f>
        <v>1</v>
      </c>
      <c r="N154">
        <f>Table3[[#This Row],[c1]]*Table3[[#This Row],[c2]]</f>
        <v>1</v>
      </c>
      <c r="O154" s="2">
        <v>464</v>
      </c>
      <c r="P154" s="2">
        <v>439</v>
      </c>
      <c r="Q154" s="2">
        <v>497</v>
      </c>
      <c r="R154" s="2">
        <v>435</v>
      </c>
      <c r="S154" s="2">
        <v>419</v>
      </c>
      <c r="T154" s="2">
        <f>MIN(Table3[[#This Row],[t1]:[t5]])</f>
        <v>419</v>
      </c>
      <c r="U154" s="2">
        <f>MAX(Table3[[#This Row],[t1]:[t5]])</f>
        <v>497</v>
      </c>
      <c r="V154" s="2">
        <f>COUNTIFS(Table3[isValid],1,Table3[day],Table3[[#This Row],[day]],Table3[min],"&lt;"&amp;Table3[[#This Row],[min]])+1</f>
        <v>2</v>
      </c>
    </row>
    <row r="155" spans="7:22" x14ac:dyDescent="0.25">
      <c r="G155" t="str">
        <f>Table3[[#This Row],[isValid]]&amp;Table3[[#This Row],[day]]&amp;Table3[[#This Row],[rank]]</f>
        <v>1day042</v>
      </c>
      <c r="H155" t="s">
        <v>3</v>
      </c>
      <c r="I155" t="s">
        <v>41</v>
      </c>
      <c r="J155">
        <v>14093</v>
      </c>
      <c r="K155">
        <v>17388</v>
      </c>
      <c r="L155">
        <f>IF(Table3[[#This Row],[a1]]=VLOOKUP(Table3[[#This Row],[day]],Table1[#All],2, FALSE),1,0)</f>
        <v>1</v>
      </c>
      <c r="M155">
        <f>IF(Table3[[#This Row],[a2]]=VLOOKUP(Table3[[#This Row],[day]],Table1[#All],3, FALSE),1,0)</f>
        <v>1</v>
      </c>
      <c r="N155">
        <f>Table3[[#This Row],[c1]]*Table3[[#This Row],[c2]]</f>
        <v>1</v>
      </c>
      <c r="O155" s="2">
        <v>1693</v>
      </c>
      <c r="P155" s="2">
        <v>1709</v>
      </c>
      <c r="Q155" s="2">
        <v>1826</v>
      </c>
      <c r="R155" s="2">
        <v>1629</v>
      </c>
      <c r="S155" s="2">
        <v>1723</v>
      </c>
      <c r="T155" s="2">
        <f>MIN(Table3[[#This Row],[t1]:[t5]])</f>
        <v>1629</v>
      </c>
      <c r="U155" s="2">
        <f>MAX(Table3[[#This Row],[t1]:[t5]])</f>
        <v>1826</v>
      </c>
      <c r="V155" s="2">
        <f>COUNTIFS(Table3[isValid],1,Table3[day],Table3[[#This Row],[day]],Table3[min],"&lt;"&amp;Table3[[#This Row],[min]])+1</f>
        <v>2</v>
      </c>
    </row>
    <row r="156" spans="7:22" x14ac:dyDescent="0.25">
      <c r="G156" t="str">
        <f>Table3[[#This Row],[isValid]]&amp;Table3[[#This Row],[day]]&amp;Table3[[#This Row],[rank]]</f>
        <v>1day055</v>
      </c>
      <c r="H156" t="s">
        <v>4</v>
      </c>
      <c r="I156" t="s">
        <v>41</v>
      </c>
      <c r="J156">
        <v>6548</v>
      </c>
      <c r="K156">
        <v>19663</v>
      </c>
      <c r="L156">
        <f>IF(Table3[[#This Row],[a1]]=VLOOKUP(Table3[[#This Row],[day]],Table1[#All],2, FALSE),1,0)</f>
        <v>1</v>
      </c>
      <c r="M156">
        <f>IF(Table3[[#This Row],[a2]]=VLOOKUP(Table3[[#This Row],[day]],Table1[#All],3, FALSE),1,0)</f>
        <v>1</v>
      </c>
      <c r="N156">
        <f>Table3[[#This Row],[c1]]*Table3[[#This Row],[c2]]</f>
        <v>1</v>
      </c>
      <c r="O156" s="2">
        <v>91145</v>
      </c>
      <c r="P156" s="2">
        <v>87774</v>
      </c>
      <c r="Q156" s="2">
        <v>92508</v>
      </c>
      <c r="R156" s="2">
        <v>108940</v>
      </c>
      <c r="S156" s="2">
        <v>104865</v>
      </c>
      <c r="T156" s="2">
        <f>MIN(Table3[[#This Row],[t1]:[t5]])</f>
        <v>87774</v>
      </c>
      <c r="U156" s="2">
        <f>MAX(Table3[[#This Row],[t1]:[t5]])</f>
        <v>108940</v>
      </c>
      <c r="V156" s="2">
        <f>COUNTIFS(Table3[isValid],1,Table3[day],Table3[[#This Row],[day]],Table3[min],"&lt;"&amp;Table3[[#This Row],[min]])+1</f>
        <v>5</v>
      </c>
    </row>
    <row r="157" spans="7:22" x14ac:dyDescent="0.25">
      <c r="G157" t="str">
        <f>Table3[[#This Row],[isValid]]&amp;Table3[[#This Row],[day]]&amp;Table3[[#This Row],[rank]]</f>
        <v>1day062</v>
      </c>
      <c r="H157" t="s">
        <v>5</v>
      </c>
      <c r="I157" t="s">
        <v>41</v>
      </c>
      <c r="J157">
        <v>374927</v>
      </c>
      <c r="K157" s="1" t="s">
        <v>26</v>
      </c>
      <c r="L157">
        <f>IF(Table3[[#This Row],[a1]]=VLOOKUP(Table3[[#This Row],[day]],Table1[#All],2, FALSE),1,0)</f>
        <v>1</v>
      </c>
      <c r="M157">
        <f>IF(Table3[[#This Row],[a2]]=VLOOKUP(Table3[[#This Row],[day]],Table1[#All],3, FALSE),1,0)</f>
        <v>1</v>
      </c>
      <c r="N157">
        <f>Table3[[#This Row],[c1]]*Table3[[#This Row],[c2]]</f>
        <v>1</v>
      </c>
      <c r="O157" s="2">
        <v>155</v>
      </c>
      <c r="P157" s="2">
        <v>105</v>
      </c>
      <c r="Q157" s="2">
        <v>120</v>
      </c>
      <c r="R157" s="2">
        <v>104</v>
      </c>
      <c r="S157" s="2">
        <v>100</v>
      </c>
      <c r="T157" s="2">
        <f>MIN(Table3[[#This Row],[t1]:[t5]])</f>
        <v>100</v>
      </c>
      <c r="U157" s="2">
        <f>MAX(Table3[[#This Row],[t1]:[t5]])</f>
        <v>155</v>
      </c>
      <c r="V157" s="2">
        <f>COUNTIFS(Table3[isValid],1,Table3[day],Table3[[#This Row],[day]],Table3[min],"&lt;"&amp;Table3[[#This Row],[min]])+1</f>
        <v>2</v>
      </c>
    </row>
    <row r="158" spans="7:22" x14ac:dyDescent="0.25">
      <c r="G158" t="str">
        <f>Table3[[#This Row],[isValid]]&amp;Table3[[#This Row],[day]]&amp;Table3[[#This Row],[rank]]</f>
        <v>1day071</v>
      </c>
      <c r="H158" t="s">
        <v>6</v>
      </c>
      <c r="I158" t="s">
        <v>41</v>
      </c>
      <c r="J158">
        <v>342730</v>
      </c>
      <c r="K158">
        <v>92335207</v>
      </c>
      <c r="L158">
        <f>IF(Table3[[#This Row],[a1]]=VLOOKUP(Table3[[#This Row],[day]],Table1[#All],2, FALSE),1,0)</f>
        <v>1</v>
      </c>
      <c r="M158">
        <f>IF(Table3[[#This Row],[a2]]=VLOOKUP(Table3[[#This Row],[day]],Table1[#All],3, FALSE),1,0)</f>
        <v>1</v>
      </c>
      <c r="N158">
        <f>Table3[[#This Row],[c1]]*Table3[[#This Row],[c2]]</f>
        <v>1</v>
      </c>
      <c r="O158" s="2">
        <v>1771</v>
      </c>
      <c r="P158" s="2">
        <v>1777</v>
      </c>
      <c r="Q158" s="2">
        <v>1807</v>
      </c>
      <c r="R158" s="2">
        <v>1727</v>
      </c>
      <c r="S158" s="2">
        <v>1725</v>
      </c>
      <c r="T158" s="2">
        <f>MIN(Table3[[#This Row],[t1]:[t5]])</f>
        <v>1725</v>
      </c>
      <c r="U158" s="2">
        <f>MAX(Table3[[#This Row],[t1]:[t5]])</f>
        <v>1807</v>
      </c>
      <c r="V158" s="2">
        <f>COUNTIFS(Table3[isValid],1,Table3[day],Table3[[#This Row],[day]],Table3[min],"&lt;"&amp;Table3[[#This Row],[min]])+1</f>
        <v>1</v>
      </c>
    </row>
    <row r="159" spans="7:22" x14ac:dyDescent="0.25">
      <c r="G159" t="str">
        <f>Table3[[#This Row],[isValid]]&amp;Table3[[#This Row],[day]]&amp;Table3[[#This Row],[rank]]</f>
        <v>1day081</v>
      </c>
      <c r="H159" t="s">
        <v>7</v>
      </c>
      <c r="I159" t="s">
        <v>41</v>
      </c>
      <c r="J159">
        <v>493</v>
      </c>
      <c r="K159">
        <v>1010460</v>
      </c>
      <c r="L159">
        <f>IF(Table3[[#This Row],[a1]]=VLOOKUP(Table3[[#This Row],[day]],Table1[#All],2, FALSE),1,0)</f>
        <v>1</v>
      </c>
      <c r="M159">
        <f>IF(Table3[[#This Row],[a2]]=VLOOKUP(Table3[[#This Row],[day]],Table1[#All],3, FALSE),1,0)</f>
        <v>1</v>
      </c>
      <c r="N159">
        <f>Table3[[#This Row],[c1]]*Table3[[#This Row],[c2]]</f>
        <v>1</v>
      </c>
      <c r="O159" s="2">
        <v>2020</v>
      </c>
      <c r="P159" s="2">
        <v>2032</v>
      </c>
      <c r="Q159" s="2">
        <v>1983</v>
      </c>
      <c r="R159" s="2">
        <v>2128</v>
      </c>
      <c r="S159" s="2">
        <v>2082</v>
      </c>
      <c r="T159" s="2">
        <f>MIN(Table3[[#This Row],[t1]:[t5]])</f>
        <v>1983</v>
      </c>
      <c r="U159" s="2">
        <f>MAX(Table3[[#This Row],[t1]:[t5]])</f>
        <v>2128</v>
      </c>
      <c r="V159" s="2">
        <f>COUNTIFS(Table3[isValid],1,Table3[day],Table3[[#This Row],[day]],Table3[min],"&lt;"&amp;Table3[[#This Row],[min]])+1</f>
        <v>1</v>
      </c>
    </row>
    <row r="160" spans="7:22" x14ac:dyDescent="0.25">
      <c r="G160" t="str">
        <f>Table3[[#This Row],[isValid]]&amp;Table3[[#This Row],[day]]&amp;Table3[[#This Row],[rank]]</f>
        <v>1day091</v>
      </c>
      <c r="H160" t="s">
        <v>8</v>
      </c>
      <c r="I160" t="s">
        <v>41</v>
      </c>
      <c r="J160">
        <v>528</v>
      </c>
      <c r="K160">
        <v>920448</v>
      </c>
      <c r="L160">
        <f>IF(Table3[[#This Row],[a1]]=VLOOKUP(Table3[[#This Row],[day]],Table1[#All],2, FALSE),1,0)</f>
        <v>1</v>
      </c>
      <c r="M160">
        <f>IF(Table3[[#This Row],[a2]]=VLOOKUP(Table3[[#This Row],[day]],Table1[#All],3, FALSE),1,0)</f>
        <v>1</v>
      </c>
      <c r="N160">
        <f>Table3[[#This Row],[c1]]*Table3[[#This Row],[c2]]</f>
        <v>1</v>
      </c>
      <c r="O160" s="2">
        <v>724</v>
      </c>
      <c r="P160" s="2">
        <v>678</v>
      </c>
      <c r="Q160" s="2">
        <v>692</v>
      </c>
      <c r="R160" s="2">
        <v>677</v>
      </c>
      <c r="S160" s="2">
        <v>699</v>
      </c>
      <c r="T160" s="2">
        <f>MIN(Table3[[#This Row],[t1]:[t5]])</f>
        <v>677</v>
      </c>
      <c r="U160" s="2">
        <f>MAX(Table3[[#This Row],[t1]:[t5]])</f>
        <v>724</v>
      </c>
      <c r="V160" s="2">
        <f>COUNTIFS(Table3[isValid],1,Table3[day],Table3[[#This Row],[day]],Table3[min],"&lt;"&amp;Table3[[#This Row],[min]])+1</f>
        <v>1</v>
      </c>
    </row>
    <row r="161" spans="7:22" x14ac:dyDescent="0.25">
      <c r="G161" t="str">
        <f>Table3[[#This Row],[isValid]]&amp;Table3[[#This Row],[day]]&amp;Table3[[#This Row],[rank]]</f>
        <v>1day101</v>
      </c>
      <c r="H161" t="s">
        <v>9</v>
      </c>
      <c r="I161" t="s">
        <v>41</v>
      </c>
      <c r="J161">
        <v>370407</v>
      </c>
      <c r="K161">
        <v>3249889609</v>
      </c>
      <c r="L161">
        <f>IF(Table3[[#This Row],[a1]]=VLOOKUP(Table3[[#This Row],[day]],Table1[#All],2, FALSE),1,0)</f>
        <v>1</v>
      </c>
      <c r="M161">
        <f>IF(Table3[[#This Row],[a2]]=VLOOKUP(Table3[[#This Row],[day]],Table1[#All],3, FALSE),1,0)</f>
        <v>1</v>
      </c>
      <c r="N161">
        <f>Table3[[#This Row],[c1]]*Table3[[#This Row],[c2]]</f>
        <v>1</v>
      </c>
      <c r="O161" s="2">
        <v>204</v>
      </c>
      <c r="P161" s="2">
        <v>185</v>
      </c>
      <c r="Q161" s="2">
        <v>189</v>
      </c>
      <c r="R161" s="2">
        <v>188</v>
      </c>
      <c r="S161" s="2">
        <v>189</v>
      </c>
      <c r="T161" s="2">
        <f>MIN(Table3[[#This Row],[t1]:[t5]])</f>
        <v>185</v>
      </c>
      <c r="U161" s="2">
        <f>MAX(Table3[[#This Row],[t1]:[t5]])</f>
        <v>204</v>
      </c>
      <c r="V161" s="2">
        <f>COUNTIFS(Table3[isValid],1,Table3[day],Table3[[#This Row],[day]],Table3[min],"&lt;"&amp;Table3[[#This Row],[min]])+1</f>
        <v>1</v>
      </c>
    </row>
    <row r="162" spans="7:22" x14ac:dyDescent="0.25">
      <c r="G162" t="str">
        <f>Table3[[#This Row],[isValid]]&amp;Table3[[#This Row],[day]]&amp;Table3[[#This Row],[rank]]</f>
        <v>1day111</v>
      </c>
      <c r="H162" t="s">
        <v>10</v>
      </c>
      <c r="I162" t="s">
        <v>41</v>
      </c>
      <c r="J162">
        <v>1647</v>
      </c>
      <c r="K162">
        <v>348</v>
      </c>
      <c r="L162">
        <f>IF(Table3[[#This Row],[a1]]=VLOOKUP(Table3[[#This Row],[day]],Table1[#All],2, FALSE),1,0)</f>
        <v>1</v>
      </c>
      <c r="M162">
        <f>IF(Table3[[#This Row],[a2]]=VLOOKUP(Table3[[#This Row],[day]],Table1[#All],3, FALSE),1,0)</f>
        <v>1</v>
      </c>
      <c r="N162">
        <f>Table3[[#This Row],[c1]]*Table3[[#This Row],[c2]]</f>
        <v>1</v>
      </c>
      <c r="O162" s="2">
        <v>509</v>
      </c>
      <c r="P162" s="2">
        <v>468</v>
      </c>
      <c r="Q162" s="2">
        <v>499</v>
      </c>
      <c r="R162" s="2">
        <v>485</v>
      </c>
      <c r="S162" s="2">
        <v>496</v>
      </c>
      <c r="T162" s="2">
        <f>MIN(Table3[[#This Row],[t1]:[t5]])</f>
        <v>468</v>
      </c>
      <c r="U162" s="2">
        <f>MAX(Table3[[#This Row],[t1]:[t5]])</f>
        <v>509</v>
      </c>
      <c r="V162" s="2">
        <f>COUNTIFS(Table3[isValid],1,Table3[day],Table3[[#This Row],[day]],Table3[min],"&lt;"&amp;Table3[[#This Row],[min]])+1</f>
        <v>1</v>
      </c>
    </row>
    <row r="163" spans="7:22" x14ac:dyDescent="0.25">
      <c r="G163" t="str">
        <f>Table3[[#This Row],[isValid]]&amp;Table3[[#This Row],[day]]&amp;Table3[[#This Row],[rank]]</f>
        <v>1day123</v>
      </c>
      <c r="H163" t="s">
        <v>11</v>
      </c>
      <c r="I163" t="s">
        <v>41</v>
      </c>
      <c r="J163">
        <v>5076</v>
      </c>
      <c r="K163">
        <v>145643</v>
      </c>
      <c r="L163">
        <f>IF(Table3[[#This Row],[a1]]=VLOOKUP(Table3[[#This Row],[day]],Table1[#All],2, FALSE),1,0)</f>
        <v>1</v>
      </c>
      <c r="M163">
        <f>IF(Table3[[#This Row],[a2]]=VLOOKUP(Table3[[#This Row],[day]],Table1[#All],3, FALSE),1,0)</f>
        <v>1</v>
      </c>
      <c r="N163">
        <f>Table3[[#This Row],[c1]]*Table3[[#This Row],[c2]]</f>
        <v>1</v>
      </c>
      <c r="O163" s="2">
        <v>490588</v>
      </c>
      <c r="P163" s="2">
        <v>324996</v>
      </c>
      <c r="Q163" s="2">
        <v>320098</v>
      </c>
      <c r="R163" s="2">
        <v>319045</v>
      </c>
      <c r="S163" s="2">
        <v>322534</v>
      </c>
      <c r="T163" s="2">
        <f>MIN(Table3[[#This Row],[t1]:[t5]])</f>
        <v>319045</v>
      </c>
      <c r="U163" s="2">
        <f>MAX(Table3[[#This Row],[t1]:[t5]])</f>
        <v>490588</v>
      </c>
      <c r="V163" s="2">
        <f>COUNTIFS(Table3[isValid],1,Table3[day],Table3[[#This Row],[day]],Table3[min],"&lt;"&amp;Table3[[#This Row],[min]])+1</f>
        <v>3</v>
      </c>
    </row>
    <row r="164" spans="7:22" x14ac:dyDescent="0.25">
      <c r="G164" t="str">
        <f>Table3[[#This Row],[isValid]]&amp;Table3[[#This Row],[day]]&amp;Table3[[#This Row],[rank]]</f>
        <v>1day135</v>
      </c>
      <c r="H164" t="s">
        <v>12</v>
      </c>
      <c r="I164" t="s">
        <v>41</v>
      </c>
      <c r="J164">
        <v>669</v>
      </c>
      <c r="K164" t="s">
        <v>27</v>
      </c>
      <c r="L164">
        <f>IF(Table3[[#This Row],[a1]]=VLOOKUP(Table3[[#This Row],[day]],Table1[#All],2, FALSE),1,0)</f>
        <v>1</v>
      </c>
      <c r="M164">
        <f>IF(Table3[[#This Row],[a2]]=VLOOKUP(Table3[[#This Row],[day]],Table1[#All],3, FALSE),1,0)</f>
        <v>1</v>
      </c>
      <c r="N164">
        <f>Table3[[#This Row],[c1]]*Table3[[#This Row],[c2]]</f>
        <v>1</v>
      </c>
      <c r="O164" s="2">
        <v>664168</v>
      </c>
      <c r="P164" s="2">
        <v>665553</v>
      </c>
      <c r="Q164" s="2">
        <v>666720</v>
      </c>
      <c r="R164" s="2">
        <v>668232</v>
      </c>
      <c r="S164" s="2">
        <v>668781</v>
      </c>
      <c r="T164" s="2">
        <f>MIN(Table3[[#This Row],[t1]:[t5]])</f>
        <v>664168</v>
      </c>
      <c r="U164" s="2">
        <f>MAX(Table3[[#This Row],[t1]:[t5]])</f>
        <v>668781</v>
      </c>
      <c r="V164" s="2">
        <f>COUNTIFS(Table3[isValid],1,Table3[day],Table3[[#This Row],[day]],Table3[min],"&lt;"&amp;Table3[[#This Row],[min]])+1</f>
        <v>5</v>
      </c>
    </row>
    <row r="165" spans="7:22" x14ac:dyDescent="0.25">
      <c r="G165" t="str">
        <f>Table3[[#This Row],[isValid]]&amp;Table3[[#This Row],[day]]&amp;Table3[[#This Row],[rank]]</f>
        <v>1day142</v>
      </c>
      <c r="H165" t="s">
        <v>13</v>
      </c>
      <c r="I165" t="s">
        <v>41</v>
      </c>
      <c r="J165">
        <v>3118</v>
      </c>
      <c r="K165" s="1" t="s">
        <v>28</v>
      </c>
      <c r="L165">
        <f>IF(Table3[[#This Row],[a1]]=VLOOKUP(Table3[[#This Row],[day]],Table1[#All],2, FALSE),1,0)</f>
        <v>1</v>
      </c>
      <c r="M165">
        <f>IF(Table3[[#This Row],[a2]]=VLOOKUP(Table3[[#This Row],[day]],Table1[#All],3, FALSE),1,0)</f>
        <v>1</v>
      </c>
      <c r="N165">
        <f>Table3[[#This Row],[c1]]*Table3[[#This Row],[c2]]</f>
        <v>1</v>
      </c>
      <c r="O165" s="2">
        <v>7102</v>
      </c>
      <c r="P165" s="2">
        <v>6720</v>
      </c>
      <c r="Q165" s="2">
        <v>6680</v>
      </c>
      <c r="R165" s="2">
        <v>6666</v>
      </c>
      <c r="S165" s="2">
        <v>6698</v>
      </c>
      <c r="T165" s="2">
        <f>MIN(Table3[[#This Row],[t1]:[t5]])</f>
        <v>6666</v>
      </c>
      <c r="U165" s="2">
        <f>MAX(Table3[[#This Row],[t1]:[t5]])</f>
        <v>7102</v>
      </c>
      <c r="V165" s="2">
        <f>COUNTIFS(Table3[isValid],1,Table3[day],Table3[[#This Row],[day]],Table3[min],"&lt;"&amp;Table3[[#This Row],[min]])+1</f>
        <v>2</v>
      </c>
    </row>
    <row r="166" spans="7:22" x14ac:dyDescent="0.25">
      <c r="G166" t="str">
        <f>Table3[[#This Row],[isValid]]&amp;Table3[[#This Row],[day]]&amp;Table3[[#This Row],[rank]]</f>
        <v>1day151</v>
      </c>
      <c r="H166" t="s">
        <v>14</v>
      </c>
      <c r="I166" t="s">
        <v>41</v>
      </c>
      <c r="J166">
        <v>456</v>
      </c>
      <c r="K166">
        <v>2831</v>
      </c>
      <c r="L166">
        <f>IF(Table3[[#This Row],[a1]]=VLOOKUP(Table3[[#This Row],[day]],Table1[#All],2, FALSE),1,0)</f>
        <v>1</v>
      </c>
      <c r="M166">
        <f>IF(Table3[[#This Row],[a2]]=VLOOKUP(Table3[[#This Row],[day]],Table1[#All],3, FALSE),1,0)</f>
        <v>1</v>
      </c>
      <c r="N166">
        <f>Table3[[#This Row],[c1]]*Table3[[#This Row],[c2]]</f>
        <v>1</v>
      </c>
      <c r="O166" s="2">
        <v>61520</v>
      </c>
      <c r="P166" s="2">
        <v>61179</v>
      </c>
      <c r="Q166" s="2">
        <v>61286</v>
      </c>
      <c r="R166" s="2">
        <v>61449</v>
      </c>
      <c r="S166" s="2">
        <v>61342</v>
      </c>
      <c r="T166" s="2">
        <f>MIN(Table3[[#This Row],[t1]:[t5]])</f>
        <v>61179</v>
      </c>
      <c r="U166" s="2">
        <f>MAX(Table3[[#This Row],[t1]:[t5]])</f>
        <v>61520</v>
      </c>
      <c r="V166" s="2">
        <f>COUNTIFS(Table3[isValid],1,Table3[day],Table3[[#This Row],[day]],Table3[min],"&lt;"&amp;Table3[[#This Row],[min]])+1</f>
        <v>1</v>
      </c>
    </row>
    <row r="167" spans="7:22" hidden="1" x14ac:dyDescent="0.25">
      <c r="G167" t="str">
        <f>Table3[[#This Row],[isValid]]&amp;Table3[[#This Row],[day]]&amp;Table3[[#This Row],[rank]]</f>
        <v>0day161</v>
      </c>
      <c r="H167" t="s">
        <v>15</v>
      </c>
      <c r="I167" t="s">
        <v>41</v>
      </c>
      <c r="L167">
        <f>IF(Table3[[#This Row],[a1]]=VLOOKUP(Table3[[#This Row],[day]],Table1[#All],2, FALSE),1,0)</f>
        <v>0</v>
      </c>
      <c r="M167">
        <f>IF(Table3[[#This Row],[a2]]=VLOOKUP(Table3[[#This Row],[day]],Table1[#All],3, FALSE),1,0)</f>
        <v>0</v>
      </c>
      <c r="N167">
        <f>Table3[[#This Row],[c1]]*Table3[[#This Row],[c2]]</f>
        <v>0</v>
      </c>
      <c r="O167" s="2"/>
      <c r="P167" s="2"/>
      <c r="Q167" s="2"/>
      <c r="R167" s="2"/>
      <c r="S167" s="2"/>
      <c r="T167" s="2">
        <f>MIN(Table3[[#This Row],[t1]:[t5]])</f>
        <v>0</v>
      </c>
      <c r="U167" s="2">
        <f>MAX(Table3[[#This Row],[t1]:[t5]])</f>
        <v>0</v>
      </c>
      <c r="V167" s="2">
        <f>COUNTIFS(Table3[isValid],1,Table3[day],Table3[[#This Row],[day]],Table3[min],"&lt;"&amp;Table3[[#This Row],[min]])+1</f>
        <v>1</v>
      </c>
    </row>
    <row r="168" spans="7:22" x14ac:dyDescent="0.25">
      <c r="G168" t="str">
        <f>Table3[[#This Row],[isValid]]&amp;Table3[[#This Row],[day]]&amp;Table3[[#This Row],[rank]]</f>
        <v>1day173</v>
      </c>
      <c r="H168" t="s">
        <v>16</v>
      </c>
      <c r="I168" t="s">
        <v>41</v>
      </c>
      <c r="J168">
        <v>8646</v>
      </c>
      <c r="K168">
        <v>5945</v>
      </c>
      <c r="L168">
        <f>IF(Table3[[#This Row],[a1]]=VLOOKUP(Table3[[#This Row],[day]],Table1[#All],2, FALSE),1,0)</f>
        <v>1</v>
      </c>
      <c r="M168">
        <f>IF(Table3[[#This Row],[a2]]=VLOOKUP(Table3[[#This Row],[day]],Table1[#All],3, FALSE),1,0)</f>
        <v>1</v>
      </c>
      <c r="N168">
        <f>Table3[[#This Row],[c1]]*Table3[[#This Row],[c2]]</f>
        <v>1</v>
      </c>
      <c r="O168" s="2">
        <v>102784</v>
      </c>
      <c r="P168" s="2">
        <v>104704</v>
      </c>
      <c r="Q168" s="2">
        <v>102670</v>
      </c>
      <c r="R168" s="2">
        <v>102741</v>
      </c>
      <c r="S168" s="2">
        <v>102669</v>
      </c>
      <c r="T168" s="2">
        <f>MIN(Table3[[#This Row],[t1]:[t5]])</f>
        <v>102669</v>
      </c>
      <c r="U168" s="2">
        <f>MAX(Table3[[#This Row],[t1]:[t5]])</f>
        <v>104704</v>
      </c>
      <c r="V168" s="2">
        <f>COUNTIFS(Table3[isValid],1,Table3[day],Table3[[#This Row],[day]],Table3[min],"&lt;"&amp;Table3[[#This Row],[min]])+1</f>
        <v>3</v>
      </c>
    </row>
    <row r="169" spans="7:22" hidden="1" x14ac:dyDescent="0.25">
      <c r="G169" t="str">
        <f>Table3[[#This Row],[isValid]]&amp;Table3[[#This Row],[day]]&amp;Table3[[#This Row],[rank]]</f>
        <v>0day181</v>
      </c>
      <c r="H169" t="s">
        <v>17</v>
      </c>
      <c r="I169" t="s">
        <v>41</v>
      </c>
      <c r="L169">
        <f>IF(Table3[[#This Row],[a1]]=VLOOKUP(Table3[[#This Row],[day]],Table1[#All],2, FALSE),1,0)</f>
        <v>0</v>
      </c>
      <c r="M169">
        <f>IF(Table3[[#This Row],[a2]]=VLOOKUP(Table3[[#This Row],[day]],Table1[#All],3, FALSE),1,0)</f>
        <v>0</v>
      </c>
      <c r="N169">
        <f>Table3[[#This Row],[c1]]*Table3[[#This Row],[c2]]</f>
        <v>0</v>
      </c>
      <c r="O169" s="2"/>
      <c r="P169" s="2"/>
      <c r="Q169" s="2"/>
      <c r="R169" s="2"/>
      <c r="S169" s="2"/>
      <c r="T169" s="2">
        <f>MIN(Table3[[#This Row],[t1]:[t5]])</f>
        <v>0</v>
      </c>
      <c r="U169" s="2">
        <f>MAX(Table3[[#This Row],[t1]:[t5]])</f>
        <v>0</v>
      </c>
      <c r="V169" s="2">
        <f>COUNTIFS(Table3[isValid],1,Table3[day],Table3[[#This Row],[day]],Table3[min],"&lt;"&amp;Table3[[#This Row],[min]])+1</f>
        <v>1</v>
      </c>
    </row>
    <row r="170" spans="7:22" hidden="1" x14ac:dyDescent="0.25">
      <c r="G170" t="str">
        <f>Table3[[#This Row],[isValid]]&amp;Table3[[#This Row],[day]]&amp;Table3[[#This Row],[rank]]</f>
        <v>0day191</v>
      </c>
      <c r="H170" t="s">
        <v>18</v>
      </c>
      <c r="I170" t="s">
        <v>41</v>
      </c>
      <c r="L170">
        <f>IF(Table3[[#This Row],[a1]]=VLOOKUP(Table3[[#This Row],[day]],Table1[#All],2, FALSE),1,0)</f>
        <v>0</v>
      </c>
      <c r="M170">
        <f>IF(Table3[[#This Row],[a2]]=VLOOKUP(Table3[[#This Row],[day]],Table1[#All],3, FALSE),1,0)</f>
        <v>0</v>
      </c>
      <c r="N170">
        <f>Table3[[#This Row],[c1]]*Table3[[#This Row],[c2]]</f>
        <v>0</v>
      </c>
      <c r="O170" s="2"/>
      <c r="P170" s="2"/>
      <c r="Q170" s="2"/>
      <c r="R170" s="2"/>
      <c r="S170" s="2"/>
      <c r="T170" s="2">
        <f>MIN(Table3[[#This Row],[t1]:[t5]])</f>
        <v>0</v>
      </c>
      <c r="U170" s="2">
        <f>MAX(Table3[[#This Row],[t1]:[t5]])</f>
        <v>0</v>
      </c>
      <c r="V170" s="2">
        <f>COUNTIFS(Table3[isValid],1,Table3[day],Table3[[#This Row],[day]],Table3[min],"&lt;"&amp;Table3[[#This Row],[min]])+1</f>
        <v>1</v>
      </c>
    </row>
    <row r="171" spans="7:22" x14ac:dyDescent="0.25">
      <c r="G171" t="str">
        <f>Table3[[#This Row],[isValid]]&amp;Table3[[#This Row],[day]]&amp;Table3[[#This Row],[rank]]</f>
        <v>1day201</v>
      </c>
      <c r="H171" t="s">
        <v>19</v>
      </c>
      <c r="I171" t="s">
        <v>41</v>
      </c>
      <c r="J171">
        <v>5339</v>
      </c>
      <c r="K171">
        <v>18395</v>
      </c>
      <c r="L171">
        <f>IF(Table3[[#This Row],[a1]]=VLOOKUP(Table3[[#This Row],[day]],Table1[#All],2, FALSE),1,0)</f>
        <v>1</v>
      </c>
      <c r="M171">
        <f>IF(Table3[[#This Row],[a2]]=VLOOKUP(Table3[[#This Row],[day]],Table1[#All],3, FALSE),1,0)</f>
        <v>1</v>
      </c>
      <c r="N171">
        <f>Table3[[#This Row],[c1]]*Table3[[#This Row],[c2]]</f>
        <v>1</v>
      </c>
      <c r="O171" s="2">
        <v>14377</v>
      </c>
      <c r="P171" s="2">
        <v>13169</v>
      </c>
      <c r="Q171" s="2">
        <v>12946</v>
      </c>
      <c r="R171" s="2">
        <v>12875</v>
      </c>
      <c r="S171" s="2">
        <v>12948</v>
      </c>
      <c r="T171" s="2">
        <f>MIN(Table3[[#This Row],[t1]:[t5]])</f>
        <v>12875</v>
      </c>
      <c r="U171" s="2">
        <f>MAX(Table3[[#This Row],[t1]:[t5]])</f>
        <v>14377</v>
      </c>
      <c r="V171" s="2">
        <f>COUNTIFS(Table3[isValid],1,Table3[day],Table3[[#This Row],[day]],Table3[min],"&lt;"&amp;Table3[[#This Row],[min]])+1</f>
        <v>1</v>
      </c>
    </row>
    <row r="172" spans="7:22" hidden="1" x14ac:dyDescent="0.25">
      <c r="G172" t="str">
        <f>Table3[[#This Row],[isValid]]&amp;Table3[[#This Row],[day]]&amp;Table3[[#This Row],[rank]]</f>
        <v>0day211</v>
      </c>
      <c r="H172" t="s">
        <v>20</v>
      </c>
      <c r="I172" t="s">
        <v>41</v>
      </c>
      <c r="L172">
        <f>IF(Table3[[#This Row],[a1]]=VLOOKUP(Table3[[#This Row],[day]],Table1[#All],2, FALSE),1,0)</f>
        <v>0</v>
      </c>
      <c r="M172">
        <f>IF(Table3[[#This Row],[a2]]=VLOOKUP(Table3[[#This Row],[day]],Table1[#All],3, FALSE),1,0)</f>
        <v>0</v>
      </c>
      <c r="N172">
        <f>Table3[[#This Row],[c1]]*Table3[[#This Row],[c2]]</f>
        <v>0</v>
      </c>
      <c r="O172" s="2"/>
      <c r="P172" s="2"/>
      <c r="Q172" s="2"/>
      <c r="R172" s="2"/>
      <c r="S172" s="2"/>
      <c r="T172" s="2">
        <f>MIN(Table3[[#This Row],[t1]:[t5]])</f>
        <v>0</v>
      </c>
      <c r="U172" s="2">
        <f>MAX(Table3[[#This Row],[t1]:[t5]])</f>
        <v>0</v>
      </c>
      <c r="V172" s="2">
        <f>COUNTIFS(Table3[isValid],1,Table3[day],Table3[[#This Row],[day]],Table3[min],"&lt;"&amp;Table3[[#This Row],[min]])+1</f>
        <v>1</v>
      </c>
    </row>
    <row r="173" spans="7:22" hidden="1" x14ac:dyDescent="0.25">
      <c r="G173" t="str">
        <f>Table3[[#This Row],[isValid]]&amp;Table3[[#This Row],[day]]&amp;Table3[[#This Row],[rank]]</f>
        <v>0day221</v>
      </c>
      <c r="H173" t="s">
        <v>21</v>
      </c>
      <c r="I173" t="s">
        <v>41</v>
      </c>
      <c r="L173">
        <f>IF(Table3[[#This Row],[a1]]=VLOOKUP(Table3[[#This Row],[day]],Table1[#All],2, FALSE),1,0)</f>
        <v>0</v>
      </c>
      <c r="M173">
        <f>IF(Table3[[#This Row],[a2]]=VLOOKUP(Table3[[#This Row],[day]],Table1[#All],3, FALSE),1,0)</f>
        <v>0</v>
      </c>
      <c r="N173">
        <f>Table3[[#This Row],[c1]]*Table3[[#This Row],[c2]]</f>
        <v>0</v>
      </c>
      <c r="O173" s="2"/>
      <c r="P173" s="2"/>
      <c r="Q173" s="2"/>
      <c r="R173" s="2"/>
      <c r="S173" s="2"/>
      <c r="T173" s="2">
        <f>MIN(Table3[[#This Row],[t1]:[t5]])</f>
        <v>0</v>
      </c>
      <c r="U173" s="2">
        <f>MAX(Table3[[#This Row],[t1]:[t5]])</f>
        <v>0</v>
      </c>
      <c r="V173" s="2">
        <f>COUNTIFS(Table3[isValid],1,Table3[day],Table3[[#This Row],[day]],Table3[min],"&lt;"&amp;Table3[[#This Row],[min]])+1</f>
        <v>1</v>
      </c>
    </row>
    <row r="174" spans="7:22" hidden="1" x14ac:dyDescent="0.25">
      <c r="G174" t="str">
        <f>Table3[[#This Row],[isValid]]&amp;Table3[[#This Row],[day]]&amp;Table3[[#This Row],[rank]]</f>
        <v>0day231</v>
      </c>
      <c r="H174" t="s">
        <v>22</v>
      </c>
      <c r="I174" t="s">
        <v>41</v>
      </c>
      <c r="L174">
        <f>IF(Table3[[#This Row],[a1]]=VLOOKUP(Table3[[#This Row],[day]],Table1[#All],2, FALSE),1,0)</f>
        <v>0</v>
      </c>
      <c r="M174">
        <f>IF(Table3[[#This Row],[a2]]=VLOOKUP(Table3[[#This Row],[day]],Table1[#All],3, FALSE),1,0)</f>
        <v>0</v>
      </c>
      <c r="N174">
        <f>Table3[[#This Row],[c1]]*Table3[[#This Row],[c2]]</f>
        <v>0</v>
      </c>
      <c r="O174" s="2"/>
      <c r="P174" s="2"/>
      <c r="Q174" s="2"/>
      <c r="R174" s="2"/>
      <c r="S174" s="2"/>
      <c r="T174" s="2">
        <f>MIN(Table3[[#This Row],[t1]:[t5]])</f>
        <v>0</v>
      </c>
      <c r="U174" s="2">
        <f>MAX(Table3[[#This Row],[t1]:[t5]])</f>
        <v>0</v>
      </c>
      <c r="V174" s="2">
        <f>COUNTIFS(Table3[isValid],1,Table3[day],Table3[[#This Row],[day]],Table3[min],"&lt;"&amp;Table3[[#This Row],[min]])+1</f>
        <v>1</v>
      </c>
    </row>
    <row r="175" spans="7:22" hidden="1" x14ac:dyDescent="0.25">
      <c r="G175" t="str">
        <f>Table3[[#This Row],[isValid]]&amp;Table3[[#This Row],[day]]&amp;Table3[[#This Row],[rank]]</f>
        <v>0day241</v>
      </c>
      <c r="H175" t="s">
        <v>23</v>
      </c>
      <c r="I175" t="s">
        <v>41</v>
      </c>
      <c r="L175">
        <f>IF(Table3[[#This Row],[a1]]=VLOOKUP(Table3[[#This Row],[day]],Table1[#All],2, FALSE),1,0)</f>
        <v>0</v>
      </c>
      <c r="M175">
        <f>IF(Table3[[#This Row],[a2]]=VLOOKUP(Table3[[#This Row],[day]],Table1[#All],3, FALSE),1,0)</f>
        <v>0</v>
      </c>
      <c r="N175">
        <f>Table3[[#This Row],[c1]]*Table3[[#This Row],[c2]]</f>
        <v>0</v>
      </c>
      <c r="O175" s="2"/>
      <c r="P175" s="2"/>
      <c r="Q175" s="2"/>
      <c r="R175" s="2"/>
      <c r="S175" s="2"/>
      <c r="T175" s="2">
        <f>MIN(Table3[[#This Row],[t1]:[t5]])</f>
        <v>0</v>
      </c>
      <c r="U175" s="2">
        <f>MAX(Table3[[#This Row],[t1]:[t5]])</f>
        <v>0</v>
      </c>
      <c r="V175" s="2">
        <f>COUNTIFS(Table3[isValid],1,Table3[day],Table3[[#This Row],[day]],Table3[min],"&lt;"&amp;Table3[[#This Row],[min]])+1</f>
        <v>1</v>
      </c>
    </row>
    <row r="176" spans="7:22" x14ac:dyDescent="0.25">
      <c r="G176" t="str">
        <f>Table3[[#This Row],[isValid]]&amp;Table3[[#This Row],[day]]&amp;Table3[[#This Row],[rank]]</f>
        <v>1day251</v>
      </c>
      <c r="H176" t="s">
        <v>24</v>
      </c>
      <c r="I176" t="s">
        <v>41</v>
      </c>
      <c r="J176">
        <v>417</v>
      </c>
      <c r="L176">
        <f>IF(Table3[[#This Row],[a1]]=VLOOKUP(Table3[[#This Row],[day]],Table1[#All],2, FALSE),1,0)</f>
        <v>1</v>
      </c>
      <c r="M176">
        <f>IF(Table3[[#This Row],[a2]]=VLOOKUP(Table3[[#This Row],[day]],Table1[#All],3, FALSE),1,0)</f>
        <v>1</v>
      </c>
      <c r="N176">
        <f>Table3[[#This Row],[c1]]*Table3[[#This Row],[c2]]</f>
        <v>1</v>
      </c>
      <c r="O176" s="2">
        <v>89926</v>
      </c>
      <c r="P176" s="2">
        <v>88128</v>
      </c>
      <c r="Q176" s="2">
        <v>88258</v>
      </c>
      <c r="R176" s="2">
        <v>87622</v>
      </c>
      <c r="S176" s="2">
        <v>87741</v>
      </c>
      <c r="T176" s="2">
        <f>MIN(Table3[[#This Row],[t1]:[t5]])</f>
        <v>87622</v>
      </c>
      <c r="U176" s="2">
        <f>MAX(Table3[[#This Row],[t1]:[t5]])</f>
        <v>89926</v>
      </c>
      <c r="V176" s="2">
        <f>COUNTIFS(Table3[isValid],1,Table3[day],Table3[[#This Row],[day]],Table3[min],"&lt;"&amp;Table3[[#This Row],[min]])+1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Andero Koplus</dc:creator>
  <cp:lastModifiedBy>Andero Koplus</cp:lastModifiedBy>
  <dcterms:created xsi:type="dcterms:W3CDTF">2022-02-12T11:37:58Z</dcterms:created>
  <dcterms:modified xsi:type="dcterms:W3CDTF">2022-02-12T13:18:56Z</dcterms:modified>
</cp:coreProperties>
</file>