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em IV notes\"/>
    </mc:Choice>
  </mc:AlternateContent>
  <xr:revisionPtr revIDLastSave="0" documentId="8_{8517996E-972B-4F5A-A519-982CD26625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K4" i="1" l="1"/>
  <c r="L4" i="1" s="1"/>
  <c r="K5" i="1"/>
  <c r="H4" i="1"/>
  <c r="I4" i="1" s="1"/>
  <c r="J4" i="1" s="1"/>
  <c r="M4" i="1" s="1"/>
  <c r="N4" i="1" s="1"/>
  <c r="E16" i="1"/>
  <c r="F16" i="1"/>
  <c r="C6" i="1"/>
  <c r="C7" i="1"/>
  <c r="C8" i="1"/>
  <c r="D16" i="1"/>
  <c r="D25" i="1"/>
  <c r="D24" i="1"/>
  <c r="D23" i="1"/>
  <c r="D22" i="1"/>
  <c r="D21" i="1"/>
  <c r="D20" i="1"/>
  <c r="D19" i="1"/>
  <c r="D18" i="1"/>
  <c r="D17" i="1"/>
  <c r="D5" i="1" l="1"/>
  <c r="E5" i="1" s="1"/>
  <c r="H5" i="1"/>
  <c r="I5" i="1" s="1"/>
  <c r="E4" i="1"/>
  <c r="E17" i="1"/>
  <c r="E18" i="1" s="1"/>
  <c r="K8" i="1"/>
  <c r="L8" i="1" s="1"/>
  <c r="K7" i="1"/>
  <c r="L7" i="1" s="1"/>
  <c r="K6" i="1"/>
  <c r="L6" i="1" s="1"/>
  <c r="L5" i="1"/>
  <c r="C5" i="1"/>
  <c r="D6" i="1" s="1"/>
  <c r="E6" i="1" s="1"/>
  <c r="J5" i="1"/>
  <c r="M5" i="1" s="1"/>
  <c r="D7" i="1" l="1"/>
  <c r="E19" i="1"/>
  <c r="F18" i="1"/>
  <c r="D8" i="1"/>
  <c r="E8" i="1" s="1"/>
  <c r="E7" i="1"/>
  <c r="H6" i="1"/>
  <c r="I6" i="1" s="1"/>
  <c r="J6" i="1" s="1"/>
  <c r="M6" i="1" s="1"/>
  <c r="F17" i="1"/>
  <c r="N5" i="1"/>
  <c r="E20" i="1" l="1"/>
  <c r="E21" i="1" s="1"/>
  <c r="E22" i="1" s="1"/>
  <c r="E23" i="1" s="1"/>
  <c r="E24" i="1" s="1"/>
  <c r="E25" i="1" s="1"/>
  <c r="F19" i="1"/>
  <c r="N6" i="1"/>
  <c r="H8" i="1"/>
  <c r="H7" i="1"/>
  <c r="I7" i="1" s="1"/>
  <c r="J7" i="1" s="1"/>
  <c r="M7" i="1" l="1"/>
  <c r="N7" i="1" s="1"/>
  <c r="F20" i="1"/>
  <c r="I8" i="1" l="1"/>
  <c r="J8" i="1" s="1"/>
  <c r="F21" i="1"/>
  <c r="M8" i="1" l="1"/>
  <c r="N8" i="1" s="1"/>
  <c r="F22" i="1"/>
  <c r="F23" i="1" l="1"/>
  <c r="F25" i="1" l="1"/>
  <c r="F24" i="1"/>
</calcChain>
</file>

<file path=xl/sharedStrings.xml><?xml version="1.0" encoding="utf-8"?>
<sst xmlns="http://schemas.openxmlformats.org/spreadsheetml/2006/main" count="22" uniqueCount="19">
  <si>
    <t>Age</t>
  </si>
  <si>
    <t>qx</t>
  </si>
  <si>
    <t>lx+1</t>
  </si>
  <si>
    <t>Year</t>
  </si>
  <si>
    <t>lo*qx</t>
  </si>
  <si>
    <t>Death Claims</t>
  </si>
  <si>
    <t>Fund per surviour</t>
  </si>
  <si>
    <t>px=1-qx</t>
  </si>
  <si>
    <t>dx=qx*lx+1</t>
  </si>
  <si>
    <t>Q2)</t>
  </si>
  <si>
    <t>Age=</t>
  </si>
  <si>
    <t>dx=lx+1*qx</t>
  </si>
  <si>
    <t>Q.1</t>
  </si>
  <si>
    <t>Net premium</t>
  </si>
  <si>
    <t>lx+1=l0*px</t>
  </si>
  <si>
    <t>Premium received=lx+1*P(30.5)</t>
  </si>
  <si>
    <t>Total Fund at the beginning of yr</t>
  </si>
  <si>
    <t>Amount at the end of yr</t>
  </si>
  <si>
    <t>Fund at the end of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</si>
</sst>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91" workbookViewId="0">
      <selection activeCell="E11" sqref="E11"/>
    </sheetView>
  </sheetViews>
  <sheetFormatPr defaultColWidth="8.77734375" defaultRowHeight="15.6" x14ac:dyDescent="0.3"/>
  <cols>
    <col min="1" max="4" width="8.77734375" style="3"/>
    <col min="5" max="5" width="11.77734375" style="3" bestFit="1" customWidth="1"/>
    <col min="6" max="6" width="12.88671875" style="3" bestFit="1" customWidth="1"/>
    <col min="7" max="7" width="4.5546875" style="3" bestFit="1" customWidth="1"/>
    <col min="8" max="8" width="24.77734375" style="3" bestFit="1" customWidth="1"/>
    <col min="9" max="9" width="26.21875" style="3" bestFit="1" customWidth="1"/>
    <col min="10" max="10" width="19.44140625" style="3" bestFit="1" customWidth="1"/>
    <col min="11" max="11" width="6.33203125" style="3" bestFit="1" customWidth="1"/>
    <col min="12" max="12" width="10.77734375" style="3" bestFit="1" customWidth="1"/>
    <col min="13" max="13" width="17.109375" style="3" bestFit="1" customWidth="1"/>
    <col min="14" max="14" width="17.33203125" style="3" bestFit="1" customWidth="1"/>
    <col min="15" max="16384" width="8.77734375" style="3"/>
  </cols>
  <sheetData>
    <row r="1" spans="1:15" x14ac:dyDescent="0.3">
      <c r="A1" s="3" t="s">
        <v>12</v>
      </c>
    </row>
    <row r="3" spans="1:15" x14ac:dyDescent="0.3">
      <c r="A3" s="4" t="s">
        <v>0</v>
      </c>
      <c r="B3" s="4" t="s">
        <v>1</v>
      </c>
      <c r="C3" s="4" t="s">
        <v>7</v>
      </c>
      <c r="D3" s="4" t="s">
        <v>2</v>
      </c>
      <c r="E3" s="4" t="s">
        <v>8</v>
      </c>
      <c r="G3" s="2" t="s">
        <v>3</v>
      </c>
      <c r="H3" s="2" t="s">
        <v>15</v>
      </c>
      <c r="I3" s="2" t="s">
        <v>16</v>
      </c>
      <c r="J3" s="2" t="s">
        <v>17</v>
      </c>
      <c r="K3" s="2" t="s">
        <v>4</v>
      </c>
      <c r="L3" s="2" t="s">
        <v>5</v>
      </c>
      <c r="M3" s="2" t="s">
        <v>18</v>
      </c>
      <c r="N3" s="2" t="s">
        <v>6</v>
      </c>
    </row>
    <row r="4" spans="1:15" x14ac:dyDescent="0.3">
      <c r="A4" s="4">
        <v>30</v>
      </c>
      <c r="B4" s="4">
        <v>1.884E-3</v>
      </c>
      <c r="C4" s="4">
        <f>1-B4</f>
        <v>0.998116</v>
      </c>
      <c r="D4" s="4">
        <f>1000*C4</f>
        <v>998.11599999999999</v>
      </c>
      <c r="E4" s="4">
        <f>D4*B4</f>
        <v>1.8804505440000001</v>
      </c>
      <c r="G4" s="2">
        <v>1</v>
      </c>
      <c r="H4" s="2">
        <f>1000*172.58</f>
        <v>172580</v>
      </c>
      <c r="I4" s="2">
        <f>H4</f>
        <v>172580</v>
      </c>
      <c r="J4" s="2">
        <f>(1+0.0512711)*I4</f>
        <v>181428.366438</v>
      </c>
      <c r="K4" s="2">
        <f>1000*B4</f>
        <v>1.8840000000000001</v>
      </c>
      <c r="L4" s="2">
        <f>K4*1000</f>
        <v>1884.0000000000002</v>
      </c>
      <c r="M4" s="2">
        <f>J4-L4</f>
        <v>179544.366438</v>
      </c>
      <c r="N4" s="2">
        <f>M4/D4</f>
        <v>179.8832665121088</v>
      </c>
    </row>
    <row r="5" spans="1:15" x14ac:dyDescent="0.3">
      <c r="A5" s="4">
        <v>31</v>
      </c>
      <c r="B5" s="4">
        <v>2.0639999999999999E-3</v>
      </c>
      <c r="C5" s="4">
        <f t="shared" ref="C5:C8" si="0">1-B5</f>
        <v>0.99793600000000005</v>
      </c>
      <c r="D5" s="4">
        <f>D4*C4</f>
        <v>996.23554945599994</v>
      </c>
      <c r="E5" s="4">
        <f>D5*B5</f>
        <v>2.0562301740771836</v>
      </c>
      <c r="G5" s="2">
        <v>2</v>
      </c>
      <c r="H5" s="2">
        <f>D4*172.58</f>
        <v>172254.85928</v>
      </c>
      <c r="I5" s="2">
        <f>H5+M4</f>
        <v>351799.22571799997</v>
      </c>
      <c r="J5" s="2">
        <f>(1+0.0512711)*I5</f>
        <v>369836.35899971006</v>
      </c>
      <c r="K5" s="2">
        <f>1000*B5</f>
        <v>2.0640000000000001</v>
      </c>
      <c r="L5" s="2">
        <f>K5*1000</f>
        <v>2064</v>
      </c>
      <c r="M5" s="2">
        <f>J5-L5</f>
        <v>367772.35899971006</v>
      </c>
      <c r="N5" s="2">
        <f>M5/D5</f>
        <v>369.16205128449212</v>
      </c>
    </row>
    <row r="6" spans="1:15" x14ac:dyDescent="0.3">
      <c r="A6" s="4">
        <v>32</v>
      </c>
      <c r="B6" s="4">
        <v>2.2620000000000001E-3</v>
      </c>
      <c r="C6" s="4">
        <f t="shared" si="0"/>
        <v>0.99773800000000001</v>
      </c>
      <c r="D6" s="4">
        <f t="shared" ref="D6:D8" si="1">D5*C5</f>
        <v>994.17931928192286</v>
      </c>
      <c r="E6" s="4">
        <f t="shared" ref="E6:E8" si="2">D6*B6</f>
        <v>2.2488336202157098</v>
      </c>
      <c r="G6" s="2">
        <v>3</v>
      </c>
      <c r="H6" s="2">
        <f>D5*172.58</f>
        <v>171930.33112511647</v>
      </c>
      <c r="I6" s="2">
        <f>H6+M5</f>
        <v>539702.69012482651</v>
      </c>
      <c r="J6" s="2">
        <f>(1+0.0512711)*I6</f>
        <v>567373.84072048543</v>
      </c>
      <c r="K6" s="2">
        <f t="shared" ref="K6:K8" si="3">1000*B6</f>
        <v>2.262</v>
      </c>
      <c r="L6" s="2">
        <f>K6*1000</f>
        <v>2262</v>
      </c>
      <c r="M6" s="2">
        <f>J6-L6</f>
        <v>565111.84072048543</v>
      </c>
      <c r="N6" s="2">
        <f>M6/D6</f>
        <v>568.42043458382852</v>
      </c>
    </row>
    <row r="7" spans="1:15" x14ac:dyDescent="0.3">
      <c r="A7" s="4">
        <v>33</v>
      </c>
      <c r="B7" s="4">
        <v>2.4789999999999999E-3</v>
      </c>
      <c r="C7" s="4">
        <f t="shared" si="0"/>
        <v>0.99752099999999999</v>
      </c>
      <c r="D7" s="4">
        <f t="shared" si="1"/>
        <v>991.93048566170717</v>
      </c>
      <c r="E7" s="4">
        <f t="shared" si="2"/>
        <v>2.4589956739553718</v>
      </c>
      <c r="G7" s="2">
        <v>4</v>
      </c>
      <c r="H7" s="2">
        <f>D6*172.58</f>
        <v>171575.46692167426</v>
      </c>
      <c r="I7" s="2">
        <f>H7+M6</f>
        <v>736687.30764215975</v>
      </c>
      <c r="J7" s="2">
        <f>(1+0.0512711)*I7</f>
        <v>774458.07626101165</v>
      </c>
      <c r="K7" s="2">
        <f t="shared" si="3"/>
        <v>2.4789999999999996</v>
      </c>
      <c r="L7" s="2">
        <f>K7*1000</f>
        <v>2478.9999999999995</v>
      </c>
      <c r="M7" s="2">
        <f>J7-L7</f>
        <v>771979.07626101165</v>
      </c>
      <c r="N7" s="2">
        <f>M7/D7</f>
        <v>778.25925044135727</v>
      </c>
    </row>
    <row r="8" spans="1:15" x14ac:dyDescent="0.3">
      <c r="A8" s="4">
        <v>34</v>
      </c>
      <c r="B8" s="4">
        <v>2.7169999999999998E-3</v>
      </c>
      <c r="C8" s="4">
        <f t="shared" si="0"/>
        <v>0.99728300000000003</v>
      </c>
      <c r="D8" s="4">
        <f t="shared" si="1"/>
        <v>989.47148998775174</v>
      </c>
      <c r="E8" s="4">
        <f t="shared" si="2"/>
        <v>2.6883940382967211</v>
      </c>
      <c r="G8" s="2">
        <v>5</v>
      </c>
      <c r="H8" s="2">
        <f>D7*172.58</f>
        <v>171187.36321549743</v>
      </c>
      <c r="I8" s="2">
        <f>H8+M7</f>
        <v>943166.43947650911</v>
      </c>
      <c r="J8" s="2">
        <f>(1+0.0512711)*I8</f>
        <v>991523.62031155312</v>
      </c>
      <c r="K8" s="2">
        <f t="shared" si="3"/>
        <v>2.7169999999999996</v>
      </c>
      <c r="L8" s="2">
        <f>K8*1000</f>
        <v>2716.9999999999995</v>
      </c>
      <c r="M8" s="2">
        <f>J8-L8</f>
        <v>988806.62031155312</v>
      </c>
      <c r="N8" s="2">
        <f>M8/D8</f>
        <v>999.3280557520593</v>
      </c>
    </row>
    <row r="13" spans="1:15" x14ac:dyDescent="0.3">
      <c r="A13" s="3" t="s">
        <v>9</v>
      </c>
      <c r="B13" s="4"/>
      <c r="C13" s="4">
        <v>100</v>
      </c>
      <c r="D13" s="4" t="s">
        <v>10</v>
      </c>
      <c r="E13" s="4">
        <v>40</v>
      </c>
      <c r="F13" s="4" t="s">
        <v>13</v>
      </c>
      <c r="H13" s="1"/>
      <c r="I13" s="1"/>
      <c r="J13" s="1"/>
      <c r="K13" s="1"/>
      <c r="L13" s="1"/>
      <c r="M13" s="1"/>
      <c r="N13" s="1"/>
      <c r="O13" s="1"/>
    </row>
    <row r="14" spans="1:15" x14ac:dyDescent="0.3">
      <c r="B14" s="4"/>
      <c r="C14" s="4"/>
      <c r="D14" s="4"/>
      <c r="E14" s="4"/>
      <c r="F14" s="4"/>
      <c r="H14" s="1"/>
      <c r="I14" s="1"/>
      <c r="J14" s="1"/>
      <c r="K14" s="1"/>
      <c r="L14" s="1"/>
      <c r="M14" s="1"/>
      <c r="N14" s="1"/>
      <c r="O14" s="1"/>
    </row>
    <row r="15" spans="1:15" x14ac:dyDescent="0.3">
      <c r="B15" s="4" t="s">
        <v>0</v>
      </c>
      <c r="C15" s="4" t="s">
        <v>1</v>
      </c>
      <c r="D15" s="4" t="s">
        <v>7</v>
      </c>
      <c r="E15" s="4" t="s">
        <v>14</v>
      </c>
      <c r="F15" s="4" t="s">
        <v>11</v>
      </c>
      <c r="H15" s="1"/>
      <c r="I15" s="1"/>
      <c r="J15" s="1"/>
      <c r="K15" s="1"/>
      <c r="L15" s="1"/>
      <c r="M15" s="1"/>
      <c r="N15" s="1"/>
      <c r="O15" s="1"/>
    </row>
    <row r="16" spans="1:15" x14ac:dyDescent="0.3">
      <c r="B16" s="4">
        <v>40</v>
      </c>
      <c r="C16" s="4">
        <v>2.0530000000000001E-3</v>
      </c>
      <c r="D16" s="4">
        <f>1-C16</f>
        <v>0.99794700000000003</v>
      </c>
      <c r="E16" s="4">
        <f>D16*100</f>
        <v>99.794700000000006</v>
      </c>
      <c r="F16" s="4">
        <f>E16*C16</f>
        <v>0.20487851910000002</v>
      </c>
      <c r="H16" s="1"/>
      <c r="I16" s="1"/>
      <c r="J16" s="1"/>
      <c r="K16" s="1"/>
      <c r="L16" s="1"/>
      <c r="M16" s="1"/>
      <c r="N16" s="1"/>
      <c r="O16" s="1"/>
    </row>
    <row r="17" spans="2:15" x14ac:dyDescent="0.3">
      <c r="B17" s="4">
        <v>41</v>
      </c>
      <c r="C17" s="4">
        <v>2.2469999999999999E-3</v>
      </c>
      <c r="D17" s="4">
        <f t="shared" ref="D17:D25" si="4">1-C17</f>
        <v>0.997753</v>
      </c>
      <c r="E17" s="4">
        <f>E16*D17</f>
        <v>99.570461309100011</v>
      </c>
      <c r="F17" s="4">
        <f t="shared" ref="F17:F25" si="5">E17*C17</f>
        <v>0.22373482656154772</v>
      </c>
      <c r="H17" s="1"/>
      <c r="I17" s="1"/>
      <c r="J17" s="1"/>
      <c r="K17" s="1"/>
      <c r="L17" s="1"/>
      <c r="M17" s="1"/>
      <c r="N17" s="1"/>
      <c r="O17" s="1"/>
    </row>
    <row r="18" spans="2:15" x14ac:dyDescent="0.3">
      <c r="B18" s="4">
        <v>42</v>
      </c>
      <c r="C18" s="4">
        <v>2.418E-3</v>
      </c>
      <c r="D18" s="4">
        <f t="shared" si="4"/>
        <v>0.99758199999999997</v>
      </c>
      <c r="E18" s="4">
        <f>E17*D18</f>
        <v>99.329699933654609</v>
      </c>
      <c r="F18" s="4">
        <f>E18*C18</f>
        <v>0.24017921443957685</v>
      </c>
      <c r="H18" s="1"/>
      <c r="I18" s="1"/>
      <c r="J18" s="1"/>
      <c r="K18" s="1"/>
      <c r="L18" s="1"/>
      <c r="M18" s="1"/>
      <c r="N18" s="1"/>
      <c r="O18" s="1"/>
    </row>
    <row r="19" spans="2:15" x14ac:dyDescent="0.3">
      <c r="B19" s="4">
        <v>43</v>
      </c>
      <c r="C19" s="4">
        <v>2.6020000000000001E-3</v>
      </c>
      <c r="D19" s="4">
        <f t="shared" si="4"/>
        <v>0.99739800000000001</v>
      </c>
      <c r="E19" s="4">
        <f t="shared" ref="E19:E25" si="6">E18*D19</f>
        <v>99.07124405442724</v>
      </c>
      <c r="F19" s="4">
        <f>E19*C19</f>
        <v>0.25778337702961968</v>
      </c>
      <c r="H19" s="1"/>
      <c r="I19" s="1"/>
      <c r="J19" s="1"/>
      <c r="K19" s="1"/>
      <c r="L19" s="1"/>
      <c r="M19" s="1"/>
      <c r="N19" s="1"/>
      <c r="O19" s="1"/>
    </row>
    <row r="20" spans="2:15" x14ac:dyDescent="0.3">
      <c r="B20" s="4">
        <v>44</v>
      </c>
      <c r="C20" s="4">
        <v>2.8319999999999999E-3</v>
      </c>
      <c r="D20" s="4">
        <f t="shared" si="4"/>
        <v>0.99716800000000005</v>
      </c>
      <c r="E20" s="4">
        <f t="shared" si="6"/>
        <v>98.790674291265105</v>
      </c>
      <c r="F20" s="4">
        <f t="shared" si="5"/>
        <v>0.27977518959286279</v>
      </c>
      <c r="H20" s="1"/>
      <c r="I20" s="1"/>
      <c r="J20" s="1"/>
      <c r="K20" s="1"/>
      <c r="L20" s="1"/>
      <c r="M20" s="1"/>
      <c r="N20" s="1"/>
      <c r="O20" s="1"/>
    </row>
    <row r="21" spans="2:15" x14ac:dyDescent="0.3">
      <c r="B21" s="4">
        <v>45</v>
      </c>
      <c r="C21" s="4">
        <v>3.1129999999999999E-3</v>
      </c>
      <c r="D21" s="4">
        <f t="shared" si="4"/>
        <v>0.99688699999999997</v>
      </c>
      <c r="E21" s="4">
        <f t="shared" si="6"/>
        <v>98.483138922196389</v>
      </c>
      <c r="F21" s="4">
        <f t="shared" si="5"/>
        <v>0.30657801146479735</v>
      </c>
      <c r="H21" s="1"/>
      <c r="I21" s="1"/>
      <c r="J21" s="1"/>
      <c r="K21" s="1"/>
      <c r="L21" s="1"/>
      <c r="M21" s="1"/>
      <c r="N21" s="1"/>
      <c r="O21" s="1"/>
    </row>
    <row r="22" spans="2:15" x14ac:dyDescent="0.3">
      <c r="B22" s="4">
        <v>46</v>
      </c>
      <c r="C22" s="4">
        <v>3.4380000000000001E-3</v>
      </c>
      <c r="D22" s="4">
        <f t="shared" si="4"/>
        <v>0.99656199999999995</v>
      </c>
      <c r="E22" s="4">
        <f t="shared" si="6"/>
        <v>98.144553890581875</v>
      </c>
      <c r="F22" s="4">
        <f t="shared" si="5"/>
        <v>0.33742097627582052</v>
      </c>
      <c r="H22" s="1"/>
      <c r="I22" s="1"/>
      <c r="J22" s="1"/>
      <c r="K22" s="1"/>
      <c r="L22" s="1"/>
      <c r="M22" s="1"/>
      <c r="N22" s="1"/>
      <c r="O22" s="1"/>
    </row>
    <row r="23" spans="2:15" x14ac:dyDescent="0.3">
      <c r="B23" s="4">
        <v>47</v>
      </c>
      <c r="C23" s="4">
        <v>3.8159999999999999E-3</v>
      </c>
      <c r="D23" s="4">
        <f t="shared" si="4"/>
        <v>0.99618399999999996</v>
      </c>
      <c r="E23" s="4">
        <f t="shared" si="6"/>
        <v>97.770034272935405</v>
      </c>
      <c r="F23" s="4">
        <f t="shared" si="5"/>
        <v>0.3730904507855215</v>
      </c>
      <c r="H23" s="1"/>
      <c r="I23" s="1"/>
      <c r="J23" s="1"/>
      <c r="K23" s="1"/>
      <c r="L23" s="1"/>
      <c r="M23" s="1"/>
      <c r="N23" s="1"/>
      <c r="O23" s="1"/>
    </row>
    <row r="24" spans="2:15" x14ac:dyDescent="0.3">
      <c r="B24" s="4">
        <v>48</v>
      </c>
      <c r="C24" s="4">
        <v>4.2430000000000002E-3</v>
      </c>
      <c r="D24" s="4">
        <f t="shared" si="4"/>
        <v>0.995757</v>
      </c>
      <c r="E24" s="4">
        <f t="shared" si="6"/>
        <v>97.35519601751534</v>
      </c>
      <c r="F24" s="4">
        <f t="shared" si="5"/>
        <v>0.4130780967023176</v>
      </c>
    </row>
    <row r="25" spans="2:15" x14ac:dyDescent="0.3">
      <c r="B25" s="4">
        <v>49</v>
      </c>
      <c r="C25" s="4">
        <v>4.7190000000000001E-3</v>
      </c>
      <c r="D25" s="4">
        <f t="shared" si="4"/>
        <v>0.99528099999999997</v>
      </c>
      <c r="E25" s="4">
        <f t="shared" si="6"/>
        <v>96.895776847508685</v>
      </c>
      <c r="F25" s="4">
        <f t="shared" si="5"/>
        <v>0.45725117094339351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Mstr. Akash Gawade</cp:lastModifiedBy>
  <dcterms:created xsi:type="dcterms:W3CDTF">2025-01-09T09:38:37Z</dcterms:created>
  <dcterms:modified xsi:type="dcterms:W3CDTF">2025-04-28T03:55:37Z</dcterms:modified>
</cp:coreProperties>
</file>