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Bullish_Strategy\"/>
    </mc:Choice>
  </mc:AlternateContent>
  <bookViews>
    <workbookView xWindow="0" yWindow="0" windowWidth="20490" windowHeight="7650" activeTab="2"/>
  </bookViews>
  <sheets>
    <sheet name="Spread" sheetId="1" r:id="rId1"/>
    <sheet name="Back_Testing_Call_Spread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E4" i="3" s="1"/>
  <c r="E3" i="3"/>
  <c r="M36" i="2"/>
  <c r="L36" i="2"/>
  <c r="E36" i="2"/>
  <c r="O35" i="2"/>
  <c r="P35" i="2" s="1"/>
  <c r="M35" i="2"/>
  <c r="L35" i="2"/>
  <c r="J35" i="2"/>
  <c r="I35" i="2"/>
  <c r="H35" i="2"/>
  <c r="N35" i="2" s="1"/>
  <c r="E35" i="2"/>
  <c r="L33" i="2"/>
  <c r="M33" i="2" s="1"/>
  <c r="E33" i="2"/>
  <c r="I32" i="2" s="1"/>
  <c r="L32" i="2"/>
  <c r="M32" i="2" s="1"/>
  <c r="O32" i="2" s="1"/>
  <c r="P32" i="2" s="1"/>
  <c r="H32" i="2"/>
  <c r="N32" i="2" s="1"/>
  <c r="E32" i="2"/>
  <c r="L30" i="2"/>
  <c r="M30" i="2" s="1"/>
  <c r="E30" i="2"/>
  <c r="I29" i="2" s="1"/>
  <c r="L29" i="2"/>
  <c r="M29" i="2" s="1"/>
  <c r="O29" i="2" s="1"/>
  <c r="P29" i="2" s="1"/>
  <c r="H29" i="2"/>
  <c r="N29" i="2" s="1"/>
  <c r="E29" i="2"/>
  <c r="L27" i="2"/>
  <c r="M27" i="2" s="1"/>
  <c r="E27" i="2"/>
  <c r="I26" i="2" s="1"/>
  <c r="L26" i="2"/>
  <c r="M26" i="2" s="1"/>
  <c r="H26" i="2"/>
  <c r="N26" i="2" s="1"/>
  <c r="E26" i="2"/>
  <c r="L24" i="2"/>
  <c r="M24" i="2" s="1"/>
  <c r="E24" i="2"/>
  <c r="I23" i="2" s="1"/>
  <c r="L23" i="2"/>
  <c r="M23" i="2" s="1"/>
  <c r="H23" i="2"/>
  <c r="N23" i="2" s="1"/>
  <c r="E23" i="2"/>
  <c r="L21" i="2"/>
  <c r="M21" i="2" s="1"/>
  <c r="O20" i="2" s="1"/>
  <c r="E21" i="2"/>
  <c r="I20" i="2" s="1"/>
  <c r="M20" i="2"/>
  <c r="L20" i="2"/>
  <c r="H20" i="2"/>
  <c r="N20" i="2" s="1"/>
  <c r="E20" i="2"/>
  <c r="M18" i="2"/>
  <c r="L18" i="2"/>
  <c r="E18" i="2"/>
  <c r="I17" i="2" s="1"/>
  <c r="J17" i="2" s="1"/>
  <c r="L17" i="2"/>
  <c r="M17" i="2" s="1"/>
  <c r="H17" i="2"/>
  <c r="N17" i="2" s="1"/>
  <c r="E17" i="2"/>
  <c r="L15" i="2"/>
  <c r="M15" i="2" s="1"/>
  <c r="O14" i="2" s="1"/>
  <c r="P14" i="2" s="1"/>
  <c r="E15" i="2"/>
  <c r="I14" i="2" s="1"/>
  <c r="M14" i="2"/>
  <c r="L14" i="2"/>
  <c r="H14" i="2"/>
  <c r="N14" i="2" s="1"/>
  <c r="E14" i="2"/>
  <c r="M12" i="2"/>
  <c r="L12" i="2"/>
  <c r="E12" i="2"/>
  <c r="I11" i="2" s="1"/>
  <c r="J11" i="2" s="1"/>
  <c r="L11" i="2"/>
  <c r="M11" i="2" s="1"/>
  <c r="H11" i="2"/>
  <c r="N11" i="2" s="1"/>
  <c r="E11" i="2"/>
  <c r="L9" i="2"/>
  <c r="M9" i="2" s="1"/>
  <c r="O8" i="2" s="1"/>
  <c r="E9" i="2"/>
  <c r="I8" i="2" s="1"/>
  <c r="M8" i="2"/>
  <c r="L8" i="2"/>
  <c r="H8" i="2"/>
  <c r="N8" i="2" s="1"/>
  <c r="E8" i="2"/>
  <c r="M6" i="2"/>
  <c r="L6" i="2"/>
  <c r="E6" i="2"/>
  <c r="I5" i="2" s="1"/>
  <c r="J5" i="2" s="1"/>
  <c r="L5" i="2"/>
  <c r="M5" i="2" s="1"/>
  <c r="H5" i="2"/>
  <c r="N5" i="2" s="1"/>
  <c r="E5" i="2"/>
  <c r="L3" i="2"/>
  <c r="M3" i="2" s="1"/>
  <c r="O2" i="2" s="1"/>
  <c r="P2" i="2" s="1"/>
  <c r="E3" i="2"/>
  <c r="I2" i="2" s="1"/>
  <c r="M2" i="2"/>
  <c r="L2" i="2"/>
  <c r="H2" i="2"/>
  <c r="N2" i="2" s="1"/>
  <c r="E2" i="2"/>
  <c r="F3" i="3" l="1"/>
  <c r="O23" i="2"/>
  <c r="P23" i="2" s="1"/>
  <c r="O26" i="2"/>
  <c r="P26" i="2" s="1"/>
  <c r="O11" i="2"/>
  <c r="P11" i="2" s="1"/>
  <c r="J2" i="2"/>
  <c r="J14" i="2"/>
  <c r="O5" i="2"/>
  <c r="O17" i="2"/>
  <c r="J8" i="2"/>
  <c r="J20" i="2"/>
  <c r="J23" i="2"/>
  <c r="J26" i="2"/>
  <c r="J29" i="2"/>
  <c r="J32" i="2"/>
  <c r="P5" i="2"/>
  <c r="P17" i="2"/>
  <c r="P8" i="2"/>
  <c r="P20" i="2"/>
</calcChain>
</file>

<file path=xl/sharedStrings.xml><?xml version="1.0" encoding="utf-8"?>
<sst xmlns="http://schemas.openxmlformats.org/spreadsheetml/2006/main" count="50" uniqueCount="26">
  <si>
    <t>BULL CALL SPREAD</t>
  </si>
  <si>
    <t>BANK NIFTY - 35552</t>
  </si>
  <si>
    <t xml:space="preserve"> (My assumpton is today market will above 35000)</t>
  </si>
  <si>
    <t>Date</t>
  </si>
  <si>
    <t xml:space="preserve">Option </t>
  </si>
  <si>
    <t>NIFTY</t>
  </si>
  <si>
    <t>Strkie Price</t>
  </si>
  <si>
    <t>Lots</t>
  </si>
  <si>
    <t>Buy - 1 PM</t>
  </si>
  <si>
    <t>Sell - 2:55PM</t>
  </si>
  <si>
    <t>Invested</t>
  </si>
  <si>
    <t>Sold Price</t>
  </si>
  <si>
    <t>Earning</t>
  </si>
  <si>
    <t>SL</t>
  </si>
  <si>
    <t>SL Limit</t>
  </si>
  <si>
    <t>Final Sell Price</t>
  </si>
  <si>
    <t>SL-EARN</t>
  </si>
  <si>
    <t>CE</t>
  </si>
  <si>
    <t>PE</t>
  </si>
  <si>
    <t>Bull Spread</t>
  </si>
  <si>
    <t>To implement the bull call spread –
Buy 1 ATM call option (leg 1)
Sell 1 OTM call option (leg 2)</t>
  </si>
  <si>
    <t>buy - 35000 CE  (In the Money option)</t>
  </si>
  <si>
    <t>sell - 35500 CE (OTM)</t>
  </si>
  <si>
    <t>Put call Spread</t>
  </si>
  <si>
    <t>16800 PE</t>
  </si>
  <si>
    <t>16700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</si>
</sst>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2" xfId="0" applyFont="1" applyFill="1" applyBorder="1" applyAlignment="1">
      <alignment vertical="top" textRotation="180"/>
    </xf>
    <xf numFmtId="0" fontId="2" fillId="3" borderId="4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2" fillId="3" borderId="3" xfId="0" applyFont="1" applyFill="1" applyBorder="1" applyAlignment="1">
      <alignment vertical="top" textRotation="18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Option_Strategy/Neutral_Strategy/Stradd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ddle"/>
      <sheetName val="Graph_NFTY"/>
      <sheetName val="Back Testing_Long Straddle_NFTY"/>
      <sheetName val="BackTesting_Short_Straddle_NFTY"/>
      <sheetName val="Book_NIFTY_LNG_STR"/>
      <sheetName val="Graph_BNFTY"/>
      <sheetName val="Back Testing_Long Straddle_BNTY"/>
      <sheetName val="BackTesting_ShortStradle_ BNFTY"/>
    </sheetNames>
    <sheetDataSet>
      <sheetData sheetId="0" refreshError="1"/>
      <sheetData sheetId="1">
        <row r="33">
          <cell r="D33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showGridLines="0" workbookViewId="0">
      <selection activeCell="A7" sqref="A7"/>
    </sheetView>
  </sheetViews>
  <sheetFormatPr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C3" t="s">
        <v>2</v>
      </c>
    </row>
    <row r="4" spans="1:10" x14ac:dyDescent="0.25">
      <c r="A4" t="s">
        <v>19</v>
      </c>
    </row>
    <row r="5" spans="1:10" x14ac:dyDescent="0.25">
      <c r="A5" t="s">
        <v>21</v>
      </c>
      <c r="E5" s="18" t="s">
        <v>20</v>
      </c>
      <c r="F5" s="17"/>
      <c r="G5" s="17"/>
      <c r="H5" s="17"/>
      <c r="I5" s="17"/>
      <c r="J5" s="17"/>
    </row>
    <row r="6" spans="1:10" x14ac:dyDescent="0.25">
      <c r="A6" t="s">
        <v>22</v>
      </c>
      <c r="E6" s="17"/>
      <c r="F6" s="17"/>
      <c r="G6" s="17"/>
      <c r="H6" s="17"/>
      <c r="I6" s="17"/>
      <c r="J6" s="17"/>
    </row>
    <row r="7" spans="1:10" x14ac:dyDescent="0.25">
      <c r="E7" s="17"/>
      <c r="F7" s="17"/>
      <c r="G7" s="17"/>
      <c r="H7" s="17"/>
      <c r="I7" s="17"/>
      <c r="J7" s="17"/>
    </row>
    <row r="8" spans="1:10" x14ac:dyDescent="0.25">
      <c r="E8" s="17"/>
      <c r="F8" s="17"/>
      <c r="G8" s="17"/>
      <c r="H8" s="17"/>
      <c r="I8" s="17"/>
      <c r="J8" s="17"/>
    </row>
    <row r="9" spans="1:10" x14ac:dyDescent="0.25">
      <c r="E9" s="17"/>
      <c r="F9" s="17"/>
      <c r="G9" s="17"/>
      <c r="H9" s="17"/>
      <c r="I9" s="17"/>
      <c r="J9" s="17"/>
    </row>
  </sheetData>
  <mergeCells count="1">
    <mergeCell ref="E5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F2" sqref="F2"/>
    </sheetView>
  </sheetViews>
  <sheetFormatPr defaultRowHeight="15" x14ac:dyDescent="0.25"/>
  <sheetData>
    <row r="1" spans="1:16" x14ac:dyDescent="0.25">
      <c r="A1" s="1" t="s">
        <v>3</v>
      </c>
      <c r="B1" s="1" t="s">
        <v>4</v>
      </c>
      <c r="C1" s="2" t="s">
        <v>5</v>
      </c>
      <c r="D1" s="2" t="s">
        <v>6</v>
      </c>
      <c r="E1" s="1" t="s">
        <v>7</v>
      </c>
      <c r="F1" s="2" t="s">
        <v>8</v>
      </c>
      <c r="G1" s="3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10</v>
      </c>
      <c r="O1" s="4" t="s">
        <v>11</v>
      </c>
      <c r="P1" s="4" t="s">
        <v>16</v>
      </c>
    </row>
    <row r="2" spans="1:16" x14ac:dyDescent="0.25">
      <c r="A2" s="5"/>
      <c r="B2" s="5" t="s">
        <v>17</v>
      </c>
      <c r="C2" s="6"/>
      <c r="D2" s="6"/>
      <c r="E2" s="7">
        <f>[1]Graph_NFTY!$D$33</f>
        <v>1</v>
      </c>
      <c r="F2" s="6"/>
      <c r="G2" s="6"/>
      <c r="H2" s="8">
        <f>(F2*(50*E2)+F3*(50*E3))</f>
        <v>0</v>
      </c>
      <c r="I2" s="8">
        <f>(G2*(50*E2)+G3*(50*E3))</f>
        <v>0</v>
      </c>
      <c r="J2" s="8">
        <f t="shared" ref="J2" si="0">I2-H2</f>
        <v>0</v>
      </c>
      <c r="K2" s="9">
        <v>10</v>
      </c>
      <c r="L2" s="7">
        <f>F2-(F2*$K$2/100)</f>
        <v>0</v>
      </c>
      <c r="M2" s="7">
        <f>IF(G2&gt;L2,G2,L2)</f>
        <v>0</v>
      </c>
      <c r="N2" s="8">
        <f>H2</f>
        <v>0</v>
      </c>
      <c r="O2" s="8">
        <f>(M2*(50*E2)+M3*(50*E3))</f>
        <v>0</v>
      </c>
      <c r="P2" s="8">
        <f t="shared" ref="P2" si="1">O2-N2</f>
        <v>0</v>
      </c>
    </row>
    <row r="3" spans="1:16" x14ac:dyDescent="0.25">
      <c r="A3" s="7"/>
      <c r="B3" s="7" t="s">
        <v>18</v>
      </c>
      <c r="C3" s="6"/>
      <c r="D3" s="6"/>
      <c r="E3" s="7">
        <f>[1]Graph_NFTY!$D$33</f>
        <v>1</v>
      </c>
      <c r="F3" s="6"/>
      <c r="G3" s="6"/>
      <c r="H3" s="10"/>
      <c r="I3" s="10"/>
      <c r="J3" s="10"/>
      <c r="K3" s="11"/>
      <c r="L3" s="7">
        <f>F3-(F3*$K$2/100)</f>
        <v>0</v>
      </c>
      <c r="M3" s="7">
        <f>IF(G3&gt;L3,G3,L3)</f>
        <v>0</v>
      </c>
      <c r="N3" s="10"/>
      <c r="O3" s="10"/>
      <c r="P3" s="10"/>
    </row>
    <row r="4" spans="1:16" x14ac:dyDescent="0.25">
      <c r="A4" s="7"/>
      <c r="B4" s="7"/>
      <c r="C4" s="6"/>
      <c r="D4" s="6"/>
      <c r="E4" s="7"/>
      <c r="F4" s="6"/>
      <c r="G4" s="6"/>
      <c r="H4" s="7"/>
      <c r="I4" s="7"/>
      <c r="J4" s="7"/>
      <c r="K4" s="12"/>
      <c r="L4" s="7"/>
      <c r="M4" s="7"/>
      <c r="N4" s="7"/>
      <c r="O4" s="7"/>
      <c r="P4" s="7"/>
    </row>
    <row r="5" spans="1:16" x14ac:dyDescent="0.25">
      <c r="A5" s="5"/>
      <c r="B5" s="5" t="s">
        <v>17</v>
      </c>
      <c r="C5" s="6"/>
      <c r="D5" s="6"/>
      <c r="E5" s="7">
        <f>[1]Graph_NFTY!$D$33</f>
        <v>1</v>
      </c>
      <c r="F5" s="6"/>
      <c r="G5" s="6"/>
      <c r="H5" s="13">
        <f>(F5*(50*E5)+F6*(50*E6))</f>
        <v>0</v>
      </c>
      <c r="I5" s="13">
        <f>(G5*(50*E5)+G6*(50*E6))</f>
        <v>0</v>
      </c>
      <c r="J5" s="13">
        <f>I5-H5</f>
        <v>0</v>
      </c>
      <c r="K5" s="12"/>
      <c r="L5" s="7">
        <f>F5-(F5*$K$2/100)</f>
        <v>0</v>
      </c>
      <c r="M5" s="7">
        <f>IF(G5&gt;L5,G5,L5)</f>
        <v>0</v>
      </c>
      <c r="N5" s="13">
        <f>H5</f>
        <v>0</v>
      </c>
      <c r="O5" s="13">
        <f>(M5*(50*E5)+M6*(50*E6))</f>
        <v>0</v>
      </c>
      <c r="P5" s="13">
        <f t="shared" ref="P5" si="2">O5-N5</f>
        <v>0</v>
      </c>
    </row>
    <row r="6" spans="1:16" x14ac:dyDescent="0.25">
      <c r="A6" s="7"/>
      <c r="B6" s="7" t="s">
        <v>18</v>
      </c>
      <c r="C6" s="6"/>
      <c r="D6" s="6"/>
      <c r="E6" s="7">
        <f>[1]Graph_NFTY!$D$33</f>
        <v>1</v>
      </c>
      <c r="F6" s="6"/>
      <c r="G6" s="6"/>
      <c r="H6" s="13"/>
      <c r="I6" s="13"/>
      <c r="J6" s="13"/>
      <c r="K6" s="12"/>
      <c r="L6" s="7">
        <f>F6-(F6*$K$2/100)</f>
        <v>0</v>
      </c>
      <c r="M6" s="7">
        <f>IF(G6&gt;L6,G6,L6)</f>
        <v>0</v>
      </c>
      <c r="N6" s="13"/>
      <c r="O6" s="13"/>
      <c r="P6" s="13"/>
    </row>
    <row r="7" spans="1:16" x14ac:dyDescent="0.25">
      <c r="A7" s="7"/>
      <c r="B7" s="7"/>
      <c r="C7" s="6"/>
      <c r="D7" s="6"/>
      <c r="E7" s="7"/>
      <c r="F7" s="6"/>
      <c r="G7" s="6"/>
      <c r="H7" s="14"/>
      <c r="I7" s="14"/>
      <c r="J7" s="7"/>
      <c r="K7" s="12"/>
      <c r="L7" s="7"/>
      <c r="M7" s="7"/>
      <c r="N7" s="14"/>
      <c r="O7" s="14"/>
      <c r="P7" s="7"/>
    </row>
    <row r="8" spans="1:16" x14ac:dyDescent="0.25">
      <c r="A8" s="5"/>
      <c r="B8" s="5" t="s">
        <v>17</v>
      </c>
      <c r="C8" s="6"/>
      <c r="D8" s="6"/>
      <c r="E8" s="7">
        <f>[1]Graph_NFTY!$D$33</f>
        <v>1</v>
      </c>
      <c r="F8" s="6"/>
      <c r="G8" s="6"/>
      <c r="H8" s="13">
        <f>(F8*(50*E8)+F9*(50*E9))</f>
        <v>0</v>
      </c>
      <c r="I8" s="13">
        <f>(G8*(50*E8)+G9*(50*E9))</f>
        <v>0</v>
      </c>
      <c r="J8" s="13">
        <f t="shared" ref="J8" si="3">I8-H8</f>
        <v>0</v>
      </c>
      <c r="K8" s="12"/>
      <c r="L8" s="7">
        <f>F8-(F8*$K$2/100)</f>
        <v>0</v>
      </c>
      <c r="M8" s="7">
        <f>IF(G8&gt;L8,G8,L8)</f>
        <v>0</v>
      </c>
      <c r="N8" s="13">
        <f>H8</f>
        <v>0</v>
      </c>
      <c r="O8" s="13">
        <f>(M8*(50*E8)+M9*(50*E9))</f>
        <v>0</v>
      </c>
      <c r="P8" s="13">
        <f t="shared" ref="P8" si="4">O8-N8</f>
        <v>0</v>
      </c>
    </row>
    <row r="9" spans="1:16" x14ac:dyDescent="0.25">
      <c r="A9" s="7"/>
      <c r="B9" s="7" t="s">
        <v>18</v>
      </c>
      <c r="C9" s="6"/>
      <c r="D9" s="6"/>
      <c r="E9" s="7">
        <f>[1]Graph_NFTY!$D$33</f>
        <v>1</v>
      </c>
      <c r="F9" s="6"/>
      <c r="G9" s="6"/>
      <c r="H9" s="13"/>
      <c r="I9" s="13"/>
      <c r="J9" s="13"/>
      <c r="K9" s="12"/>
      <c r="L9" s="7">
        <f>F9-(F9*$K$2/100)</f>
        <v>0</v>
      </c>
      <c r="M9" s="7">
        <f>IF(G9&gt;L9,G9,L9)</f>
        <v>0</v>
      </c>
      <c r="N9" s="13"/>
      <c r="O9" s="13"/>
      <c r="P9" s="13"/>
    </row>
    <row r="10" spans="1:16" x14ac:dyDescent="0.25">
      <c r="A10" s="7"/>
      <c r="B10" s="7"/>
      <c r="C10" s="6"/>
      <c r="D10" s="6"/>
      <c r="E10" s="7"/>
      <c r="F10" s="6"/>
      <c r="G10" s="6"/>
      <c r="H10" s="7"/>
      <c r="I10" s="7"/>
      <c r="J10" s="7"/>
      <c r="K10" s="12"/>
      <c r="L10" s="7"/>
      <c r="M10" s="7"/>
      <c r="N10" s="7"/>
      <c r="O10" s="7"/>
      <c r="P10" s="7"/>
    </row>
    <row r="11" spans="1:16" x14ac:dyDescent="0.25">
      <c r="A11" s="5"/>
      <c r="B11" s="5" t="s">
        <v>17</v>
      </c>
      <c r="C11" s="6"/>
      <c r="D11" s="6"/>
      <c r="E11" s="7">
        <f>[1]Graph_NFTY!$D$33</f>
        <v>1</v>
      </c>
      <c r="F11" s="6"/>
      <c r="G11" s="6"/>
      <c r="H11" s="13">
        <f>(F11*(50*E11)+F12*(50*E12))</f>
        <v>0</v>
      </c>
      <c r="I11" s="13">
        <f>(G11*(50*E11)+G12*(50*E12))</f>
        <v>0</v>
      </c>
      <c r="J11" s="13">
        <f>I11-H11</f>
        <v>0</v>
      </c>
      <c r="K11" s="12"/>
      <c r="L11" s="7">
        <f>F11-(F11*$K$2/100)</f>
        <v>0</v>
      </c>
      <c r="M11" s="7">
        <f>IF(G11&gt;L11,G11,L11)</f>
        <v>0</v>
      </c>
      <c r="N11" s="13">
        <f>H11</f>
        <v>0</v>
      </c>
      <c r="O11" s="13">
        <f>(M11*(50*E11)+M12*(50*E12))</f>
        <v>0</v>
      </c>
      <c r="P11" s="13">
        <f>O11-N11</f>
        <v>0</v>
      </c>
    </row>
    <row r="12" spans="1:16" x14ac:dyDescent="0.25">
      <c r="A12" s="7"/>
      <c r="B12" s="7" t="s">
        <v>18</v>
      </c>
      <c r="C12" s="6"/>
      <c r="D12" s="6"/>
      <c r="E12" s="7">
        <f>[1]Graph_NFTY!$D$33</f>
        <v>1</v>
      </c>
      <c r="F12" s="6"/>
      <c r="G12" s="6"/>
      <c r="H12" s="13"/>
      <c r="I12" s="13"/>
      <c r="J12" s="13"/>
      <c r="K12" s="12"/>
      <c r="L12" s="7">
        <f>F12-(F12*$K$2/100)</f>
        <v>0</v>
      </c>
      <c r="M12" s="7">
        <f>IF(G12&gt;L12,G12,L12)</f>
        <v>0</v>
      </c>
      <c r="N12" s="13"/>
      <c r="O12" s="13"/>
      <c r="P12" s="13"/>
    </row>
    <row r="13" spans="1:16" x14ac:dyDescent="0.25">
      <c r="A13" s="7"/>
      <c r="B13" s="7"/>
      <c r="C13" s="6"/>
      <c r="D13" s="6"/>
      <c r="E13" s="7"/>
      <c r="F13" s="6"/>
      <c r="G13" s="6"/>
      <c r="H13" s="7"/>
      <c r="I13" s="15"/>
      <c r="J13" s="7"/>
      <c r="K13" s="12"/>
      <c r="L13" s="7"/>
      <c r="M13" s="7"/>
      <c r="N13" s="7"/>
      <c r="O13" s="15"/>
      <c r="P13" s="7"/>
    </row>
    <row r="14" spans="1:16" x14ac:dyDescent="0.25">
      <c r="A14" s="5"/>
      <c r="B14" s="5" t="s">
        <v>17</v>
      </c>
      <c r="C14" s="6"/>
      <c r="D14" s="6"/>
      <c r="E14" s="7">
        <f>[1]Graph_NFTY!$D$33</f>
        <v>1</v>
      </c>
      <c r="F14" s="6"/>
      <c r="G14" s="6"/>
      <c r="H14" s="13">
        <f>(F14*(50*E14)+F15*(50*E15))</f>
        <v>0</v>
      </c>
      <c r="I14" s="13">
        <f>(G14*(50*E14)+G15*(50*E15))</f>
        <v>0</v>
      </c>
      <c r="J14" s="13">
        <f>I14-H14</f>
        <v>0</v>
      </c>
      <c r="K14" s="12"/>
      <c r="L14" s="7">
        <f>F14-(F14*$K$2/100)</f>
        <v>0</v>
      </c>
      <c r="M14" s="7">
        <f>IF(G14&gt;L14,G14,L14)</f>
        <v>0</v>
      </c>
      <c r="N14" s="13">
        <f>H14</f>
        <v>0</v>
      </c>
      <c r="O14" s="13">
        <f>(M14*(50*E14)+M15*(50*E15))</f>
        <v>0</v>
      </c>
      <c r="P14" s="13">
        <f>O14-N14</f>
        <v>0</v>
      </c>
    </row>
    <row r="15" spans="1:16" x14ac:dyDescent="0.25">
      <c r="A15" s="7"/>
      <c r="B15" s="7" t="s">
        <v>18</v>
      </c>
      <c r="C15" s="6"/>
      <c r="D15" s="6"/>
      <c r="E15" s="7">
        <f>[1]Graph_NFTY!$D$33</f>
        <v>1</v>
      </c>
      <c r="F15" s="6"/>
      <c r="G15" s="6"/>
      <c r="H15" s="13"/>
      <c r="I15" s="13"/>
      <c r="J15" s="13"/>
      <c r="K15" s="12"/>
      <c r="L15" s="7">
        <f>F15-(F15*$K$2/100)</f>
        <v>0</v>
      </c>
      <c r="M15" s="7">
        <f>IF(G15&gt;L15,G15,L15)</f>
        <v>0</v>
      </c>
      <c r="N15" s="13"/>
      <c r="O15" s="13"/>
      <c r="P15" s="13"/>
    </row>
    <row r="16" spans="1:16" x14ac:dyDescent="0.25">
      <c r="A16" s="7"/>
      <c r="B16" s="7"/>
      <c r="C16" s="6"/>
      <c r="D16" s="6"/>
      <c r="E16" s="7"/>
      <c r="F16" s="6"/>
      <c r="G16" s="6"/>
      <c r="H16" s="7"/>
      <c r="I16" s="15"/>
      <c r="J16" s="7"/>
      <c r="K16" s="12"/>
      <c r="L16" s="7"/>
      <c r="M16" s="7"/>
      <c r="N16" s="7"/>
      <c r="O16" s="15"/>
      <c r="P16" s="7"/>
    </row>
    <row r="17" spans="1:16" x14ac:dyDescent="0.25">
      <c r="A17" s="5"/>
      <c r="B17" s="5" t="s">
        <v>17</v>
      </c>
      <c r="C17" s="6"/>
      <c r="D17" s="6"/>
      <c r="E17" s="7">
        <f>[1]Graph_NFTY!$D$33</f>
        <v>1</v>
      </c>
      <c r="F17" s="6"/>
      <c r="G17" s="6"/>
      <c r="H17" s="13">
        <f>(F17*(50*E17)+F18*(50*E18))</f>
        <v>0</v>
      </c>
      <c r="I17" s="13">
        <f>(G17*(50*E17)+G18*(50*E18))</f>
        <v>0</v>
      </c>
      <c r="J17" s="13">
        <f>I17-H17</f>
        <v>0</v>
      </c>
      <c r="K17" s="12"/>
      <c r="L17" s="7">
        <f>F17-(F17*$K$2/100)</f>
        <v>0</v>
      </c>
      <c r="M17" s="7">
        <f>IF(G17&gt;L17,G17,L17)</f>
        <v>0</v>
      </c>
      <c r="N17" s="13">
        <f>H17</f>
        <v>0</v>
      </c>
      <c r="O17" s="13">
        <f>(M17*(50*E17)+M18*(50*E18))</f>
        <v>0</v>
      </c>
      <c r="P17" s="13">
        <f>O17-N17</f>
        <v>0</v>
      </c>
    </row>
    <row r="18" spans="1:16" x14ac:dyDescent="0.25">
      <c r="A18" s="7"/>
      <c r="B18" s="7" t="s">
        <v>18</v>
      </c>
      <c r="C18" s="6"/>
      <c r="D18" s="6"/>
      <c r="E18" s="7">
        <f>[1]Graph_NFTY!$D$33</f>
        <v>1</v>
      </c>
      <c r="F18" s="6"/>
      <c r="G18" s="6"/>
      <c r="H18" s="13"/>
      <c r="I18" s="13"/>
      <c r="J18" s="13"/>
      <c r="K18" s="12"/>
      <c r="L18" s="7">
        <f>F18-(F18*$K$2/100)</f>
        <v>0</v>
      </c>
      <c r="M18" s="7">
        <f>IF(G18&gt;L18,G18,L18)</f>
        <v>0</v>
      </c>
      <c r="N18" s="13"/>
      <c r="O18" s="13"/>
      <c r="P18" s="13"/>
    </row>
    <row r="19" spans="1:16" x14ac:dyDescent="0.25">
      <c r="A19" s="7"/>
      <c r="B19" s="7"/>
      <c r="C19" s="6"/>
      <c r="D19" s="6"/>
      <c r="E19" s="7"/>
      <c r="F19" s="6"/>
      <c r="G19" s="6"/>
      <c r="H19" s="7"/>
      <c r="I19" s="15"/>
      <c r="J19" s="7"/>
      <c r="K19" s="12"/>
      <c r="L19" s="7"/>
      <c r="M19" s="7"/>
      <c r="N19" s="7"/>
      <c r="O19" s="15"/>
      <c r="P19" s="7"/>
    </row>
    <row r="20" spans="1:16" x14ac:dyDescent="0.25">
      <c r="A20" s="5"/>
      <c r="B20" s="5" t="s">
        <v>17</v>
      </c>
      <c r="C20" s="6"/>
      <c r="D20" s="6"/>
      <c r="E20" s="7">
        <f>[1]Graph_NFTY!$D$33</f>
        <v>1</v>
      </c>
      <c r="F20" s="6"/>
      <c r="G20" s="6"/>
      <c r="H20" s="13">
        <f>(F20*(50*E20)+F21*(50*E21))</f>
        <v>0</v>
      </c>
      <c r="I20" s="13">
        <f>(G20*(50*E20)+G21*(50*E21))</f>
        <v>0</v>
      </c>
      <c r="J20" s="13">
        <f>I20-H20</f>
        <v>0</v>
      </c>
      <c r="K20" s="12"/>
      <c r="L20" s="7">
        <f>F20-(F20*$K$2/100)</f>
        <v>0</v>
      </c>
      <c r="M20" s="7">
        <f>IF(G20&gt;L20,G20,L20)</f>
        <v>0</v>
      </c>
      <c r="N20" s="13">
        <f>H20</f>
        <v>0</v>
      </c>
      <c r="O20" s="13">
        <f>(M20*(50*E20)+M21*(50*E21))</f>
        <v>0</v>
      </c>
      <c r="P20" s="13">
        <f>O20-N20</f>
        <v>0</v>
      </c>
    </row>
    <row r="21" spans="1:16" x14ac:dyDescent="0.25">
      <c r="A21" s="7"/>
      <c r="B21" s="7" t="s">
        <v>18</v>
      </c>
      <c r="C21" s="6"/>
      <c r="D21" s="6"/>
      <c r="E21" s="7">
        <f>[1]Graph_NFTY!$D$33</f>
        <v>1</v>
      </c>
      <c r="F21" s="6"/>
      <c r="G21" s="6"/>
      <c r="H21" s="13"/>
      <c r="I21" s="13"/>
      <c r="J21" s="13"/>
      <c r="K21" s="12"/>
      <c r="L21" s="7">
        <f>F21-(F21*$K$2/100)</f>
        <v>0</v>
      </c>
      <c r="M21" s="7">
        <f>IF(G21&gt;L21,G21,L21)</f>
        <v>0</v>
      </c>
      <c r="N21" s="13"/>
      <c r="O21" s="13"/>
      <c r="P21" s="13"/>
    </row>
    <row r="22" spans="1:16" x14ac:dyDescent="0.25">
      <c r="A22" s="7"/>
      <c r="B22" s="7"/>
      <c r="C22" s="6"/>
      <c r="D22" s="6"/>
      <c r="E22" s="7"/>
      <c r="F22" s="6"/>
      <c r="G22" s="6"/>
      <c r="H22" s="7"/>
      <c r="I22" s="15"/>
      <c r="J22" s="7"/>
      <c r="K22" s="12"/>
      <c r="L22" s="7"/>
      <c r="M22" s="7"/>
      <c r="N22" s="7"/>
      <c r="O22" s="15"/>
      <c r="P22" s="7"/>
    </row>
    <row r="23" spans="1:16" x14ac:dyDescent="0.25">
      <c r="A23" s="5"/>
      <c r="B23" s="5" t="s">
        <v>17</v>
      </c>
      <c r="C23" s="6"/>
      <c r="D23" s="6"/>
      <c r="E23" s="7">
        <f>[1]Graph_NFTY!$D$33</f>
        <v>1</v>
      </c>
      <c r="F23" s="6"/>
      <c r="G23" s="6"/>
      <c r="H23" s="13">
        <f>(F23*(50*E23)+F24*(50*E24))</f>
        <v>0</v>
      </c>
      <c r="I23" s="13">
        <f>(G23*(50*E23)+G24*(50*E24))</f>
        <v>0</v>
      </c>
      <c r="J23" s="13">
        <f>I23-H23</f>
        <v>0</v>
      </c>
      <c r="K23" s="12"/>
      <c r="L23" s="7">
        <f>F23-(F23*$K$2/100)</f>
        <v>0</v>
      </c>
      <c r="M23" s="7">
        <f>IF(G23&gt;L23,G23,L23)</f>
        <v>0</v>
      </c>
      <c r="N23" s="13">
        <f>H23</f>
        <v>0</v>
      </c>
      <c r="O23" s="13">
        <f>(M23*(50*E23)+M24*(50*E24))</f>
        <v>0</v>
      </c>
      <c r="P23" s="13">
        <f>O23-N23</f>
        <v>0</v>
      </c>
    </row>
    <row r="24" spans="1:16" x14ac:dyDescent="0.25">
      <c r="A24" s="7"/>
      <c r="B24" s="7" t="s">
        <v>18</v>
      </c>
      <c r="C24" s="6"/>
      <c r="D24" s="6"/>
      <c r="E24" s="7">
        <f>[1]Graph_NFTY!$D$33</f>
        <v>1</v>
      </c>
      <c r="F24" s="6"/>
      <c r="G24" s="6"/>
      <c r="H24" s="13"/>
      <c r="I24" s="13"/>
      <c r="J24" s="13"/>
      <c r="K24" s="12"/>
      <c r="L24" s="7">
        <f>F24-(F24*$K$2/100)</f>
        <v>0</v>
      </c>
      <c r="M24" s="7">
        <f>IF(G24&gt;L24,G24,L24)</f>
        <v>0</v>
      </c>
      <c r="N24" s="13"/>
      <c r="O24" s="13"/>
      <c r="P24" s="13"/>
    </row>
    <row r="25" spans="1:16" x14ac:dyDescent="0.25">
      <c r="A25" s="7"/>
      <c r="B25" s="7"/>
      <c r="C25" s="6"/>
      <c r="D25" s="6"/>
      <c r="E25" s="7"/>
      <c r="F25" s="6"/>
      <c r="G25" s="6"/>
      <c r="H25" s="7"/>
      <c r="I25" s="15"/>
      <c r="J25" s="7"/>
      <c r="K25" s="12"/>
      <c r="L25" s="7"/>
      <c r="M25" s="7"/>
      <c r="N25" s="7"/>
      <c r="O25" s="15"/>
      <c r="P25" s="7"/>
    </row>
    <row r="26" spans="1:16" x14ac:dyDescent="0.25">
      <c r="A26" s="5"/>
      <c r="B26" s="5" t="s">
        <v>17</v>
      </c>
      <c r="C26" s="6"/>
      <c r="D26" s="6"/>
      <c r="E26" s="7">
        <f>[1]Graph_NFTY!$D$33</f>
        <v>1</v>
      </c>
      <c r="F26" s="6"/>
      <c r="G26" s="6"/>
      <c r="H26" s="13">
        <f>(F26*(50*E26)+F27*(50*E27))</f>
        <v>0</v>
      </c>
      <c r="I26" s="13">
        <f>(G26*(50*E26)+G27*(50*E27))</f>
        <v>0</v>
      </c>
      <c r="J26" s="13">
        <f>I26-H26</f>
        <v>0</v>
      </c>
      <c r="K26" s="12"/>
      <c r="L26" s="7">
        <f>F26-(F26*$K$2/100)</f>
        <v>0</v>
      </c>
      <c r="M26" s="7">
        <f>IF(G26&gt;L26,G26,L26)</f>
        <v>0</v>
      </c>
      <c r="N26" s="13">
        <f>H26</f>
        <v>0</v>
      </c>
      <c r="O26" s="13">
        <f>(M26*(50*E26)+M27*(50*E27))</f>
        <v>0</v>
      </c>
      <c r="P26" s="13">
        <f>O26-N26</f>
        <v>0</v>
      </c>
    </row>
    <row r="27" spans="1:16" x14ac:dyDescent="0.25">
      <c r="A27" s="7"/>
      <c r="B27" s="7" t="s">
        <v>18</v>
      </c>
      <c r="C27" s="6"/>
      <c r="D27" s="6"/>
      <c r="E27" s="7">
        <f>[1]Graph_NFTY!$D$33</f>
        <v>1</v>
      </c>
      <c r="F27" s="6"/>
      <c r="G27" s="6"/>
      <c r="H27" s="13"/>
      <c r="I27" s="13"/>
      <c r="J27" s="13"/>
      <c r="K27" s="12"/>
      <c r="L27" s="7">
        <f>F27-(F27*$K$2/100)</f>
        <v>0</v>
      </c>
      <c r="M27" s="7">
        <f>IF(G27&gt;L27,G27,L27)</f>
        <v>0</v>
      </c>
      <c r="N27" s="13"/>
      <c r="O27" s="13"/>
      <c r="P27" s="13"/>
    </row>
    <row r="28" spans="1:16" x14ac:dyDescent="0.25">
      <c r="A28" s="7"/>
      <c r="B28" s="7"/>
      <c r="C28" s="6"/>
      <c r="D28" s="6"/>
      <c r="E28" s="7"/>
      <c r="F28" s="6"/>
      <c r="G28" s="6"/>
      <c r="H28" s="7"/>
      <c r="I28" s="15"/>
      <c r="J28" s="7"/>
      <c r="K28" s="12"/>
      <c r="L28" s="7"/>
      <c r="M28" s="7"/>
      <c r="N28" s="7"/>
      <c r="O28" s="15"/>
      <c r="P28" s="7"/>
    </row>
    <row r="29" spans="1:16" x14ac:dyDescent="0.25">
      <c r="A29" s="5"/>
      <c r="B29" s="5" t="s">
        <v>17</v>
      </c>
      <c r="C29" s="6"/>
      <c r="D29" s="6"/>
      <c r="E29" s="7">
        <f>[1]Graph_NFTY!$D$33</f>
        <v>1</v>
      </c>
      <c r="F29" s="6"/>
      <c r="G29" s="6"/>
      <c r="H29" s="13">
        <f>(F29*(50*E29)+F30*(50*E30))</f>
        <v>0</v>
      </c>
      <c r="I29" s="13">
        <f>(G29*(50*E29)+G30*(50*E30))</f>
        <v>0</v>
      </c>
      <c r="J29" s="13">
        <f>I29-H29</f>
        <v>0</v>
      </c>
      <c r="K29" s="12"/>
      <c r="L29" s="7">
        <f>F29-(F29*$K$2/100)</f>
        <v>0</v>
      </c>
      <c r="M29" s="7">
        <f>IF(G29&gt;L29,G29,L29)</f>
        <v>0</v>
      </c>
      <c r="N29" s="13">
        <f>H29</f>
        <v>0</v>
      </c>
      <c r="O29" s="13">
        <f>(M29*(50*E29)+M30*(50*E30))</f>
        <v>0</v>
      </c>
      <c r="P29" s="13">
        <f>O29-N29</f>
        <v>0</v>
      </c>
    </row>
    <row r="30" spans="1:16" x14ac:dyDescent="0.25">
      <c r="A30" s="7"/>
      <c r="B30" s="7" t="s">
        <v>18</v>
      </c>
      <c r="C30" s="6"/>
      <c r="D30" s="6"/>
      <c r="E30" s="7">
        <f>[1]Graph_NFTY!$D$33</f>
        <v>1</v>
      </c>
      <c r="F30" s="6"/>
      <c r="G30" s="6"/>
      <c r="H30" s="13"/>
      <c r="I30" s="13"/>
      <c r="J30" s="13"/>
      <c r="K30" s="12"/>
      <c r="L30" s="7">
        <f>F30-(F30*$K$2/100)</f>
        <v>0</v>
      </c>
      <c r="M30" s="7">
        <f>IF(G30&gt;L30,G30,L30)</f>
        <v>0</v>
      </c>
      <c r="N30" s="13"/>
      <c r="O30" s="13"/>
      <c r="P30" s="13"/>
    </row>
    <row r="31" spans="1:16" x14ac:dyDescent="0.25">
      <c r="A31" s="7"/>
      <c r="B31" s="7"/>
      <c r="C31" s="6"/>
      <c r="D31" s="6"/>
      <c r="E31" s="7"/>
      <c r="F31" s="6"/>
      <c r="G31" s="6"/>
      <c r="H31" s="7"/>
      <c r="I31" s="15"/>
      <c r="J31" s="7"/>
      <c r="K31" s="12"/>
      <c r="L31" s="7"/>
      <c r="M31" s="7"/>
      <c r="N31" s="7"/>
      <c r="O31" s="15"/>
      <c r="P31" s="7"/>
    </row>
    <row r="32" spans="1:16" x14ac:dyDescent="0.25">
      <c r="A32" s="5"/>
      <c r="B32" s="5" t="s">
        <v>17</v>
      </c>
      <c r="C32" s="6"/>
      <c r="D32" s="6"/>
      <c r="E32" s="7">
        <f>[1]Graph_NFTY!$D$33</f>
        <v>1</v>
      </c>
      <c r="F32" s="6"/>
      <c r="G32" s="6"/>
      <c r="H32" s="13">
        <f>(F32*(50*E32)+F33*(50*E33))</f>
        <v>0</v>
      </c>
      <c r="I32" s="13">
        <f>(G32*(50*E32)+G33*(50*E33))</f>
        <v>0</v>
      </c>
      <c r="J32" s="13">
        <f>I32-H32</f>
        <v>0</v>
      </c>
      <c r="K32" s="12"/>
      <c r="L32" s="7">
        <f>F32-(F32*$K$2/100)</f>
        <v>0</v>
      </c>
      <c r="M32" s="7">
        <f>IF(G32&gt;L32,G32,L32)</f>
        <v>0</v>
      </c>
      <c r="N32" s="13">
        <f>H32</f>
        <v>0</v>
      </c>
      <c r="O32" s="13">
        <f>(M32*(50*E32)+M33*(50*E33))</f>
        <v>0</v>
      </c>
      <c r="P32" s="13">
        <f>O32-N32</f>
        <v>0</v>
      </c>
    </row>
    <row r="33" spans="1:16" x14ac:dyDescent="0.25">
      <c r="A33" s="7"/>
      <c r="B33" s="7" t="s">
        <v>18</v>
      </c>
      <c r="C33" s="6"/>
      <c r="D33" s="6"/>
      <c r="E33" s="7">
        <f>[1]Graph_NFTY!$D$33</f>
        <v>1</v>
      </c>
      <c r="F33" s="6"/>
      <c r="G33" s="6"/>
      <c r="H33" s="13"/>
      <c r="I33" s="13"/>
      <c r="J33" s="13"/>
      <c r="K33" s="12"/>
      <c r="L33" s="7">
        <f>F33-(F33*$K$2/100)</f>
        <v>0</v>
      </c>
      <c r="M33" s="7">
        <f>IF(G33&gt;L33,G33,L33)</f>
        <v>0</v>
      </c>
      <c r="N33" s="13"/>
      <c r="O33" s="13"/>
      <c r="P33" s="13"/>
    </row>
    <row r="34" spans="1:16" x14ac:dyDescent="0.25">
      <c r="A34" s="7"/>
      <c r="B34" s="7"/>
      <c r="C34" s="6"/>
      <c r="D34" s="6"/>
      <c r="E34" s="7"/>
      <c r="F34" s="6"/>
      <c r="G34" s="6"/>
      <c r="H34" s="7"/>
      <c r="I34" s="15"/>
      <c r="J34" s="7"/>
      <c r="K34" s="12"/>
      <c r="L34" s="7"/>
      <c r="M34" s="7"/>
      <c r="N34" s="7"/>
      <c r="O34" s="15"/>
      <c r="P34" s="7"/>
    </row>
    <row r="35" spans="1:16" x14ac:dyDescent="0.25">
      <c r="A35" s="5"/>
      <c r="B35" s="5" t="s">
        <v>17</v>
      </c>
      <c r="C35" s="6"/>
      <c r="D35" s="6"/>
      <c r="E35" s="7">
        <f>[1]Graph_NFTY!$D$33</f>
        <v>1</v>
      </c>
      <c r="F35" s="6"/>
      <c r="G35" s="6"/>
      <c r="H35" s="13">
        <f>(F35*(50*E35)+F36*(50*E36))</f>
        <v>0</v>
      </c>
      <c r="I35" s="13">
        <f>(G35*(50*E35)+G36*(50*E36))</f>
        <v>0</v>
      </c>
      <c r="J35" s="13">
        <f>I35-H35</f>
        <v>0</v>
      </c>
      <c r="K35" s="12"/>
      <c r="L35" s="7">
        <f>F35-(F35*$K$2/100)</f>
        <v>0</v>
      </c>
      <c r="M35" s="7">
        <f>IF(G35&gt;L35,G35,L35)</f>
        <v>0</v>
      </c>
      <c r="N35" s="13">
        <f>H35</f>
        <v>0</v>
      </c>
      <c r="O35" s="13">
        <f>(M35*(50*E35)+M36*(50*E36))</f>
        <v>0</v>
      </c>
      <c r="P35" s="13">
        <f>O35-N35</f>
        <v>0</v>
      </c>
    </row>
    <row r="36" spans="1:16" x14ac:dyDescent="0.25">
      <c r="A36" s="7"/>
      <c r="B36" s="7" t="s">
        <v>18</v>
      </c>
      <c r="C36" s="6"/>
      <c r="D36" s="6"/>
      <c r="E36" s="7">
        <f>[1]Graph_NFTY!$D$33</f>
        <v>1</v>
      </c>
      <c r="F36" s="6"/>
      <c r="G36" s="6"/>
      <c r="H36" s="13"/>
      <c r="I36" s="13"/>
      <c r="J36" s="13"/>
      <c r="K36" s="16"/>
      <c r="L36" s="7">
        <f>F36-(F36*$K$2/100)</f>
        <v>0</v>
      </c>
      <c r="M36" s="7">
        <f>IF(G36&gt;L36,G36,L36)</f>
        <v>0</v>
      </c>
      <c r="N36" s="13"/>
      <c r="O36" s="13"/>
      <c r="P36" s="13"/>
    </row>
  </sheetData>
  <mergeCells count="72">
    <mergeCell ref="H35:H36"/>
    <mergeCell ref="I35:I36"/>
    <mergeCell ref="J35:J36"/>
    <mergeCell ref="N35:N36"/>
    <mergeCell ref="O35:O36"/>
    <mergeCell ref="P35:P36"/>
    <mergeCell ref="H32:H33"/>
    <mergeCell ref="I32:I33"/>
    <mergeCell ref="J32:J33"/>
    <mergeCell ref="N32:N33"/>
    <mergeCell ref="O32:O33"/>
    <mergeCell ref="P32:P33"/>
    <mergeCell ref="H29:H30"/>
    <mergeCell ref="I29:I30"/>
    <mergeCell ref="J29:J30"/>
    <mergeCell ref="N29:N30"/>
    <mergeCell ref="O29:O30"/>
    <mergeCell ref="P29:P30"/>
    <mergeCell ref="H26:H27"/>
    <mergeCell ref="I26:I27"/>
    <mergeCell ref="J26:J27"/>
    <mergeCell ref="N26:N27"/>
    <mergeCell ref="O26:O27"/>
    <mergeCell ref="P26:P27"/>
    <mergeCell ref="H23:H24"/>
    <mergeCell ref="I23:I24"/>
    <mergeCell ref="J23:J24"/>
    <mergeCell ref="N23:N24"/>
    <mergeCell ref="O23:O24"/>
    <mergeCell ref="P23:P24"/>
    <mergeCell ref="H20:H21"/>
    <mergeCell ref="I20:I21"/>
    <mergeCell ref="J20:J21"/>
    <mergeCell ref="N20:N21"/>
    <mergeCell ref="O20:O21"/>
    <mergeCell ref="P20:P21"/>
    <mergeCell ref="H17:H18"/>
    <mergeCell ref="I17:I18"/>
    <mergeCell ref="J17:J18"/>
    <mergeCell ref="N17:N18"/>
    <mergeCell ref="O17:O18"/>
    <mergeCell ref="P17:P18"/>
    <mergeCell ref="H14:H15"/>
    <mergeCell ref="I14:I15"/>
    <mergeCell ref="J14:J15"/>
    <mergeCell ref="N14:N15"/>
    <mergeCell ref="O14:O15"/>
    <mergeCell ref="P14:P15"/>
    <mergeCell ref="H11:H12"/>
    <mergeCell ref="I11:I12"/>
    <mergeCell ref="J11:J12"/>
    <mergeCell ref="N11:N12"/>
    <mergeCell ref="O11:O12"/>
    <mergeCell ref="P11:P12"/>
    <mergeCell ref="H8:H9"/>
    <mergeCell ref="I8:I9"/>
    <mergeCell ref="J8:J9"/>
    <mergeCell ref="N8:N9"/>
    <mergeCell ref="O8:O9"/>
    <mergeCell ref="P8:P9"/>
    <mergeCell ref="H5:H6"/>
    <mergeCell ref="I5:I6"/>
    <mergeCell ref="J5:J6"/>
    <mergeCell ref="N5:N6"/>
    <mergeCell ref="O5:O6"/>
    <mergeCell ref="P5:P6"/>
    <mergeCell ref="H2:H3"/>
    <mergeCell ref="I2:I3"/>
    <mergeCell ref="J2:J3"/>
    <mergeCell ref="N2:N3"/>
    <mergeCell ref="O2:O3"/>
    <mergeCell ref="P2:P3"/>
  </mergeCells>
  <conditionalFormatting sqref="P17:P18 J7">
    <cfRule type="cellIs" dxfId="105" priority="71" operator="greaterThan">
      <formula>0</formula>
    </cfRule>
    <cfRule type="cellIs" dxfId="104" priority="73" operator="lessThan">
      <formula>0</formula>
    </cfRule>
  </conditionalFormatting>
  <conditionalFormatting sqref="P17:P18">
    <cfRule type="cellIs" dxfId="103" priority="72" operator="greaterThan">
      <formula>0</formula>
    </cfRule>
  </conditionalFormatting>
  <conditionalFormatting sqref="J5:J6">
    <cfRule type="cellIs" dxfId="102" priority="57" operator="greaterThan">
      <formula>0</formula>
    </cfRule>
    <cfRule type="cellIs" dxfId="101" priority="59" operator="lessThan">
      <formula>0</formula>
    </cfRule>
  </conditionalFormatting>
  <conditionalFormatting sqref="J5:J6">
    <cfRule type="cellIs" dxfId="100" priority="58" operator="greaterThan">
      <formula>0</formula>
    </cfRule>
  </conditionalFormatting>
  <conditionalFormatting sqref="P23:P24">
    <cfRule type="cellIs" dxfId="99" priority="60" operator="greaterThan">
      <formula>0</formula>
    </cfRule>
    <cfRule type="cellIs" dxfId="98" priority="62" operator="lessThan">
      <formula>0</formula>
    </cfRule>
  </conditionalFormatting>
  <conditionalFormatting sqref="P23:P24">
    <cfRule type="cellIs" dxfId="97" priority="61" operator="greaterThan">
      <formula>0</formula>
    </cfRule>
  </conditionalFormatting>
  <conditionalFormatting sqref="J16 J19 J22">
    <cfRule type="cellIs" dxfId="96" priority="104" operator="greaterThan">
      <formula>0</formula>
    </cfRule>
    <cfRule type="cellIs" dxfId="95" priority="105" operator="lessThan">
      <formula>0</formula>
    </cfRule>
  </conditionalFormatting>
  <conditionalFormatting sqref="J7">
    <cfRule type="cellIs" dxfId="94" priority="106" operator="lessThan">
      <formula>0</formula>
    </cfRule>
  </conditionalFormatting>
  <conditionalFormatting sqref="J13">
    <cfRule type="cellIs" dxfId="93" priority="102" operator="greaterThan">
      <formula>0</formula>
    </cfRule>
    <cfRule type="cellIs" dxfId="92" priority="103" operator="lessThan">
      <formula>0</formula>
    </cfRule>
  </conditionalFormatting>
  <conditionalFormatting sqref="J11:J12">
    <cfRule type="cellIs" dxfId="91" priority="99" operator="greaterThan">
      <formula>0</formula>
    </cfRule>
    <cfRule type="cellIs" dxfId="90" priority="101" operator="lessThan">
      <formula>0</formula>
    </cfRule>
  </conditionalFormatting>
  <conditionalFormatting sqref="J11:J12">
    <cfRule type="cellIs" dxfId="89" priority="100" operator="greaterThan">
      <formula>0</formula>
    </cfRule>
  </conditionalFormatting>
  <conditionalFormatting sqref="J14:J15">
    <cfRule type="cellIs" dxfId="88" priority="96" operator="greaterThan">
      <formula>0</formula>
    </cfRule>
    <cfRule type="cellIs" dxfId="87" priority="98" operator="lessThan">
      <formula>0</formula>
    </cfRule>
  </conditionalFormatting>
  <conditionalFormatting sqref="J14:J15">
    <cfRule type="cellIs" dxfId="86" priority="97" operator="greaterThan">
      <formula>0</formula>
    </cfRule>
  </conditionalFormatting>
  <conditionalFormatting sqref="J17:J18">
    <cfRule type="cellIs" dxfId="85" priority="93" operator="greaterThan">
      <formula>0</formula>
    </cfRule>
    <cfRule type="cellIs" dxfId="84" priority="95" operator="lessThan">
      <formula>0</formula>
    </cfRule>
  </conditionalFormatting>
  <conditionalFormatting sqref="J17:J18">
    <cfRule type="cellIs" dxfId="83" priority="94" operator="greaterThan">
      <formula>0</formula>
    </cfRule>
  </conditionalFormatting>
  <conditionalFormatting sqref="J10">
    <cfRule type="cellIs" dxfId="82" priority="91" operator="greaterThan">
      <formula>0</formula>
    </cfRule>
    <cfRule type="cellIs" dxfId="81" priority="92" operator="lessThan">
      <formula>0</formula>
    </cfRule>
  </conditionalFormatting>
  <conditionalFormatting sqref="J8:J9">
    <cfRule type="cellIs" dxfId="80" priority="88" operator="greaterThan">
      <formula>0</formula>
    </cfRule>
    <cfRule type="cellIs" dxfId="79" priority="90" operator="lessThan">
      <formula>0</formula>
    </cfRule>
  </conditionalFormatting>
  <conditionalFormatting sqref="J8:J9">
    <cfRule type="cellIs" dxfId="78" priority="89" operator="greaterThan">
      <formula>0</formula>
    </cfRule>
  </conditionalFormatting>
  <conditionalFormatting sqref="J20:J21">
    <cfRule type="cellIs" dxfId="77" priority="85" operator="greaterThan">
      <formula>0</formula>
    </cfRule>
    <cfRule type="cellIs" dxfId="76" priority="87" operator="lessThan">
      <formula>0</formula>
    </cfRule>
  </conditionalFormatting>
  <conditionalFormatting sqref="J20:J21">
    <cfRule type="cellIs" dxfId="75" priority="86" operator="greaterThan">
      <formula>0</formula>
    </cfRule>
  </conditionalFormatting>
  <conditionalFormatting sqref="P16 P19 P22 P7">
    <cfRule type="cellIs" dxfId="74" priority="82" operator="greaterThan">
      <formula>0</formula>
    </cfRule>
    <cfRule type="cellIs" dxfId="73" priority="83" operator="lessThan">
      <formula>0</formula>
    </cfRule>
  </conditionalFormatting>
  <conditionalFormatting sqref="P7">
    <cfRule type="cellIs" dxfId="72" priority="84" operator="lessThan">
      <formula>0</formula>
    </cfRule>
  </conditionalFormatting>
  <conditionalFormatting sqref="P13">
    <cfRule type="cellIs" dxfId="71" priority="80" operator="greaterThan">
      <formula>0</formula>
    </cfRule>
    <cfRule type="cellIs" dxfId="70" priority="81" operator="lessThan">
      <formula>0</formula>
    </cfRule>
  </conditionalFormatting>
  <conditionalFormatting sqref="P11:P12">
    <cfRule type="cellIs" dxfId="69" priority="77" operator="greaterThan">
      <formula>0</formula>
    </cfRule>
    <cfRule type="cellIs" dxfId="68" priority="79" operator="lessThan">
      <formula>0</formula>
    </cfRule>
  </conditionalFormatting>
  <conditionalFormatting sqref="P11:P12">
    <cfRule type="cellIs" dxfId="67" priority="78" operator="greaterThan">
      <formula>0</formula>
    </cfRule>
  </conditionalFormatting>
  <conditionalFormatting sqref="P14:P15">
    <cfRule type="cellIs" dxfId="66" priority="74" operator="greaterThan">
      <formula>0</formula>
    </cfRule>
    <cfRule type="cellIs" dxfId="65" priority="76" operator="lessThan">
      <formula>0</formula>
    </cfRule>
  </conditionalFormatting>
  <conditionalFormatting sqref="P14:P15">
    <cfRule type="cellIs" dxfId="64" priority="75" operator="greaterThan">
      <formula>0</formula>
    </cfRule>
  </conditionalFormatting>
  <conditionalFormatting sqref="P10">
    <cfRule type="cellIs" dxfId="63" priority="69" operator="greaterThan">
      <formula>0</formula>
    </cfRule>
    <cfRule type="cellIs" dxfId="62" priority="70" operator="lessThan">
      <formula>0</formula>
    </cfRule>
  </conditionalFormatting>
  <conditionalFormatting sqref="P8:P9">
    <cfRule type="cellIs" dxfId="61" priority="66" operator="greaterThan">
      <formula>0</formula>
    </cfRule>
    <cfRule type="cellIs" dxfId="60" priority="68" operator="lessThan">
      <formula>0</formula>
    </cfRule>
  </conditionalFormatting>
  <conditionalFormatting sqref="P8:P9">
    <cfRule type="cellIs" dxfId="59" priority="67" operator="greaterThan">
      <formula>0</formula>
    </cfRule>
  </conditionalFormatting>
  <conditionalFormatting sqref="P20:P21">
    <cfRule type="cellIs" dxfId="58" priority="63" operator="greaterThan">
      <formula>0</formula>
    </cfRule>
    <cfRule type="cellIs" dxfId="57" priority="65" operator="lessThan">
      <formula>0</formula>
    </cfRule>
  </conditionalFormatting>
  <conditionalFormatting sqref="P20:P21">
    <cfRule type="cellIs" dxfId="56" priority="64" operator="greaterThan">
      <formula>0</formula>
    </cfRule>
  </conditionalFormatting>
  <conditionalFormatting sqref="P5:P6">
    <cfRule type="cellIs" dxfId="55" priority="44" operator="greaterThan">
      <formula>0</formula>
    </cfRule>
    <cfRule type="cellIs" dxfId="54" priority="46" operator="lessThan">
      <formula>0</formula>
    </cfRule>
  </conditionalFormatting>
  <conditionalFormatting sqref="P5:P6">
    <cfRule type="cellIs" dxfId="53" priority="45" operator="greaterThan">
      <formula>0</formula>
    </cfRule>
  </conditionalFormatting>
  <conditionalFormatting sqref="J4">
    <cfRule type="cellIs" dxfId="52" priority="55" operator="greaterThan">
      <formula>0</formula>
    </cfRule>
    <cfRule type="cellIs" dxfId="51" priority="56" operator="lessThan">
      <formula>0</formula>
    </cfRule>
  </conditionalFormatting>
  <conditionalFormatting sqref="J2:J3">
    <cfRule type="cellIs" dxfId="50" priority="52" operator="greaterThan">
      <formula>0</formula>
    </cfRule>
    <cfRule type="cellIs" dxfId="49" priority="54" operator="lessThan">
      <formula>0</formula>
    </cfRule>
  </conditionalFormatting>
  <conditionalFormatting sqref="J2:J3">
    <cfRule type="cellIs" dxfId="48" priority="53" operator="greaterThan">
      <formula>0</formula>
    </cfRule>
  </conditionalFormatting>
  <conditionalFormatting sqref="P4">
    <cfRule type="cellIs" dxfId="47" priority="50" operator="greaterThan">
      <formula>0</formula>
    </cfRule>
    <cfRule type="cellIs" dxfId="46" priority="51" operator="lessThan">
      <formula>0</formula>
    </cfRule>
  </conditionalFormatting>
  <conditionalFormatting sqref="P2:P3">
    <cfRule type="cellIs" dxfId="45" priority="47" operator="greaterThan">
      <formula>0</formula>
    </cfRule>
    <cfRule type="cellIs" dxfId="44" priority="49" operator="lessThan">
      <formula>0</formula>
    </cfRule>
  </conditionalFormatting>
  <conditionalFormatting sqref="P2:P3">
    <cfRule type="cellIs" dxfId="43" priority="48" operator="greaterThan">
      <formula>0</formula>
    </cfRule>
  </conditionalFormatting>
  <conditionalFormatting sqref="J25">
    <cfRule type="cellIs" dxfId="42" priority="42" operator="greaterThan">
      <formula>0</formula>
    </cfRule>
    <cfRule type="cellIs" dxfId="41" priority="43" operator="lessThan">
      <formula>0</formula>
    </cfRule>
  </conditionalFormatting>
  <conditionalFormatting sqref="J29:J30">
    <cfRule type="cellIs" dxfId="40" priority="37" operator="greaterThan">
      <formula>0</formula>
    </cfRule>
    <cfRule type="cellIs" dxfId="39" priority="39" operator="lessThan">
      <formula>0</formula>
    </cfRule>
  </conditionalFormatting>
  <conditionalFormatting sqref="J29:J30">
    <cfRule type="cellIs" dxfId="38" priority="38" operator="greaterThan">
      <formula>0</formula>
    </cfRule>
  </conditionalFormatting>
  <conditionalFormatting sqref="J28">
    <cfRule type="cellIs" dxfId="37" priority="40" operator="greaterThan">
      <formula>0</formula>
    </cfRule>
    <cfRule type="cellIs" dxfId="36" priority="41" operator="lessThan">
      <formula>0</formula>
    </cfRule>
  </conditionalFormatting>
  <conditionalFormatting sqref="J32:J33">
    <cfRule type="cellIs" dxfId="35" priority="32" operator="greaterThan">
      <formula>0</formula>
    </cfRule>
    <cfRule type="cellIs" dxfId="34" priority="34" operator="lessThan">
      <formula>0</formula>
    </cfRule>
  </conditionalFormatting>
  <conditionalFormatting sqref="J32:J33">
    <cfRule type="cellIs" dxfId="33" priority="33" operator="greaterThan">
      <formula>0</formula>
    </cfRule>
  </conditionalFormatting>
  <conditionalFormatting sqref="J31">
    <cfRule type="cellIs" dxfId="32" priority="35" operator="greaterThan">
      <formula>0</formula>
    </cfRule>
    <cfRule type="cellIs" dxfId="31" priority="36" operator="lessThan">
      <formula>0</formula>
    </cfRule>
  </conditionalFormatting>
  <conditionalFormatting sqref="J35:J36">
    <cfRule type="cellIs" dxfId="30" priority="27" operator="greaterThan">
      <formula>0</formula>
    </cfRule>
    <cfRule type="cellIs" dxfId="29" priority="29" operator="lessThan">
      <formula>0</formula>
    </cfRule>
  </conditionalFormatting>
  <conditionalFormatting sqref="J35:J36">
    <cfRule type="cellIs" dxfId="28" priority="28" operator="greaterThan">
      <formula>0</formula>
    </cfRule>
  </conditionalFormatting>
  <conditionalFormatting sqref="J34">
    <cfRule type="cellIs" dxfId="27" priority="30" operator="greaterThan">
      <formula>0</formula>
    </cfRule>
    <cfRule type="cellIs" dxfId="26" priority="31" operator="lessThan">
      <formula>0</formula>
    </cfRule>
  </conditionalFormatting>
  <conditionalFormatting sqref="P26:P27">
    <cfRule type="cellIs" dxfId="25" priority="22" operator="greaterThan">
      <formula>0</formula>
    </cfRule>
    <cfRule type="cellIs" dxfId="24" priority="24" operator="lessThan">
      <formula>0</formula>
    </cfRule>
  </conditionalFormatting>
  <conditionalFormatting sqref="P26:P27">
    <cfRule type="cellIs" dxfId="23" priority="23" operator="greaterThan">
      <formula>0</formula>
    </cfRule>
  </conditionalFormatting>
  <conditionalFormatting sqref="P25">
    <cfRule type="cellIs" dxfId="22" priority="25" operator="greaterThan">
      <formula>0</formula>
    </cfRule>
    <cfRule type="cellIs" dxfId="21" priority="26" operator="lessThan">
      <formula>0</formula>
    </cfRule>
  </conditionalFormatting>
  <conditionalFormatting sqref="P29:P30">
    <cfRule type="cellIs" dxfId="20" priority="17" operator="greaterThan">
      <formula>0</formula>
    </cfRule>
    <cfRule type="cellIs" dxfId="19" priority="19" operator="lessThan">
      <formula>0</formula>
    </cfRule>
  </conditionalFormatting>
  <conditionalFormatting sqref="P29:P30">
    <cfRule type="cellIs" dxfId="18" priority="18" operator="greaterThan">
      <formula>0</formula>
    </cfRule>
  </conditionalFormatting>
  <conditionalFormatting sqref="P28">
    <cfRule type="cellIs" dxfId="17" priority="20" operator="greaterThan">
      <formula>0</formula>
    </cfRule>
    <cfRule type="cellIs" dxfId="16" priority="21" operator="lessThan">
      <formula>0</formula>
    </cfRule>
  </conditionalFormatting>
  <conditionalFormatting sqref="P32:P33">
    <cfRule type="cellIs" dxfId="15" priority="12" operator="greaterThan">
      <formula>0</formula>
    </cfRule>
    <cfRule type="cellIs" dxfId="14" priority="14" operator="lessThan">
      <formula>0</formula>
    </cfRule>
  </conditionalFormatting>
  <conditionalFormatting sqref="P32:P33">
    <cfRule type="cellIs" dxfId="13" priority="13" operator="greaterThan">
      <formula>0</formula>
    </cfRule>
  </conditionalFormatting>
  <conditionalFormatting sqref="P31">
    <cfRule type="cellIs" dxfId="12" priority="15" operator="greaterThan">
      <formula>0</formula>
    </cfRule>
    <cfRule type="cellIs" dxfId="11" priority="16" operator="lessThan">
      <formula>0</formula>
    </cfRule>
  </conditionalFormatting>
  <conditionalFormatting sqref="P35:P36">
    <cfRule type="cellIs" dxfId="10" priority="7" operator="greaterThan">
      <formula>0</formula>
    </cfRule>
    <cfRule type="cellIs" dxfId="9" priority="9" operator="lessThan">
      <formula>0</formula>
    </cfRule>
  </conditionalFormatting>
  <conditionalFormatting sqref="P35:P36">
    <cfRule type="cellIs" dxfId="8" priority="8" operator="greaterThan">
      <formula>0</formula>
    </cfRule>
  </conditionalFormatting>
  <conditionalFormatting sqref="P34">
    <cfRule type="cellIs" dxfId="7" priority="10" operator="greaterThan">
      <formula>0</formula>
    </cfRule>
    <cfRule type="cellIs" dxfId="6" priority="11" operator="lessThan">
      <formula>0</formula>
    </cfRule>
  </conditionalFormatting>
  <conditionalFormatting sqref="J23:J24">
    <cfRule type="cellIs" dxfId="5" priority="4" operator="greaterThan">
      <formula>0</formula>
    </cfRule>
    <cfRule type="cellIs" dxfId="4" priority="6" operator="lessThan">
      <formula>0</formula>
    </cfRule>
  </conditionalFormatting>
  <conditionalFormatting sqref="J23:J24">
    <cfRule type="cellIs" dxfId="3" priority="5" operator="greaterThan">
      <formula>0</formula>
    </cfRule>
  </conditionalFormatting>
  <conditionalFormatting sqref="J26:J27">
    <cfRule type="cellIs" dxfId="2" priority="1" operator="greaterThan">
      <formula>0</formula>
    </cfRule>
    <cfRule type="cellIs" dxfId="1" priority="3" operator="lessThan">
      <formula>0</formula>
    </cfRule>
  </conditionalFormatting>
  <conditionalFormatting sqref="J26:J27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5" sqref="C5"/>
    </sheetView>
  </sheetViews>
  <sheetFormatPr defaultRowHeight="15" x14ac:dyDescent="0.25"/>
  <sheetData>
    <row r="1" spans="1:6" x14ac:dyDescent="0.25">
      <c r="A1" t="s">
        <v>23</v>
      </c>
    </row>
    <row r="3" spans="1:6" x14ac:dyDescent="0.25">
      <c r="A3" t="s">
        <v>24</v>
      </c>
      <c r="B3">
        <v>209</v>
      </c>
      <c r="C3">
        <v>262</v>
      </c>
      <c r="D3">
        <f>C3-B3</f>
        <v>53</v>
      </c>
      <c r="E3">
        <f>D3*50</f>
        <v>2650</v>
      </c>
      <c r="F3">
        <f>SUM(E3:E4)</f>
        <v>1850</v>
      </c>
    </row>
    <row r="4" spans="1:6" x14ac:dyDescent="0.25">
      <c r="A4" t="s">
        <v>25</v>
      </c>
      <c r="B4">
        <v>164</v>
      </c>
      <c r="C4">
        <v>180</v>
      </c>
      <c r="D4">
        <f>B4-C4</f>
        <v>-16</v>
      </c>
      <c r="E4">
        <f>D4*50</f>
        <v>-800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</vt:lpstr>
      <vt:lpstr>Back_Testing_Call_Spread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2022-03-15T14:34:04Z</dcterms:created>
  <dcterms:modified xsi:type="dcterms:W3CDTF">2022-03-15T16:39:58Z</dcterms:modified>
</cp:coreProperties>
</file>