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a6082d9be49ed111/Desktop/Akash/Assignment/"/>
    </mc:Choice>
  </mc:AlternateContent>
  <xr:revisionPtr revIDLastSave="11" documentId="13_ncr:1_{B43687FC-FDC8-4879-924B-F323C4F07745}" xr6:coauthVersionLast="47" xr6:coauthVersionMax="47" xr10:uidLastSave="{EAA6D9CF-DE8B-4B0C-AF4E-203C427CFE22}"/>
  <bookViews>
    <workbookView xWindow="-120" yWindow="-120" windowWidth="19440" windowHeight="10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" i="1" l="1"/>
  <c r="G49" i="1" l="1"/>
  <c r="H49" i="1" s="1"/>
  <c r="J49" i="1" s="1"/>
  <c r="D56" i="1"/>
  <c r="E56" i="1"/>
  <c r="F56" i="1"/>
  <c r="C30" i="1"/>
  <c r="G44" i="1" l="1"/>
  <c r="H44" i="1" s="1"/>
  <c r="J44" i="1" s="1"/>
  <c r="G45" i="1"/>
  <c r="H45" i="1" s="1"/>
  <c r="J45" i="1" s="1"/>
  <c r="G46" i="1"/>
  <c r="H46" i="1" s="1"/>
  <c r="J46" i="1" s="1"/>
  <c r="G47" i="1"/>
  <c r="H47" i="1" s="1"/>
  <c r="J47" i="1" s="1"/>
  <c r="G48" i="1"/>
  <c r="H48" i="1" s="1"/>
  <c r="J48" i="1" s="1"/>
  <c r="G43" i="1"/>
  <c r="H43" i="1" s="1"/>
  <c r="J43" i="1" s="1"/>
  <c r="C37" i="1"/>
  <c r="C36" i="1"/>
  <c r="C35" i="1"/>
  <c r="G16" i="1"/>
  <c r="H16" i="1" s="1"/>
  <c r="J16" i="1" s="1"/>
  <c r="G17" i="1"/>
  <c r="H17" i="1" s="1"/>
  <c r="J17" i="1" s="1"/>
  <c r="G18" i="1"/>
  <c r="H18" i="1" s="1"/>
  <c r="J18" i="1" s="1"/>
  <c r="G19" i="1"/>
  <c r="H19" i="1" s="1"/>
  <c r="J19" i="1" s="1"/>
  <c r="G20" i="1"/>
  <c r="H20" i="1" s="1"/>
  <c r="J20" i="1" s="1"/>
  <c r="G21" i="1"/>
  <c r="H21" i="1" s="1"/>
  <c r="J21" i="1" s="1"/>
  <c r="G22" i="1"/>
  <c r="H22" i="1" s="1"/>
  <c r="J22" i="1" s="1"/>
  <c r="G23" i="1"/>
  <c r="H23" i="1" s="1"/>
  <c r="J23" i="1" s="1"/>
  <c r="G24" i="1"/>
  <c r="H24" i="1" s="1"/>
  <c r="J24" i="1" s="1"/>
  <c r="G25" i="1"/>
  <c r="H25" i="1" s="1"/>
  <c r="J25" i="1" s="1"/>
  <c r="G26" i="1"/>
  <c r="H26" i="1" s="1"/>
  <c r="J26" i="1" s="1"/>
  <c r="G15" i="1"/>
  <c r="H15" i="1" s="1"/>
  <c r="J15" i="1" s="1"/>
  <c r="G9" i="1" l="1"/>
  <c r="H9" i="1" s="1"/>
  <c r="J9" i="1" s="1"/>
  <c r="G10" i="1"/>
  <c r="H10" i="1" s="1"/>
  <c r="G11" i="1"/>
  <c r="H11" i="1" s="1"/>
  <c r="J11" i="1" s="1"/>
  <c r="G12" i="1"/>
  <c r="H12" i="1" s="1"/>
  <c r="J12" i="1" s="1"/>
  <c r="G13" i="1"/>
  <c r="H13" i="1" s="1"/>
  <c r="J13" i="1" s="1"/>
  <c r="G14" i="1"/>
  <c r="H14" i="1" s="1"/>
  <c r="J14" i="1" s="1"/>
  <c r="G8" i="1"/>
  <c r="H8" i="1" s="1"/>
  <c r="J8" i="1" l="1"/>
  <c r="H34" i="1"/>
  <c r="J10" i="1"/>
  <c r="C31" i="1"/>
  <c r="C29" i="1" l="1"/>
</calcChain>
</file>

<file path=xl/sharedStrings.xml><?xml version="1.0" encoding="utf-8"?>
<sst xmlns="http://schemas.openxmlformats.org/spreadsheetml/2006/main" count="95" uniqueCount="52">
  <si>
    <t>Problem</t>
  </si>
  <si>
    <t>find the avg</t>
  </si>
  <si>
    <t>the passing avg is above 50 otherwise fail</t>
  </si>
  <si>
    <t>roll</t>
  </si>
  <si>
    <t>name</t>
  </si>
  <si>
    <t>phy</t>
  </si>
  <si>
    <t>chem</t>
  </si>
  <si>
    <t>maths</t>
  </si>
  <si>
    <t>total</t>
  </si>
  <si>
    <t>avg</t>
  </si>
  <si>
    <t>result</t>
  </si>
  <si>
    <t>section</t>
  </si>
  <si>
    <t>Kiran</t>
  </si>
  <si>
    <t>Ananth</t>
  </si>
  <si>
    <t>Rashmi</t>
  </si>
  <si>
    <t>Sujata</t>
  </si>
  <si>
    <t>Anita</t>
  </si>
  <si>
    <t>Uday Kumar</t>
  </si>
  <si>
    <t>Animesh Sinha</t>
  </si>
  <si>
    <t>find the grand total of Phy,Chem,Maths (al marks are from 1 to 100)</t>
  </si>
  <si>
    <t>A1</t>
  </si>
  <si>
    <t>B1</t>
  </si>
  <si>
    <t>C1</t>
  </si>
  <si>
    <t>compute the result only considering the section A1 only</t>
  </si>
  <si>
    <t>how many failed?</t>
  </si>
  <si>
    <t>how many passed in Maths</t>
  </si>
  <si>
    <t>how many passed in section B1</t>
  </si>
  <si>
    <t>Please add few more names and data - atleast 10 more</t>
  </si>
  <si>
    <t>how to determine - who is the highest scorer ? Could you sort on the basis of avg?</t>
  </si>
  <si>
    <t>who is the topper in Phy?</t>
  </si>
  <si>
    <t>who is the topper in chem?</t>
  </si>
  <si>
    <t>who is the topper in Maths</t>
  </si>
  <si>
    <t>-1 indicates that the student was absent - donot display his/her result</t>
  </si>
  <si>
    <t>instead you say - Result withheld - ABSENT otherwise compute the result</t>
  </si>
  <si>
    <t>create a Bar graph considering the student details projecting the phy,chem,maths scores as bars</t>
  </si>
  <si>
    <t>Akash</t>
  </si>
  <si>
    <t>Vishal</t>
  </si>
  <si>
    <t>Shubham</t>
  </si>
  <si>
    <t>Kaustubh</t>
  </si>
  <si>
    <t>Dhiraj</t>
  </si>
  <si>
    <t>Akash B.</t>
  </si>
  <si>
    <t>Milind V.</t>
  </si>
  <si>
    <t>Rasika</t>
  </si>
  <si>
    <t>Pooja</t>
  </si>
  <si>
    <t>Mohak</t>
  </si>
  <si>
    <t>Pranal H.</t>
  </si>
  <si>
    <t>Rahul</t>
  </si>
  <si>
    <t>create a Pie chart considerning the Phy, chem and maths scores (sum marks of Phy, sum all - chem , sum all - maths - then do the PIE chart, not student wise - it should be subject wise)</t>
  </si>
  <si>
    <t>TOTAL</t>
  </si>
  <si>
    <t>PHY</t>
  </si>
  <si>
    <t>CHEM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</si>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</sst>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3.5"/>
      <color rgb="FFC00000"/>
      <name val="Calibri"/>
      <family val="2"/>
      <scheme val="minor"/>
    </font>
    <font>
      <b/>
      <sz val="13.5"/>
      <color rgb="FFC00000"/>
      <name val="Calibri"/>
      <family val="2"/>
      <scheme val="minor"/>
    </font>
    <font>
      <sz val="19"/>
      <color theme="1"/>
      <name val="Calibri"/>
      <family val="2"/>
      <scheme val="minor"/>
    </font>
    <font>
      <sz val="13.5"/>
      <color rgb="FF0070C0"/>
      <name val="Calibri"/>
      <family val="2"/>
      <scheme val="minor"/>
    </font>
    <font>
      <b/>
      <sz val="13.5"/>
      <name val="Calibri"/>
      <family val="2"/>
      <scheme val="minor"/>
    </font>
    <font>
      <sz val="13.5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0" fillId="2" borderId="0" xfId="0" applyFill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2" fillId="4" borderId="0" xfId="0" applyFont="1" applyFill="1"/>
    <xf numFmtId="0" fontId="8" fillId="0" borderId="0" xfId="0" applyFont="1"/>
    <xf numFmtId="0" fontId="5" fillId="0" borderId="0" xfId="0" quotePrefix="1" applyFont="1"/>
    <xf numFmtId="0" fontId="8" fillId="0" borderId="0" xfId="0" applyFont="1" applyAlignment="1">
      <alignment wrapText="1"/>
    </xf>
    <xf numFmtId="0" fontId="2" fillId="5" borderId="0" xfId="0" applyFont="1" applyFill="1"/>
    <xf numFmtId="0" fontId="0" fillId="5" borderId="0" xfId="0" applyFill="1"/>
    <xf numFmtId="2" fontId="2" fillId="0" borderId="0" xfId="0" applyNumberFormat="1" applyFont="1"/>
    <xf numFmtId="0" fontId="8" fillId="6" borderId="0" xfId="0" applyFont="1" applyFill="1"/>
    <xf numFmtId="0" fontId="0" fillId="6" borderId="1" xfId="0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2" fillId="8" borderId="0" xfId="0" applyFont="1" applyFill="1"/>
    <xf numFmtId="2" fontId="2" fillId="8" borderId="0" xfId="0" applyNumberFormat="1" applyFont="1" applyFill="1"/>
    <xf numFmtId="2" fontId="8" fillId="6" borderId="0" xfId="0" applyNumberFormat="1" applyFont="1" applyFill="1"/>
    <xf numFmtId="0" fontId="10" fillId="6" borderId="0" xfId="0" applyFont="1" applyFill="1"/>
    <xf numFmtId="0" fontId="9" fillId="7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2" fillId="6" borderId="1" xfId="0" applyFont="1" applyFill="1" applyBorder="1"/>
    <xf numFmtId="2" fontId="2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D-4844-9E18-D92497FF9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45D-4844-9E18-D92497FF99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5D-4844-9E18-D92497FF9900}"/>
              </c:ext>
            </c:extLst>
          </c:dPt>
          <c:dLbls>
            <c:dLbl>
              <c:idx val="0"/>
              <c:layout>
                <c:manualLayout>
                  <c:x val="-0.15846999081221141"/>
                  <c:y val="7.1162006714833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PHY - </a:t>
                    </a:r>
                  </a:p>
                  <a:p>
                    <a:pPr>
                      <a:defRPr/>
                    </a:pPr>
                    <a:fld id="{424D9492-A677-4E56-947D-88ACAD18906D}" type="VALUE">
                      <a:rPr lang="en-US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539189805140285E-2"/>
                      <c:h val="0.130584239551998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45D-4844-9E18-D92497FF9900}"/>
                </c:ext>
              </c:extLst>
            </c:dLbl>
            <c:dLbl>
              <c:idx val="1"/>
              <c:layout>
                <c:manualLayout>
                  <c:x val="4.5235572826124011E-2"/>
                  <c:y val="-0.180547909028658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CHEM -</a:t>
                    </a:r>
                    <a:r>
                      <a:rPr lang="en-US" baseline="0"/>
                      <a:t> </a:t>
                    </a:r>
                    <a:fld id="{0EE8152B-7679-4227-9FE4-8BE2C86A4C2B}" type="VALUE">
                      <a:rPr lang="en-US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49350649350649"/>
                      <c:h val="0.119060933539314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45D-4844-9E18-D92497FF9900}"/>
                </c:ext>
              </c:extLst>
            </c:dLbl>
            <c:dLbl>
              <c:idx val="2"/>
              <c:layout>
                <c:manualLayout>
                  <c:x val="0.15628563208285132"/>
                  <c:y val="0.108647025334677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MATHS</a:t>
                    </a:r>
                    <a:r>
                      <a:rPr lang="en-US" baseline="0"/>
                      <a:t> - </a:t>
                    </a:r>
                  </a:p>
                  <a:p>
                    <a:fld id="{60369BE9-F05F-4AF8-ADBE-AF4DFBB675D7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45D-4844-9E18-D92497FF99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Sheet1!$D$54:$F$55</c:f>
              <c:multiLvlStrCache>
                <c:ptCount val="3"/>
                <c:lvl>
                  <c:pt idx="0">
                    <c:v>PHY</c:v>
                  </c:pt>
                  <c:pt idx="1">
                    <c:v>CHEM</c:v>
                  </c:pt>
                  <c:pt idx="2">
                    <c:v>MATHS</c:v>
                  </c:pt>
                </c:lvl>
                <c:lvl>
                  <c:pt idx="0">
                    <c:v>TOTAL</c:v>
                  </c:pt>
                </c:lvl>
              </c:multiLvlStrCache>
            </c:multiLvlStrRef>
          </c:cat>
          <c:val>
            <c:numRef>
              <c:f>Sheet1!$D$56:$F$56</c:f>
              <c:numCache>
                <c:formatCode>General</c:formatCode>
                <c:ptCount val="3"/>
                <c:pt idx="0">
                  <c:v>312</c:v>
                </c:pt>
                <c:pt idx="1">
                  <c:v>275</c:v>
                </c:pt>
                <c:pt idx="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D-4844-9E18-D92497FF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Sheet1!$C$8:$C$26</c:f>
              <c:strCache>
                <c:ptCount val="19"/>
                <c:pt idx="0">
                  <c:v>Kiran</c:v>
                </c:pt>
                <c:pt idx="1">
                  <c:v>Ananth</c:v>
                </c:pt>
                <c:pt idx="2">
                  <c:v>Rashmi</c:v>
                </c:pt>
                <c:pt idx="3">
                  <c:v>Sujata</c:v>
                </c:pt>
                <c:pt idx="4">
                  <c:v>Anita</c:v>
                </c:pt>
                <c:pt idx="5">
                  <c:v>Uday Kumar</c:v>
                </c:pt>
                <c:pt idx="6">
                  <c:v>Animesh Sinha</c:v>
                </c:pt>
                <c:pt idx="7">
                  <c:v>Akash</c:v>
                </c:pt>
                <c:pt idx="8">
                  <c:v>Vishal</c:v>
                </c:pt>
                <c:pt idx="9">
                  <c:v>Shubham</c:v>
                </c:pt>
                <c:pt idx="10">
                  <c:v>Rahul</c:v>
                </c:pt>
                <c:pt idx="11">
                  <c:v>Kaustubh</c:v>
                </c:pt>
                <c:pt idx="12">
                  <c:v>Dhiraj</c:v>
                </c:pt>
                <c:pt idx="13">
                  <c:v>Akash B.</c:v>
                </c:pt>
                <c:pt idx="14">
                  <c:v>Milind V.</c:v>
                </c:pt>
                <c:pt idx="15">
                  <c:v>Rasika</c:v>
                </c:pt>
                <c:pt idx="16">
                  <c:v>Pooja</c:v>
                </c:pt>
                <c:pt idx="17">
                  <c:v>Mohak</c:v>
                </c:pt>
                <c:pt idx="18">
                  <c:v>Pranal H.</c:v>
                </c:pt>
              </c:strCache>
            </c:strRef>
          </c:cat>
          <c:val>
            <c:numRef>
              <c:f>Sheet1!$D$8:$D$26</c:f>
              <c:numCache>
                <c:formatCode>General</c:formatCode>
                <c:ptCount val="19"/>
                <c:pt idx="0">
                  <c:v>55</c:v>
                </c:pt>
                <c:pt idx="1">
                  <c:v>23</c:v>
                </c:pt>
                <c:pt idx="2">
                  <c:v>22</c:v>
                </c:pt>
                <c:pt idx="3">
                  <c:v>66</c:v>
                </c:pt>
                <c:pt idx="4">
                  <c:v>76</c:v>
                </c:pt>
                <c:pt idx="5">
                  <c:v>71</c:v>
                </c:pt>
                <c:pt idx="6">
                  <c:v>82</c:v>
                </c:pt>
                <c:pt idx="7">
                  <c:v>65</c:v>
                </c:pt>
                <c:pt idx="8">
                  <c:v>66</c:v>
                </c:pt>
                <c:pt idx="9">
                  <c:v>44</c:v>
                </c:pt>
                <c:pt idx="10">
                  <c:v>94</c:v>
                </c:pt>
                <c:pt idx="11">
                  <c:v>12</c:v>
                </c:pt>
                <c:pt idx="12">
                  <c:v>50</c:v>
                </c:pt>
                <c:pt idx="13">
                  <c:v>90</c:v>
                </c:pt>
                <c:pt idx="14">
                  <c:v>14</c:v>
                </c:pt>
                <c:pt idx="15">
                  <c:v>76</c:v>
                </c:pt>
                <c:pt idx="16">
                  <c:v>55</c:v>
                </c:pt>
                <c:pt idx="17">
                  <c:v>12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1-4D51-AC92-7F25148EB521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chem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Sheet1!$C$8:$C$26</c:f>
              <c:strCache>
                <c:ptCount val="19"/>
                <c:pt idx="0">
                  <c:v>Kiran</c:v>
                </c:pt>
                <c:pt idx="1">
                  <c:v>Ananth</c:v>
                </c:pt>
                <c:pt idx="2">
                  <c:v>Rashmi</c:v>
                </c:pt>
                <c:pt idx="3">
                  <c:v>Sujata</c:v>
                </c:pt>
                <c:pt idx="4">
                  <c:v>Anita</c:v>
                </c:pt>
                <c:pt idx="5">
                  <c:v>Uday Kumar</c:v>
                </c:pt>
                <c:pt idx="6">
                  <c:v>Animesh Sinha</c:v>
                </c:pt>
                <c:pt idx="7">
                  <c:v>Akash</c:v>
                </c:pt>
                <c:pt idx="8">
                  <c:v>Vishal</c:v>
                </c:pt>
                <c:pt idx="9">
                  <c:v>Shubham</c:v>
                </c:pt>
                <c:pt idx="10">
                  <c:v>Rahul</c:v>
                </c:pt>
                <c:pt idx="11">
                  <c:v>Kaustubh</c:v>
                </c:pt>
                <c:pt idx="12">
                  <c:v>Dhiraj</c:v>
                </c:pt>
                <c:pt idx="13">
                  <c:v>Akash B.</c:v>
                </c:pt>
                <c:pt idx="14">
                  <c:v>Milind V.</c:v>
                </c:pt>
                <c:pt idx="15">
                  <c:v>Rasika</c:v>
                </c:pt>
                <c:pt idx="16">
                  <c:v>Pooja</c:v>
                </c:pt>
                <c:pt idx="17">
                  <c:v>Mohak</c:v>
                </c:pt>
                <c:pt idx="18">
                  <c:v>Pranal H.</c:v>
                </c:pt>
              </c:strCache>
            </c:strRef>
          </c:cat>
          <c:val>
            <c:numRef>
              <c:f>Sheet1!$E$8:$E$26</c:f>
              <c:numCache>
                <c:formatCode>General</c:formatCode>
                <c:ptCount val="19"/>
                <c:pt idx="0">
                  <c:v>66</c:v>
                </c:pt>
                <c:pt idx="1">
                  <c:v>44</c:v>
                </c:pt>
                <c:pt idx="2">
                  <c:v>55</c:v>
                </c:pt>
                <c:pt idx="3">
                  <c:v>12</c:v>
                </c:pt>
                <c:pt idx="4">
                  <c:v>50</c:v>
                </c:pt>
                <c:pt idx="5">
                  <c:v>90</c:v>
                </c:pt>
                <c:pt idx="6">
                  <c:v>14</c:v>
                </c:pt>
                <c:pt idx="7">
                  <c:v>76</c:v>
                </c:pt>
                <c:pt idx="8">
                  <c:v>55</c:v>
                </c:pt>
                <c:pt idx="9">
                  <c:v>23</c:v>
                </c:pt>
                <c:pt idx="10">
                  <c:v>22</c:v>
                </c:pt>
                <c:pt idx="11">
                  <c:v>66</c:v>
                </c:pt>
                <c:pt idx="12">
                  <c:v>76</c:v>
                </c:pt>
                <c:pt idx="13">
                  <c:v>71</c:v>
                </c:pt>
                <c:pt idx="14">
                  <c:v>82</c:v>
                </c:pt>
                <c:pt idx="15">
                  <c:v>65</c:v>
                </c:pt>
                <c:pt idx="16">
                  <c:v>87</c:v>
                </c:pt>
                <c:pt idx="17">
                  <c:v>22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1-4D51-AC92-7F25148EB521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Sheet1!$C$8:$C$26</c:f>
              <c:strCache>
                <c:ptCount val="19"/>
                <c:pt idx="0">
                  <c:v>Kiran</c:v>
                </c:pt>
                <c:pt idx="1">
                  <c:v>Ananth</c:v>
                </c:pt>
                <c:pt idx="2">
                  <c:v>Rashmi</c:v>
                </c:pt>
                <c:pt idx="3">
                  <c:v>Sujata</c:v>
                </c:pt>
                <c:pt idx="4">
                  <c:v>Anita</c:v>
                </c:pt>
                <c:pt idx="5">
                  <c:v>Uday Kumar</c:v>
                </c:pt>
                <c:pt idx="6">
                  <c:v>Animesh Sinha</c:v>
                </c:pt>
                <c:pt idx="7">
                  <c:v>Akash</c:v>
                </c:pt>
                <c:pt idx="8">
                  <c:v>Vishal</c:v>
                </c:pt>
                <c:pt idx="9">
                  <c:v>Shubham</c:v>
                </c:pt>
                <c:pt idx="10">
                  <c:v>Rahul</c:v>
                </c:pt>
                <c:pt idx="11">
                  <c:v>Kaustubh</c:v>
                </c:pt>
                <c:pt idx="12">
                  <c:v>Dhiraj</c:v>
                </c:pt>
                <c:pt idx="13">
                  <c:v>Akash B.</c:v>
                </c:pt>
                <c:pt idx="14">
                  <c:v>Milind V.</c:v>
                </c:pt>
                <c:pt idx="15">
                  <c:v>Rasika</c:v>
                </c:pt>
                <c:pt idx="16">
                  <c:v>Pooja</c:v>
                </c:pt>
                <c:pt idx="17">
                  <c:v>Mohak</c:v>
                </c:pt>
                <c:pt idx="18">
                  <c:v>Pranal H.</c:v>
                </c:pt>
              </c:strCache>
            </c:strRef>
          </c:cat>
          <c:val>
            <c:numRef>
              <c:f>Sheet1!$F$8:$F$26</c:f>
              <c:numCache>
                <c:formatCode>General</c:formatCode>
                <c:ptCount val="19"/>
                <c:pt idx="0">
                  <c:v>22</c:v>
                </c:pt>
                <c:pt idx="1">
                  <c:v>17</c:v>
                </c:pt>
                <c:pt idx="2">
                  <c:v>77</c:v>
                </c:pt>
                <c:pt idx="3">
                  <c:v>88</c:v>
                </c:pt>
                <c:pt idx="4">
                  <c:v>3</c:v>
                </c:pt>
                <c:pt idx="5">
                  <c:v>88</c:v>
                </c:pt>
                <c:pt idx="6">
                  <c:v>75</c:v>
                </c:pt>
                <c:pt idx="7">
                  <c:v>87</c:v>
                </c:pt>
                <c:pt idx="8">
                  <c:v>22</c:v>
                </c:pt>
                <c:pt idx="9">
                  <c:v>17</c:v>
                </c:pt>
                <c:pt idx="10">
                  <c:v>77</c:v>
                </c:pt>
                <c:pt idx="11">
                  <c:v>88</c:v>
                </c:pt>
                <c:pt idx="12">
                  <c:v>3</c:v>
                </c:pt>
                <c:pt idx="13">
                  <c:v>88</c:v>
                </c:pt>
                <c:pt idx="14">
                  <c:v>75</c:v>
                </c:pt>
                <c:pt idx="15">
                  <c:v>87</c:v>
                </c:pt>
                <c:pt idx="16">
                  <c:v>82</c:v>
                </c:pt>
                <c:pt idx="17">
                  <c:v>65</c:v>
                </c:pt>
                <c:pt idx="1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1-4D51-AC92-7F25148E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403920"/>
        <c:axId val="1574491152"/>
      </c:barChart>
      <c:catAx>
        <c:axId val="18964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1152"/>
        <c:crosses val="autoZero"/>
        <c:auto val="1"/>
        <c:lblAlgn val="ctr"/>
        <c:lblOffset val="100"/>
        <c:noMultiLvlLbl val="0"/>
      </c:catAx>
      <c:valAx>
        <c:axId val="1574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50</xdr:row>
      <xdr:rowOff>9525</xdr:rowOff>
    </xdr:from>
    <xdr:to>
      <xdr:col>14</xdr:col>
      <xdr:colOff>352425</xdr:colOff>
      <xdr:row>56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0F49BF-17A7-0FE8-EA93-FE557D95E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2181224</xdr:colOff>
      <xdr:row>59</xdr:row>
      <xdr:rowOff>61911</xdr:rowOff>
    </xdr:from>
    <xdr:to>
      <xdr:col>9</xdr:col>
      <xdr:colOff>266699</xdr:colOff>
      <xdr:row>74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5B5D66-90A0-4DF0-9BEE-C482C989A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topLeftCell="A61" zoomScale="80" zoomScaleNormal="80" workbookViewId="0">
      <selection activeCell="M20" sqref="M20"/>
    </sheetView>
  </sheetViews>
  <sheetFormatPr defaultRowHeight="15" x14ac:dyDescent="0.25"/>
  <cols>
    <col min="1" max="1" width="12.7109375" customWidth="1"/>
    <col min="2" max="2" width="34.7109375" customWidth="1"/>
    <col min="3" max="3" width="16.140625" bestFit="1" customWidth="1"/>
    <col min="10" max="10" width="9.85546875" bestFit="1" customWidth="1"/>
    <col min="11" max="11" width="10.42578125" bestFit="1" customWidth="1"/>
    <col min="12" max="12" width="10.28515625" bestFit="1" customWidth="1"/>
  </cols>
  <sheetData>
    <row r="1" spans="1:10" ht="24.75" x14ac:dyDescent="0.4">
      <c r="A1" s="8" t="s">
        <v>27</v>
      </c>
      <c r="B1" s="4"/>
      <c r="C1" s="4"/>
      <c r="D1" s="4"/>
      <c r="E1" s="4"/>
      <c r="F1" s="4"/>
      <c r="G1" s="4"/>
      <c r="H1" s="4"/>
    </row>
    <row r="2" spans="1:10" x14ac:dyDescent="0.25">
      <c r="A2" s="5"/>
      <c r="B2" s="5"/>
      <c r="C2" s="5"/>
      <c r="D2" s="5"/>
      <c r="E2" s="5"/>
      <c r="F2" s="5"/>
      <c r="G2" s="5"/>
    </row>
    <row r="3" spans="1:10" ht="18" x14ac:dyDescent="0.3">
      <c r="A3" s="6" t="s">
        <v>0</v>
      </c>
      <c r="B3" s="10" t="s">
        <v>19</v>
      </c>
      <c r="C3" s="3"/>
      <c r="D3" s="3"/>
      <c r="E3" s="3"/>
      <c r="F3" s="3"/>
      <c r="G3" s="3"/>
    </row>
    <row r="4" spans="1:10" ht="18" x14ac:dyDescent="0.3">
      <c r="A4" s="3"/>
      <c r="B4" s="10" t="s">
        <v>1</v>
      </c>
      <c r="C4" s="10"/>
      <c r="D4" s="10"/>
      <c r="E4" s="10"/>
      <c r="F4" s="3"/>
      <c r="G4" s="3"/>
    </row>
    <row r="5" spans="1:10" ht="18" x14ac:dyDescent="0.3">
      <c r="A5" s="3"/>
      <c r="B5" s="10" t="s">
        <v>2</v>
      </c>
      <c r="C5" s="10"/>
      <c r="D5" s="10"/>
      <c r="E5" s="10"/>
      <c r="F5" s="3"/>
      <c r="G5" s="3"/>
    </row>
    <row r="6" spans="1:10" ht="18" x14ac:dyDescent="0.3">
      <c r="A6" s="3"/>
      <c r="B6" s="3"/>
      <c r="C6" s="3"/>
      <c r="D6" s="3"/>
      <c r="E6" s="3"/>
      <c r="F6" s="3"/>
      <c r="G6" s="3"/>
    </row>
    <row r="7" spans="1:10" ht="18.75" x14ac:dyDescent="0.3">
      <c r="B7" s="19" t="s">
        <v>3</v>
      </c>
      <c r="C7" s="19" t="s">
        <v>4</v>
      </c>
      <c r="D7" s="19" t="s">
        <v>5</v>
      </c>
      <c r="E7" s="19" t="s">
        <v>6</v>
      </c>
      <c r="F7" s="19" t="s">
        <v>7</v>
      </c>
      <c r="G7" s="19" t="s">
        <v>8</v>
      </c>
      <c r="H7" s="19" t="s">
        <v>9</v>
      </c>
      <c r="I7" s="19" t="s">
        <v>11</v>
      </c>
      <c r="J7" s="19" t="s">
        <v>10</v>
      </c>
    </row>
    <row r="8" spans="1:10" ht="17.25" customHeight="1" x14ac:dyDescent="0.3">
      <c r="A8" s="2"/>
      <c r="B8" s="20">
        <v>122</v>
      </c>
      <c r="C8" s="20" t="s">
        <v>12</v>
      </c>
      <c r="D8" s="20">
        <v>55</v>
      </c>
      <c r="E8" s="20">
        <v>66</v>
      </c>
      <c r="F8" s="20">
        <v>22</v>
      </c>
      <c r="G8" s="28">
        <f>D8+E8+F8</f>
        <v>143</v>
      </c>
      <c r="H8" s="29">
        <f>G8/3</f>
        <v>47.666666666666664</v>
      </c>
      <c r="I8" s="20" t="s">
        <v>20</v>
      </c>
      <c r="J8" s="28" t="str">
        <f>IF(AND(H8&gt;50),"PASS","FAIL")</f>
        <v>FAIL</v>
      </c>
    </row>
    <row r="9" spans="1:10" ht="17.25" customHeight="1" x14ac:dyDescent="0.3">
      <c r="A9" s="2"/>
      <c r="B9" s="20">
        <v>414</v>
      </c>
      <c r="C9" s="20" t="s">
        <v>13</v>
      </c>
      <c r="D9" s="20">
        <v>23</v>
      </c>
      <c r="E9" s="20">
        <v>44</v>
      </c>
      <c r="F9" s="20">
        <v>17</v>
      </c>
      <c r="G9" s="28">
        <f t="shared" ref="G9:G26" si="0">D9+E9+F9</f>
        <v>84</v>
      </c>
      <c r="H9" s="29">
        <f t="shared" ref="H9:H26" si="1">G9/3</f>
        <v>28</v>
      </c>
      <c r="I9" s="20" t="s">
        <v>20</v>
      </c>
      <c r="J9" s="28" t="str">
        <f t="shared" ref="J9:J26" si="2">IF(AND(H9&gt;50),"PASS","FAIL")</f>
        <v>FAIL</v>
      </c>
    </row>
    <row r="10" spans="1:10" ht="17.25" customHeight="1" x14ac:dyDescent="0.3">
      <c r="A10" s="2"/>
      <c r="B10" s="20">
        <v>1515</v>
      </c>
      <c r="C10" s="20" t="s">
        <v>14</v>
      </c>
      <c r="D10" s="20">
        <v>22</v>
      </c>
      <c r="E10" s="20">
        <v>55</v>
      </c>
      <c r="F10" s="20">
        <v>77</v>
      </c>
      <c r="G10" s="28">
        <f t="shared" si="0"/>
        <v>154</v>
      </c>
      <c r="H10" s="29">
        <f t="shared" si="1"/>
        <v>51.333333333333336</v>
      </c>
      <c r="I10" s="20" t="s">
        <v>21</v>
      </c>
      <c r="J10" s="28" t="str">
        <f t="shared" si="2"/>
        <v>PASS</v>
      </c>
    </row>
    <row r="11" spans="1:10" ht="17.25" customHeight="1" x14ac:dyDescent="0.3">
      <c r="A11" s="2"/>
      <c r="B11" s="20">
        <v>199</v>
      </c>
      <c r="C11" s="20" t="s">
        <v>15</v>
      </c>
      <c r="D11" s="20">
        <v>66</v>
      </c>
      <c r="E11" s="20">
        <v>12</v>
      </c>
      <c r="F11" s="20">
        <v>88</v>
      </c>
      <c r="G11" s="28">
        <f t="shared" si="0"/>
        <v>166</v>
      </c>
      <c r="H11" s="29">
        <f t="shared" si="1"/>
        <v>55.333333333333336</v>
      </c>
      <c r="I11" s="20" t="s">
        <v>20</v>
      </c>
      <c r="J11" s="28" t="str">
        <f t="shared" si="2"/>
        <v>PASS</v>
      </c>
    </row>
    <row r="12" spans="1:10" ht="17.25" customHeight="1" x14ac:dyDescent="0.3">
      <c r="A12" s="2"/>
      <c r="B12" s="20">
        <v>152</v>
      </c>
      <c r="C12" s="20" t="s">
        <v>16</v>
      </c>
      <c r="D12" s="20">
        <v>76</v>
      </c>
      <c r="E12" s="20">
        <v>50</v>
      </c>
      <c r="F12" s="20">
        <v>3</v>
      </c>
      <c r="G12" s="28">
        <f t="shared" si="0"/>
        <v>129</v>
      </c>
      <c r="H12" s="29">
        <f t="shared" si="1"/>
        <v>43</v>
      </c>
      <c r="I12" s="20" t="s">
        <v>21</v>
      </c>
      <c r="J12" s="28" t="str">
        <f t="shared" si="2"/>
        <v>FAIL</v>
      </c>
    </row>
    <row r="13" spans="1:10" ht="17.25" customHeight="1" x14ac:dyDescent="0.3">
      <c r="A13" s="2"/>
      <c r="B13" s="20">
        <v>177</v>
      </c>
      <c r="C13" s="20" t="s">
        <v>17</v>
      </c>
      <c r="D13" s="20">
        <v>71</v>
      </c>
      <c r="E13" s="20">
        <v>90</v>
      </c>
      <c r="F13" s="20">
        <v>88</v>
      </c>
      <c r="G13" s="28">
        <f t="shared" si="0"/>
        <v>249</v>
      </c>
      <c r="H13" s="29">
        <f t="shared" si="1"/>
        <v>83</v>
      </c>
      <c r="I13" s="20" t="s">
        <v>21</v>
      </c>
      <c r="J13" s="28" t="str">
        <f t="shared" si="2"/>
        <v>PASS</v>
      </c>
    </row>
    <row r="14" spans="1:10" ht="17.25" customHeight="1" x14ac:dyDescent="0.3">
      <c r="A14" s="2"/>
      <c r="B14" s="20">
        <v>828</v>
      </c>
      <c r="C14" s="20" t="s">
        <v>18</v>
      </c>
      <c r="D14" s="20">
        <v>82</v>
      </c>
      <c r="E14" s="20">
        <v>14</v>
      </c>
      <c r="F14" s="20">
        <v>75</v>
      </c>
      <c r="G14" s="28">
        <f t="shared" si="0"/>
        <v>171</v>
      </c>
      <c r="H14" s="29">
        <f t="shared" si="1"/>
        <v>57</v>
      </c>
      <c r="I14" s="20" t="s">
        <v>22</v>
      </c>
      <c r="J14" s="28" t="str">
        <f t="shared" si="2"/>
        <v>PASS</v>
      </c>
    </row>
    <row r="15" spans="1:10" ht="17.25" customHeight="1" x14ac:dyDescent="0.3">
      <c r="A15" s="2"/>
      <c r="B15" s="20">
        <v>344</v>
      </c>
      <c r="C15" s="20" t="s">
        <v>35</v>
      </c>
      <c r="D15" s="20">
        <v>65</v>
      </c>
      <c r="E15" s="20">
        <v>76</v>
      </c>
      <c r="F15" s="20">
        <v>87</v>
      </c>
      <c r="G15" s="28">
        <f t="shared" si="0"/>
        <v>228</v>
      </c>
      <c r="H15" s="29">
        <f t="shared" si="1"/>
        <v>76</v>
      </c>
      <c r="I15" s="20" t="s">
        <v>20</v>
      </c>
      <c r="J15" s="28" t="str">
        <f t="shared" si="2"/>
        <v>PASS</v>
      </c>
    </row>
    <row r="16" spans="1:10" ht="17.25" customHeight="1" x14ac:dyDescent="0.3">
      <c r="A16" s="2"/>
      <c r="B16" s="20">
        <v>234</v>
      </c>
      <c r="C16" s="20" t="s">
        <v>36</v>
      </c>
      <c r="D16" s="20">
        <v>66</v>
      </c>
      <c r="E16" s="20">
        <v>55</v>
      </c>
      <c r="F16" s="20">
        <v>22</v>
      </c>
      <c r="G16" s="28">
        <f t="shared" si="0"/>
        <v>143</v>
      </c>
      <c r="H16" s="29">
        <f t="shared" si="1"/>
        <v>47.666666666666664</v>
      </c>
      <c r="I16" s="20" t="s">
        <v>20</v>
      </c>
      <c r="J16" s="28" t="str">
        <f t="shared" si="2"/>
        <v>FAIL</v>
      </c>
    </row>
    <row r="17" spans="1:18" ht="17.25" customHeight="1" x14ac:dyDescent="0.3">
      <c r="A17" s="2"/>
      <c r="B17" s="20">
        <v>543</v>
      </c>
      <c r="C17" s="20" t="s">
        <v>37</v>
      </c>
      <c r="D17" s="20">
        <v>44</v>
      </c>
      <c r="E17" s="20">
        <v>23</v>
      </c>
      <c r="F17" s="20">
        <v>17</v>
      </c>
      <c r="G17" s="28">
        <f t="shared" si="0"/>
        <v>84</v>
      </c>
      <c r="H17" s="29">
        <f t="shared" si="1"/>
        <v>28</v>
      </c>
      <c r="I17" s="20" t="s">
        <v>21</v>
      </c>
      <c r="J17" s="28" t="str">
        <f t="shared" si="2"/>
        <v>FAIL</v>
      </c>
    </row>
    <row r="18" spans="1:18" ht="17.25" customHeight="1" x14ac:dyDescent="0.3">
      <c r="A18" s="2"/>
      <c r="B18" s="20">
        <v>654</v>
      </c>
      <c r="C18" s="20" t="s">
        <v>46</v>
      </c>
      <c r="D18" s="20">
        <v>94</v>
      </c>
      <c r="E18" s="20">
        <v>22</v>
      </c>
      <c r="F18" s="20">
        <v>77</v>
      </c>
      <c r="G18" s="28">
        <f t="shared" si="0"/>
        <v>193</v>
      </c>
      <c r="H18" s="29">
        <f t="shared" si="1"/>
        <v>64.333333333333329</v>
      </c>
      <c r="I18" s="20" t="s">
        <v>20</v>
      </c>
      <c r="J18" s="28" t="str">
        <f t="shared" si="2"/>
        <v>PASS</v>
      </c>
    </row>
    <row r="19" spans="1:18" ht="17.25" customHeight="1" x14ac:dyDescent="0.3">
      <c r="A19" s="2"/>
      <c r="B19" s="20">
        <v>123</v>
      </c>
      <c r="C19" s="20" t="s">
        <v>38</v>
      </c>
      <c r="D19" s="20">
        <v>12</v>
      </c>
      <c r="E19" s="20">
        <v>66</v>
      </c>
      <c r="F19" s="20">
        <v>88</v>
      </c>
      <c r="G19" s="28">
        <f t="shared" si="0"/>
        <v>166</v>
      </c>
      <c r="H19" s="29">
        <f t="shared" si="1"/>
        <v>55.333333333333336</v>
      </c>
      <c r="I19" s="20" t="s">
        <v>21</v>
      </c>
      <c r="J19" s="28" t="str">
        <f t="shared" si="2"/>
        <v>PASS</v>
      </c>
    </row>
    <row r="20" spans="1:18" ht="17.25" customHeight="1" x14ac:dyDescent="0.3">
      <c r="A20" s="2"/>
      <c r="B20" s="20">
        <v>433</v>
      </c>
      <c r="C20" s="20" t="s">
        <v>39</v>
      </c>
      <c r="D20" s="20">
        <v>50</v>
      </c>
      <c r="E20" s="20">
        <v>76</v>
      </c>
      <c r="F20" s="20">
        <v>3</v>
      </c>
      <c r="G20" s="28">
        <f t="shared" si="0"/>
        <v>129</v>
      </c>
      <c r="H20" s="29">
        <f t="shared" si="1"/>
        <v>43</v>
      </c>
      <c r="I20" s="20" t="s">
        <v>21</v>
      </c>
      <c r="J20" s="28" t="str">
        <f t="shared" si="2"/>
        <v>FAIL</v>
      </c>
    </row>
    <row r="21" spans="1:18" ht="17.25" customHeight="1" x14ac:dyDescent="0.3">
      <c r="A21" s="2"/>
      <c r="B21" s="20">
        <v>345</v>
      </c>
      <c r="C21" s="20" t="s">
        <v>40</v>
      </c>
      <c r="D21" s="20">
        <v>90</v>
      </c>
      <c r="E21" s="20">
        <v>71</v>
      </c>
      <c r="F21" s="20">
        <v>88</v>
      </c>
      <c r="G21" s="28">
        <f t="shared" si="0"/>
        <v>249</v>
      </c>
      <c r="H21" s="29">
        <f t="shared" si="1"/>
        <v>83</v>
      </c>
      <c r="I21" s="20" t="s">
        <v>22</v>
      </c>
      <c r="J21" s="28" t="str">
        <f t="shared" si="2"/>
        <v>PASS</v>
      </c>
    </row>
    <row r="22" spans="1:18" ht="17.25" customHeight="1" x14ac:dyDescent="0.3">
      <c r="A22" s="2"/>
      <c r="B22" s="20">
        <v>678</v>
      </c>
      <c r="C22" s="20" t="s">
        <v>41</v>
      </c>
      <c r="D22" s="20">
        <v>14</v>
      </c>
      <c r="E22" s="20">
        <v>82</v>
      </c>
      <c r="F22" s="20">
        <v>75</v>
      </c>
      <c r="G22" s="28">
        <f t="shared" si="0"/>
        <v>171</v>
      </c>
      <c r="H22" s="29">
        <f t="shared" si="1"/>
        <v>57</v>
      </c>
      <c r="I22" s="20" t="s">
        <v>21</v>
      </c>
      <c r="J22" s="28" t="str">
        <f t="shared" si="2"/>
        <v>PASS</v>
      </c>
    </row>
    <row r="23" spans="1:18" ht="17.25" customHeight="1" x14ac:dyDescent="0.3">
      <c r="A23" s="2"/>
      <c r="B23" s="20">
        <v>234</v>
      </c>
      <c r="C23" s="20" t="s">
        <v>42</v>
      </c>
      <c r="D23" s="20">
        <v>76</v>
      </c>
      <c r="E23" s="20">
        <v>65</v>
      </c>
      <c r="F23" s="20">
        <v>87</v>
      </c>
      <c r="G23" s="28">
        <f t="shared" si="0"/>
        <v>228</v>
      </c>
      <c r="H23" s="29">
        <f t="shared" si="1"/>
        <v>76</v>
      </c>
      <c r="I23" s="20" t="s">
        <v>21</v>
      </c>
      <c r="J23" s="28" t="str">
        <f t="shared" si="2"/>
        <v>PASS</v>
      </c>
    </row>
    <row r="24" spans="1:18" ht="17.25" customHeight="1" x14ac:dyDescent="0.3">
      <c r="A24" s="2"/>
      <c r="B24" s="20">
        <v>432</v>
      </c>
      <c r="C24" s="20" t="s">
        <v>43</v>
      </c>
      <c r="D24" s="20">
        <v>55</v>
      </c>
      <c r="E24" s="20">
        <v>87</v>
      </c>
      <c r="F24" s="20">
        <v>82</v>
      </c>
      <c r="G24" s="28">
        <f t="shared" si="0"/>
        <v>224</v>
      </c>
      <c r="H24" s="29">
        <f t="shared" si="1"/>
        <v>74.666666666666671</v>
      </c>
      <c r="I24" s="20" t="s">
        <v>22</v>
      </c>
      <c r="J24" s="28" t="str">
        <f t="shared" si="2"/>
        <v>PASS</v>
      </c>
    </row>
    <row r="25" spans="1:18" ht="17.25" customHeight="1" x14ac:dyDescent="0.3">
      <c r="A25" s="2"/>
      <c r="B25" s="20">
        <v>342</v>
      </c>
      <c r="C25" s="20" t="s">
        <v>44</v>
      </c>
      <c r="D25" s="20">
        <v>12</v>
      </c>
      <c r="E25" s="20">
        <v>22</v>
      </c>
      <c r="F25" s="20">
        <v>65</v>
      </c>
      <c r="G25" s="28">
        <f t="shared" si="0"/>
        <v>99</v>
      </c>
      <c r="H25" s="29">
        <f t="shared" si="1"/>
        <v>33</v>
      </c>
      <c r="I25" s="20" t="s">
        <v>20</v>
      </c>
      <c r="J25" s="28" t="str">
        <f t="shared" si="2"/>
        <v>FAIL</v>
      </c>
    </row>
    <row r="26" spans="1:18" ht="17.25" customHeight="1" x14ac:dyDescent="0.3">
      <c r="A26" s="2"/>
      <c r="B26" s="20">
        <v>543</v>
      </c>
      <c r="C26" s="20" t="s">
        <v>45</v>
      </c>
      <c r="D26" s="20">
        <v>50</v>
      </c>
      <c r="E26" s="20">
        <v>17</v>
      </c>
      <c r="F26" s="20">
        <v>66</v>
      </c>
      <c r="G26" s="28">
        <f t="shared" si="0"/>
        <v>133</v>
      </c>
      <c r="H26" s="29">
        <f t="shared" si="1"/>
        <v>44.333333333333336</v>
      </c>
      <c r="I26" s="20" t="s">
        <v>20</v>
      </c>
      <c r="J26" s="28" t="str">
        <f t="shared" si="2"/>
        <v>FAIL</v>
      </c>
    </row>
    <row r="27" spans="1:18" ht="17.25" x14ac:dyDescent="0.3">
      <c r="A27" s="2"/>
      <c r="B27" s="2"/>
      <c r="C27" s="2"/>
      <c r="D27" s="2"/>
      <c r="E27" s="2"/>
      <c r="F27" s="2"/>
      <c r="G27" s="2"/>
      <c r="H27" s="15"/>
      <c r="I27" s="2"/>
      <c r="J27" s="2"/>
    </row>
    <row r="28" spans="1:18" ht="17.25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4"/>
      <c r="L28" s="14"/>
      <c r="M28" s="14"/>
      <c r="N28" s="14"/>
      <c r="O28" s="14"/>
      <c r="P28" s="14"/>
      <c r="Q28" s="14"/>
      <c r="R28" s="14"/>
    </row>
    <row r="29" spans="1:18" ht="18" x14ac:dyDescent="0.3">
      <c r="A29" s="6" t="s">
        <v>0</v>
      </c>
      <c r="B29" s="10" t="s">
        <v>24</v>
      </c>
      <c r="C29" s="16">
        <f>COUNTIF(J8:J26, "FAIL")</f>
        <v>8</v>
      </c>
      <c r="D29" s="10"/>
      <c r="E29" s="3"/>
      <c r="F29" s="3"/>
      <c r="G29" s="3"/>
      <c r="H29" s="2"/>
      <c r="I29" s="2"/>
      <c r="J29" s="2"/>
    </row>
    <row r="30" spans="1:18" ht="18" x14ac:dyDescent="0.3">
      <c r="A30" s="2"/>
      <c r="B30" s="10" t="s">
        <v>25</v>
      </c>
      <c r="C30" s="16">
        <f>COUNTIF(F8:F26, "&gt;50")</f>
        <v>13</v>
      </c>
      <c r="D30" s="10"/>
      <c r="E30" s="3"/>
      <c r="F30" s="3"/>
      <c r="G30" s="3"/>
      <c r="H30" s="2"/>
      <c r="I30" s="2"/>
      <c r="J30" s="2"/>
    </row>
    <row r="31" spans="1:18" ht="18" x14ac:dyDescent="0.3">
      <c r="B31" s="10" t="s">
        <v>26</v>
      </c>
      <c r="C31" s="24">
        <f>COUNTIFS(I8:I26,"B1",H8:H26,"&gt;50")</f>
        <v>5</v>
      </c>
      <c r="D31" s="10"/>
    </row>
    <row r="32" spans="1:18" ht="18" x14ac:dyDescent="0.3">
      <c r="A32" s="6" t="s">
        <v>0</v>
      </c>
      <c r="B32" s="3"/>
      <c r="C32" s="3"/>
      <c r="D32" s="10"/>
      <c r="E32" s="3"/>
      <c r="F32" s="3"/>
      <c r="G32" s="3"/>
    </row>
    <row r="33" spans="1:18" ht="18" x14ac:dyDescent="0.3">
      <c r="B33" s="10" t="s">
        <v>23</v>
      </c>
      <c r="C33" s="10"/>
      <c r="D33" s="10"/>
      <c r="E33" s="10"/>
      <c r="F33" s="10"/>
      <c r="G33" s="10"/>
      <c r="H33" s="16">
        <f>COUNTIF(I8:I26,"A1")</f>
        <v>8</v>
      </c>
      <c r="I33" s="10"/>
      <c r="J33" s="10"/>
      <c r="K33" s="10"/>
    </row>
    <row r="34" spans="1:18" ht="18" x14ac:dyDescent="0.3">
      <c r="B34" s="10" t="s">
        <v>28</v>
      </c>
      <c r="C34" s="10"/>
      <c r="D34" s="10"/>
      <c r="E34" s="10"/>
      <c r="F34" s="10"/>
      <c r="G34" s="10"/>
      <c r="H34" s="23">
        <f>MAX(H8:H26)</f>
        <v>83</v>
      </c>
      <c r="J34" s="10"/>
      <c r="K34" s="10"/>
    </row>
    <row r="35" spans="1:18" ht="18" x14ac:dyDescent="0.3">
      <c r="B35" s="10" t="s">
        <v>29</v>
      </c>
      <c r="C35" s="16">
        <f>MAX(D8:D26)</f>
        <v>94</v>
      </c>
      <c r="E35" s="10"/>
      <c r="F35" s="10"/>
      <c r="G35" s="10"/>
      <c r="H35" s="10"/>
      <c r="I35" s="10"/>
      <c r="J35" s="10"/>
      <c r="K35" s="10"/>
    </row>
    <row r="36" spans="1:18" ht="18" x14ac:dyDescent="0.3">
      <c r="B36" s="10" t="s">
        <v>30</v>
      </c>
      <c r="C36" s="16">
        <f>MAX(E8:E26)</f>
        <v>90</v>
      </c>
      <c r="E36" s="10"/>
      <c r="F36" s="10"/>
      <c r="G36" s="10"/>
      <c r="H36" s="10"/>
      <c r="I36" s="10"/>
      <c r="J36" s="10"/>
      <c r="K36" s="10"/>
    </row>
    <row r="37" spans="1:18" ht="18" x14ac:dyDescent="0.3">
      <c r="B37" s="10" t="s">
        <v>31</v>
      </c>
      <c r="C37" s="16">
        <f>MAX(F8:F26)</f>
        <v>88</v>
      </c>
      <c r="E37" s="10"/>
      <c r="F37" s="10"/>
      <c r="G37" s="10"/>
      <c r="H37" s="10"/>
      <c r="I37" s="10"/>
      <c r="J37" s="10"/>
      <c r="K37" s="10"/>
    </row>
    <row r="38" spans="1:18" ht="17.25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4"/>
      <c r="N38" s="14"/>
      <c r="O38" s="14"/>
      <c r="P38" s="14"/>
      <c r="Q38" s="14"/>
      <c r="R38" s="14"/>
    </row>
    <row r="39" spans="1:18" ht="18" x14ac:dyDescent="0.3">
      <c r="A39" s="6" t="s">
        <v>0</v>
      </c>
      <c r="B39" s="11" t="s">
        <v>32</v>
      </c>
    </row>
    <row r="40" spans="1:18" ht="18" x14ac:dyDescent="0.3">
      <c r="A40" s="6"/>
      <c r="B40" s="10" t="s">
        <v>33</v>
      </c>
    </row>
    <row r="41" spans="1:18" ht="24.75" x14ac:dyDescent="0.4">
      <c r="A41" s="6"/>
      <c r="B41" s="7"/>
    </row>
    <row r="42" spans="1:18" ht="18.75" x14ac:dyDescent="0.3"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 t="s">
        <v>8</v>
      </c>
      <c r="H42" s="1" t="s">
        <v>9</v>
      </c>
      <c r="I42" s="1" t="s">
        <v>11</v>
      </c>
      <c r="J42" s="1" t="s">
        <v>10</v>
      </c>
    </row>
    <row r="43" spans="1:18" ht="17.25" x14ac:dyDescent="0.3">
      <c r="B43" s="2">
        <v>122</v>
      </c>
      <c r="C43" s="2" t="s">
        <v>12</v>
      </c>
      <c r="D43" s="2">
        <v>55</v>
      </c>
      <c r="E43" s="2">
        <v>66</v>
      </c>
      <c r="F43" s="2">
        <v>22</v>
      </c>
      <c r="G43" s="2">
        <f>IF(AND(D43&lt;&gt; -1, E43&lt;&gt; -1, F43&lt;&gt; -1), D43+E43+F43, "ABSENT")</f>
        <v>143</v>
      </c>
      <c r="H43" s="15">
        <f>IF(AND(G43&lt;&gt;"ABSENT"),G43/3,"ABSENT")</f>
        <v>47.666666666666664</v>
      </c>
      <c r="I43" s="2" t="s">
        <v>20</v>
      </c>
      <c r="J43" s="2" t="str">
        <f>IF(AND(H43&gt;50,H43&lt;&gt;"ABSENT"),"PASS",IF(AND(H43="ABSENT"),"ABSENT","FAIL"))</f>
        <v>FAIL</v>
      </c>
    </row>
    <row r="44" spans="1:18" ht="17.25" x14ac:dyDescent="0.3">
      <c r="B44" s="2">
        <v>414</v>
      </c>
      <c r="C44" s="2" t="s">
        <v>13</v>
      </c>
      <c r="D44" s="2">
        <v>23</v>
      </c>
      <c r="E44" s="2">
        <v>44</v>
      </c>
      <c r="F44" s="2">
        <v>17</v>
      </c>
      <c r="G44" s="2">
        <f t="shared" ref="G44:G49" si="3">IF(AND(D44&lt;&gt; -1, E44&lt;&gt; -1, F44&lt;&gt; -1), D44+E44+F44, "ABSENT")</f>
        <v>84</v>
      </c>
      <c r="H44" s="15">
        <f t="shared" ref="H44:H49" si="4">IF(AND(G44&lt;&gt;"ABSENT"),G44/3,"ABSENT")</f>
        <v>28</v>
      </c>
      <c r="I44" s="2" t="s">
        <v>20</v>
      </c>
      <c r="J44" s="2" t="str">
        <f t="shared" ref="J44:J49" si="5">IF(AND(H44&gt;50,H44&lt;&gt;"ABSENT"),"PASS",IF(AND(H44="ABSENT"),"ABSENT","FAIL"))</f>
        <v>FAIL</v>
      </c>
    </row>
    <row r="45" spans="1:18" ht="17.25" x14ac:dyDescent="0.3">
      <c r="B45" s="2">
        <v>1515</v>
      </c>
      <c r="C45" s="2" t="s">
        <v>14</v>
      </c>
      <c r="D45" s="2">
        <v>22</v>
      </c>
      <c r="E45" s="9">
        <v>-1</v>
      </c>
      <c r="F45" s="2">
        <v>77</v>
      </c>
      <c r="G45" s="21" t="str">
        <f t="shared" si="3"/>
        <v>ABSENT</v>
      </c>
      <c r="H45" s="22" t="str">
        <f t="shared" si="4"/>
        <v>ABSENT</v>
      </c>
      <c r="I45" s="2" t="s">
        <v>21</v>
      </c>
      <c r="J45" s="21" t="str">
        <f t="shared" si="5"/>
        <v>ABSENT</v>
      </c>
    </row>
    <row r="46" spans="1:18" ht="17.25" x14ac:dyDescent="0.3">
      <c r="B46" s="2">
        <v>199</v>
      </c>
      <c r="C46" s="2" t="s">
        <v>15</v>
      </c>
      <c r="D46" s="2">
        <v>66</v>
      </c>
      <c r="E46" s="2">
        <v>12</v>
      </c>
      <c r="F46" s="2">
        <v>88</v>
      </c>
      <c r="G46" s="2">
        <f t="shared" si="3"/>
        <v>166</v>
      </c>
      <c r="H46" s="15">
        <f t="shared" si="4"/>
        <v>55.333333333333336</v>
      </c>
      <c r="I46" s="2" t="s">
        <v>20</v>
      </c>
      <c r="J46" s="2" t="str">
        <f t="shared" si="5"/>
        <v>PASS</v>
      </c>
    </row>
    <row r="47" spans="1:18" ht="17.25" x14ac:dyDescent="0.3">
      <c r="B47" s="2">
        <v>152</v>
      </c>
      <c r="C47" s="2" t="s">
        <v>16</v>
      </c>
      <c r="D47" s="2">
        <v>76</v>
      </c>
      <c r="E47" s="2">
        <v>50</v>
      </c>
      <c r="F47" s="2">
        <v>3</v>
      </c>
      <c r="G47" s="2">
        <f t="shared" si="3"/>
        <v>129</v>
      </c>
      <c r="H47" s="15">
        <f t="shared" si="4"/>
        <v>43</v>
      </c>
      <c r="I47" s="2" t="s">
        <v>21</v>
      </c>
      <c r="J47" s="2" t="str">
        <f t="shared" si="5"/>
        <v>FAIL</v>
      </c>
    </row>
    <row r="48" spans="1:18" ht="17.25" x14ac:dyDescent="0.3">
      <c r="B48" s="2">
        <v>177</v>
      </c>
      <c r="C48" s="2" t="s">
        <v>17</v>
      </c>
      <c r="D48" s="2">
        <v>71</v>
      </c>
      <c r="E48" s="2">
        <v>90</v>
      </c>
      <c r="F48" s="9">
        <v>-1</v>
      </c>
      <c r="G48" s="21" t="str">
        <f t="shared" si="3"/>
        <v>ABSENT</v>
      </c>
      <c r="H48" s="22" t="str">
        <f t="shared" si="4"/>
        <v>ABSENT</v>
      </c>
      <c r="I48" s="2" t="s">
        <v>21</v>
      </c>
      <c r="J48" s="21" t="str">
        <f t="shared" si="5"/>
        <v>ABSENT</v>
      </c>
    </row>
    <row r="49" spans="1:18" ht="17.25" x14ac:dyDescent="0.3">
      <c r="B49" s="2">
        <v>828</v>
      </c>
      <c r="C49" s="2" t="s">
        <v>18</v>
      </c>
      <c r="D49" s="9">
        <v>-1</v>
      </c>
      <c r="E49" s="2">
        <v>14</v>
      </c>
      <c r="F49" s="2">
        <v>75</v>
      </c>
      <c r="G49" s="21" t="str">
        <f t="shared" si="3"/>
        <v>ABSENT</v>
      </c>
      <c r="H49" s="22" t="str">
        <f t="shared" si="4"/>
        <v>ABSENT</v>
      </c>
      <c r="I49" s="2" t="s">
        <v>22</v>
      </c>
      <c r="J49" s="21" t="str">
        <f t="shared" si="5"/>
        <v>ABSENT</v>
      </c>
    </row>
    <row r="51" spans="1:18" ht="17.25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4"/>
      <c r="L51" s="14"/>
      <c r="M51" s="14"/>
      <c r="N51" s="14"/>
      <c r="O51" s="14"/>
      <c r="P51" s="14"/>
      <c r="Q51" s="14"/>
      <c r="R51" s="14"/>
    </row>
    <row r="52" spans="1:18" ht="18" x14ac:dyDescent="0.3">
      <c r="A52" s="6" t="s">
        <v>0</v>
      </c>
    </row>
    <row r="53" spans="1:18" ht="126" x14ac:dyDescent="0.3">
      <c r="B53" s="12" t="s">
        <v>47</v>
      </c>
      <c r="C53" s="10"/>
      <c r="D53" s="10"/>
      <c r="E53" s="10"/>
      <c r="F53" s="10"/>
      <c r="G53" s="10"/>
      <c r="H53" s="10"/>
      <c r="I53" s="10"/>
      <c r="J53" s="10"/>
    </row>
    <row r="54" spans="1:18" ht="18" x14ac:dyDescent="0.3">
      <c r="B54" s="12"/>
      <c r="C54" s="10"/>
      <c r="D54" s="25" t="s">
        <v>48</v>
      </c>
      <c r="E54" s="26"/>
      <c r="F54" s="27"/>
      <c r="G54" s="10"/>
      <c r="H54" s="10"/>
      <c r="I54" s="10"/>
      <c r="J54" s="10"/>
    </row>
    <row r="55" spans="1:18" ht="18" x14ac:dyDescent="0.3">
      <c r="B55" s="12"/>
      <c r="C55" s="10"/>
      <c r="D55" s="17" t="s">
        <v>49</v>
      </c>
      <c r="E55" s="17" t="s">
        <v>50</v>
      </c>
      <c r="F55" s="17" t="s">
        <v>51</v>
      </c>
      <c r="G55" s="10"/>
      <c r="H55" s="10"/>
      <c r="I55" s="10"/>
      <c r="J55" s="10"/>
    </row>
    <row r="56" spans="1:18" ht="18" x14ac:dyDescent="0.3">
      <c r="B56" s="12"/>
      <c r="C56" s="10"/>
      <c r="D56" s="18">
        <f>SUM(D43:D49)</f>
        <v>312</v>
      </c>
      <c r="E56" s="18">
        <f t="shared" ref="E56:F56" si="6">SUM(E43:E49)</f>
        <v>275</v>
      </c>
      <c r="F56" s="18">
        <f t="shared" si="6"/>
        <v>281</v>
      </c>
      <c r="G56" s="10"/>
      <c r="H56" s="10"/>
      <c r="I56" s="10"/>
      <c r="J56" s="10"/>
    </row>
    <row r="57" spans="1:18" ht="18" x14ac:dyDescent="0.3">
      <c r="B57" s="10" t="s">
        <v>34</v>
      </c>
      <c r="C57" s="10"/>
      <c r="D57" s="10"/>
      <c r="E57" s="10"/>
      <c r="F57" s="10"/>
      <c r="G57" s="10"/>
      <c r="H57" s="10"/>
      <c r="I57" s="10"/>
      <c r="J57" s="10"/>
    </row>
    <row r="58" spans="1:18" ht="18" x14ac:dyDescent="0.3">
      <c r="B58" s="10"/>
      <c r="C58" s="10"/>
      <c r="D58" s="10"/>
      <c r="E58" s="10"/>
      <c r="F58" s="10"/>
      <c r="G58" s="10"/>
      <c r="H58" s="10"/>
      <c r="I58" s="10"/>
      <c r="J58" s="10"/>
    </row>
    <row r="59" spans="1:18" ht="17.25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4"/>
      <c r="L59" s="14"/>
      <c r="M59" s="14"/>
      <c r="N59" s="14"/>
      <c r="O59" s="14"/>
      <c r="P59" s="14"/>
      <c r="Q59" s="14"/>
      <c r="R59" s="14"/>
    </row>
  </sheetData>
  <mergeCells count="1">
    <mergeCell ref="D54:F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Vishwananth MR</dc:creator>
  <cp:lastModifiedBy>Akash Bhoyar</cp:lastModifiedBy>
  <dcterms:created xsi:type="dcterms:W3CDTF">2015-06-05T18:17:20Z</dcterms:created>
  <dcterms:modified xsi:type="dcterms:W3CDTF">2022-12-05T18:16:27Z</dcterms:modified>
</cp:coreProperties>
</file>