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ibridge360\Aroha profile creation\for send\Github\MS - Excel\"/>
    </mc:Choice>
  </mc:AlternateContent>
  <xr:revisionPtr revIDLastSave="0" documentId="13_ncr:1_{4F769E11-A871-4971-8B64-DFC029BAF686}" xr6:coauthVersionLast="47" xr6:coauthVersionMax="47" xr10:uidLastSave="{00000000-0000-0000-0000-000000000000}"/>
  <bookViews>
    <workbookView xWindow="-120" yWindow="-120" windowWidth="19440" windowHeight="10320" xr2:uid="{00000000-000D-0000-FFFF-FFFF00000000}"/>
  </bookViews>
  <sheets>
    <sheet name="Student results" sheetId="3" r:id="rId1"/>
    <sheet name="Sheet2" sheetId="4" r:id="rId2"/>
    <sheet name="Sheet1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5" l="1"/>
  <c r="Q5" i="5"/>
  <c r="Q6" i="5"/>
  <c r="Q7" i="5"/>
  <c r="Q4" i="5"/>
  <c r="P5" i="5"/>
  <c r="R5" i="5" s="1"/>
  <c r="P6" i="5"/>
  <c r="R6" i="5" s="1"/>
  <c r="P7" i="5"/>
  <c r="P4" i="5"/>
  <c r="O5" i="5"/>
  <c r="O6" i="5"/>
  <c r="O7" i="5"/>
  <c r="O4" i="5"/>
  <c r="M5" i="5"/>
  <c r="M6" i="5"/>
  <c r="M7" i="5"/>
  <c r="M4" i="5"/>
  <c r="L5" i="5"/>
  <c r="L7" i="5"/>
  <c r="L4" i="5"/>
  <c r="K5" i="5"/>
  <c r="N5" i="5" s="1"/>
  <c r="K6" i="5"/>
  <c r="N6" i="5" s="1"/>
  <c r="K7" i="5"/>
  <c r="N7" i="5" s="1"/>
  <c r="K4" i="5"/>
  <c r="N4" i="5" s="1"/>
  <c r="D7" i="5"/>
  <c r="D6" i="5"/>
  <c r="D5" i="5"/>
  <c r="D4" i="5"/>
  <c r="R7" i="5" l="1"/>
  <c r="R4" i="5"/>
  <c r="G18" i="4"/>
  <c r="G17" i="4"/>
  <c r="G11" i="4"/>
  <c r="G13" i="4" s="1"/>
  <c r="G9" i="4"/>
  <c r="G6" i="4"/>
  <c r="D6" i="4"/>
  <c r="G5" i="4"/>
  <c r="D5" i="4"/>
  <c r="G4" i="4"/>
  <c r="G19" i="4" s="1"/>
  <c r="G21" i="4" s="1"/>
  <c r="D4" i="4"/>
  <c r="G3" i="4"/>
  <c r="D3" i="4"/>
  <c r="G20" i="4" l="1"/>
  <c r="G14" i="4"/>
  <c r="G15" i="4"/>
  <c r="G16" i="4"/>
  <c r="G10" i="4"/>
  <c r="G12" i="4" s="1"/>
  <c r="G4" i="3"/>
  <c r="G19" i="3" s="1"/>
  <c r="G21" i="3" s="1"/>
  <c r="G5" i="3"/>
  <c r="G6" i="3"/>
  <c r="G3" i="3"/>
  <c r="G20" i="3" s="1"/>
  <c r="G18" i="3"/>
  <c r="G17" i="3"/>
  <c r="G9" i="3"/>
  <c r="D6" i="3"/>
  <c r="D5" i="3"/>
  <c r="D4" i="3"/>
  <c r="D3" i="3"/>
  <c r="G10" i="3" l="1"/>
  <c r="G12" i="3" s="1"/>
  <c r="G15" i="3"/>
  <c r="G11" i="3"/>
  <c r="G13" i="3" s="1"/>
  <c r="G16" i="3"/>
  <c r="G14" i="3"/>
</calcChain>
</file>

<file path=xl/sharedStrings.xml><?xml version="1.0" encoding="utf-8"?>
<sst xmlns="http://schemas.openxmlformats.org/spreadsheetml/2006/main" count="109" uniqueCount="52">
  <si>
    <t>First Name</t>
  </si>
  <si>
    <t>Last Name</t>
  </si>
  <si>
    <t>Full name</t>
  </si>
  <si>
    <t>Ram</t>
  </si>
  <si>
    <t>Kumar</t>
  </si>
  <si>
    <t>Sandhya</t>
  </si>
  <si>
    <t>P</t>
  </si>
  <si>
    <t>Mohan</t>
  </si>
  <si>
    <t>S</t>
  </si>
  <si>
    <t xml:space="preserve">Bheemesh </t>
  </si>
  <si>
    <t>Raj</t>
  </si>
  <si>
    <t>student_id</t>
  </si>
  <si>
    <t>Marks Obtained</t>
  </si>
  <si>
    <t>Results</t>
  </si>
  <si>
    <t>Total Students</t>
  </si>
  <si>
    <t>Total Students passed</t>
  </si>
  <si>
    <t>Total Students failed</t>
  </si>
  <si>
    <t>Pass percentage</t>
  </si>
  <si>
    <t>Fail Percentage</t>
  </si>
  <si>
    <t>Total Pass Marks</t>
  </si>
  <si>
    <t>Total Failed Marks</t>
  </si>
  <si>
    <t>Average Pass Marks</t>
  </si>
  <si>
    <t>Gender</t>
  </si>
  <si>
    <t>F</t>
  </si>
  <si>
    <t>M</t>
  </si>
  <si>
    <t>Male students</t>
  </si>
  <si>
    <t>Female Students</t>
  </si>
  <si>
    <t>Male pass count</t>
  </si>
  <si>
    <t>Female pass count</t>
  </si>
  <si>
    <t>Male pass percentage</t>
  </si>
  <si>
    <t>Female pass percentage</t>
  </si>
  <si>
    <t>Student Result</t>
  </si>
  <si>
    <t>English</t>
  </si>
  <si>
    <t>Maths</t>
  </si>
  <si>
    <t>Physics</t>
  </si>
  <si>
    <t>chemistry</t>
  </si>
  <si>
    <t>Biology</t>
  </si>
  <si>
    <t>Total</t>
  </si>
  <si>
    <t>Average</t>
  </si>
  <si>
    <t>Result</t>
  </si>
  <si>
    <t>Total pass</t>
  </si>
  <si>
    <t>Over all results</t>
  </si>
  <si>
    <t>LOGICAL Opertors in excel</t>
  </si>
  <si>
    <t>AND Logic</t>
  </si>
  <si>
    <t>logic1</t>
  </si>
  <si>
    <t>logic2</t>
  </si>
  <si>
    <t>OR Logic</t>
  </si>
  <si>
    <t>NOT LOGIC</t>
  </si>
  <si>
    <t>LOGIC</t>
  </si>
  <si>
    <t>AND LOGIC</t>
  </si>
  <si>
    <t>OR LOGIC</t>
  </si>
  <si>
    <t>Full name2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</si>
</sst>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9" fontId="0" fillId="0" borderId="1" xfId="1" applyFont="1" applyBorder="1"/>
    <xf numFmtId="2" fontId="0" fillId="0" borderId="1" xfId="0" applyNumberFormat="1" applyBorder="1"/>
    <xf numFmtId="9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4" xfId="0" applyBorder="1"/>
    <xf numFmtId="0" fontId="0" fillId="4" borderId="1" xfId="0" applyFill="1" applyBorder="1"/>
    <xf numFmtId="0" fontId="0" fillId="0" borderId="5" xfId="0" applyBorder="1"/>
    <xf numFmtId="0" fontId="0" fillId="3" borderId="1" xfId="0" applyFill="1" applyBorder="1" applyAlignment="1">
      <alignment horizontal="center"/>
    </xf>
    <xf numFmtId="0" fontId="0" fillId="0" borderId="0" xfId="0" applyBorder="1"/>
  </cellXfs>
  <cellStyles count="2">
    <cellStyle name="Normal" xfId="0" builtinId="0"/>
    <cellStyle name="Percent" xfId="1" builtinId="5"/>
  </cellStyles>
  <dxfs count="3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Student</a:t>
            </a:r>
            <a:r>
              <a:rPr lang="en-IN" baseline="0"/>
              <a:t> Marks details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'Student results'!$D$3:$D$6</c:f>
              <c:strCache>
                <c:ptCount val="4"/>
                <c:pt idx="0">
                  <c:v>Sandhya P</c:v>
                </c:pt>
                <c:pt idx="1">
                  <c:v>Mohan S</c:v>
                </c:pt>
                <c:pt idx="2">
                  <c:v>Ram Kumar</c:v>
                </c:pt>
                <c:pt idx="3">
                  <c:v>Bheemesh  Raj</c:v>
                </c:pt>
              </c:strCache>
            </c:strRef>
          </c:cat>
          <c:val>
            <c:numRef>
              <c:f>'Student results'!$F$3:$F$6</c:f>
              <c:numCache>
                <c:formatCode>General</c:formatCode>
                <c:ptCount val="4"/>
                <c:pt idx="0">
                  <c:v>35</c:v>
                </c:pt>
                <c:pt idx="1">
                  <c:v>34</c:v>
                </c:pt>
                <c:pt idx="2">
                  <c:v>65</c:v>
                </c:pt>
                <c:pt idx="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C-4B35-84BE-4B49721B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-563896496"/>
        <c:axId val="-563892688"/>
      </c:barChart>
      <c:catAx>
        <c:axId val="-56389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3892688"/>
        <c:crosses val="autoZero"/>
        <c:auto val="1"/>
        <c:lblAlgn val="ctr"/>
        <c:lblOffset val="100"/>
        <c:noMultiLvlLbl val="0"/>
      </c:catAx>
      <c:valAx>
        <c:axId val="-56389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6389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Results</a:t>
            </a:r>
            <a:r>
              <a:rPr lang="en-IN" baseline="0"/>
              <a:t> in percentage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75-44EE-9E4E-EFBDD67F6B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75-44EE-9E4E-EFBDD67F6B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'Student results'!$F$12:$F$13</c:f>
              <c:strCache>
                <c:ptCount val="2"/>
                <c:pt idx="0">
                  <c:v>Pass percentage</c:v>
                </c:pt>
                <c:pt idx="1">
                  <c:v>Fail Percentage</c:v>
                </c:pt>
              </c:strCache>
            </c:strRef>
          </c:cat>
          <c:val>
            <c:numRef>
              <c:f>'Student results'!$G$12:$G$13</c:f>
              <c:numCache>
                <c:formatCode>0%</c:formatCode>
                <c:ptCount val="2"/>
                <c:pt idx="0">
                  <c:v>0.75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75-44EE-9E4E-EFBDD67F6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144780</xdr:rowOff>
    </xdr:from>
    <xdr:to>
      <xdr:col>4</xdr:col>
      <xdr:colOff>861060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182880</xdr:colOff>
      <xdr:row>8</xdr:row>
      <xdr:rowOff>76200</xdr:rowOff>
    </xdr:from>
    <xdr:to>
      <xdr:col>13</xdr:col>
      <xdr:colOff>259080</xdr:colOff>
      <xdr:row>19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R7" totalsRowShown="0" headerRowDxfId="21" headerRowBorderDxfId="20" tableBorderDxfId="19" totalsRowBorderDxfId="18" headerRowCellStyle="Normal" dataCellStyle="Normal">
  <autoFilter ref="A3:R7" xr:uid="{00000000-0009-0000-0100-000001000000}"/>
  <tableColumns count="18">
    <tableColumn id="1" xr3:uid="{00000000-0010-0000-0000-000001000000}" name="student_id" dataDxfId="17" dataCellStyle="Normal"/>
    <tableColumn id="2" xr3:uid="{00000000-0010-0000-0000-000002000000}" name="First Name" dataDxfId="16" dataCellStyle="Normal"/>
    <tableColumn id="3" xr3:uid="{00000000-0010-0000-0000-000003000000}" name="Last Name" dataDxfId="15" dataCellStyle="Normal"/>
    <tableColumn id="4" xr3:uid="{00000000-0010-0000-0000-000004000000}" name="Full name" dataDxfId="14" dataCellStyle="Normal">
      <calculatedColumnFormula>B4&amp;" "&amp;C4</calculatedColumnFormula>
    </tableColumn>
    <tableColumn id="5" xr3:uid="{00000000-0010-0000-0000-000005000000}" name="Gender" dataDxfId="13" dataCellStyle="Normal"/>
    <tableColumn id="6" xr3:uid="{00000000-0010-0000-0000-000006000000}" name="Physics" dataDxfId="12" dataCellStyle="Normal"/>
    <tableColumn id="7" xr3:uid="{00000000-0010-0000-0000-000007000000}" name="chemistry" dataDxfId="11" dataCellStyle="Normal"/>
    <tableColumn id="8" xr3:uid="{00000000-0010-0000-0000-000008000000}" name="Biology" dataDxfId="10" dataCellStyle="Normal"/>
    <tableColumn id="9" xr3:uid="{00000000-0010-0000-0000-000009000000}" name="Maths" dataDxfId="9" dataCellStyle="Normal"/>
    <tableColumn id="10" xr3:uid="{00000000-0010-0000-0000-00000A000000}" name="English" dataDxfId="8" dataCellStyle="Normal"/>
    <tableColumn id="11" xr3:uid="{00000000-0010-0000-0000-00000B000000}" name="Total" dataDxfId="7" dataCellStyle="Normal">
      <calculatedColumnFormula>SUM(F4:J4)</calculatedColumnFormula>
    </tableColumn>
    <tableColumn id="12" xr3:uid="{00000000-0010-0000-0000-00000C000000}" name="Average" dataDxfId="6" dataCellStyle="Normal">
      <calculatedColumnFormula>AVERAGE(F4:J4)</calculatedColumnFormula>
    </tableColumn>
    <tableColumn id="13" xr3:uid="{00000000-0010-0000-0000-00000D000000}" name="Total pass" dataDxfId="5" dataCellStyle="Normal">
      <calculatedColumnFormula>IF(COUNTIF(F4:J4,"&lt;35")&gt;0,"Fail","Pass")</calculatedColumnFormula>
    </tableColumn>
    <tableColumn id="14" xr3:uid="{00000000-0010-0000-0000-00000E000000}" name="Over all results" dataDxfId="4" dataCellStyle="Normal">
      <calculatedColumnFormula>IF(COUNTIF(F4:K4,"&lt;35")&gt;0,"Fail",IF(L4&gt;80,"FCD",IF(L4&gt;60,"FC",IF(L4&gt;50,"SC","Pass"))))</calculatedColumnFormula>
    </tableColumn>
    <tableColumn id="15" xr3:uid="{00000000-0010-0000-0000-00000F000000}" name="AND LOGIC" dataDxfId="3" dataCellStyle="Normal">
      <calculatedColumnFormula>IF(AND(F4&gt;35,G4&gt;35),"yes","no")</calculatedColumnFormula>
    </tableColumn>
    <tableColumn id="16" xr3:uid="{00000000-0010-0000-0000-000010000000}" name="OR LOGIC" dataDxfId="2" dataCellStyle="Normal">
      <calculatedColumnFormula>IF(OR(G4&gt;35,H4&gt;35),"yes","no")</calculatedColumnFormula>
    </tableColumn>
    <tableColumn id="17" xr3:uid="{00000000-0010-0000-0000-000011000000}" name="NOT LOGIC" dataDxfId="1" dataCellStyle="Normal">
      <calculatedColumnFormula>IF(NOT(F4&gt;35),"yes","no")</calculatedColumnFormula>
    </tableColumn>
    <tableColumn id="18" xr3:uid="{00000000-0010-0000-0000-000012000000}" name="Full name2" dataDxfId="0" dataCellStyle="Normal">
      <calculatedColumnFormula>P4&amp;" "&amp;Q4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D23" sqref="D23"/>
    </sheetView>
  </sheetViews>
  <sheetFormatPr defaultRowHeight="15" x14ac:dyDescent="0.25"/>
  <cols>
    <col min="2" max="2" width="10" customWidth="1"/>
    <col min="3" max="3" width="11.5703125" customWidth="1"/>
    <col min="4" max="5" width="17.7109375" customWidth="1"/>
    <col min="6" max="6" width="20.85546875" customWidth="1"/>
    <col min="7" max="7" width="9.5703125" bestFit="1" customWidth="1"/>
  </cols>
  <sheetData>
    <row r="1" spans="1:7" x14ac:dyDescent="0.25">
      <c r="A1" s="15" t="s">
        <v>31</v>
      </c>
      <c r="B1" s="15"/>
      <c r="C1" s="15"/>
      <c r="D1" s="15"/>
      <c r="E1" s="15"/>
      <c r="F1" s="15"/>
      <c r="G1" s="15"/>
    </row>
    <row r="2" spans="1:7" x14ac:dyDescent="0.25">
      <c r="A2" s="2" t="s">
        <v>11</v>
      </c>
      <c r="B2" s="2" t="s">
        <v>0</v>
      </c>
      <c r="C2" s="2" t="s">
        <v>1</v>
      </c>
      <c r="D2" s="2" t="s">
        <v>2</v>
      </c>
      <c r="E2" s="2" t="s">
        <v>22</v>
      </c>
      <c r="F2" s="2" t="s">
        <v>12</v>
      </c>
      <c r="G2" s="2" t="s">
        <v>13</v>
      </c>
    </row>
    <row r="3" spans="1:7" x14ac:dyDescent="0.25">
      <c r="A3" s="1">
        <v>1000</v>
      </c>
      <c r="B3" s="1" t="s">
        <v>5</v>
      </c>
      <c r="C3" s="1" t="s">
        <v>6</v>
      </c>
      <c r="D3" s="1" t="str">
        <f>B3&amp;" "&amp;C3</f>
        <v>Sandhya P</v>
      </c>
      <c r="E3" s="1" t="s">
        <v>23</v>
      </c>
      <c r="F3" s="1">
        <v>35</v>
      </c>
      <c r="G3" s="1" t="str">
        <f>IF(F3&gt;=35,"Pass","Fail")</f>
        <v>Pass</v>
      </c>
    </row>
    <row r="4" spans="1:7" x14ac:dyDescent="0.25">
      <c r="A4" s="1">
        <v>1001</v>
      </c>
      <c r="B4" s="1" t="s">
        <v>7</v>
      </c>
      <c r="C4" s="1" t="s">
        <v>8</v>
      </c>
      <c r="D4" s="1" t="str">
        <f>B4&amp;" "&amp;C4</f>
        <v>Mohan S</v>
      </c>
      <c r="E4" s="1" t="s">
        <v>24</v>
      </c>
      <c r="F4" s="1">
        <v>34</v>
      </c>
      <c r="G4" s="1" t="str">
        <f t="shared" ref="G4:G6" si="0">IF(F4&gt;=35,"Pass","Fail")</f>
        <v>Fail</v>
      </c>
    </row>
    <row r="5" spans="1:7" x14ac:dyDescent="0.25">
      <c r="A5" s="1">
        <v>1002</v>
      </c>
      <c r="B5" s="1" t="s">
        <v>3</v>
      </c>
      <c r="C5" s="1" t="s">
        <v>4</v>
      </c>
      <c r="D5" s="1" t="str">
        <f>B5&amp;" "&amp;C5</f>
        <v>Ram Kumar</v>
      </c>
      <c r="E5" s="1" t="s">
        <v>24</v>
      </c>
      <c r="F5" s="1">
        <v>65</v>
      </c>
      <c r="G5" s="1" t="str">
        <f t="shared" si="0"/>
        <v>Pass</v>
      </c>
    </row>
    <row r="6" spans="1:7" x14ac:dyDescent="0.25">
      <c r="A6" s="1">
        <v>1003</v>
      </c>
      <c r="B6" s="1" t="s">
        <v>9</v>
      </c>
      <c r="C6" s="1" t="s">
        <v>10</v>
      </c>
      <c r="D6" s="1" t="str">
        <f>B6&amp;" "&amp;C6</f>
        <v>Bheemesh  Raj</v>
      </c>
      <c r="E6" s="1" t="s">
        <v>24</v>
      </c>
      <c r="F6" s="1">
        <v>75</v>
      </c>
      <c r="G6" s="1" t="str">
        <f t="shared" si="0"/>
        <v>Pass</v>
      </c>
    </row>
    <row r="9" spans="1:7" x14ac:dyDescent="0.25">
      <c r="F9" s="1" t="s">
        <v>14</v>
      </c>
      <c r="G9" s="1">
        <f>COUNT(A3:A6)</f>
        <v>4</v>
      </c>
    </row>
    <row r="10" spans="1:7" x14ac:dyDescent="0.25">
      <c r="F10" s="1" t="s">
        <v>15</v>
      </c>
      <c r="G10" s="1">
        <f>COUNTIF(G3:G6,"pass")</f>
        <v>3</v>
      </c>
    </row>
    <row r="11" spans="1:7" x14ac:dyDescent="0.25">
      <c r="F11" s="1" t="s">
        <v>16</v>
      </c>
      <c r="G11" s="1">
        <f>COUNTIF(G3:G6,"fail")</f>
        <v>1</v>
      </c>
    </row>
    <row r="12" spans="1:7" x14ac:dyDescent="0.25">
      <c r="F12" s="1" t="s">
        <v>17</v>
      </c>
      <c r="G12" s="3">
        <f>G10/G9</f>
        <v>0.75</v>
      </c>
    </row>
    <row r="13" spans="1:7" x14ac:dyDescent="0.25">
      <c r="F13" s="1" t="s">
        <v>18</v>
      </c>
      <c r="G13" s="3">
        <f>G11/G9</f>
        <v>0.25</v>
      </c>
    </row>
    <row r="14" spans="1:7" x14ac:dyDescent="0.25">
      <c r="F14" s="1" t="s">
        <v>19</v>
      </c>
      <c r="G14" s="1">
        <f>SUMIF(G3:G6,"=pass",F3:F6)</f>
        <v>175</v>
      </c>
    </row>
    <row r="15" spans="1:7" x14ac:dyDescent="0.25">
      <c r="F15" s="1" t="s">
        <v>20</v>
      </c>
      <c r="G15" s="1">
        <f>SUMIF(G3:G6,"=fail",F3:F6)</f>
        <v>34</v>
      </c>
    </row>
    <row r="16" spans="1:7" x14ac:dyDescent="0.25">
      <c r="F16" s="1" t="s">
        <v>21</v>
      </c>
      <c r="G16" s="4">
        <f>AVERAGEIF(G3:G6,"=pass",F3:F6)</f>
        <v>58.333333333333336</v>
      </c>
    </row>
    <row r="17" spans="6:7" x14ac:dyDescent="0.25">
      <c r="F17" s="1" t="s">
        <v>25</v>
      </c>
      <c r="G17" s="1">
        <f>COUNTIF(E3:E6,"M")</f>
        <v>3</v>
      </c>
    </row>
    <row r="18" spans="6:7" x14ac:dyDescent="0.25">
      <c r="F18" s="1" t="s">
        <v>26</v>
      </c>
      <c r="G18" s="1">
        <f>COUNTIF(E3:E6,"F")</f>
        <v>1</v>
      </c>
    </row>
    <row r="19" spans="6:7" x14ac:dyDescent="0.25">
      <c r="F19" s="1" t="s">
        <v>27</v>
      </c>
      <c r="G19" s="1">
        <f>COUNTIFS(E3:E6,"M",G3:G6,"pass")</f>
        <v>2</v>
      </c>
    </row>
    <row r="20" spans="6:7" x14ac:dyDescent="0.25">
      <c r="F20" s="1" t="s">
        <v>28</v>
      </c>
      <c r="G20" s="1">
        <f>COUNTIFS(E3:E6,"F",G3:G6,"pass")</f>
        <v>1</v>
      </c>
    </row>
    <row r="21" spans="6:7" x14ac:dyDescent="0.25">
      <c r="F21" s="1" t="s">
        <v>29</v>
      </c>
      <c r="G21" s="3">
        <f>G19/G17</f>
        <v>0.66666666666666663</v>
      </c>
    </row>
    <row r="22" spans="6:7" x14ac:dyDescent="0.25">
      <c r="F22" s="1" t="s">
        <v>30</v>
      </c>
      <c r="G22" s="5">
        <v>1</v>
      </c>
    </row>
  </sheetData>
  <mergeCells count="1">
    <mergeCell ref="A1:G1"/>
  </mergeCells>
  <conditionalFormatting sqref="G3:G6">
    <cfRule type="cellIs" dxfId="29" priority="3" operator="equal">
      <formula>"Fail"</formula>
    </cfRule>
    <cfRule type="cellIs" dxfId="28" priority="4" operator="equal">
      <formula>"pass"</formula>
    </cfRule>
  </conditionalFormatting>
  <conditionalFormatting sqref="G3:G6">
    <cfRule type="cellIs" dxfId="27" priority="2" operator="equal">
      <formula>"pass"</formula>
    </cfRule>
  </conditionalFormatting>
  <conditionalFormatting sqref="F3:F6">
    <cfRule type="cellIs" dxfId="26" priority="1" operator="between">
      <formula>65</formula>
      <formula>75</formula>
    </cfRule>
  </conditionalFormatting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C31" sqref="C31"/>
    </sheetView>
  </sheetViews>
  <sheetFormatPr defaultRowHeight="15" x14ac:dyDescent="0.25"/>
  <cols>
    <col min="2" max="2" width="10" customWidth="1"/>
    <col min="3" max="3" width="11.5703125" customWidth="1"/>
    <col min="4" max="5" width="17.7109375" customWidth="1"/>
    <col min="6" max="6" width="20.85546875" customWidth="1"/>
    <col min="7" max="7" width="9.5703125" bestFit="1" customWidth="1"/>
  </cols>
  <sheetData>
    <row r="1" spans="1:7" x14ac:dyDescent="0.25">
      <c r="A1" s="15" t="s">
        <v>31</v>
      </c>
      <c r="B1" s="15"/>
      <c r="C1" s="15"/>
      <c r="D1" s="15"/>
      <c r="E1" s="15"/>
      <c r="F1" s="15"/>
      <c r="G1" s="15"/>
    </row>
    <row r="2" spans="1:7" x14ac:dyDescent="0.25">
      <c r="A2" s="2" t="s">
        <v>11</v>
      </c>
      <c r="B2" s="2" t="s">
        <v>0</v>
      </c>
      <c r="C2" s="2" t="s">
        <v>1</v>
      </c>
      <c r="D2" s="2" t="s">
        <v>2</v>
      </c>
      <c r="E2" s="2" t="s">
        <v>22</v>
      </c>
      <c r="F2" s="2" t="s">
        <v>12</v>
      </c>
      <c r="G2" s="2" t="s">
        <v>13</v>
      </c>
    </row>
    <row r="3" spans="1:7" x14ac:dyDescent="0.25">
      <c r="A3" s="1">
        <v>1000</v>
      </c>
      <c r="B3" s="1" t="s">
        <v>5</v>
      </c>
      <c r="C3" s="1" t="s">
        <v>6</v>
      </c>
      <c r="D3" s="1" t="str">
        <f>B3&amp;" "&amp;C3</f>
        <v>Sandhya P</v>
      </c>
      <c r="E3" s="1" t="s">
        <v>23</v>
      </c>
      <c r="F3" s="1">
        <v>35</v>
      </c>
      <c r="G3" s="1" t="str">
        <f>IF(F3&gt;=35,"Pass","Fail")</f>
        <v>Pass</v>
      </c>
    </row>
    <row r="4" spans="1:7" x14ac:dyDescent="0.25">
      <c r="A4" s="1">
        <v>1001</v>
      </c>
      <c r="B4" s="1" t="s">
        <v>7</v>
      </c>
      <c r="C4" s="1" t="s">
        <v>8</v>
      </c>
      <c r="D4" s="1" t="str">
        <f>B4&amp;" "&amp;C4</f>
        <v>Mohan S</v>
      </c>
      <c r="E4" s="1" t="s">
        <v>24</v>
      </c>
      <c r="F4" s="1">
        <v>34</v>
      </c>
      <c r="G4" s="1" t="str">
        <f t="shared" ref="G4:G6" si="0">IF(F4&gt;=35,"Pass","Fail")</f>
        <v>Fail</v>
      </c>
    </row>
    <row r="5" spans="1:7" x14ac:dyDescent="0.25">
      <c r="A5" s="1">
        <v>1002</v>
      </c>
      <c r="B5" s="1" t="s">
        <v>3</v>
      </c>
      <c r="C5" s="1" t="s">
        <v>4</v>
      </c>
      <c r="D5" s="1" t="str">
        <f>B5&amp;" "&amp;C5</f>
        <v>Ram Kumar</v>
      </c>
      <c r="E5" s="1" t="s">
        <v>24</v>
      </c>
      <c r="F5" s="1">
        <v>65</v>
      </c>
      <c r="G5" s="1" t="str">
        <f t="shared" si="0"/>
        <v>Pass</v>
      </c>
    </row>
    <row r="6" spans="1:7" x14ac:dyDescent="0.25">
      <c r="A6" s="1">
        <v>1003</v>
      </c>
      <c r="B6" s="1" t="s">
        <v>9</v>
      </c>
      <c r="C6" s="1" t="s">
        <v>10</v>
      </c>
      <c r="D6" s="1" t="str">
        <f>B6&amp;" "&amp;C6</f>
        <v>Bheemesh  Raj</v>
      </c>
      <c r="E6" s="1" t="s">
        <v>24</v>
      </c>
      <c r="F6" s="1">
        <v>75</v>
      </c>
      <c r="G6" s="1" t="str">
        <f t="shared" si="0"/>
        <v>Pass</v>
      </c>
    </row>
    <row r="9" spans="1:7" x14ac:dyDescent="0.25">
      <c r="F9" s="1" t="s">
        <v>14</v>
      </c>
      <c r="G9" s="1">
        <f>COUNT(A3:A6)</f>
        <v>4</v>
      </c>
    </row>
    <row r="10" spans="1:7" x14ac:dyDescent="0.25">
      <c r="F10" s="1" t="s">
        <v>15</v>
      </c>
      <c r="G10" s="1">
        <f>COUNTIF(G3:G6,"pass")</f>
        <v>3</v>
      </c>
    </row>
    <row r="11" spans="1:7" x14ac:dyDescent="0.25">
      <c r="F11" s="1" t="s">
        <v>16</v>
      </c>
      <c r="G11" s="1">
        <f>COUNTIF(G3:G6,"fail")</f>
        <v>1</v>
      </c>
    </row>
    <row r="12" spans="1:7" x14ac:dyDescent="0.25">
      <c r="F12" s="1" t="s">
        <v>17</v>
      </c>
      <c r="G12" s="3">
        <f>G10/G9</f>
        <v>0.75</v>
      </c>
    </row>
    <row r="13" spans="1:7" x14ac:dyDescent="0.25">
      <c r="F13" s="1" t="s">
        <v>18</v>
      </c>
      <c r="G13" s="3">
        <f>G11/G9</f>
        <v>0.25</v>
      </c>
    </row>
    <row r="14" spans="1:7" x14ac:dyDescent="0.25">
      <c r="F14" s="1" t="s">
        <v>19</v>
      </c>
      <c r="G14" s="1">
        <f>SUMIF(G3:G6,"=Pass",F3:F6)</f>
        <v>175</v>
      </c>
    </row>
    <row r="15" spans="1:7" x14ac:dyDescent="0.25">
      <c r="F15" s="1" t="s">
        <v>20</v>
      </c>
      <c r="G15" s="1">
        <f>SUMIF(G3:G6,"=fail",F3:F6)</f>
        <v>34</v>
      </c>
    </row>
    <row r="16" spans="1:7" x14ac:dyDescent="0.25">
      <c r="F16" s="1" t="s">
        <v>21</v>
      </c>
      <c r="G16" s="4">
        <f>AVERAGEIF(G3:G6,"=pass",F3:F6)</f>
        <v>58.333333333333336</v>
      </c>
    </row>
    <row r="17" spans="3:7" x14ac:dyDescent="0.25">
      <c r="F17" s="1" t="s">
        <v>25</v>
      </c>
      <c r="G17" s="1">
        <f>COUNTIF(E3:E6,"M")</f>
        <v>3</v>
      </c>
    </row>
    <row r="18" spans="3:7" x14ac:dyDescent="0.25">
      <c r="F18" s="1" t="s">
        <v>26</v>
      </c>
      <c r="G18" s="1">
        <f>COUNTIF(E3:E6,"F")</f>
        <v>1</v>
      </c>
    </row>
    <row r="19" spans="3:7" x14ac:dyDescent="0.25">
      <c r="F19" s="1" t="s">
        <v>27</v>
      </c>
      <c r="G19" s="1">
        <f>COUNTIFS(E3:E6,"M",G3:G6,"pass")</f>
        <v>2</v>
      </c>
    </row>
    <row r="20" spans="3:7" x14ac:dyDescent="0.25">
      <c r="F20" s="1" t="s">
        <v>28</v>
      </c>
      <c r="G20" s="1">
        <f>COUNTIFS(E3:E6,"F",G3:G6,"pass")</f>
        <v>1</v>
      </c>
    </row>
    <row r="21" spans="3:7" x14ac:dyDescent="0.25">
      <c r="F21" s="1" t="s">
        <v>29</v>
      </c>
      <c r="G21" s="3">
        <f>G19/G17</f>
        <v>0.66666666666666663</v>
      </c>
    </row>
    <row r="22" spans="3:7" x14ac:dyDescent="0.25">
      <c r="F22" s="1" t="s">
        <v>30</v>
      </c>
      <c r="G22" s="5">
        <v>1</v>
      </c>
    </row>
    <row r="25" spans="3:7" x14ac:dyDescent="0.25">
      <c r="C25" s="16"/>
      <c r="D25" s="16"/>
      <c r="E25" s="16"/>
      <c r="F25" s="16"/>
    </row>
    <row r="26" spans="3:7" x14ac:dyDescent="0.25">
      <c r="C26" s="16"/>
      <c r="D26" s="16"/>
      <c r="E26" s="16"/>
      <c r="F26" s="16"/>
    </row>
    <row r="27" spans="3:7" x14ac:dyDescent="0.25">
      <c r="C27" s="16"/>
      <c r="D27" s="16"/>
      <c r="E27" s="16"/>
      <c r="F27" s="16"/>
    </row>
    <row r="28" spans="3:7" x14ac:dyDescent="0.25">
      <c r="C28" s="16"/>
      <c r="D28" s="16"/>
      <c r="E28" s="16"/>
      <c r="F28" s="16"/>
    </row>
    <row r="29" spans="3:7" x14ac:dyDescent="0.25">
      <c r="C29" s="16"/>
      <c r="D29" s="16"/>
      <c r="E29" s="16"/>
      <c r="F29" s="16"/>
    </row>
  </sheetData>
  <mergeCells count="1">
    <mergeCell ref="A1:G1"/>
  </mergeCells>
  <conditionalFormatting sqref="G3:G6">
    <cfRule type="cellIs" dxfId="25" priority="3" operator="equal">
      <formula>"Fail"</formula>
    </cfRule>
    <cfRule type="cellIs" dxfId="24" priority="4" operator="equal">
      <formula>"pass"</formula>
    </cfRule>
  </conditionalFormatting>
  <conditionalFormatting sqref="G3:G6">
    <cfRule type="cellIs" dxfId="23" priority="2" operator="equal">
      <formula>"pass"</formula>
    </cfRule>
  </conditionalFormatting>
  <conditionalFormatting sqref="F3:F6">
    <cfRule type="cellIs" dxfId="22" priority="1" operator="between">
      <formula>65</formula>
      <formula>75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R26"/>
  <sheetViews>
    <sheetView topLeftCell="A2" workbookViewId="0">
      <selection activeCell="O4" sqref="O4"/>
    </sheetView>
  </sheetViews>
  <sheetFormatPr defaultRowHeight="15" x14ac:dyDescent="0.25"/>
  <cols>
    <col min="1" max="1" width="11.42578125" customWidth="1"/>
    <col min="2" max="2" width="13.5703125" customWidth="1"/>
    <col min="3" max="3" width="32.28515625" customWidth="1"/>
    <col min="4" max="4" width="16.7109375" customWidth="1"/>
    <col min="5" max="5" width="10.28515625" customWidth="1"/>
    <col min="7" max="7" width="10.7109375" customWidth="1"/>
    <col min="12" max="12" width="9.42578125" customWidth="1"/>
    <col min="13" max="13" width="11.140625" customWidth="1"/>
    <col min="14" max="14" width="14.85546875" customWidth="1"/>
    <col min="15" max="15" width="12.140625" customWidth="1"/>
    <col min="16" max="16" width="10.85546875" customWidth="1"/>
    <col min="17" max="17" width="12.140625" customWidth="1"/>
  </cols>
  <sheetData>
    <row r="3" spans="1:18" x14ac:dyDescent="0.25">
      <c r="A3" s="12" t="s">
        <v>11</v>
      </c>
      <c r="B3" s="14" t="s">
        <v>0</v>
      </c>
      <c r="C3" s="14" t="s">
        <v>1</v>
      </c>
      <c r="D3" s="14" t="s">
        <v>2</v>
      </c>
      <c r="E3" s="14" t="s">
        <v>22</v>
      </c>
      <c r="F3" s="14" t="s">
        <v>34</v>
      </c>
      <c r="G3" s="14" t="s">
        <v>35</v>
      </c>
      <c r="H3" s="14" t="s">
        <v>36</v>
      </c>
      <c r="I3" s="14" t="s">
        <v>33</v>
      </c>
      <c r="J3" s="14" t="s">
        <v>32</v>
      </c>
      <c r="K3" s="14" t="s">
        <v>37</v>
      </c>
      <c r="L3" s="14" t="s">
        <v>38</v>
      </c>
      <c r="M3" s="14" t="s">
        <v>40</v>
      </c>
      <c r="N3" s="14" t="s">
        <v>41</v>
      </c>
      <c r="O3" s="14" t="s">
        <v>49</v>
      </c>
      <c r="P3" s="14" t="s">
        <v>50</v>
      </c>
      <c r="Q3" s="14" t="s">
        <v>47</v>
      </c>
      <c r="R3" s="11" t="s">
        <v>51</v>
      </c>
    </row>
    <row r="4" spans="1:18" x14ac:dyDescent="0.25">
      <c r="A4" s="6">
        <v>1000</v>
      </c>
      <c r="B4" s="1" t="s">
        <v>5</v>
      </c>
      <c r="C4" s="1" t="s">
        <v>6</v>
      </c>
      <c r="D4" s="1" t="str">
        <f>B4&amp;" "&amp;C4</f>
        <v>Sandhya P</v>
      </c>
      <c r="E4" s="1" t="s">
        <v>23</v>
      </c>
      <c r="F4" s="1">
        <v>88</v>
      </c>
      <c r="G4" s="1">
        <v>87</v>
      </c>
      <c r="H4" s="1">
        <v>80</v>
      </c>
      <c r="I4" s="1">
        <v>88</v>
      </c>
      <c r="J4" s="1">
        <v>80</v>
      </c>
      <c r="K4" s="1">
        <f>SUM(F4:J4)</f>
        <v>423</v>
      </c>
      <c r="L4" s="1">
        <f>AVERAGE(F4:J4)</f>
        <v>84.6</v>
      </c>
      <c r="M4" s="1" t="str">
        <f>IF(COUNTIF(F4:J4,"&lt;35")&gt;0,"Fail","Pass")</f>
        <v>Pass</v>
      </c>
      <c r="N4" s="1" t="str">
        <f>IF(COUNTIF(F4:K4,"&lt;35")&gt;0,"Fail",IF(L4&gt;80,"FCD",IF(L4&gt;60,"FC",IF(L4&gt;50,"SC","Pass"))))</f>
        <v>FCD</v>
      </c>
      <c r="O4" s="1" t="str">
        <f>IF(AND(F4&gt;35,G4&gt;35),"yes","no")</f>
        <v>yes</v>
      </c>
      <c r="P4" s="1" t="str">
        <f>IF(OR(G4&gt;35,H4&gt;35),"yes","no")</f>
        <v>yes</v>
      </c>
      <c r="Q4" s="1" t="str">
        <f>IF(NOT(F4&gt;35),"yes","no")</f>
        <v>no</v>
      </c>
      <c r="R4" s="7" t="str">
        <f>P4&amp;" "&amp;Q4</f>
        <v>yes no</v>
      </c>
    </row>
    <row r="5" spans="1:18" x14ac:dyDescent="0.25">
      <c r="A5" s="6">
        <v>1001</v>
      </c>
      <c r="B5" s="1" t="s">
        <v>7</v>
      </c>
      <c r="C5" s="1" t="s">
        <v>8</v>
      </c>
      <c r="D5" s="1" t="str">
        <f>B5&amp;" "&amp;C5</f>
        <v>Mohan S</v>
      </c>
      <c r="E5" s="1" t="s">
        <v>24</v>
      </c>
      <c r="F5" s="1">
        <v>34</v>
      </c>
      <c r="G5" s="1">
        <v>34</v>
      </c>
      <c r="H5" s="1">
        <v>34</v>
      </c>
      <c r="I5" s="1">
        <v>51</v>
      </c>
      <c r="J5" s="1">
        <v>44</v>
      </c>
      <c r="K5" s="1">
        <f t="shared" ref="K5:K7" si="0">SUM(F5:J5)</f>
        <v>197</v>
      </c>
      <c r="L5" s="1">
        <f t="shared" ref="L5:L7" si="1">AVERAGE(F5:J5)</f>
        <v>39.4</v>
      </c>
      <c r="M5" s="1" t="str">
        <f t="shared" ref="M5:M7" si="2">IF(COUNTIF(F5:J5,"&lt;35")&gt;0,"Fail","Pass")</f>
        <v>Fail</v>
      </c>
      <c r="N5" s="1" t="str">
        <f>IF(COUNTIF(F5:K5,"&lt;35")&gt;0,"Fail",IF(L5&gt;80,"FCD",IF(L5&gt;60,"FC",IF(L5&gt;50,"SC","Pass"))))</f>
        <v>Fail</v>
      </c>
      <c r="O5" s="1" t="str">
        <f t="shared" ref="O5:O7" si="3">IF(AND(F5&gt;35,G5&gt;35),"yes","no")</f>
        <v>no</v>
      </c>
      <c r="P5" s="1" t="str">
        <f t="shared" ref="P5:P7" si="4">IF(OR(G5&gt;35,H5&gt;35),"yes","no")</f>
        <v>no</v>
      </c>
      <c r="Q5" s="1" t="str">
        <f t="shared" ref="Q5:Q7" si="5">IF(NOT(F5&gt;35),"yes","no")</f>
        <v>yes</v>
      </c>
      <c r="R5" s="7" t="str">
        <f>P5&amp;" "&amp;Q5</f>
        <v>no yes</v>
      </c>
    </row>
    <row r="6" spans="1:18" x14ac:dyDescent="0.25">
      <c r="A6" s="6">
        <v>1002</v>
      </c>
      <c r="B6" s="1" t="s">
        <v>3</v>
      </c>
      <c r="C6" s="1" t="s">
        <v>4</v>
      </c>
      <c r="D6" s="1" t="str">
        <f>B6&amp;" "&amp;C6</f>
        <v>Ram Kumar</v>
      </c>
      <c r="E6" s="1" t="s">
        <v>24</v>
      </c>
      <c r="F6" s="1">
        <v>75</v>
      </c>
      <c r="G6" s="1">
        <v>85</v>
      </c>
      <c r="H6" s="1">
        <v>65</v>
      </c>
      <c r="I6" s="1">
        <v>55</v>
      </c>
      <c r="J6" s="1">
        <v>45</v>
      </c>
      <c r="K6" s="1">
        <f t="shared" si="0"/>
        <v>325</v>
      </c>
      <c r="L6" s="1">
        <f t="shared" si="1"/>
        <v>65</v>
      </c>
      <c r="M6" s="1" t="str">
        <f t="shared" si="2"/>
        <v>Pass</v>
      </c>
      <c r="N6" s="1" t="str">
        <f t="shared" ref="N6:N7" si="6">IF(COUNTIF(F6:K6,"&lt;35")&gt;0,"Fail",IF(L6&gt;80,"FCD",IF(L6&gt;60,"FC",IF(L6&gt;50,"SC","Pass"))))</f>
        <v>FC</v>
      </c>
      <c r="O6" s="1" t="str">
        <f t="shared" si="3"/>
        <v>yes</v>
      </c>
      <c r="P6" s="1" t="str">
        <f t="shared" si="4"/>
        <v>yes</v>
      </c>
      <c r="Q6" s="1" t="str">
        <f t="shared" si="5"/>
        <v>no</v>
      </c>
      <c r="R6" s="7" t="str">
        <f>P6&amp;" "&amp;Q6</f>
        <v>yes no</v>
      </c>
    </row>
    <row r="7" spans="1:18" x14ac:dyDescent="0.25">
      <c r="A7" s="8">
        <v>1003</v>
      </c>
      <c r="B7" s="9" t="s">
        <v>9</v>
      </c>
      <c r="C7" s="9" t="s">
        <v>10</v>
      </c>
      <c r="D7" s="9" t="str">
        <f>B7&amp;" "&amp;C7</f>
        <v>Bheemesh  Raj</v>
      </c>
      <c r="E7" s="9" t="s">
        <v>24</v>
      </c>
      <c r="F7" s="9">
        <v>34</v>
      </c>
      <c r="G7" s="9">
        <v>78</v>
      </c>
      <c r="H7" s="9">
        <v>35</v>
      </c>
      <c r="I7" s="9">
        <v>44</v>
      </c>
      <c r="J7" s="9">
        <v>45</v>
      </c>
      <c r="K7" s="9">
        <f t="shared" si="0"/>
        <v>236</v>
      </c>
      <c r="L7" s="9">
        <f t="shared" si="1"/>
        <v>47.2</v>
      </c>
      <c r="M7" s="9" t="str">
        <f t="shared" si="2"/>
        <v>Fail</v>
      </c>
      <c r="N7" s="9" t="str">
        <f t="shared" si="6"/>
        <v>Fail</v>
      </c>
      <c r="O7" s="9" t="str">
        <f t="shared" si="3"/>
        <v>no</v>
      </c>
      <c r="P7" s="9" t="str">
        <f t="shared" si="4"/>
        <v>yes</v>
      </c>
      <c r="Q7" s="9" t="str">
        <f t="shared" si="5"/>
        <v>yes</v>
      </c>
      <c r="R7" s="10" t="str">
        <f>P7&amp;" "&amp;Q7</f>
        <v>yes yes</v>
      </c>
    </row>
    <row r="12" spans="1:18" x14ac:dyDescent="0.25">
      <c r="C12" t="s">
        <v>42</v>
      </c>
      <c r="G12" t="s">
        <v>47</v>
      </c>
    </row>
    <row r="13" spans="1:18" x14ac:dyDescent="0.25">
      <c r="C13" t="s">
        <v>43</v>
      </c>
    </row>
    <row r="14" spans="1:18" x14ac:dyDescent="0.25">
      <c r="C14" s="1" t="s">
        <v>44</v>
      </c>
      <c r="D14" s="1" t="s">
        <v>45</v>
      </c>
      <c r="E14" s="1" t="s">
        <v>39</v>
      </c>
      <c r="G14" s="1" t="s">
        <v>48</v>
      </c>
      <c r="H14" s="1"/>
    </row>
    <row r="15" spans="1:18" x14ac:dyDescent="0.25">
      <c r="C15" s="1" t="b">
        <v>1</v>
      </c>
      <c r="D15" s="1" t="b">
        <v>1</v>
      </c>
      <c r="E15" s="1" t="b">
        <v>1</v>
      </c>
      <c r="G15" s="1" t="b">
        <v>1</v>
      </c>
      <c r="H15" s="1" t="b">
        <v>0</v>
      </c>
    </row>
    <row r="16" spans="1:18" x14ac:dyDescent="0.25">
      <c r="C16" s="1" t="b">
        <v>1</v>
      </c>
      <c r="D16" s="1" t="b">
        <v>0</v>
      </c>
      <c r="E16" s="1" t="b">
        <v>0</v>
      </c>
    </row>
    <row r="17" spans="3:9" x14ac:dyDescent="0.25">
      <c r="C17" s="1" t="b">
        <v>0</v>
      </c>
      <c r="D17" s="1" t="b">
        <v>1</v>
      </c>
      <c r="E17" s="1" t="b">
        <v>0</v>
      </c>
    </row>
    <row r="18" spans="3:9" x14ac:dyDescent="0.25">
      <c r="C18" s="1" t="b">
        <v>0</v>
      </c>
      <c r="D18" s="1" t="b">
        <v>0</v>
      </c>
      <c r="E18" s="1" t="b">
        <v>0</v>
      </c>
    </row>
    <row r="19" spans="3:9" x14ac:dyDescent="0.25">
      <c r="I19" s="13"/>
    </row>
    <row r="21" spans="3:9" x14ac:dyDescent="0.25">
      <c r="C21" t="s">
        <v>46</v>
      </c>
    </row>
    <row r="22" spans="3:9" x14ac:dyDescent="0.25">
      <c r="C22" s="1" t="s">
        <v>44</v>
      </c>
      <c r="D22" s="1" t="s">
        <v>45</v>
      </c>
      <c r="E22" s="1" t="s">
        <v>39</v>
      </c>
    </row>
    <row r="23" spans="3:9" x14ac:dyDescent="0.25">
      <c r="C23" s="1" t="b">
        <v>1</v>
      </c>
      <c r="D23" s="1" t="b">
        <v>1</v>
      </c>
      <c r="E23" s="1" t="b">
        <v>1</v>
      </c>
    </row>
    <row r="24" spans="3:9" x14ac:dyDescent="0.25">
      <c r="C24" s="1" t="b">
        <v>1</v>
      </c>
      <c r="D24" s="1" t="b">
        <v>0</v>
      </c>
      <c r="E24" s="1" t="b">
        <v>1</v>
      </c>
    </row>
    <row r="25" spans="3:9" x14ac:dyDescent="0.25">
      <c r="C25" s="1" t="b">
        <v>0</v>
      </c>
      <c r="D25" s="1" t="b">
        <v>1</v>
      </c>
      <c r="E25" s="1" t="b">
        <v>1</v>
      </c>
    </row>
    <row r="26" spans="3:9" x14ac:dyDescent="0.25">
      <c r="C26" s="1" t="b">
        <v>0</v>
      </c>
      <c r="D26" s="1" t="b">
        <v>0</v>
      </c>
      <c r="E26" s="1" t="b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Student results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M</dc:creator>
  <cp:lastModifiedBy>Akash Bhoyar</cp:lastModifiedBy>
  <dcterms:created xsi:type="dcterms:W3CDTF">2022-11-02T04:36:41Z</dcterms:created>
  <dcterms:modified xsi:type="dcterms:W3CDTF">2023-04-13T06:13:49Z</dcterms:modified>
</cp:coreProperties>
</file>