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LKKF2\OneDrive - CELANESE CORPORATION\documents\Graduate Degree\IEEM 6360\"/>
    </mc:Choice>
  </mc:AlternateContent>
  <xr:revisionPtr revIDLastSave="0" documentId="13_ncr:1_{6876E199-8DA8-4068-B24A-D4FDE8352858}" xr6:coauthVersionLast="47" xr6:coauthVersionMax="47" xr10:uidLastSave="{00000000-0000-0000-0000-000000000000}"/>
  <bookViews>
    <workbookView xWindow="-120" yWindow="-120" windowWidth="29040" windowHeight="15840" firstSheet="2" activeTab="7" xr2:uid="{00000000-000D-0000-FFFF-FFFF00000000}"/>
  </bookViews>
  <sheets>
    <sheet name="Raw Data" sheetId="4" r:id="rId1"/>
    <sheet name="Sales Analysis" sheetId="1" r:id="rId2"/>
    <sheet name="Customer Behavior" sheetId="2" r:id="rId3"/>
    <sheet name="Market Basket Analysis" sheetId="9" r:id="rId4"/>
    <sheet name="2023 Total Sales" sheetId="10" r:id="rId5"/>
    <sheet name="2023 Total Revenue" sheetId="15" r:id="rId6"/>
    <sheet name="Double Exponential Smoothing" sheetId="16" r:id="rId7"/>
    <sheet name="Product Mix" sheetId="17" r:id="rId8"/>
  </sheets>
  <definedNames>
    <definedName name="_xlnm._FilterDatabase" localSheetId="1" hidden="1">'Raw Data'!$A$1:$G$2501</definedName>
    <definedName name="solver_adj" localSheetId="6" hidden="1">'Double Exponential Smoothing'!$C$2,'Double Exponential Smoothing'!$E$2</definedName>
    <definedName name="solver_adj" localSheetId="7" hidden="1">'Product Mix'!$M$3:$R$3</definedName>
    <definedName name="solver_cvg" localSheetId="6" hidden="1">0.0001</definedName>
    <definedName name="solver_cvg" localSheetId="7" hidden="1">0.0001</definedName>
    <definedName name="solver_drv" localSheetId="6" hidden="1">1</definedName>
    <definedName name="solver_drv" localSheetId="7" hidden="1">2</definedName>
    <definedName name="solver_eng" localSheetId="6" hidden="1">1</definedName>
    <definedName name="solver_eng" localSheetId="7" hidden="1">1</definedName>
    <definedName name="solver_est" localSheetId="6" hidden="1">1</definedName>
    <definedName name="solver_est" localSheetId="7" hidden="1">1</definedName>
    <definedName name="solver_itr" localSheetId="6" hidden="1">2147483647</definedName>
    <definedName name="solver_itr" localSheetId="7" hidden="1">2147483647</definedName>
    <definedName name="solver_lhs1" localSheetId="6" hidden="1">'Double Exponential Smoothing'!$C$2</definedName>
    <definedName name="solver_lhs1" localSheetId="7" hidden="1">'Product Mix'!$M$3:$R$3</definedName>
    <definedName name="solver_lhs10" localSheetId="7" hidden="1">'Product Mix'!$S$18</definedName>
    <definedName name="solver_lhs11" localSheetId="7" hidden="1">'Product Mix'!$S$19</definedName>
    <definedName name="solver_lhs12" localSheetId="7" hidden="1">'Product Mix'!$S$6</definedName>
    <definedName name="solver_lhs13" localSheetId="7" hidden="1">'Product Mix'!$S$7</definedName>
    <definedName name="solver_lhs14" localSheetId="7" hidden="1">'Product Mix'!$S$8</definedName>
    <definedName name="solver_lhs15" localSheetId="7" hidden="1">'Product Mix'!$S$9</definedName>
    <definedName name="solver_lhs2" localSheetId="6" hidden="1">'Double Exponential Smoothing'!$C$2</definedName>
    <definedName name="solver_lhs2" localSheetId="7" hidden="1">'Product Mix'!$S$10</definedName>
    <definedName name="solver_lhs3" localSheetId="7" hidden="1">'Product Mix'!$S$11</definedName>
    <definedName name="solver_lhs4" localSheetId="7" hidden="1">'Product Mix'!$S$12</definedName>
    <definedName name="solver_lhs5" localSheetId="7" hidden="1">'Product Mix'!$S$13</definedName>
    <definedName name="solver_lhs6" localSheetId="7" hidden="1">'Product Mix'!$S$14</definedName>
    <definedName name="solver_lhs7" localSheetId="7" hidden="1">'Product Mix'!$S$15</definedName>
    <definedName name="solver_lhs8" localSheetId="7" hidden="1">'Product Mix'!$S$16</definedName>
    <definedName name="solver_lhs9" localSheetId="7" hidden="1">'Product Mix'!$S$17</definedName>
    <definedName name="solver_mip" localSheetId="6" hidden="1">2147483647</definedName>
    <definedName name="solver_mip" localSheetId="7" hidden="1">2147483647</definedName>
    <definedName name="solver_mni" localSheetId="6" hidden="1">30</definedName>
    <definedName name="solver_mni" localSheetId="7" hidden="1">30</definedName>
    <definedName name="solver_mrt" localSheetId="6" hidden="1">0.075</definedName>
    <definedName name="solver_mrt" localSheetId="7" hidden="1">0.075</definedName>
    <definedName name="solver_msl" localSheetId="6" hidden="1">2</definedName>
    <definedName name="solver_msl" localSheetId="7" hidden="1">2</definedName>
    <definedName name="solver_neg" localSheetId="6" hidden="1">1</definedName>
    <definedName name="solver_neg" localSheetId="7" hidden="1">1</definedName>
    <definedName name="solver_nod" localSheetId="6" hidden="1">2147483647</definedName>
    <definedName name="solver_nod" localSheetId="7" hidden="1">2147483647</definedName>
    <definedName name="solver_num" localSheetId="6" hidden="1">2</definedName>
    <definedName name="solver_num" localSheetId="7" hidden="1">15</definedName>
    <definedName name="solver_nwt" localSheetId="6" hidden="1">1</definedName>
    <definedName name="solver_nwt" localSheetId="7" hidden="1">1</definedName>
    <definedName name="solver_opt" localSheetId="6" hidden="1">'Double Exponential Smoothing'!$G$29</definedName>
    <definedName name="solver_opt" localSheetId="7" hidden="1">'Product Mix'!$S$4</definedName>
    <definedName name="solver_pre" localSheetId="6" hidden="1">0.000001</definedName>
    <definedName name="solver_pre" localSheetId="7" hidden="1">0.000001</definedName>
    <definedName name="solver_rbv" localSheetId="6" hidden="1">1</definedName>
    <definedName name="solver_rbv" localSheetId="7" hidden="1">2</definedName>
    <definedName name="solver_rel1" localSheetId="6" hidden="1">1</definedName>
    <definedName name="solver_rel1" localSheetId="7" hidden="1">4</definedName>
    <definedName name="solver_rel10" localSheetId="7" hidden="1">1</definedName>
    <definedName name="solver_rel11" localSheetId="7" hidden="1">1</definedName>
    <definedName name="solver_rel12" localSheetId="7" hidden="1">1</definedName>
    <definedName name="solver_rel13" localSheetId="7" hidden="1">3</definedName>
    <definedName name="solver_rel14" localSheetId="7" hidden="1">3</definedName>
    <definedName name="solver_rel15" localSheetId="7" hidden="1">3</definedName>
    <definedName name="solver_rel2" localSheetId="6" hidden="1">3</definedName>
    <definedName name="solver_rel2" localSheetId="7" hidden="1">3</definedName>
    <definedName name="solver_rel3" localSheetId="7" hidden="1">3</definedName>
    <definedName name="solver_rel4" localSheetId="7" hidden="1">3</definedName>
    <definedName name="solver_rel5" localSheetId="7" hidden="1">1</definedName>
    <definedName name="solver_rel6" localSheetId="7" hidden="1">1</definedName>
    <definedName name="solver_rel7" localSheetId="7" hidden="1">1</definedName>
    <definedName name="solver_rel8" localSheetId="7" hidden="1">1</definedName>
    <definedName name="solver_rel9" localSheetId="7" hidden="1">1</definedName>
    <definedName name="solver_rhs1" localSheetId="6" hidden="1">1</definedName>
    <definedName name="solver_rhs1" localSheetId="7" hidden="1">"integer"</definedName>
    <definedName name="solver_rhs10" localSheetId="7" hidden="1">'Product Mix'!$U$18</definedName>
    <definedName name="solver_rhs11" localSheetId="7" hidden="1">'Product Mix'!$U$19</definedName>
    <definedName name="solver_rhs12" localSheetId="7" hidden="1">'Product Mix'!$U$6</definedName>
    <definedName name="solver_rhs13" localSheetId="7" hidden="1">'Product Mix'!$U$7</definedName>
    <definedName name="solver_rhs14" localSheetId="7" hidden="1">'Product Mix'!$U$8</definedName>
    <definedName name="solver_rhs15" localSheetId="7" hidden="1">'Product Mix'!$U$9</definedName>
    <definedName name="solver_rhs2" localSheetId="6" hidden="1">0</definedName>
    <definedName name="solver_rhs2" localSheetId="7" hidden="1">'Product Mix'!$U$10</definedName>
    <definedName name="solver_rhs3" localSheetId="7" hidden="1">'Product Mix'!$U$11</definedName>
    <definedName name="solver_rhs4" localSheetId="7" hidden="1">'Product Mix'!$U$12</definedName>
    <definedName name="solver_rhs5" localSheetId="7" hidden="1">'Product Mix'!$U$13</definedName>
    <definedName name="solver_rhs6" localSheetId="7" hidden="1">'Product Mix'!$U$14</definedName>
    <definedName name="solver_rhs7" localSheetId="7" hidden="1">'Product Mix'!$U$15</definedName>
    <definedName name="solver_rhs8" localSheetId="7" hidden="1">'Product Mix'!$U$16</definedName>
    <definedName name="solver_rhs9" localSheetId="7" hidden="1">'Product Mix'!$U$17</definedName>
    <definedName name="solver_rlx" localSheetId="6" hidden="1">2</definedName>
    <definedName name="solver_rlx" localSheetId="7" hidden="1">2</definedName>
    <definedName name="solver_rsd" localSheetId="6" hidden="1">0</definedName>
    <definedName name="solver_rsd" localSheetId="7" hidden="1">0</definedName>
    <definedName name="solver_scl" localSheetId="6" hidden="1">1</definedName>
    <definedName name="solver_scl" localSheetId="7" hidden="1">2</definedName>
    <definedName name="solver_sho" localSheetId="6" hidden="1">2</definedName>
    <definedName name="solver_sho" localSheetId="7" hidden="1">2</definedName>
    <definedName name="solver_ssz" localSheetId="6" hidden="1">100</definedName>
    <definedName name="solver_ssz" localSheetId="7" hidden="1">100</definedName>
    <definedName name="solver_tim" localSheetId="6" hidden="1">2147483647</definedName>
    <definedName name="solver_tim" localSheetId="7" hidden="1">2147483647</definedName>
    <definedName name="solver_tol" localSheetId="6" hidden="1">0.01</definedName>
    <definedName name="solver_tol" localSheetId="7" hidden="1">0.01</definedName>
    <definedName name="solver_typ" localSheetId="6" hidden="1">2</definedName>
    <definedName name="solver_typ" localSheetId="7" hidden="1">1</definedName>
    <definedName name="solver_val" localSheetId="6" hidden="1">0</definedName>
    <definedName name="solver_val" localSheetId="7" hidden="1">0</definedName>
    <definedName name="solver_ver" localSheetId="6" hidden="1">3</definedName>
    <definedName name="solver_ver" localSheetId="7" hidden="1">3</definedName>
  </definedNames>
  <calcPr calcId="191029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9" i="17" l="1"/>
  <c r="U18" i="17"/>
  <c r="U17" i="17"/>
  <c r="U16" i="17"/>
  <c r="U15" i="17"/>
  <c r="U14" i="17"/>
  <c r="S14" i="17"/>
  <c r="S15" i="17"/>
  <c r="S16" i="17"/>
  <c r="S17" i="17"/>
  <c r="S18" i="17"/>
  <c r="S19" i="17"/>
  <c r="R6" i="17"/>
  <c r="Q6" i="17"/>
  <c r="P6" i="17"/>
  <c r="O6" i="17"/>
  <c r="N6" i="17"/>
  <c r="M6" i="17"/>
  <c r="B34" i="17"/>
  <c r="U7" i="17" s="1"/>
  <c r="C35" i="17"/>
  <c r="D35" i="17"/>
  <c r="E35" i="17"/>
  <c r="F35" i="17"/>
  <c r="G35" i="17"/>
  <c r="B35" i="17"/>
  <c r="H23" i="17"/>
  <c r="H24" i="17"/>
  <c r="H25" i="17"/>
  <c r="H26" i="17"/>
  <c r="H27" i="17"/>
  <c r="H28" i="17"/>
  <c r="H29" i="17"/>
  <c r="H30" i="17"/>
  <c r="H31" i="17"/>
  <c r="H32" i="17"/>
  <c r="H33" i="17"/>
  <c r="H22" i="17"/>
  <c r="S4" i="17"/>
  <c r="S7" i="17"/>
  <c r="S8" i="17"/>
  <c r="S9" i="17"/>
  <c r="S10" i="17"/>
  <c r="S11" i="17"/>
  <c r="S12" i="17"/>
  <c r="S13" i="17"/>
  <c r="C34" i="17"/>
  <c r="U8" i="17" s="1"/>
  <c r="D34" i="17"/>
  <c r="U9" i="17" s="1"/>
  <c r="E34" i="17"/>
  <c r="U10" i="17" s="1"/>
  <c r="F34" i="17"/>
  <c r="U11" i="17" s="1"/>
  <c r="G34" i="17"/>
  <c r="U12" i="17" s="1"/>
  <c r="S6" i="17" l="1"/>
  <c r="H13" i="17"/>
  <c r="H14" i="17" s="1"/>
  <c r="U6" i="17" s="1"/>
  <c r="E6" i="16"/>
  <c r="D6" i="16"/>
  <c r="F2" i="16"/>
  <c r="D2" i="16"/>
  <c r="Q1" i="2"/>
  <c r="Q2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8" i="2"/>
  <c r="Y369" i="2"/>
  <c r="Y370" i="2"/>
  <c r="Y371" i="2"/>
  <c r="Y372" i="2"/>
  <c r="Y373" i="2"/>
  <c r="Y374" i="2"/>
  <c r="Y375" i="2"/>
  <c r="Y376" i="2"/>
  <c r="Y377" i="2"/>
  <c r="Y378" i="2"/>
  <c r="Y379" i="2"/>
  <c r="Y380" i="2"/>
  <c r="Y381" i="2"/>
  <c r="Y382" i="2"/>
  <c r="Y383" i="2"/>
  <c r="Y384" i="2"/>
  <c r="Y385" i="2"/>
  <c r="Y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" i="2"/>
  <c r="AA3" i="2"/>
  <c r="AA2" i="2"/>
  <c r="R4" i="1"/>
  <c r="R5" i="1"/>
  <c r="R6" i="1"/>
  <c r="R7" i="1"/>
  <c r="R8" i="1"/>
  <c r="R9" i="1"/>
  <c r="R10" i="1"/>
  <c r="R11" i="1"/>
  <c r="R12" i="1"/>
  <c r="R13" i="1"/>
  <c r="R14" i="1"/>
  <c r="R3" i="1"/>
  <c r="C36" i="1"/>
  <c r="H19" i="15"/>
  <c r="J19" i="15" s="1"/>
  <c r="C31" i="15" s="1"/>
  <c r="H20" i="15"/>
  <c r="J20" i="15" s="1"/>
  <c r="C32" i="15" s="1"/>
  <c r="H21" i="15"/>
  <c r="J21" i="15" s="1"/>
  <c r="C33" i="15" s="1"/>
  <c r="H22" i="15"/>
  <c r="J22" i="15" s="1"/>
  <c r="C34" i="15" s="1"/>
  <c r="H23" i="15"/>
  <c r="J23" i="15" s="1"/>
  <c r="C35" i="15" s="1"/>
  <c r="H24" i="15"/>
  <c r="J24" i="15" s="1"/>
  <c r="C36" i="15" s="1"/>
  <c r="H25" i="15"/>
  <c r="J25" i="15" s="1"/>
  <c r="C37" i="15" s="1"/>
  <c r="H26" i="15"/>
  <c r="J26" i="15" s="1"/>
  <c r="C38" i="15" s="1"/>
  <c r="H27" i="15"/>
  <c r="H28" i="15"/>
  <c r="J28" i="15" s="1"/>
  <c r="C40" i="15" s="1"/>
  <c r="H29" i="15"/>
  <c r="J29" i="15" s="1"/>
  <c r="C41" i="15" s="1"/>
  <c r="H18" i="15"/>
  <c r="J18" i="15" s="1"/>
  <c r="C30" i="15" s="1"/>
  <c r="D19" i="15"/>
  <c r="E19" i="15" s="1"/>
  <c r="D20" i="15"/>
  <c r="E20" i="15" s="1"/>
  <c r="D21" i="15"/>
  <c r="E21" i="15" s="1"/>
  <c r="D22" i="15"/>
  <c r="E22" i="15" s="1"/>
  <c r="D23" i="15"/>
  <c r="E23" i="15" s="1"/>
  <c r="D24" i="15"/>
  <c r="E24" i="15" s="1"/>
  <c r="D25" i="15"/>
  <c r="E25" i="15" s="1"/>
  <c r="D26" i="15"/>
  <c r="E26" i="15" s="1"/>
  <c r="D27" i="15"/>
  <c r="E27" i="15" s="1"/>
  <c r="D28" i="15"/>
  <c r="E28" i="15" s="1"/>
  <c r="D29" i="15"/>
  <c r="E29" i="15" s="1"/>
  <c r="D18" i="15"/>
  <c r="E18" i="15" s="1"/>
  <c r="J27" i="15"/>
  <c r="C39" i="15" s="1"/>
  <c r="H19" i="10"/>
  <c r="H20" i="10"/>
  <c r="H21" i="10"/>
  <c r="H22" i="10"/>
  <c r="H23" i="10"/>
  <c r="H24" i="10"/>
  <c r="H25" i="10"/>
  <c r="H26" i="10"/>
  <c r="H27" i="10"/>
  <c r="H28" i="10"/>
  <c r="H29" i="10"/>
  <c r="H18" i="10"/>
  <c r="D19" i="10"/>
  <c r="D20" i="10"/>
  <c r="D21" i="10"/>
  <c r="D22" i="10"/>
  <c r="D23" i="10"/>
  <c r="D24" i="10"/>
  <c r="D25" i="10"/>
  <c r="D26" i="10"/>
  <c r="D27" i="10"/>
  <c r="D28" i="10"/>
  <c r="D29" i="10"/>
  <c r="D18" i="10"/>
  <c r="Y13" i="1"/>
  <c r="Y12" i="1"/>
  <c r="Y11" i="1"/>
  <c r="Y10" i="1"/>
  <c r="Y9" i="1"/>
  <c r="Y8" i="1"/>
  <c r="Y7" i="1"/>
  <c r="Y6" i="1"/>
  <c r="Y5" i="1"/>
  <c r="Y4" i="1"/>
  <c r="Y3" i="1"/>
  <c r="Y2" i="1"/>
  <c r="C16" i="1"/>
  <c r="C12" i="1"/>
  <c r="C14" i="1"/>
  <c r="C15" i="1"/>
  <c r="C13" i="1"/>
  <c r="C17" i="1"/>
  <c r="F7" i="16" l="1"/>
  <c r="G7" i="16" s="1"/>
  <c r="AA14" i="2"/>
  <c r="AA15" i="2" s="1"/>
  <c r="D7" i="16"/>
  <c r="E7" i="16" s="1"/>
  <c r="D8" i="16" s="1"/>
  <c r="E8" i="16" s="1"/>
  <c r="F9" i="16" s="1"/>
  <c r="G9" i="16" s="1"/>
  <c r="AA9" i="2"/>
  <c r="AA10" i="2" s="1"/>
  <c r="AA4" i="2"/>
  <c r="AA5" i="2" s="1"/>
  <c r="C18" i="1"/>
  <c r="E23" i="10"/>
  <c r="I23" i="10" s="1"/>
  <c r="C35" i="10" s="1"/>
  <c r="E24" i="10"/>
  <c r="I24" i="10" s="1"/>
  <c r="C36" i="10" s="1"/>
  <c r="E25" i="10"/>
  <c r="I25" i="10" s="1"/>
  <c r="C37" i="10" s="1"/>
  <c r="E18" i="10"/>
  <c r="I18" i="10" s="1"/>
  <c r="C30" i="10" s="1"/>
  <c r="E29" i="10"/>
  <c r="I29" i="10" s="1"/>
  <c r="C41" i="10" s="1"/>
  <c r="E28" i="10"/>
  <c r="I28" i="10" s="1"/>
  <c r="C40" i="10" s="1"/>
  <c r="E27" i="10"/>
  <c r="I27" i="10" s="1"/>
  <c r="C39" i="10" s="1"/>
  <c r="E26" i="10"/>
  <c r="I26" i="10" s="1"/>
  <c r="C38" i="10" s="1"/>
  <c r="E22" i="10"/>
  <c r="I22" i="10" s="1"/>
  <c r="C34" i="10" s="1"/>
  <c r="E21" i="10"/>
  <c r="I21" i="10" s="1"/>
  <c r="C33" i="10" s="1"/>
  <c r="E20" i="10"/>
  <c r="I20" i="10" s="1"/>
  <c r="C32" i="10" s="1"/>
  <c r="E19" i="10"/>
  <c r="I19" i="10" s="1"/>
  <c r="C31" i="10" s="1"/>
  <c r="F8" i="16" l="1"/>
  <c r="G8" i="16" s="1"/>
  <c r="D9" i="16"/>
  <c r="E9" i="16" s="1"/>
  <c r="F10" i="16" s="1"/>
  <c r="G10" i="16" s="1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68" i="9"/>
  <c r="V69" i="9"/>
  <c r="V70" i="9"/>
  <c r="V71" i="9"/>
  <c r="V72" i="9"/>
  <c r="V73" i="9"/>
  <c r="V74" i="9"/>
  <c r="V75" i="9"/>
  <c r="V76" i="9"/>
  <c r="V77" i="9"/>
  <c r="V78" i="9"/>
  <c r="V79" i="9"/>
  <c r="V80" i="9"/>
  <c r="V81" i="9"/>
  <c r="V82" i="9"/>
  <c r="V83" i="9"/>
  <c r="V84" i="9"/>
  <c r="V85" i="9"/>
  <c r="V86" i="9"/>
  <c r="V87" i="9"/>
  <c r="V88" i="9"/>
  <c r="V89" i="9"/>
  <c r="V90" i="9"/>
  <c r="V91" i="9"/>
  <c r="V92" i="9"/>
  <c r="V93" i="9"/>
  <c r="V94" i="9"/>
  <c r="V95" i="9"/>
  <c r="V96" i="9"/>
  <c r="V97" i="9"/>
  <c r="V98" i="9"/>
  <c r="V99" i="9"/>
  <c r="V100" i="9"/>
  <c r="V101" i="9"/>
  <c r="V102" i="9"/>
  <c r="V103" i="9"/>
  <c r="V104" i="9"/>
  <c r="V105" i="9"/>
  <c r="V106" i="9"/>
  <c r="V107" i="9"/>
  <c r="V108" i="9"/>
  <c r="V109" i="9"/>
  <c r="V110" i="9"/>
  <c r="V111" i="9"/>
  <c r="V112" i="9"/>
  <c r="V113" i="9"/>
  <c r="V114" i="9"/>
  <c r="V115" i="9"/>
  <c r="V116" i="9"/>
  <c r="V117" i="9"/>
  <c r="V118" i="9"/>
  <c r="V119" i="9"/>
  <c r="V120" i="9"/>
  <c r="V121" i="9"/>
  <c r="V122" i="9"/>
  <c r="V123" i="9"/>
  <c r="V124" i="9"/>
  <c r="V125" i="9"/>
  <c r="V126" i="9"/>
  <c r="V127" i="9"/>
  <c r="V128" i="9"/>
  <c r="V129" i="9"/>
  <c r="V130" i="9"/>
  <c r="V131" i="9"/>
  <c r="V132" i="9"/>
  <c r="V133" i="9"/>
  <c r="V134" i="9"/>
  <c r="V135" i="9"/>
  <c r="V136" i="9"/>
  <c r="V137" i="9"/>
  <c r="V138" i="9"/>
  <c r="V139" i="9"/>
  <c r="V140" i="9"/>
  <c r="V141" i="9"/>
  <c r="V142" i="9"/>
  <c r="V143" i="9"/>
  <c r="V144" i="9"/>
  <c r="V145" i="9"/>
  <c r="V146" i="9"/>
  <c r="V147" i="9"/>
  <c r="V148" i="9"/>
  <c r="V149" i="9"/>
  <c r="V150" i="9"/>
  <c r="V151" i="9"/>
  <c r="V152" i="9"/>
  <c r="V153" i="9"/>
  <c r="V154" i="9"/>
  <c r="V155" i="9"/>
  <c r="V156" i="9"/>
  <c r="V157" i="9"/>
  <c r="V158" i="9"/>
  <c r="V159" i="9"/>
  <c r="V160" i="9"/>
  <c r="V161" i="9"/>
  <c r="V162" i="9"/>
  <c r="V163" i="9"/>
  <c r="V164" i="9"/>
  <c r="V165" i="9"/>
  <c r="V166" i="9"/>
  <c r="V167" i="9"/>
  <c r="V168" i="9"/>
  <c r="V169" i="9"/>
  <c r="V170" i="9"/>
  <c r="V171" i="9"/>
  <c r="V172" i="9"/>
  <c r="V173" i="9"/>
  <c r="V174" i="9"/>
  <c r="V175" i="9"/>
  <c r="V176" i="9"/>
  <c r="V177" i="9"/>
  <c r="V178" i="9"/>
  <c r="V179" i="9"/>
  <c r="V180" i="9"/>
  <c r="V181" i="9"/>
  <c r="V182" i="9"/>
  <c r="V183" i="9"/>
  <c r="V184" i="9"/>
  <c r="V185" i="9"/>
  <c r="V186" i="9"/>
  <c r="V187" i="9"/>
  <c r="V188" i="9"/>
  <c r="V189" i="9"/>
  <c r="V190" i="9"/>
  <c r="V191" i="9"/>
  <c r="V192" i="9"/>
  <c r="V193" i="9"/>
  <c r="V194" i="9"/>
  <c r="V195" i="9"/>
  <c r="V196" i="9"/>
  <c r="V197" i="9"/>
  <c r="V198" i="9"/>
  <c r="V199" i="9"/>
  <c r="V200" i="9"/>
  <c r="V201" i="9"/>
  <c r="V202" i="9"/>
  <c r="V203" i="9"/>
  <c r="V204" i="9"/>
  <c r="V205" i="9"/>
  <c r="V206" i="9"/>
  <c r="V207" i="9"/>
  <c r="V208" i="9"/>
  <c r="V209" i="9"/>
  <c r="V210" i="9"/>
  <c r="V211" i="9"/>
  <c r="V212" i="9"/>
  <c r="V213" i="9"/>
  <c r="V214" i="9"/>
  <c r="V215" i="9"/>
  <c r="V216" i="9"/>
  <c r="V217" i="9"/>
  <c r="V218" i="9"/>
  <c r="V219" i="9"/>
  <c r="V220" i="9"/>
  <c r="V221" i="9"/>
  <c r="V222" i="9"/>
  <c r="V223" i="9"/>
  <c r="V224" i="9"/>
  <c r="V225" i="9"/>
  <c r="V226" i="9"/>
  <c r="V227" i="9"/>
  <c r="V228" i="9"/>
  <c r="V229" i="9"/>
  <c r="V230" i="9"/>
  <c r="V231" i="9"/>
  <c r="V232" i="9"/>
  <c r="V233" i="9"/>
  <c r="V234" i="9"/>
  <c r="V235" i="9"/>
  <c r="V236" i="9"/>
  <c r="V237" i="9"/>
  <c r="V238" i="9"/>
  <c r="V239" i="9"/>
  <c r="V240" i="9"/>
  <c r="V241" i="9"/>
  <c r="V242" i="9"/>
  <c r="V243" i="9"/>
  <c r="V244" i="9"/>
  <c r="V245" i="9"/>
  <c r="V246" i="9"/>
  <c r="V247" i="9"/>
  <c r="V248" i="9"/>
  <c r="V249" i="9"/>
  <c r="V250" i="9"/>
  <c r="V251" i="9"/>
  <c r="V252" i="9"/>
  <c r="V253" i="9"/>
  <c r="V254" i="9"/>
  <c r="V255" i="9"/>
  <c r="V256" i="9"/>
  <c r="V257" i="9"/>
  <c r="V258" i="9"/>
  <c r="V259" i="9"/>
  <c r="V260" i="9"/>
  <c r="V261" i="9"/>
  <c r="V262" i="9"/>
  <c r="V263" i="9"/>
  <c r="V264" i="9"/>
  <c r="V265" i="9"/>
  <c r="V266" i="9"/>
  <c r="V267" i="9"/>
  <c r="V268" i="9"/>
  <c r="V269" i="9"/>
  <c r="V270" i="9"/>
  <c r="V271" i="9"/>
  <c r="V272" i="9"/>
  <c r="V273" i="9"/>
  <c r="V274" i="9"/>
  <c r="V275" i="9"/>
  <c r="V276" i="9"/>
  <c r="V277" i="9"/>
  <c r="V278" i="9"/>
  <c r="V279" i="9"/>
  <c r="V280" i="9"/>
  <c r="V281" i="9"/>
  <c r="V282" i="9"/>
  <c r="V283" i="9"/>
  <c r="V284" i="9"/>
  <c r="V285" i="9"/>
  <c r="V286" i="9"/>
  <c r="V287" i="9"/>
  <c r="V288" i="9"/>
  <c r="V289" i="9"/>
  <c r="V290" i="9"/>
  <c r="V291" i="9"/>
  <c r="V292" i="9"/>
  <c r="V293" i="9"/>
  <c r="V294" i="9"/>
  <c r="V295" i="9"/>
  <c r="V296" i="9"/>
  <c r="V297" i="9"/>
  <c r="V298" i="9"/>
  <c r="V299" i="9"/>
  <c r="V300" i="9"/>
  <c r="V301" i="9"/>
  <c r="V302" i="9"/>
  <c r="V303" i="9"/>
  <c r="V304" i="9"/>
  <c r="V305" i="9"/>
  <c r="V306" i="9"/>
  <c r="V307" i="9"/>
  <c r="V308" i="9"/>
  <c r="V309" i="9"/>
  <c r="V310" i="9"/>
  <c r="V311" i="9"/>
  <c r="V312" i="9"/>
  <c r="V313" i="9"/>
  <c r="V314" i="9"/>
  <c r="V315" i="9"/>
  <c r="V316" i="9"/>
  <c r="V317" i="9"/>
  <c r="V318" i="9"/>
  <c r="V319" i="9"/>
  <c r="V320" i="9"/>
  <c r="V321" i="9"/>
  <c r="V322" i="9"/>
  <c r="V323" i="9"/>
  <c r="V324" i="9"/>
  <c r="V325" i="9"/>
  <c r="V326" i="9"/>
  <c r="V327" i="9"/>
  <c r="V328" i="9"/>
  <c r="V329" i="9"/>
  <c r="V330" i="9"/>
  <c r="V331" i="9"/>
  <c r="V332" i="9"/>
  <c r="V333" i="9"/>
  <c r="V334" i="9"/>
  <c r="V335" i="9"/>
  <c r="V336" i="9"/>
  <c r="V337" i="9"/>
  <c r="V338" i="9"/>
  <c r="V339" i="9"/>
  <c r="V340" i="9"/>
  <c r="V341" i="9"/>
  <c r="V342" i="9"/>
  <c r="V343" i="9"/>
  <c r="V344" i="9"/>
  <c r="V345" i="9"/>
  <c r="V346" i="9"/>
  <c r="V347" i="9"/>
  <c r="V348" i="9"/>
  <c r="V349" i="9"/>
  <c r="V350" i="9"/>
  <c r="V351" i="9"/>
  <c r="V352" i="9"/>
  <c r="V353" i="9"/>
  <c r="V354" i="9"/>
  <c r="V355" i="9"/>
  <c r="V356" i="9"/>
  <c r="V357" i="9"/>
  <c r="V358" i="9"/>
  <c r="V359" i="9"/>
  <c r="V360" i="9"/>
  <c r="V361" i="9"/>
  <c r="V362" i="9"/>
  <c r="V363" i="9"/>
  <c r="V364" i="9"/>
  <c r="V365" i="9"/>
  <c r="V366" i="9"/>
  <c r="V367" i="9"/>
  <c r="V368" i="9"/>
  <c r="V369" i="9"/>
  <c r="V370" i="9"/>
  <c r="V371" i="9"/>
  <c r="V372" i="9"/>
  <c r="V373" i="9"/>
  <c r="V374" i="9"/>
  <c r="V375" i="9"/>
  <c r="V376" i="9"/>
  <c r="V377" i="9"/>
  <c r="V378" i="9"/>
  <c r="V379" i="9"/>
  <c r="V380" i="9"/>
  <c r="V381" i="9"/>
  <c r="V382" i="9"/>
  <c r="V383" i="9"/>
  <c r="V384" i="9"/>
  <c r="V385" i="9"/>
  <c r="V386" i="9"/>
  <c r="V387" i="9"/>
  <c r="V388" i="9"/>
  <c r="V389" i="9"/>
  <c r="V390" i="9"/>
  <c r="V391" i="9"/>
  <c r="V392" i="9"/>
  <c r="V393" i="9"/>
  <c r="V394" i="9"/>
  <c r="V395" i="9"/>
  <c r="V396" i="9"/>
  <c r="V397" i="9"/>
  <c r="V398" i="9"/>
  <c r="V399" i="9"/>
  <c r="V400" i="9"/>
  <c r="V401" i="9"/>
  <c r="V402" i="9"/>
  <c r="V403" i="9"/>
  <c r="V404" i="9"/>
  <c r="V405" i="9"/>
  <c r="V406" i="9"/>
  <c r="V407" i="9"/>
  <c r="V408" i="9"/>
  <c r="V409" i="9"/>
  <c r="V410" i="9"/>
  <c r="V411" i="9"/>
  <c r="V412" i="9"/>
  <c r="V413" i="9"/>
  <c r="V414" i="9"/>
  <c r="V415" i="9"/>
  <c r="V416" i="9"/>
  <c r="V417" i="9"/>
  <c r="V418" i="9"/>
  <c r="V419" i="9"/>
  <c r="V420" i="9"/>
  <c r="V421" i="9"/>
  <c r="V422" i="9"/>
  <c r="V423" i="9"/>
  <c r="V424" i="9"/>
  <c r="V425" i="9"/>
  <c r="V426" i="9"/>
  <c r="V427" i="9"/>
  <c r="V428" i="9"/>
  <c r="V429" i="9"/>
  <c r="V430" i="9"/>
  <c r="V431" i="9"/>
  <c r="V432" i="9"/>
  <c r="V433" i="9"/>
  <c r="V434" i="9"/>
  <c r="V435" i="9"/>
  <c r="V436" i="9"/>
  <c r="V437" i="9"/>
  <c r="V438" i="9"/>
  <c r="V439" i="9"/>
  <c r="V440" i="9"/>
  <c r="V441" i="9"/>
  <c r="V442" i="9"/>
  <c r="V443" i="9"/>
  <c r="V444" i="9"/>
  <c r="V445" i="9"/>
  <c r="V446" i="9"/>
  <c r="V447" i="9"/>
  <c r="V448" i="9"/>
  <c r="V449" i="9"/>
  <c r="V450" i="9"/>
  <c r="V451" i="9"/>
  <c r="V452" i="9"/>
  <c r="V453" i="9"/>
  <c r="V454" i="9"/>
  <c r="V455" i="9"/>
  <c r="V456" i="9"/>
  <c r="V457" i="9"/>
  <c r="V458" i="9"/>
  <c r="V459" i="9"/>
  <c r="V460" i="9"/>
  <c r="V461" i="9"/>
  <c r="V462" i="9"/>
  <c r="V463" i="9"/>
  <c r="V464" i="9"/>
  <c r="V465" i="9"/>
  <c r="V466" i="9"/>
  <c r="V467" i="9"/>
  <c r="V468" i="9"/>
  <c r="V469" i="9"/>
  <c r="V470" i="9"/>
  <c r="V471" i="9"/>
  <c r="V472" i="9"/>
  <c r="V473" i="9"/>
  <c r="V474" i="9"/>
  <c r="V475" i="9"/>
  <c r="V476" i="9"/>
  <c r="V477" i="9"/>
  <c r="V478" i="9"/>
  <c r="V479" i="9"/>
  <c r="V480" i="9"/>
  <c r="V481" i="9"/>
  <c r="V482" i="9"/>
  <c r="V483" i="9"/>
  <c r="V484" i="9"/>
  <c r="V485" i="9"/>
  <c r="V486" i="9"/>
  <c r="V487" i="9"/>
  <c r="V488" i="9"/>
  <c r="V489" i="9"/>
  <c r="V490" i="9"/>
  <c r="V491" i="9"/>
  <c r="V492" i="9"/>
  <c r="V493" i="9"/>
  <c r="V494" i="9"/>
  <c r="V495" i="9"/>
  <c r="V496" i="9"/>
  <c r="V497" i="9"/>
  <c r="V498" i="9"/>
  <c r="V499" i="9"/>
  <c r="V500" i="9"/>
  <c r="V501" i="9"/>
  <c r="V502" i="9"/>
  <c r="V503" i="9"/>
  <c r="V504" i="9"/>
  <c r="V505" i="9"/>
  <c r="V506" i="9"/>
  <c r="V507" i="9"/>
  <c r="V508" i="9"/>
  <c r="V509" i="9"/>
  <c r="V510" i="9"/>
  <c r="V511" i="9"/>
  <c r="V512" i="9"/>
  <c r="V513" i="9"/>
  <c r="V514" i="9"/>
  <c r="V515" i="9"/>
  <c r="V516" i="9"/>
  <c r="V517" i="9"/>
  <c r="V518" i="9"/>
  <c r="V519" i="9"/>
  <c r="V520" i="9"/>
  <c r="V521" i="9"/>
  <c r="V522" i="9"/>
  <c r="V523" i="9"/>
  <c r="V524" i="9"/>
  <c r="V525" i="9"/>
  <c r="V526" i="9"/>
  <c r="V527" i="9"/>
  <c r="V528" i="9"/>
  <c r="V529" i="9"/>
  <c r="V530" i="9"/>
  <c r="V531" i="9"/>
  <c r="V532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U54" i="9"/>
  <c r="U55" i="9"/>
  <c r="U56" i="9"/>
  <c r="U57" i="9"/>
  <c r="U58" i="9"/>
  <c r="U59" i="9"/>
  <c r="U60" i="9"/>
  <c r="U61" i="9"/>
  <c r="U62" i="9"/>
  <c r="U63" i="9"/>
  <c r="U64" i="9"/>
  <c r="U65" i="9"/>
  <c r="U66" i="9"/>
  <c r="U67" i="9"/>
  <c r="U68" i="9"/>
  <c r="U69" i="9"/>
  <c r="U70" i="9"/>
  <c r="U71" i="9"/>
  <c r="U72" i="9"/>
  <c r="U73" i="9"/>
  <c r="U74" i="9"/>
  <c r="U75" i="9"/>
  <c r="U76" i="9"/>
  <c r="U77" i="9"/>
  <c r="U78" i="9"/>
  <c r="U79" i="9"/>
  <c r="U80" i="9"/>
  <c r="U81" i="9"/>
  <c r="U82" i="9"/>
  <c r="U83" i="9"/>
  <c r="U84" i="9"/>
  <c r="U85" i="9"/>
  <c r="U86" i="9"/>
  <c r="U87" i="9"/>
  <c r="U88" i="9"/>
  <c r="U89" i="9"/>
  <c r="U90" i="9"/>
  <c r="U91" i="9"/>
  <c r="U92" i="9"/>
  <c r="U93" i="9"/>
  <c r="U94" i="9"/>
  <c r="U95" i="9"/>
  <c r="U96" i="9"/>
  <c r="U97" i="9"/>
  <c r="U98" i="9"/>
  <c r="U99" i="9"/>
  <c r="U100" i="9"/>
  <c r="U101" i="9"/>
  <c r="U102" i="9"/>
  <c r="U103" i="9"/>
  <c r="U104" i="9"/>
  <c r="U105" i="9"/>
  <c r="U106" i="9"/>
  <c r="U107" i="9"/>
  <c r="U108" i="9"/>
  <c r="U109" i="9"/>
  <c r="U110" i="9"/>
  <c r="U111" i="9"/>
  <c r="U112" i="9"/>
  <c r="U113" i="9"/>
  <c r="U114" i="9"/>
  <c r="U115" i="9"/>
  <c r="U116" i="9"/>
  <c r="U117" i="9"/>
  <c r="U118" i="9"/>
  <c r="U119" i="9"/>
  <c r="U120" i="9"/>
  <c r="U121" i="9"/>
  <c r="U122" i="9"/>
  <c r="U123" i="9"/>
  <c r="U124" i="9"/>
  <c r="U125" i="9"/>
  <c r="U126" i="9"/>
  <c r="U127" i="9"/>
  <c r="U128" i="9"/>
  <c r="U129" i="9"/>
  <c r="U130" i="9"/>
  <c r="U131" i="9"/>
  <c r="U132" i="9"/>
  <c r="U133" i="9"/>
  <c r="U134" i="9"/>
  <c r="U135" i="9"/>
  <c r="U136" i="9"/>
  <c r="U137" i="9"/>
  <c r="U138" i="9"/>
  <c r="U139" i="9"/>
  <c r="U140" i="9"/>
  <c r="U141" i="9"/>
  <c r="U142" i="9"/>
  <c r="U143" i="9"/>
  <c r="U144" i="9"/>
  <c r="U145" i="9"/>
  <c r="U146" i="9"/>
  <c r="U147" i="9"/>
  <c r="U148" i="9"/>
  <c r="U149" i="9"/>
  <c r="U150" i="9"/>
  <c r="U151" i="9"/>
  <c r="U152" i="9"/>
  <c r="U153" i="9"/>
  <c r="U154" i="9"/>
  <c r="U155" i="9"/>
  <c r="U156" i="9"/>
  <c r="U157" i="9"/>
  <c r="U158" i="9"/>
  <c r="U159" i="9"/>
  <c r="U160" i="9"/>
  <c r="U161" i="9"/>
  <c r="U162" i="9"/>
  <c r="U163" i="9"/>
  <c r="U164" i="9"/>
  <c r="U165" i="9"/>
  <c r="U166" i="9"/>
  <c r="U167" i="9"/>
  <c r="U168" i="9"/>
  <c r="U169" i="9"/>
  <c r="U170" i="9"/>
  <c r="U171" i="9"/>
  <c r="U172" i="9"/>
  <c r="U173" i="9"/>
  <c r="U174" i="9"/>
  <c r="U175" i="9"/>
  <c r="U176" i="9"/>
  <c r="U177" i="9"/>
  <c r="U178" i="9"/>
  <c r="U179" i="9"/>
  <c r="U180" i="9"/>
  <c r="U181" i="9"/>
  <c r="U182" i="9"/>
  <c r="U183" i="9"/>
  <c r="U184" i="9"/>
  <c r="U185" i="9"/>
  <c r="U186" i="9"/>
  <c r="U187" i="9"/>
  <c r="U188" i="9"/>
  <c r="U189" i="9"/>
  <c r="U190" i="9"/>
  <c r="U191" i="9"/>
  <c r="U192" i="9"/>
  <c r="U193" i="9"/>
  <c r="U194" i="9"/>
  <c r="U195" i="9"/>
  <c r="U196" i="9"/>
  <c r="U197" i="9"/>
  <c r="U198" i="9"/>
  <c r="U199" i="9"/>
  <c r="U200" i="9"/>
  <c r="U201" i="9"/>
  <c r="U202" i="9"/>
  <c r="U203" i="9"/>
  <c r="U204" i="9"/>
  <c r="U205" i="9"/>
  <c r="U206" i="9"/>
  <c r="U207" i="9"/>
  <c r="U208" i="9"/>
  <c r="U209" i="9"/>
  <c r="U210" i="9"/>
  <c r="U211" i="9"/>
  <c r="U212" i="9"/>
  <c r="U213" i="9"/>
  <c r="U214" i="9"/>
  <c r="U215" i="9"/>
  <c r="U216" i="9"/>
  <c r="U217" i="9"/>
  <c r="U218" i="9"/>
  <c r="U219" i="9"/>
  <c r="U220" i="9"/>
  <c r="U221" i="9"/>
  <c r="U222" i="9"/>
  <c r="U223" i="9"/>
  <c r="U224" i="9"/>
  <c r="U225" i="9"/>
  <c r="U226" i="9"/>
  <c r="U227" i="9"/>
  <c r="U228" i="9"/>
  <c r="U229" i="9"/>
  <c r="U230" i="9"/>
  <c r="U231" i="9"/>
  <c r="U232" i="9"/>
  <c r="U233" i="9"/>
  <c r="U234" i="9"/>
  <c r="U235" i="9"/>
  <c r="U236" i="9"/>
  <c r="U237" i="9"/>
  <c r="U238" i="9"/>
  <c r="U239" i="9"/>
  <c r="U240" i="9"/>
  <c r="U241" i="9"/>
  <c r="U242" i="9"/>
  <c r="U243" i="9"/>
  <c r="U244" i="9"/>
  <c r="U245" i="9"/>
  <c r="U246" i="9"/>
  <c r="U247" i="9"/>
  <c r="U248" i="9"/>
  <c r="U249" i="9"/>
  <c r="U250" i="9"/>
  <c r="U251" i="9"/>
  <c r="U252" i="9"/>
  <c r="U253" i="9"/>
  <c r="U254" i="9"/>
  <c r="U255" i="9"/>
  <c r="U256" i="9"/>
  <c r="U257" i="9"/>
  <c r="U258" i="9"/>
  <c r="U259" i="9"/>
  <c r="U260" i="9"/>
  <c r="U261" i="9"/>
  <c r="U262" i="9"/>
  <c r="U263" i="9"/>
  <c r="U264" i="9"/>
  <c r="U265" i="9"/>
  <c r="U266" i="9"/>
  <c r="U267" i="9"/>
  <c r="U268" i="9"/>
  <c r="U269" i="9"/>
  <c r="U270" i="9"/>
  <c r="U271" i="9"/>
  <c r="U272" i="9"/>
  <c r="U273" i="9"/>
  <c r="U274" i="9"/>
  <c r="U275" i="9"/>
  <c r="U276" i="9"/>
  <c r="U277" i="9"/>
  <c r="U278" i="9"/>
  <c r="U279" i="9"/>
  <c r="U280" i="9"/>
  <c r="U281" i="9"/>
  <c r="U282" i="9"/>
  <c r="U283" i="9"/>
  <c r="U284" i="9"/>
  <c r="U285" i="9"/>
  <c r="U286" i="9"/>
  <c r="U287" i="9"/>
  <c r="U288" i="9"/>
  <c r="U289" i="9"/>
  <c r="U290" i="9"/>
  <c r="U291" i="9"/>
  <c r="U292" i="9"/>
  <c r="U293" i="9"/>
  <c r="U294" i="9"/>
  <c r="U295" i="9"/>
  <c r="U296" i="9"/>
  <c r="U297" i="9"/>
  <c r="U298" i="9"/>
  <c r="U299" i="9"/>
  <c r="U300" i="9"/>
  <c r="U301" i="9"/>
  <c r="U302" i="9"/>
  <c r="U303" i="9"/>
  <c r="U304" i="9"/>
  <c r="U305" i="9"/>
  <c r="U306" i="9"/>
  <c r="U307" i="9"/>
  <c r="U308" i="9"/>
  <c r="U309" i="9"/>
  <c r="U310" i="9"/>
  <c r="U311" i="9"/>
  <c r="U312" i="9"/>
  <c r="U313" i="9"/>
  <c r="U314" i="9"/>
  <c r="U315" i="9"/>
  <c r="U316" i="9"/>
  <c r="U317" i="9"/>
  <c r="U318" i="9"/>
  <c r="U319" i="9"/>
  <c r="U320" i="9"/>
  <c r="U321" i="9"/>
  <c r="U322" i="9"/>
  <c r="U323" i="9"/>
  <c r="U324" i="9"/>
  <c r="U325" i="9"/>
  <c r="U326" i="9"/>
  <c r="U327" i="9"/>
  <c r="U328" i="9"/>
  <c r="U329" i="9"/>
  <c r="U330" i="9"/>
  <c r="U331" i="9"/>
  <c r="U332" i="9"/>
  <c r="U333" i="9"/>
  <c r="U334" i="9"/>
  <c r="U335" i="9"/>
  <c r="U336" i="9"/>
  <c r="U337" i="9"/>
  <c r="U338" i="9"/>
  <c r="U339" i="9"/>
  <c r="U340" i="9"/>
  <c r="U341" i="9"/>
  <c r="U342" i="9"/>
  <c r="U343" i="9"/>
  <c r="U344" i="9"/>
  <c r="U345" i="9"/>
  <c r="U346" i="9"/>
  <c r="U347" i="9"/>
  <c r="U348" i="9"/>
  <c r="U349" i="9"/>
  <c r="U350" i="9"/>
  <c r="U351" i="9"/>
  <c r="U352" i="9"/>
  <c r="U353" i="9"/>
  <c r="U354" i="9"/>
  <c r="U355" i="9"/>
  <c r="U356" i="9"/>
  <c r="U357" i="9"/>
  <c r="U358" i="9"/>
  <c r="U359" i="9"/>
  <c r="U360" i="9"/>
  <c r="U361" i="9"/>
  <c r="U362" i="9"/>
  <c r="U363" i="9"/>
  <c r="U364" i="9"/>
  <c r="U365" i="9"/>
  <c r="U366" i="9"/>
  <c r="U367" i="9"/>
  <c r="U368" i="9"/>
  <c r="U369" i="9"/>
  <c r="U370" i="9"/>
  <c r="U371" i="9"/>
  <c r="U372" i="9"/>
  <c r="U373" i="9"/>
  <c r="U374" i="9"/>
  <c r="U375" i="9"/>
  <c r="U376" i="9"/>
  <c r="U377" i="9"/>
  <c r="U378" i="9"/>
  <c r="U379" i="9"/>
  <c r="U380" i="9"/>
  <c r="U381" i="9"/>
  <c r="U382" i="9"/>
  <c r="U383" i="9"/>
  <c r="U384" i="9"/>
  <c r="U385" i="9"/>
  <c r="U386" i="9"/>
  <c r="U387" i="9"/>
  <c r="U388" i="9"/>
  <c r="U389" i="9"/>
  <c r="U390" i="9"/>
  <c r="U391" i="9"/>
  <c r="U392" i="9"/>
  <c r="U393" i="9"/>
  <c r="U394" i="9"/>
  <c r="U395" i="9"/>
  <c r="U396" i="9"/>
  <c r="U397" i="9"/>
  <c r="U398" i="9"/>
  <c r="U399" i="9"/>
  <c r="U400" i="9"/>
  <c r="U401" i="9"/>
  <c r="U402" i="9"/>
  <c r="U403" i="9"/>
  <c r="U404" i="9"/>
  <c r="U405" i="9"/>
  <c r="U406" i="9"/>
  <c r="U407" i="9"/>
  <c r="U408" i="9"/>
  <c r="U409" i="9"/>
  <c r="U410" i="9"/>
  <c r="U411" i="9"/>
  <c r="U412" i="9"/>
  <c r="U413" i="9"/>
  <c r="U414" i="9"/>
  <c r="U415" i="9"/>
  <c r="U416" i="9"/>
  <c r="U417" i="9"/>
  <c r="U418" i="9"/>
  <c r="U419" i="9"/>
  <c r="U420" i="9"/>
  <c r="U421" i="9"/>
  <c r="U422" i="9"/>
  <c r="U423" i="9"/>
  <c r="U424" i="9"/>
  <c r="U425" i="9"/>
  <c r="U426" i="9"/>
  <c r="U427" i="9"/>
  <c r="U428" i="9"/>
  <c r="U429" i="9"/>
  <c r="U430" i="9"/>
  <c r="U431" i="9"/>
  <c r="U432" i="9"/>
  <c r="U433" i="9"/>
  <c r="U434" i="9"/>
  <c r="U435" i="9"/>
  <c r="U436" i="9"/>
  <c r="U437" i="9"/>
  <c r="U438" i="9"/>
  <c r="U439" i="9"/>
  <c r="U440" i="9"/>
  <c r="U441" i="9"/>
  <c r="U442" i="9"/>
  <c r="U443" i="9"/>
  <c r="U444" i="9"/>
  <c r="U445" i="9"/>
  <c r="U446" i="9"/>
  <c r="U447" i="9"/>
  <c r="U448" i="9"/>
  <c r="U449" i="9"/>
  <c r="U450" i="9"/>
  <c r="U451" i="9"/>
  <c r="U452" i="9"/>
  <c r="U453" i="9"/>
  <c r="U454" i="9"/>
  <c r="U455" i="9"/>
  <c r="U456" i="9"/>
  <c r="U457" i="9"/>
  <c r="U458" i="9"/>
  <c r="U459" i="9"/>
  <c r="U460" i="9"/>
  <c r="U461" i="9"/>
  <c r="U462" i="9"/>
  <c r="U463" i="9"/>
  <c r="U464" i="9"/>
  <c r="U465" i="9"/>
  <c r="U466" i="9"/>
  <c r="U467" i="9"/>
  <c r="U468" i="9"/>
  <c r="U469" i="9"/>
  <c r="U470" i="9"/>
  <c r="U471" i="9"/>
  <c r="U472" i="9"/>
  <c r="U473" i="9"/>
  <c r="U474" i="9"/>
  <c r="U475" i="9"/>
  <c r="U476" i="9"/>
  <c r="U477" i="9"/>
  <c r="U478" i="9"/>
  <c r="U479" i="9"/>
  <c r="U480" i="9"/>
  <c r="U481" i="9"/>
  <c r="U482" i="9"/>
  <c r="U483" i="9"/>
  <c r="U484" i="9"/>
  <c r="U485" i="9"/>
  <c r="U486" i="9"/>
  <c r="U487" i="9"/>
  <c r="U488" i="9"/>
  <c r="U489" i="9"/>
  <c r="U490" i="9"/>
  <c r="U491" i="9"/>
  <c r="U492" i="9"/>
  <c r="U493" i="9"/>
  <c r="U494" i="9"/>
  <c r="U495" i="9"/>
  <c r="U496" i="9"/>
  <c r="U497" i="9"/>
  <c r="U498" i="9"/>
  <c r="U499" i="9"/>
  <c r="U500" i="9"/>
  <c r="U501" i="9"/>
  <c r="U502" i="9"/>
  <c r="U503" i="9"/>
  <c r="U504" i="9"/>
  <c r="U505" i="9"/>
  <c r="U506" i="9"/>
  <c r="U507" i="9"/>
  <c r="U508" i="9"/>
  <c r="U509" i="9"/>
  <c r="U510" i="9"/>
  <c r="U511" i="9"/>
  <c r="U512" i="9"/>
  <c r="U513" i="9"/>
  <c r="U514" i="9"/>
  <c r="U515" i="9"/>
  <c r="U516" i="9"/>
  <c r="U517" i="9"/>
  <c r="U518" i="9"/>
  <c r="U519" i="9"/>
  <c r="U520" i="9"/>
  <c r="U521" i="9"/>
  <c r="U522" i="9"/>
  <c r="U523" i="9"/>
  <c r="U524" i="9"/>
  <c r="U525" i="9"/>
  <c r="U526" i="9"/>
  <c r="U527" i="9"/>
  <c r="U528" i="9"/>
  <c r="U529" i="9"/>
  <c r="U530" i="9"/>
  <c r="U531" i="9"/>
  <c r="U532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T34" i="9"/>
  <c r="T35" i="9"/>
  <c r="T36" i="9"/>
  <c r="T37" i="9"/>
  <c r="T38" i="9"/>
  <c r="T39" i="9"/>
  <c r="T40" i="9"/>
  <c r="T41" i="9"/>
  <c r="T42" i="9"/>
  <c r="T43" i="9"/>
  <c r="T44" i="9"/>
  <c r="T45" i="9"/>
  <c r="T46" i="9"/>
  <c r="T47" i="9"/>
  <c r="T48" i="9"/>
  <c r="T49" i="9"/>
  <c r="T50" i="9"/>
  <c r="T51" i="9"/>
  <c r="T52" i="9"/>
  <c r="T53" i="9"/>
  <c r="T54" i="9"/>
  <c r="T55" i="9"/>
  <c r="T56" i="9"/>
  <c r="T57" i="9"/>
  <c r="T58" i="9"/>
  <c r="T59" i="9"/>
  <c r="T60" i="9"/>
  <c r="T61" i="9"/>
  <c r="T62" i="9"/>
  <c r="T63" i="9"/>
  <c r="T64" i="9"/>
  <c r="T65" i="9"/>
  <c r="T66" i="9"/>
  <c r="T67" i="9"/>
  <c r="T68" i="9"/>
  <c r="T69" i="9"/>
  <c r="T70" i="9"/>
  <c r="T71" i="9"/>
  <c r="T72" i="9"/>
  <c r="T73" i="9"/>
  <c r="T74" i="9"/>
  <c r="T75" i="9"/>
  <c r="T76" i="9"/>
  <c r="T77" i="9"/>
  <c r="T78" i="9"/>
  <c r="T79" i="9"/>
  <c r="T80" i="9"/>
  <c r="T81" i="9"/>
  <c r="T82" i="9"/>
  <c r="T83" i="9"/>
  <c r="T84" i="9"/>
  <c r="T85" i="9"/>
  <c r="T86" i="9"/>
  <c r="T87" i="9"/>
  <c r="T88" i="9"/>
  <c r="T89" i="9"/>
  <c r="T90" i="9"/>
  <c r="T91" i="9"/>
  <c r="T92" i="9"/>
  <c r="T93" i="9"/>
  <c r="T94" i="9"/>
  <c r="T95" i="9"/>
  <c r="T96" i="9"/>
  <c r="T97" i="9"/>
  <c r="T98" i="9"/>
  <c r="T99" i="9"/>
  <c r="T100" i="9"/>
  <c r="T101" i="9"/>
  <c r="T102" i="9"/>
  <c r="T103" i="9"/>
  <c r="T104" i="9"/>
  <c r="T105" i="9"/>
  <c r="T106" i="9"/>
  <c r="T107" i="9"/>
  <c r="T108" i="9"/>
  <c r="T109" i="9"/>
  <c r="T110" i="9"/>
  <c r="T111" i="9"/>
  <c r="T112" i="9"/>
  <c r="T113" i="9"/>
  <c r="T114" i="9"/>
  <c r="T115" i="9"/>
  <c r="T116" i="9"/>
  <c r="T117" i="9"/>
  <c r="T118" i="9"/>
  <c r="T119" i="9"/>
  <c r="T120" i="9"/>
  <c r="T121" i="9"/>
  <c r="T122" i="9"/>
  <c r="T123" i="9"/>
  <c r="T124" i="9"/>
  <c r="T125" i="9"/>
  <c r="T126" i="9"/>
  <c r="T127" i="9"/>
  <c r="T128" i="9"/>
  <c r="T129" i="9"/>
  <c r="T130" i="9"/>
  <c r="T131" i="9"/>
  <c r="T132" i="9"/>
  <c r="T133" i="9"/>
  <c r="T134" i="9"/>
  <c r="T135" i="9"/>
  <c r="T136" i="9"/>
  <c r="T137" i="9"/>
  <c r="T138" i="9"/>
  <c r="T139" i="9"/>
  <c r="T140" i="9"/>
  <c r="T141" i="9"/>
  <c r="T142" i="9"/>
  <c r="T143" i="9"/>
  <c r="T144" i="9"/>
  <c r="T145" i="9"/>
  <c r="T146" i="9"/>
  <c r="T147" i="9"/>
  <c r="T148" i="9"/>
  <c r="T149" i="9"/>
  <c r="T150" i="9"/>
  <c r="T151" i="9"/>
  <c r="T152" i="9"/>
  <c r="T153" i="9"/>
  <c r="T154" i="9"/>
  <c r="T155" i="9"/>
  <c r="T156" i="9"/>
  <c r="T157" i="9"/>
  <c r="T158" i="9"/>
  <c r="T159" i="9"/>
  <c r="T160" i="9"/>
  <c r="T161" i="9"/>
  <c r="T162" i="9"/>
  <c r="T163" i="9"/>
  <c r="T164" i="9"/>
  <c r="T165" i="9"/>
  <c r="T166" i="9"/>
  <c r="T167" i="9"/>
  <c r="T168" i="9"/>
  <c r="T169" i="9"/>
  <c r="T170" i="9"/>
  <c r="T171" i="9"/>
  <c r="T172" i="9"/>
  <c r="T173" i="9"/>
  <c r="T174" i="9"/>
  <c r="T175" i="9"/>
  <c r="T176" i="9"/>
  <c r="T177" i="9"/>
  <c r="T178" i="9"/>
  <c r="T179" i="9"/>
  <c r="T180" i="9"/>
  <c r="T181" i="9"/>
  <c r="T182" i="9"/>
  <c r="T183" i="9"/>
  <c r="T184" i="9"/>
  <c r="T185" i="9"/>
  <c r="T186" i="9"/>
  <c r="T187" i="9"/>
  <c r="T188" i="9"/>
  <c r="T189" i="9"/>
  <c r="T190" i="9"/>
  <c r="T191" i="9"/>
  <c r="T192" i="9"/>
  <c r="T193" i="9"/>
  <c r="T194" i="9"/>
  <c r="T195" i="9"/>
  <c r="T196" i="9"/>
  <c r="T197" i="9"/>
  <c r="T198" i="9"/>
  <c r="T199" i="9"/>
  <c r="T200" i="9"/>
  <c r="T201" i="9"/>
  <c r="T202" i="9"/>
  <c r="T203" i="9"/>
  <c r="T204" i="9"/>
  <c r="T205" i="9"/>
  <c r="T206" i="9"/>
  <c r="T207" i="9"/>
  <c r="T208" i="9"/>
  <c r="T209" i="9"/>
  <c r="T210" i="9"/>
  <c r="T211" i="9"/>
  <c r="T212" i="9"/>
  <c r="T213" i="9"/>
  <c r="T214" i="9"/>
  <c r="T215" i="9"/>
  <c r="T216" i="9"/>
  <c r="T217" i="9"/>
  <c r="T218" i="9"/>
  <c r="T219" i="9"/>
  <c r="T220" i="9"/>
  <c r="T221" i="9"/>
  <c r="T222" i="9"/>
  <c r="T223" i="9"/>
  <c r="T224" i="9"/>
  <c r="T225" i="9"/>
  <c r="T226" i="9"/>
  <c r="T227" i="9"/>
  <c r="T228" i="9"/>
  <c r="T229" i="9"/>
  <c r="T230" i="9"/>
  <c r="T231" i="9"/>
  <c r="T232" i="9"/>
  <c r="T233" i="9"/>
  <c r="T234" i="9"/>
  <c r="T235" i="9"/>
  <c r="T236" i="9"/>
  <c r="T237" i="9"/>
  <c r="T238" i="9"/>
  <c r="T239" i="9"/>
  <c r="T240" i="9"/>
  <c r="T241" i="9"/>
  <c r="T242" i="9"/>
  <c r="T243" i="9"/>
  <c r="T244" i="9"/>
  <c r="T245" i="9"/>
  <c r="T246" i="9"/>
  <c r="T247" i="9"/>
  <c r="T248" i="9"/>
  <c r="T249" i="9"/>
  <c r="T250" i="9"/>
  <c r="T251" i="9"/>
  <c r="T252" i="9"/>
  <c r="T253" i="9"/>
  <c r="T254" i="9"/>
  <c r="T255" i="9"/>
  <c r="T256" i="9"/>
  <c r="T257" i="9"/>
  <c r="T258" i="9"/>
  <c r="T259" i="9"/>
  <c r="T260" i="9"/>
  <c r="T261" i="9"/>
  <c r="T262" i="9"/>
  <c r="T263" i="9"/>
  <c r="T264" i="9"/>
  <c r="T265" i="9"/>
  <c r="T266" i="9"/>
  <c r="T267" i="9"/>
  <c r="T268" i="9"/>
  <c r="T269" i="9"/>
  <c r="T270" i="9"/>
  <c r="T271" i="9"/>
  <c r="T272" i="9"/>
  <c r="T273" i="9"/>
  <c r="T274" i="9"/>
  <c r="T275" i="9"/>
  <c r="T276" i="9"/>
  <c r="T277" i="9"/>
  <c r="T278" i="9"/>
  <c r="T279" i="9"/>
  <c r="T280" i="9"/>
  <c r="T281" i="9"/>
  <c r="T282" i="9"/>
  <c r="T283" i="9"/>
  <c r="T284" i="9"/>
  <c r="T285" i="9"/>
  <c r="T286" i="9"/>
  <c r="T287" i="9"/>
  <c r="T288" i="9"/>
  <c r="T289" i="9"/>
  <c r="T290" i="9"/>
  <c r="T291" i="9"/>
  <c r="T292" i="9"/>
  <c r="T293" i="9"/>
  <c r="T294" i="9"/>
  <c r="T295" i="9"/>
  <c r="T296" i="9"/>
  <c r="T297" i="9"/>
  <c r="T298" i="9"/>
  <c r="T299" i="9"/>
  <c r="T300" i="9"/>
  <c r="T301" i="9"/>
  <c r="T302" i="9"/>
  <c r="T303" i="9"/>
  <c r="T304" i="9"/>
  <c r="T305" i="9"/>
  <c r="T306" i="9"/>
  <c r="T307" i="9"/>
  <c r="T308" i="9"/>
  <c r="T309" i="9"/>
  <c r="T310" i="9"/>
  <c r="T311" i="9"/>
  <c r="T312" i="9"/>
  <c r="T313" i="9"/>
  <c r="T314" i="9"/>
  <c r="T315" i="9"/>
  <c r="T316" i="9"/>
  <c r="T317" i="9"/>
  <c r="T318" i="9"/>
  <c r="T319" i="9"/>
  <c r="T320" i="9"/>
  <c r="T321" i="9"/>
  <c r="T322" i="9"/>
  <c r="T323" i="9"/>
  <c r="T324" i="9"/>
  <c r="T325" i="9"/>
  <c r="T326" i="9"/>
  <c r="T327" i="9"/>
  <c r="T328" i="9"/>
  <c r="T329" i="9"/>
  <c r="T330" i="9"/>
  <c r="T331" i="9"/>
  <c r="T332" i="9"/>
  <c r="T333" i="9"/>
  <c r="T334" i="9"/>
  <c r="T335" i="9"/>
  <c r="T336" i="9"/>
  <c r="T337" i="9"/>
  <c r="T338" i="9"/>
  <c r="T339" i="9"/>
  <c r="T340" i="9"/>
  <c r="T341" i="9"/>
  <c r="T342" i="9"/>
  <c r="T343" i="9"/>
  <c r="T344" i="9"/>
  <c r="T345" i="9"/>
  <c r="T346" i="9"/>
  <c r="T347" i="9"/>
  <c r="T348" i="9"/>
  <c r="T349" i="9"/>
  <c r="T350" i="9"/>
  <c r="T351" i="9"/>
  <c r="T352" i="9"/>
  <c r="T353" i="9"/>
  <c r="T354" i="9"/>
  <c r="T355" i="9"/>
  <c r="T356" i="9"/>
  <c r="T357" i="9"/>
  <c r="T358" i="9"/>
  <c r="T359" i="9"/>
  <c r="T360" i="9"/>
  <c r="T361" i="9"/>
  <c r="T362" i="9"/>
  <c r="T363" i="9"/>
  <c r="T364" i="9"/>
  <c r="T365" i="9"/>
  <c r="T366" i="9"/>
  <c r="T367" i="9"/>
  <c r="T368" i="9"/>
  <c r="T369" i="9"/>
  <c r="T370" i="9"/>
  <c r="T371" i="9"/>
  <c r="T372" i="9"/>
  <c r="T373" i="9"/>
  <c r="T374" i="9"/>
  <c r="T375" i="9"/>
  <c r="T376" i="9"/>
  <c r="T377" i="9"/>
  <c r="T378" i="9"/>
  <c r="T379" i="9"/>
  <c r="T380" i="9"/>
  <c r="T381" i="9"/>
  <c r="T382" i="9"/>
  <c r="T383" i="9"/>
  <c r="T384" i="9"/>
  <c r="T385" i="9"/>
  <c r="T386" i="9"/>
  <c r="T387" i="9"/>
  <c r="T388" i="9"/>
  <c r="T389" i="9"/>
  <c r="T390" i="9"/>
  <c r="T391" i="9"/>
  <c r="T392" i="9"/>
  <c r="T393" i="9"/>
  <c r="T394" i="9"/>
  <c r="T395" i="9"/>
  <c r="T396" i="9"/>
  <c r="T397" i="9"/>
  <c r="T398" i="9"/>
  <c r="T399" i="9"/>
  <c r="T400" i="9"/>
  <c r="T401" i="9"/>
  <c r="T402" i="9"/>
  <c r="T403" i="9"/>
  <c r="T404" i="9"/>
  <c r="T405" i="9"/>
  <c r="T406" i="9"/>
  <c r="T407" i="9"/>
  <c r="T408" i="9"/>
  <c r="T409" i="9"/>
  <c r="T410" i="9"/>
  <c r="T411" i="9"/>
  <c r="T412" i="9"/>
  <c r="T413" i="9"/>
  <c r="T414" i="9"/>
  <c r="T415" i="9"/>
  <c r="T416" i="9"/>
  <c r="T417" i="9"/>
  <c r="T418" i="9"/>
  <c r="T419" i="9"/>
  <c r="T420" i="9"/>
  <c r="T421" i="9"/>
  <c r="T422" i="9"/>
  <c r="T423" i="9"/>
  <c r="T424" i="9"/>
  <c r="T425" i="9"/>
  <c r="T426" i="9"/>
  <c r="T427" i="9"/>
  <c r="T428" i="9"/>
  <c r="T429" i="9"/>
  <c r="T430" i="9"/>
  <c r="T431" i="9"/>
  <c r="T432" i="9"/>
  <c r="T433" i="9"/>
  <c r="T434" i="9"/>
  <c r="T435" i="9"/>
  <c r="T436" i="9"/>
  <c r="T437" i="9"/>
  <c r="T438" i="9"/>
  <c r="T439" i="9"/>
  <c r="T440" i="9"/>
  <c r="T441" i="9"/>
  <c r="T442" i="9"/>
  <c r="T443" i="9"/>
  <c r="T444" i="9"/>
  <c r="T445" i="9"/>
  <c r="T446" i="9"/>
  <c r="T447" i="9"/>
  <c r="T448" i="9"/>
  <c r="T449" i="9"/>
  <c r="T450" i="9"/>
  <c r="T451" i="9"/>
  <c r="T452" i="9"/>
  <c r="T453" i="9"/>
  <c r="T454" i="9"/>
  <c r="T455" i="9"/>
  <c r="T456" i="9"/>
  <c r="T457" i="9"/>
  <c r="T458" i="9"/>
  <c r="T459" i="9"/>
  <c r="T460" i="9"/>
  <c r="T461" i="9"/>
  <c r="T462" i="9"/>
  <c r="T463" i="9"/>
  <c r="T464" i="9"/>
  <c r="T465" i="9"/>
  <c r="T466" i="9"/>
  <c r="T467" i="9"/>
  <c r="T468" i="9"/>
  <c r="T469" i="9"/>
  <c r="T470" i="9"/>
  <c r="T471" i="9"/>
  <c r="T472" i="9"/>
  <c r="T473" i="9"/>
  <c r="T474" i="9"/>
  <c r="T475" i="9"/>
  <c r="T476" i="9"/>
  <c r="T477" i="9"/>
  <c r="T478" i="9"/>
  <c r="T479" i="9"/>
  <c r="T480" i="9"/>
  <c r="T481" i="9"/>
  <c r="T482" i="9"/>
  <c r="T483" i="9"/>
  <c r="T484" i="9"/>
  <c r="T485" i="9"/>
  <c r="T486" i="9"/>
  <c r="T487" i="9"/>
  <c r="T488" i="9"/>
  <c r="T489" i="9"/>
  <c r="T490" i="9"/>
  <c r="T491" i="9"/>
  <c r="T492" i="9"/>
  <c r="T493" i="9"/>
  <c r="T494" i="9"/>
  <c r="T495" i="9"/>
  <c r="T496" i="9"/>
  <c r="T497" i="9"/>
  <c r="T498" i="9"/>
  <c r="T499" i="9"/>
  <c r="T500" i="9"/>
  <c r="T501" i="9"/>
  <c r="T502" i="9"/>
  <c r="T503" i="9"/>
  <c r="T504" i="9"/>
  <c r="T505" i="9"/>
  <c r="T506" i="9"/>
  <c r="T507" i="9"/>
  <c r="T508" i="9"/>
  <c r="T509" i="9"/>
  <c r="T510" i="9"/>
  <c r="T511" i="9"/>
  <c r="T512" i="9"/>
  <c r="T513" i="9"/>
  <c r="T514" i="9"/>
  <c r="T515" i="9"/>
  <c r="T516" i="9"/>
  <c r="T517" i="9"/>
  <c r="T518" i="9"/>
  <c r="T519" i="9"/>
  <c r="T520" i="9"/>
  <c r="T521" i="9"/>
  <c r="T522" i="9"/>
  <c r="T523" i="9"/>
  <c r="T524" i="9"/>
  <c r="T525" i="9"/>
  <c r="T526" i="9"/>
  <c r="T527" i="9"/>
  <c r="T528" i="9"/>
  <c r="T529" i="9"/>
  <c r="T530" i="9"/>
  <c r="T531" i="9"/>
  <c r="T532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S61" i="9"/>
  <c r="S62" i="9"/>
  <c r="S63" i="9"/>
  <c r="S64" i="9"/>
  <c r="S65" i="9"/>
  <c r="S66" i="9"/>
  <c r="S67" i="9"/>
  <c r="S68" i="9"/>
  <c r="S69" i="9"/>
  <c r="S70" i="9"/>
  <c r="S71" i="9"/>
  <c r="S72" i="9"/>
  <c r="S73" i="9"/>
  <c r="S74" i="9"/>
  <c r="S75" i="9"/>
  <c r="S76" i="9"/>
  <c r="S77" i="9"/>
  <c r="S78" i="9"/>
  <c r="S79" i="9"/>
  <c r="S80" i="9"/>
  <c r="S81" i="9"/>
  <c r="S82" i="9"/>
  <c r="S83" i="9"/>
  <c r="S84" i="9"/>
  <c r="S85" i="9"/>
  <c r="S86" i="9"/>
  <c r="S87" i="9"/>
  <c r="S88" i="9"/>
  <c r="S89" i="9"/>
  <c r="S90" i="9"/>
  <c r="S91" i="9"/>
  <c r="S92" i="9"/>
  <c r="S93" i="9"/>
  <c r="S94" i="9"/>
  <c r="S95" i="9"/>
  <c r="S96" i="9"/>
  <c r="S97" i="9"/>
  <c r="S98" i="9"/>
  <c r="S99" i="9"/>
  <c r="S100" i="9"/>
  <c r="S101" i="9"/>
  <c r="S102" i="9"/>
  <c r="S103" i="9"/>
  <c r="S104" i="9"/>
  <c r="S105" i="9"/>
  <c r="S106" i="9"/>
  <c r="S107" i="9"/>
  <c r="S108" i="9"/>
  <c r="S109" i="9"/>
  <c r="S110" i="9"/>
  <c r="S111" i="9"/>
  <c r="S112" i="9"/>
  <c r="S113" i="9"/>
  <c r="S114" i="9"/>
  <c r="S115" i="9"/>
  <c r="S116" i="9"/>
  <c r="S117" i="9"/>
  <c r="S118" i="9"/>
  <c r="S119" i="9"/>
  <c r="S120" i="9"/>
  <c r="S121" i="9"/>
  <c r="S122" i="9"/>
  <c r="S123" i="9"/>
  <c r="S124" i="9"/>
  <c r="S125" i="9"/>
  <c r="S126" i="9"/>
  <c r="S127" i="9"/>
  <c r="S128" i="9"/>
  <c r="S129" i="9"/>
  <c r="S130" i="9"/>
  <c r="S131" i="9"/>
  <c r="S132" i="9"/>
  <c r="S133" i="9"/>
  <c r="S134" i="9"/>
  <c r="S135" i="9"/>
  <c r="S136" i="9"/>
  <c r="S137" i="9"/>
  <c r="S138" i="9"/>
  <c r="S139" i="9"/>
  <c r="S140" i="9"/>
  <c r="S141" i="9"/>
  <c r="S142" i="9"/>
  <c r="S143" i="9"/>
  <c r="S144" i="9"/>
  <c r="S145" i="9"/>
  <c r="S146" i="9"/>
  <c r="S147" i="9"/>
  <c r="S148" i="9"/>
  <c r="S149" i="9"/>
  <c r="S150" i="9"/>
  <c r="S151" i="9"/>
  <c r="S152" i="9"/>
  <c r="S153" i="9"/>
  <c r="S154" i="9"/>
  <c r="S155" i="9"/>
  <c r="S156" i="9"/>
  <c r="S157" i="9"/>
  <c r="S158" i="9"/>
  <c r="S159" i="9"/>
  <c r="S160" i="9"/>
  <c r="S161" i="9"/>
  <c r="S162" i="9"/>
  <c r="S163" i="9"/>
  <c r="S164" i="9"/>
  <c r="S165" i="9"/>
  <c r="S166" i="9"/>
  <c r="S167" i="9"/>
  <c r="S168" i="9"/>
  <c r="S169" i="9"/>
  <c r="S170" i="9"/>
  <c r="S171" i="9"/>
  <c r="S172" i="9"/>
  <c r="S173" i="9"/>
  <c r="S174" i="9"/>
  <c r="S175" i="9"/>
  <c r="S176" i="9"/>
  <c r="S177" i="9"/>
  <c r="S178" i="9"/>
  <c r="S179" i="9"/>
  <c r="S180" i="9"/>
  <c r="S181" i="9"/>
  <c r="S182" i="9"/>
  <c r="S183" i="9"/>
  <c r="S184" i="9"/>
  <c r="S185" i="9"/>
  <c r="S186" i="9"/>
  <c r="S187" i="9"/>
  <c r="S188" i="9"/>
  <c r="S189" i="9"/>
  <c r="S190" i="9"/>
  <c r="S191" i="9"/>
  <c r="S192" i="9"/>
  <c r="S193" i="9"/>
  <c r="S194" i="9"/>
  <c r="S195" i="9"/>
  <c r="S196" i="9"/>
  <c r="S197" i="9"/>
  <c r="S198" i="9"/>
  <c r="S199" i="9"/>
  <c r="S200" i="9"/>
  <c r="S201" i="9"/>
  <c r="S202" i="9"/>
  <c r="S203" i="9"/>
  <c r="S204" i="9"/>
  <c r="S205" i="9"/>
  <c r="S206" i="9"/>
  <c r="S207" i="9"/>
  <c r="S208" i="9"/>
  <c r="S209" i="9"/>
  <c r="S210" i="9"/>
  <c r="S211" i="9"/>
  <c r="S212" i="9"/>
  <c r="S213" i="9"/>
  <c r="S214" i="9"/>
  <c r="S215" i="9"/>
  <c r="S216" i="9"/>
  <c r="S217" i="9"/>
  <c r="S218" i="9"/>
  <c r="S219" i="9"/>
  <c r="S220" i="9"/>
  <c r="S221" i="9"/>
  <c r="S222" i="9"/>
  <c r="S223" i="9"/>
  <c r="S224" i="9"/>
  <c r="S225" i="9"/>
  <c r="S226" i="9"/>
  <c r="S227" i="9"/>
  <c r="S228" i="9"/>
  <c r="S229" i="9"/>
  <c r="S230" i="9"/>
  <c r="S231" i="9"/>
  <c r="S232" i="9"/>
  <c r="S233" i="9"/>
  <c r="S234" i="9"/>
  <c r="S235" i="9"/>
  <c r="S236" i="9"/>
  <c r="S237" i="9"/>
  <c r="S238" i="9"/>
  <c r="S239" i="9"/>
  <c r="S240" i="9"/>
  <c r="S241" i="9"/>
  <c r="S242" i="9"/>
  <c r="S243" i="9"/>
  <c r="S244" i="9"/>
  <c r="S245" i="9"/>
  <c r="S246" i="9"/>
  <c r="S247" i="9"/>
  <c r="S248" i="9"/>
  <c r="S249" i="9"/>
  <c r="S250" i="9"/>
  <c r="S251" i="9"/>
  <c r="S252" i="9"/>
  <c r="S253" i="9"/>
  <c r="S254" i="9"/>
  <c r="S255" i="9"/>
  <c r="S256" i="9"/>
  <c r="S257" i="9"/>
  <c r="S258" i="9"/>
  <c r="S259" i="9"/>
  <c r="S260" i="9"/>
  <c r="S261" i="9"/>
  <c r="S262" i="9"/>
  <c r="S263" i="9"/>
  <c r="S264" i="9"/>
  <c r="S265" i="9"/>
  <c r="S266" i="9"/>
  <c r="S267" i="9"/>
  <c r="S268" i="9"/>
  <c r="S269" i="9"/>
  <c r="S270" i="9"/>
  <c r="S271" i="9"/>
  <c r="S272" i="9"/>
  <c r="S273" i="9"/>
  <c r="S274" i="9"/>
  <c r="S275" i="9"/>
  <c r="S276" i="9"/>
  <c r="S277" i="9"/>
  <c r="S278" i="9"/>
  <c r="S279" i="9"/>
  <c r="S280" i="9"/>
  <c r="S281" i="9"/>
  <c r="S282" i="9"/>
  <c r="S283" i="9"/>
  <c r="S284" i="9"/>
  <c r="S285" i="9"/>
  <c r="S286" i="9"/>
  <c r="S287" i="9"/>
  <c r="S288" i="9"/>
  <c r="S289" i="9"/>
  <c r="S290" i="9"/>
  <c r="S291" i="9"/>
  <c r="S292" i="9"/>
  <c r="S293" i="9"/>
  <c r="S294" i="9"/>
  <c r="S295" i="9"/>
  <c r="S296" i="9"/>
  <c r="S297" i="9"/>
  <c r="S298" i="9"/>
  <c r="S299" i="9"/>
  <c r="S300" i="9"/>
  <c r="S301" i="9"/>
  <c r="S302" i="9"/>
  <c r="S303" i="9"/>
  <c r="S304" i="9"/>
  <c r="S305" i="9"/>
  <c r="S306" i="9"/>
  <c r="S307" i="9"/>
  <c r="S308" i="9"/>
  <c r="S309" i="9"/>
  <c r="S310" i="9"/>
  <c r="S311" i="9"/>
  <c r="S312" i="9"/>
  <c r="S313" i="9"/>
  <c r="S314" i="9"/>
  <c r="S315" i="9"/>
  <c r="S316" i="9"/>
  <c r="S317" i="9"/>
  <c r="S318" i="9"/>
  <c r="S319" i="9"/>
  <c r="S320" i="9"/>
  <c r="S321" i="9"/>
  <c r="S322" i="9"/>
  <c r="S323" i="9"/>
  <c r="S324" i="9"/>
  <c r="S325" i="9"/>
  <c r="S326" i="9"/>
  <c r="S327" i="9"/>
  <c r="S328" i="9"/>
  <c r="S329" i="9"/>
  <c r="S330" i="9"/>
  <c r="S331" i="9"/>
  <c r="S332" i="9"/>
  <c r="S333" i="9"/>
  <c r="S334" i="9"/>
  <c r="S335" i="9"/>
  <c r="S336" i="9"/>
  <c r="S337" i="9"/>
  <c r="S338" i="9"/>
  <c r="S339" i="9"/>
  <c r="S340" i="9"/>
  <c r="S341" i="9"/>
  <c r="S342" i="9"/>
  <c r="S343" i="9"/>
  <c r="S344" i="9"/>
  <c r="S345" i="9"/>
  <c r="S346" i="9"/>
  <c r="S347" i="9"/>
  <c r="S348" i="9"/>
  <c r="S349" i="9"/>
  <c r="S350" i="9"/>
  <c r="S351" i="9"/>
  <c r="S352" i="9"/>
  <c r="S353" i="9"/>
  <c r="S354" i="9"/>
  <c r="S355" i="9"/>
  <c r="S356" i="9"/>
  <c r="S357" i="9"/>
  <c r="S358" i="9"/>
  <c r="S359" i="9"/>
  <c r="S360" i="9"/>
  <c r="S361" i="9"/>
  <c r="S362" i="9"/>
  <c r="S363" i="9"/>
  <c r="S364" i="9"/>
  <c r="S365" i="9"/>
  <c r="S366" i="9"/>
  <c r="S367" i="9"/>
  <c r="S368" i="9"/>
  <c r="S369" i="9"/>
  <c r="S370" i="9"/>
  <c r="S371" i="9"/>
  <c r="S372" i="9"/>
  <c r="S373" i="9"/>
  <c r="S374" i="9"/>
  <c r="S375" i="9"/>
  <c r="S376" i="9"/>
  <c r="S377" i="9"/>
  <c r="S378" i="9"/>
  <c r="S379" i="9"/>
  <c r="S380" i="9"/>
  <c r="S381" i="9"/>
  <c r="S382" i="9"/>
  <c r="S383" i="9"/>
  <c r="S384" i="9"/>
  <c r="S385" i="9"/>
  <c r="S386" i="9"/>
  <c r="S387" i="9"/>
  <c r="S388" i="9"/>
  <c r="S389" i="9"/>
  <c r="S390" i="9"/>
  <c r="S391" i="9"/>
  <c r="S392" i="9"/>
  <c r="S393" i="9"/>
  <c r="S394" i="9"/>
  <c r="S395" i="9"/>
  <c r="S396" i="9"/>
  <c r="S397" i="9"/>
  <c r="S398" i="9"/>
  <c r="S399" i="9"/>
  <c r="S400" i="9"/>
  <c r="S401" i="9"/>
  <c r="S402" i="9"/>
  <c r="S403" i="9"/>
  <c r="S404" i="9"/>
  <c r="S405" i="9"/>
  <c r="S406" i="9"/>
  <c r="S407" i="9"/>
  <c r="S408" i="9"/>
  <c r="S409" i="9"/>
  <c r="S410" i="9"/>
  <c r="S411" i="9"/>
  <c r="S412" i="9"/>
  <c r="S413" i="9"/>
  <c r="S414" i="9"/>
  <c r="S415" i="9"/>
  <c r="S416" i="9"/>
  <c r="S417" i="9"/>
  <c r="S418" i="9"/>
  <c r="S419" i="9"/>
  <c r="S420" i="9"/>
  <c r="S421" i="9"/>
  <c r="S422" i="9"/>
  <c r="S423" i="9"/>
  <c r="S424" i="9"/>
  <c r="S425" i="9"/>
  <c r="S426" i="9"/>
  <c r="S427" i="9"/>
  <c r="S428" i="9"/>
  <c r="S429" i="9"/>
  <c r="S430" i="9"/>
  <c r="S431" i="9"/>
  <c r="S432" i="9"/>
  <c r="S433" i="9"/>
  <c r="S434" i="9"/>
  <c r="S435" i="9"/>
  <c r="S436" i="9"/>
  <c r="S437" i="9"/>
  <c r="S438" i="9"/>
  <c r="S439" i="9"/>
  <c r="S440" i="9"/>
  <c r="S441" i="9"/>
  <c r="S442" i="9"/>
  <c r="S443" i="9"/>
  <c r="S444" i="9"/>
  <c r="S445" i="9"/>
  <c r="S446" i="9"/>
  <c r="S447" i="9"/>
  <c r="S448" i="9"/>
  <c r="S449" i="9"/>
  <c r="S450" i="9"/>
  <c r="S451" i="9"/>
  <c r="S452" i="9"/>
  <c r="S453" i="9"/>
  <c r="S454" i="9"/>
  <c r="S455" i="9"/>
  <c r="S456" i="9"/>
  <c r="S457" i="9"/>
  <c r="S458" i="9"/>
  <c r="S459" i="9"/>
  <c r="S460" i="9"/>
  <c r="S461" i="9"/>
  <c r="S462" i="9"/>
  <c r="S463" i="9"/>
  <c r="S464" i="9"/>
  <c r="S465" i="9"/>
  <c r="S466" i="9"/>
  <c r="S467" i="9"/>
  <c r="S468" i="9"/>
  <c r="S469" i="9"/>
  <c r="S470" i="9"/>
  <c r="S471" i="9"/>
  <c r="S472" i="9"/>
  <c r="S473" i="9"/>
  <c r="S474" i="9"/>
  <c r="S475" i="9"/>
  <c r="S476" i="9"/>
  <c r="S477" i="9"/>
  <c r="S478" i="9"/>
  <c r="S479" i="9"/>
  <c r="S480" i="9"/>
  <c r="S481" i="9"/>
  <c r="S482" i="9"/>
  <c r="S483" i="9"/>
  <c r="S484" i="9"/>
  <c r="S485" i="9"/>
  <c r="S486" i="9"/>
  <c r="S487" i="9"/>
  <c r="S488" i="9"/>
  <c r="S489" i="9"/>
  <c r="S490" i="9"/>
  <c r="S491" i="9"/>
  <c r="S492" i="9"/>
  <c r="S493" i="9"/>
  <c r="S494" i="9"/>
  <c r="S495" i="9"/>
  <c r="S496" i="9"/>
  <c r="S497" i="9"/>
  <c r="S498" i="9"/>
  <c r="S499" i="9"/>
  <c r="S500" i="9"/>
  <c r="S501" i="9"/>
  <c r="S502" i="9"/>
  <c r="S503" i="9"/>
  <c r="S504" i="9"/>
  <c r="S505" i="9"/>
  <c r="S506" i="9"/>
  <c r="S507" i="9"/>
  <c r="S508" i="9"/>
  <c r="S509" i="9"/>
  <c r="S510" i="9"/>
  <c r="S511" i="9"/>
  <c r="S512" i="9"/>
  <c r="S513" i="9"/>
  <c r="S514" i="9"/>
  <c r="S515" i="9"/>
  <c r="S516" i="9"/>
  <c r="S517" i="9"/>
  <c r="S518" i="9"/>
  <c r="S519" i="9"/>
  <c r="S520" i="9"/>
  <c r="S521" i="9"/>
  <c r="S522" i="9"/>
  <c r="S523" i="9"/>
  <c r="S524" i="9"/>
  <c r="S525" i="9"/>
  <c r="S526" i="9"/>
  <c r="S527" i="9"/>
  <c r="S528" i="9"/>
  <c r="S529" i="9"/>
  <c r="S530" i="9"/>
  <c r="S531" i="9"/>
  <c r="S532" i="9"/>
  <c r="V4" i="9"/>
  <c r="U4" i="9"/>
  <c r="T4" i="9"/>
  <c r="S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89" i="9"/>
  <c r="R90" i="9"/>
  <c r="R91" i="9"/>
  <c r="R92" i="9"/>
  <c r="R93" i="9"/>
  <c r="R94" i="9"/>
  <c r="R95" i="9"/>
  <c r="R96" i="9"/>
  <c r="R97" i="9"/>
  <c r="R98" i="9"/>
  <c r="R99" i="9"/>
  <c r="R100" i="9"/>
  <c r="R101" i="9"/>
  <c r="R102" i="9"/>
  <c r="R103" i="9"/>
  <c r="R104" i="9"/>
  <c r="R105" i="9"/>
  <c r="R106" i="9"/>
  <c r="R107" i="9"/>
  <c r="R108" i="9"/>
  <c r="R109" i="9"/>
  <c r="R110" i="9"/>
  <c r="R111" i="9"/>
  <c r="R112" i="9"/>
  <c r="R113" i="9"/>
  <c r="R114" i="9"/>
  <c r="R115" i="9"/>
  <c r="R116" i="9"/>
  <c r="R117" i="9"/>
  <c r="R118" i="9"/>
  <c r="R119" i="9"/>
  <c r="R120" i="9"/>
  <c r="R121" i="9"/>
  <c r="R122" i="9"/>
  <c r="R123" i="9"/>
  <c r="R124" i="9"/>
  <c r="R125" i="9"/>
  <c r="R126" i="9"/>
  <c r="R127" i="9"/>
  <c r="R128" i="9"/>
  <c r="R129" i="9"/>
  <c r="R130" i="9"/>
  <c r="R131" i="9"/>
  <c r="R132" i="9"/>
  <c r="R133" i="9"/>
  <c r="R134" i="9"/>
  <c r="R135" i="9"/>
  <c r="R136" i="9"/>
  <c r="R137" i="9"/>
  <c r="R138" i="9"/>
  <c r="R139" i="9"/>
  <c r="R140" i="9"/>
  <c r="R141" i="9"/>
  <c r="R142" i="9"/>
  <c r="R143" i="9"/>
  <c r="R144" i="9"/>
  <c r="R145" i="9"/>
  <c r="R146" i="9"/>
  <c r="R147" i="9"/>
  <c r="R148" i="9"/>
  <c r="R149" i="9"/>
  <c r="R150" i="9"/>
  <c r="R151" i="9"/>
  <c r="R152" i="9"/>
  <c r="R153" i="9"/>
  <c r="R154" i="9"/>
  <c r="R155" i="9"/>
  <c r="R156" i="9"/>
  <c r="R157" i="9"/>
  <c r="R158" i="9"/>
  <c r="R159" i="9"/>
  <c r="R160" i="9"/>
  <c r="R161" i="9"/>
  <c r="R162" i="9"/>
  <c r="R163" i="9"/>
  <c r="R164" i="9"/>
  <c r="R165" i="9"/>
  <c r="R166" i="9"/>
  <c r="R167" i="9"/>
  <c r="R168" i="9"/>
  <c r="R169" i="9"/>
  <c r="R170" i="9"/>
  <c r="R171" i="9"/>
  <c r="R172" i="9"/>
  <c r="R173" i="9"/>
  <c r="R174" i="9"/>
  <c r="R175" i="9"/>
  <c r="R176" i="9"/>
  <c r="R177" i="9"/>
  <c r="R178" i="9"/>
  <c r="R179" i="9"/>
  <c r="R180" i="9"/>
  <c r="R181" i="9"/>
  <c r="R182" i="9"/>
  <c r="R183" i="9"/>
  <c r="R184" i="9"/>
  <c r="R185" i="9"/>
  <c r="R186" i="9"/>
  <c r="R187" i="9"/>
  <c r="R188" i="9"/>
  <c r="R189" i="9"/>
  <c r="R190" i="9"/>
  <c r="R191" i="9"/>
  <c r="R192" i="9"/>
  <c r="R193" i="9"/>
  <c r="R194" i="9"/>
  <c r="R195" i="9"/>
  <c r="R196" i="9"/>
  <c r="R197" i="9"/>
  <c r="R198" i="9"/>
  <c r="R199" i="9"/>
  <c r="R200" i="9"/>
  <c r="R201" i="9"/>
  <c r="R202" i="9"/>
  <c r="R203" i="9"/>
  <c r="R204" i="9"/>
  <c r="R205" i="9"/>
  <c r="R206" i="9"/>
  <c r="R207" i="9"/>
  <c r="R208" i="9"/>
  <c r="R209" i="9"/>
  <c r="R210" i="9"/>
  <c r="R211" i="9"/>
  <c r="R212" i="9"/>
  <c r="R213" i="9"/>
  <c r="R214" i="9"/>
  <c r="R215" i="9"/>
  <c r="R216" i="9"/>
  <c r="R217" i="9"/>
  <c r="R218" i="9"/>
  <c r="R219" i="9"/>
  <c r="R220" i="9"/>
  <c r="R221" i="9"/>
  <c r="R222" i="9"/>
  <c r="R223" i="9"/>
  <c r="R224" i="9"/>
  <c r="R225" i="9"/>
  <c r="R226" i="9"/>
  <c r="R227" i="9"/>
  <c r="R228" i="9"/>
  <c r="R229" i="9"/>
  <c r="R230" i="9"/>
  <c r="R231" i="9"/>
  <c r="R232" i="9"/>
  <c r="R233" i="9"/>
  <c r="R234" i="9"/>
  <c r="R235" i="9"/>
  <c r="R236" i="9"/>
  <c r="R237" i="9"/>
  <c r="R238" i="9"/>
  <c r="R239" i="9"/>
  <c r="R240" i="9"/>
  <c r="R241" i="9"/>
  <c r="R242" i="9"/>
  <c r="R243" i="9"/>
  <c r="R244" i="9"/>
  <c r="R245" i="9"/>
  <c r="R246" i="9"/>
  <c r="R247" i="9"/>
  <c r="R248" i="9"/>
  <c r="R249" i="9"/>
  <c r="R250" i="9"/>
  <c r="R251" i="9"/>
  <c r="R252" i="9"/>
  <c r="R253" i="9"/>
  <c r="R254" i="9"/>
  <c r="R255" i="9"/>
  <c r="R256" i="9"/>
  <c r="R257" i="9"/>
  <c r="R258" i="9"/>
  <c r="R259" i="9"/>
  <c r="R260" i="9"/>
  <c r="R261" i="9"/>
  <c r="R262" i="9"/>
  <c r="R263" i="9"/>
  <c r="R264" i="9"/>
  <c r="R265" i="9"/>
  <c r="R266" i="9"/>
  <c r="R267" i="9"/>
  <c r="R268" i="9"/>
  <c r="R269" i="9"/>
  <c r="R270" i="9"/>
  <c r="R271" i="9"/>
  <c r="R272" i="9"/>
  <c r="R273" i="9"/>
  <c r="R274" i="9"/>
  <c r="R275" i="9"/>
  <c r="R276" i="9"/>
  <c r="R277" i="9"/>
  <c r="R278" i="9"/>
  <c r="R279" i="9"/>
  <c r="R280" i="9"/>
  <c r="R281" i="9"/>
  <c r="R282" i="9"/>
  <c r="R283" i="9"/>
  <c r="R284" i="9"/>
  <c r="R285" i="9"/>
  <c r="R286" i="9"/>
  <c r="R287" i="9"/>
  <c r="R288" i="9"/>
  <c r="R289" i="9"/>
  <c r="R290" i="9"/>
  <c r="R291" i="9"/>
  <c r="R292" i="9"/>
  <c r="R293" i="9"/>
  <c r="R294" i="9"/>
  <c r="R295" i="9"/>
  <c r="R296" i="9"/>
  <c r="R297" i="9"/>
  <c r="R298" i="9"/>
  <c r="R299" i="9"/>
  <c r="R300" i="9"/>
  <c r="R301" i="9"/>
  <c r="R302" i="9"/>
  <c r="R303" i="9"/>
  <c r="R304" i="9"/>
  <c r="R305" i="9"/>
  <c r="R306" i="9"/>
  <c r="R307" i="9"/>
  <c r="R308" i="9"/>
  <c r="R309" i="9"/>
  <c r="R310" i="9"/>
  <c r="R311" i="9"/>
  <c r="R312" i="9"/>
  <c r="R313" i="9"/>
  <c r="R314" i="9"/>
  <c r="R315" i="9"/>
  <c r="R316" i="9"/>
  <c r="R317" i="9"/>
  <c r="R318" i="9"/>
  <c r="R319" i="9"/>
  <c r="R320" i="9"/>
  <c r="R321" i="9"/>
  <c r="R322" i="9"/>
  <c r="R323" i="9"/>
  <c r="R324" i="9"/>
  <c r="R325" i="9"/>
  <c r="R326" i="9"/>
  <c r="R327" i="9"/>
  <c r="R328" i="9"/>
  <c r="R329" i="9"/>
  <c r="R330" i="9"/>
  <c r="R331" i="9"/>
  <c r="R332" i="9"/>
  <c r="R333" i="9"/>
  <c r="R334" i="9"/>
  <c r="R335" i="9"/>
  <c r="R336" i="9"/>
  <c r="R337" i="9"/>
  <c r="R338" i="9"/>
  <c r="R339" i="9"/>
  <c r="R340" i="9"/>
  <c r="R341" i="9"/>
  <c r="R342" i="9"/>
  <c r="R343" i="9"/>
  <c r="R344" i="9"/>
  <c r="R345" i="9"/>
  <c r="R346" i="9"/>
  <c r="R347" i="9"/>
  <c r="R348" i="9"/>
  <c r="R349" i="9"/>
  <c r="R350" i="9"/>
  <c r="R351" i="9"/>
  <c r="R352" i="9"/>
  <c r="R353" i="9"/>
  <c r="R354" i="9"/>
  <c r="R355" i="9"/>
  <c r="R356" i="9"/>
  <c r="R357" i="9"/>
  <c r="R358" i="9"/>
  <c r="R359" i="9"/>
  <c r="R360" i="9"/>
  <c r="R361" i="9"/>
  <c r="R362" i="9"/>
  <c r="R363" i="9"/>
  <c r="R364" i="9"/>
  <c r="R365" i="9"/>
  <c r="R366" i="9"/>
  <c r="R367" i="9"/>
  <c r="R368" i="9"/>
  <c r="R369" i="9"/>
  <c r="R370" i="9"/>
  <c r="R371" i="9"/>
  <c r="R372" i="9"/>
  <c r="R373" i="9"/>
  <c r="R374" i="9"/>
  <c r="R375" i="9"/>
  <c r="R376" i="9"/>
  <c r="R377" i="9"/>
  <c r="R378" i="9"/>
  <c r="R379" i="9"/>
  <c r="R380" i="9"/>
  <c r="R381" i="9"/>
  <c r="R382" i="9"/>
  <c r="R383" i="9"/>
  <c r="R384" i="9"/>
  <c r="R385" i="9"/>
  <c r="R386" i="9"/>
  <c r="R387" i="9"/>
  <c r="R388" i="9"/>
  <c r="R389" i="9"/>
  <c r="R390" i="9"/>
  <c r="R391" i="9"/>
  <c r="R392" i="9"/>
  <c r="R393" i="9"/>
  <c r="R394" i="9"/>
  <c r="R395" i="9"/>
  <c r="R396" i="9"/>
  <c r="R397" i="9"/>
  <c r="R398" i="9"/>
  <c r="R399" i="9"/>
  <c r="R400" i="9"/>
  <c r="R401" i="9"/>
  <c r="R402" i="9"/>
  <c r="R403" i="9"/>
  <c r="R404" i="9"/>
  <c r="R405" i="9"/>
  <c r="R406" i="9"/>
  <c r="R407" i="9"/>
  <c r="R408" i="9"/>
  <c r="R409" i="9"/>
  <c r="R410" i="9"/>
  <c r="R411" i="9"/>
  <c r="R412" i="9"/>
  <c r="R413" i="9"/>
  <c r="R414" i="9"/>
  <c r="R415" i="9"/>
  <c r="R416" i="9"/>
  <c r="R417" i="9"/>
  <c r="R418" i="9"/>
  <c r="R419" i="9"/>
  <c r="R420" i="9"/>
  <c r="R421" i="9"/>
  <c r="R422" i="9"/>
  <c r="R423" i="9"/>
  <c r="R424" i="9"/>
  <c r="R425" i="9"/>
  <c r="R426" i="9"/>
  <c r="R427" i="9"/>
  <c r="R428" i="9"/>
  <c r="R429" i="9"/>
  <c r="R430" i="9"/>
  <c r="R431" i="9"/>
  <c r="R432" i="9"/>
  <c r="R433" i="9"/>
  <c r="R434" i="9"/>
  <c r="R435" i="9"/>
  <c r="R436" i="9"/>
  <c r="R437" i="9"/>
  <c r="R438" i="9"/>
  <c r="R439" i="9"/>
  <c r="R440" i="9"/>
  <c r="R441" i="9"/>
  <c r="R442" i="9"/>
  <c r="R443" i="9"/>
  <c r="R444" i="9"/>
  <c r="R445" i="9"/>
  <c r="R446" i="9"/>
  <c r="R447" i="9"/>
  <c r="R448" i="9"/>
  <c r="R449" i="9"/>
  <c r="R450" i="9"/>
  <c r="R451" i="9"/>
  <c r="R452" i="9"/>
  <c r="R453" i="9"/>
  <c r="R454" i="9"/>
  <c r="R455" i="9"/>
  <c r="R456" i="9"/>
  <c r="R457" i="9"/>
  <c r="R458" i="9"/>
  <c r="R459" i="9"/>
  <c r="R460" i="9"/>
  <c r="R461" i="9"/>
  <c r="R462" i="9"/>
  <c r="R463" i="9"/>
  <c r="R464" i="9"/>
  <c r="R465" i="9"/>
  <c r="R466" i="9"/>
  <c r="R467" i="9"/>
  <c r="R468" i="9"/>
  <c r="R469" i="9"/>
  <c r="R470" i="9"/>
  <c r="R471" i="9"/>
  <c r="R472" i="9"/>
  <c r="R473" i="9"/>
  <c r="R474" i="9"/>
  <c r="R475" i="9"/>
  <c r="R476" i="9"/>
  <c r="R477" i="9"/>
  <c r="R478" i="9"/>
  <c r="R479" i="9"/>
  <c r="R480" i="9"/>
  <c r="R481" i="9"/>
  <c r="R482" i="9"/>
  <c r="R483" i="9"/>
  <c r="R484" i="9"/>
  <c r="R485" i="9"/>
  <c r="R486" i="9"/>
  <c r="R487" i="9"/>
  <c r="R488" i="9"/>
  <c r="R489" i="9"/>
  <c r="R490" i="9"/>
  <c r="R491" i="9"/>
  <c r="R492" i="9"/>
  <c r="R493" i="9"/>
  <c r="R494" i="9"/>
  <c r="R495" i="9"/>
  <c r="R496" i="9"/>
  <c r="R497" i="9"/>
  <c r="R498" i="9"/>
  <c r="R499" i="9"/>
  <c r="R500" i="9"/>
  <c r="R501" i="9"/>
  <c r="R502" i="9"/>
  <c r="R503" i="9"/>
  <c r="R504" i="9"/>
  <c r="R505" i="9"/>
  <c r="R506" i="9"/>
  <c r="R507" i="9"/>
  <c r="R508" i="9"/>
  <c r="R509" i="9"/>
  <c r="R510" i="9"/>
  <c r="R511" i="9"/>
  <c r="R512" i="9"/>
  <c r="R513" i="9"/>
  <c r="R514" i="9"/>
  <c r="R515" i="9"/>
  <c r="R516" i="9"/>
  <c r="R517" i="9"/>
  <c r="R518" i="9"/>
  <c r="R519" i="9"/>
  <c r="R520" i="9"/>
  <c r="R521" i="9"/>
  <c r="R522" i="9"/>
  <c r="R523" i="9"/>
  <c r="R524" i="9"/>
  <c r="R525" i="9"/>
  <c r="R526" i="9"/>
  <c r="R527" i="9"/>
  <c r="R528" i="9"/>
  <c r="R529" i="9"/>
  <c r="R530" i="9"/>
  <c r="R531" i="9"/>
  <c r="R532" i="9"/>
  <c r="R4" i="9"/>
  <c r="D10" i="16" l="1"/>
  <c r="E10" i="16" s="1"/>
  <c r="D11" i="16" s="1"/>
  <c r="E11" i="16" s="1"/>
  <c r="F12" i="16" s="1"/>
  <c r="G12" i="16" s="1"/>
  <c r="AA16" i="9"/>
  <c r="AA17" i="9"/>
  <c r="AA18" i="9"/>
  <c r="AA14" i="9"/>
  <c r="AA15" i="9"/>
  <c r="Z9" i="9"/>
  <c r="Z8" i="9"/>
  <c r="Z7" i="9"/>
  <c r="Z6" i="9"/>
  <c r="Z10" i="9"/>
  <c r="Z5" i="9"/>
  <c r="Y1" i="9"/>
  <c r="K23" i="2"/>
  <c r="K3" i="2"/>
  <c r="K4" i="2"/>
  <c r="AA5" i="9" l="1"/>
  <c r="AB14" i="9" s="1"/>
  <c r="AA9" i="9"/>
  <c r="AB18" i="9" s="1"/>
  <c r="F11" i="16"/>
  <c r="G11" i="16" s="1"/>
  <c r="D12" i="16"/>
  <c r="E12" i="16" s="1"/>
  <c r="AA6" i="9"/>
  <c r="AB15" i="9" s="1"/>
  <c r="AA7" i="9"/>
  <c r="AB16" i="9" s="1"/>
  <c r="AA10" i="9"/>
  <c r="AA8" i="9"/>
  <c r="AB17" i="9" s="1"/>
  <c r="AD18" i="9"/>
  <c r="AD14" i="9"/>
  <c r="AD17" i="9"/>
  <c r="AD15" i="9"/>
  <c r="AD16" i="9"/>
  <c r="K5" i="2"/>
  <c r="K1" i="2"/>
  <c r="F2" i="4"/>
  <c r="G2" i="4" s="1"/>
  <c r="F3" i="4"/>
  <c r="G3" i="4" s="1"/>
  <c r="F4" i="4"/>
  <c r="G4" i="4" s="1"/>
  <c r="F5" i="4"/>
  <c r="G5" i="4" s="1"/>
  <c r="F6" i="4"/>
  <c r="G6" i="4" s="1"/>
  <c r="F7" i="4"/>
  <c r="G7" i="4" s="1"/>
  <c r="F8" i="4"/>
  <c r="G8" i="4" s="1"/>
  <c r="F9" i="4"/>
  <c r="G9" i="4" s="1"/>
  <c r="F10" i="4"/>
  <c r="G10" i="4" s="1"/>
  <c r="F11" i="4"/>
  <c r="G11" i="4" s="1"/>
  <c r="F12" i="4"/>
  <c r="G12" i="4" s="1"/>
  <c r="F13" i="4"/>
  <c r="G13" i="4" s="1"/>
  <c r="F14" i="4"/>
  <c r="G14" i="4" s="1"/>
  <c r="F15" i="4"/>
  <c r="G15" i="4" s="1"/>
  <c r="F16" i="4"/>
  <c r="G16" i="4" s="1"/>
  <c r="F17" i="4"/>
  <c r="G17" i="4" s="1"/>
  <c r="F18" i="4"/>
  <c r="G18" i="4" s="1"/>
  <c r="F19" i="4"/>
  <c r="G19" i="4" s="1"/>
  <c r="F20" i="4"/>
  <c r="G20" i="4" s="1"/>
  <c r="F21" i="4"/>
  <c r="G21" i="4" s="1"/>
  <c r="F22" i="4"/>
  <c r="G22" i="4" s="1"/>
  <c r="F23" i="4"/>
  <c r="G23" i="4" s="1"/>
  <c r="F24" i="4"/>
  <c r="G24" i="4" s="1"/>
  <c r="F25" i="4"/>
  <c r="G25" i="4" s="1"/>
  <c r="F26" i="4"/>
  <c r="G26" i="4" s="1"/>
  <c r="F27" i="4"/>
  <c r="G27" i="4" s="1"/>
  <c r="F28" i="4"/>
  <c r="G28" i="4" s="1"/>
  <c r="F29" i="4"/>
  <c r="G29" i="4" s="1"/>
  <c r="F30" i="4"/>
  <c r="G30" i="4" s="1"/>
  <c r="F31" i="4"/>
  <c r="G31" i="4" s="1"/>
  <c r="F32" i="4"/>
  <c r="G32" i="4" s="1"/>
  <c r="F33" i="4"/>
  <c r="G33" i="4" s="1"/>
  <c r="F34" i="4"/>
  <c r="G34" i="4" s="1"/>
  <c r="F35" i="4"/>
  <c r="G35" i="4" s="1"/>
  <c r="F36" i="4"/>
  <c r="G36" i="4" s="1"/>
  <c r="F37" i="4"/>
  <c r="G37" i="4" s="1"/>
  <c r="F38" i="4"/>
  <c r="G38" i="4" s="1"/>
  <c r="F39" i="4"/>
  <c r="G39" i="4" s="1"/>
  <c r="F40" i="4"/>
  <c r="G40" i="4" s="1"/>
  <c r="F41" i="4"/>
  <c r="G41" i="4" s="1"/>
  <c r="F42" i="4"/>
  <c r="G42" i="4" s="1"/>
  <c r="F43" i="4"/>
  <c r="G43" i="4" s="1"/>
  <c r="F44" i="4"/>
  <c r="G44" i="4" s="1"/>
  <c r="F45" i="4"/>
  <c r="G45" i="4" s="1"/>
  <c r="F46" i="4"/>
  <c r="G46" i="4" s="1"/>
  <c r="F47" i="4"/>
  <c r="G47" i="4" s="1"/>
  <c r="F48" i="4"/>
  <c r="G48" i="4" s="1"/>
  <c r="F49" i="4"/>
  <c r="G49" i="4" s="1"/>
  <c r="F50" i="4"/>
  <c r="G50" i="4" s="1"/>
  <c r="F51" i="4"/>
  <c r="G51" i="4" s="1"/>
  <c r="F52" i="4"/>
  <c r="G52" i="4" s="1"/>
  <c r="F53" i="4"/>
  <c r="G53" i="4" s="1"/>
  <c r="F54" i="4"/>
  <c r="G54" i="4" s="1"/>
  <c r="F55" i="4"/>
  <c r="G55" i="4" s="1"/>
  <c r="F56" i="4"/>
  <c r="G56" i="4" s="1"/>
  <c r="F57" i="4"/>
  <c r="G57" i="4" s="1"/>
  <c r="F58" i="4"/>
  <c r="G58" i="4" s="1"/>
  <c r="F59" i="4"/>
  <c r="G59" i="4" s="1"/>
  <c r="F60" i="4"/>
  <c r="G60" i="4" s="1"/>
  <c r="F61" i="4"/>
  <c r="G61" i="4" s="1"/>
  <c r="F62" i="4"/>
  <c r="G62" i="4" s="1"/>
  <c r="F63" i="4"/>
  <c r="G63" i="4" s="1"/>
  <c r="F64" i="4"/>
  <c r="G64" i="4" s="1"/>
  <c r="F65" i="4"/>
  <c r="G65" i="4" s="1"/>
  <c r="F66" i="4"/>
  <c r="G66" i="4" s="1"/>
  <c r="F67" i="4"/>
  <c r="G67" i="4" s="1"/>
  <c r="F68" i="4"/>
  <c r="G68" i="4" s="1"/>
  <c r="F69" i="4"/>
  <c r="G69" i="4" s="1"/>
  <c r="F70" i="4"/>
  <c r="G70" i="4" s="1"/>
  <c r="F71" i="4"/>
  <c r="G71" i="4" s="1"/>
  <c r="F72" i="4"/>
  <c r="G72" i="4" s="1"/>
  <c r="F73" i="4"/>
  <c r="G73" i="4" s="1"/>
  <c r="F74" i="4"/>
  <c r="G74" i="4" s="1"/>
  <c r="F75" i="4"/>
  <c r="G75" i="4" s="1"/>
  <c r="F76" i="4"/>
  <c r="G76" i="4" s="1"/>
  <c r="F77" i="4"/>
  <c r="G77" i="4" s="1"/>
  <c r="F78" i="4"/>
  <c r="G78" i="4" s="1"/>
  <c r="F79" i="4"/>
  <c r="G79" i="4" s="1"/>
  <c r="F80" i="4"/>
  <c r="G80" i="4" s="1"/>
  <c r="F81" i="4"/>
  <c r="G81" i="4" s="1"/>
  <c r="F82" i="4"/>
  <c r="G82" i="4" s="1"/>
  <c r="F83" i="4"/>
  <c r="G83" i="4" s="1"/>
  <c r="F84" i="4"/>
  <c r="G84" i="4" s="1"/>
  <c r="F85" i="4"/>
  <c r="G85" i="4" s="1"/>
  <c r="F86" i="4"/>
  <c r="G86" i="4" s="1"/>
  <c r="F87" i="4"/>
  <c r="G87" i="4" s="1"/>
  <c r="F88" i="4"/>
  <c r="G88" i="4" s="1"/>
  <c r="F89" i="4"/>
  <c r="G89" i="4" s="1"/>
  <c r="F90" i="4"/>
  <c r="G90" i="4" s="1"/>
  <c r="F91" i="4"/>
  <c r="G91" i="4" s="1"/>
  <c r="F92" i="4"/>
  <c r="G92" i="4" s="1"/>
  <c r="F93" i="4"/>
  <c r="G93" i="4" s="1"/>
  <c r="F94" i="4"/>
  <c r="G94" i="4" s="1"/>
  <c r="F95" i="4"/>
  <c r="G95" i="4" s="1"/>
  <c r="F96" i="4"/>
  <c r="G96" i="4" s="1"/>
  <c r="F97" i="4"/>
  <c r="G97" i="4" s="1"/>
  <c r="F98" i="4"/>
  <c r="G98" i="4" s="1"/>
  <c r="F99" i="4"/>
  <c r="G99" i="4" s="1"/>
  <c r="F100" i="4"/>
  <c r="G100" i="4" s="1"/>
  <c r="F101" i="4"/>
  <c r="G101" i="4" s="1"/>
  <c r="F102" i="4"/>
  <c r="G102" i="4" s="1"/>
  <c r="F103" i="4"/>
  <c r="G103" i="4" s="1"/>
  <c r="F104" i="4"/>
  <c r="G104" i="4" s="1"/>
  <c r="F105" i="4"/>
  <c r="G105" i="4" s="1"/>
  <c r="F106" i="4"/>
  <c r="G106" i="4" s="1"/>
  <c r="F107" i="4"/>
  <c r="G107" i="4" s="1"/>
  <c r="F108" i="4"/>
  <c r="G108" i="4" s="1"/>
  <c r="F109" i="4"/>
  <c r="G109" i="4" s="1"/>
  <c r="F110" i="4"/>
  <c r="G110" i="4" s="1"/>
  <c r="F111" i="4"/>
  <c r="G111" i="4" s="1"/>
  <c r="F112" i="4"/>
  <c r="G112" i="4" s="1"/>
  <c r="F113" i="4"/>
  <c r="G113" i="4" s="1"/>
  <c r="F114" i="4"/>
  <c r="G114" i="4" s="1"/>
  <c r="F115" i="4"/>
  <c r="G115" i="4" s="1"/>
  <c r="F116" i="4"/>
  <c r="G116" i="4" s="1"/>
  <c r="F117" i="4"/>
  <c r="G117" i="4" s="1"/>
  <c r="F118" i="4"/>
  <c r="G118" i="4" s="1"/>
  <c r="F119" i="4"/>
  <c r="G119" i="4" s="1"/>
  <c r="F120" i="4"/>
  <c r="G120" i="4" s="1"/>
  <c r="F121" i="4"/>
  <c r="G121" i="4" s="1"/>
  <c r="F122" i="4"/>
  <c r="G122" i="4" s="1"/>
  <c r="F123" i="4"/>
  <c r="G123" i="4" s="1"/>
  <c r="F124" i="4"/>
  <c r="G124" i="4" s="1"/>
  <c r="F125" i="4"/>
  <c r="G125" i="4" s="1"/>
  <c r="F126" i="4"/>
  <c r="G126" i="4" s="1"/>
  <c r="F127" i="4"/>
  <c r="G127" i="4" s="1"/>
  <c r="F128" i="4"/>
  <c r="G128" i="4" s="1"/>
  <c r="F129" i="4"/>
  <c r="G129" i="4" s="1"/>
  <c r="F130" i="4"/>
  <c r="G130" i="4" s="1"/>
  <c r="F131" i="4"/>
  <c r="G131" i="4" s="1"/>
  <c r="F132" i="4"/>
  <c r="G132" i="4" s="1"/>
  <c r="F133" i="4"/>
  <c r="G133" i="4" s="1"/>
  <c r="F134" i="4"/>
  <c r="G134" i="4" s="1"/>
  <c r="F135" i="4"/>
  <c r="G135" i="4" s="1"/>
  <c r="F136" i="4"/>
  <c r="G136" i="4" s="1"/>
  <c r="F137" i="4"/>
  <c r="G137" i="4" s="1"/>
  <c r="F138" i="4"/>
  <c r="G138" i="4" s="1"/>
  <c r="F139" i="4"/>
  <c r="G139" i="4" s="1"/>
  <c r="F140" i="4"/>
  <c r="G140" i="4" s="1"/>
  <c r="F141" i="4"/>
  <c r="G141" i="4" s="1"/>
  <c r="F142" i="4"/>
  <c r="G142" i="4" s="1"/>
  <c r="F143" i="4"/>
  <c r="G143" i="4" s="1"/>
  <c r="F144" i="4"/>
  <c r="G144" i="4" s="1"/>
  <c r="F145" i="4"/>
  <c r="G145" i="4" s="1"/>
  <c r="F146" i="4"/>
  <c r="G146" i="4" s="1"/>
  <c r="F147" i="4"/>
  <c r="G147" i="4" s="1"/>
  <c r="F148" i="4"/>
  <c r="G148" i="4" s="1"/>
  <c r="F149" i="4"/>
  <c r="G149" i="4" s="1"/>
  <c r="F150" i="4"/>
  <c r="G150" i="4" s="1"/>
  <c r="F151" i="4"/>
  <c r="G151" i="4" s="1"/>
  <c r="F152" i="4"/>
  <c r="G152" i="4" s="1"/>
  <c r="F153" i="4"/>
  <c r="G153" i="4" s="1"/>
  <c r="F154" i="4"/>
  <c r="G154" i="4" s="1"/>
  <c r="F155" i="4"/>
  <c r="G155" i="4" s="1"/>
  <c r="F156" i="4"/>
  <c r="G156" i="4" s="1"/>
  <c r="F157" i="4"/>
  <c r="G157" i="4" s="1"/>
  <c r="F158" i="4"/>
  <c r="G158" i="4" s="1"/>
  <c r="F159" i="4"/>
  <c r="G159" i="4" s="1"/>
  <c r="F160" i="4"/>
  <c r="G160" i="4" s="1"/>
  <c r="F161" i="4"/>
  <c r="G161" i="4" s="1"/>
  <c r="F162" i="4"/>
  <c r="G162" i="4" s="1"/>
  <c r="F163" i="4"/>
  <c r="G163" i="4" s="1"/>
  <c r="F164" i="4"/>
  <c r="G164" i="4" s="1"/>
  <c r="F165" i="4"/>
  <c r="G165" i="4" s="1"/>
  <c r="F166" i="4"/>
  <c r="G166" i="4" s="1"/>
  <c r="F167" i="4"/>
  <c r="G167" i="4" s="1"/>
  <c r="F168" i="4"/>
  <c r="G168" i="4" s="1"/>
  <c r="F169" i="4"/>
  <c r="G169" i="4" s="1"/>
  <c r="F170" i="4"/>
  <c r="G170" i="4" s="1"/>
  <c r="F171" i="4"/>
  <c r="G171" i="4" s="1"/>
  <c r="F172" i="4"/>
  <c r="G172" i="4" s="1"/>
  <c r="F173" i="4"/>
  <c r="G173" i="4" s="1"/>
  <c r="F174" i="4"/>
  <c r="G174" i="4" s="1"/>
  <c r="F175" i="4"/>
  <c r="G175" i="4" s="1"/>
  <c r="F176" i="4"/>
  <c r="G176" i="4" s="1"/>
  <c r="F177" i="4"/>
  <c r="G177" i="4" s="1"/>
  <c r="F178" i="4"/>
  <c r="G178" i="4" s="1"/>
  <c r="F179" i="4"/>
  <c r="G179" i="4" s="1"/>
  <c r="F180" i="4"/>
  <c r="G180" i="4" s="1"/>
  <c r="F181" i="4"/>
  <c r="G181" i="4" s="1"/>
  <c r="F182" i="4"/>
  <c r="G182" i="4" s="1"/>
  <c r="F183" i="4"/>
  <c r="G183" i="4" s="1"/>
  <c r="F184" i="4"/>
  <c r="G184" i="4" s="1"/>
  <c r="F185" i="4"/>
  <c r="G185" i="4" s="1"/>
  <c r="F186" i="4"/>
  <c r="G186" i="4" s="1"/>
  <c r="F187" i="4"/>
  <c r="G187" i="4" s="1"/>
  <c r="F188" i="4"/>
  <c r="G188" i="4" s="1"/>
  <c r="F189" i="4"/>
  <c r="G189" i="4" s="1"/>
  <c r="F190" i="4"/>
  <c r="G190" i="4" s="1"/>
  <c r="F191" i="4"/>
  <c r="G191" i="4" s="1"/>
  <c r="F192" i="4"/>
  <c r="G192" i="4" s="1"/>
  <c r="F193" i="4"/>
  <c r="G193" i="4" s="1"/>
  <c r="F194" i="4"/>
  <c r="G194" i="4" s="1"/>
  <c r="F195" i="4"/>
  <c r="G195" i="4" s="1"/>
  <c r="F196" i="4"/>
  <c r="G196" i="4" s="1"/>
  <c r="F197" i="4"/>
  <c r="G197" i="4" s="1"/>
  <c r="F198" i="4"/>
  <c r="G198" i="4" s="1"/>
  <c r="F199" i="4"/>
  <c r="G199" i="4" s="1"/>
  <c r="F200" i="4"/>
  <c r="G200" i="4" s="1"/>
  <c r="F201" i="4"/>
  <c r="G201" i="4" s="1"/>
  <c r="F202" i="4"/>
  <c r="G202" i="4" s="1"/>
  <c r="F203" i="4"/>
  <c r="G203" i="4" s="1"/>
  <c r="F204" i="4"/>
  <c r="G204" i="4" s="1"/>
  <c r="F205" i="4"/>
  <c r="G205" i="4" s="1"/>
  <c r="F206" i="4"/>
  <c r="G206" i="4" s="1"/>
  <c r="F207" i="4"/>
  <c r="G207" i="4" s="1"/>
  <c r="F208" i="4"/>
  <c r="G208" i="4" s="1"/>
  <c r="F209" i="4"/>
  <c r="G209" i="4" s="1"/>
  <c r="F210" i="4"/>
  <c r="G210" i="4" s="1"/>
  <c r="F211" i="4"/>
  <c r="G211" i="4" s="1"/>
  <c r="F212" i="4"/>
  <c r="G212" i="4" s="1"/>
  <c r="F213" i="4"/>
  <c r="G213" i="4" s="1"/>
  <c r="F214" i="4"/>
  <c r="G214" i="4" s="1"/>
  <c r="F215" i="4"/>
  <c r="G215" i="4" s="1"/>
  <c r="F216" i="4"/>
  <c r="G216" i="4" s="1"/>
  <c r="F217" i="4"/>
  <c r="G217" i="4" s="1"/>
  <c r="F218" i="4"/>
  <c r="G218" i="4" s="1"/>
  <c r="F219" i="4"/>
  <c r="G219" i="4" s="1"/>
  <c r="F220" i="4"/>
  <c r="G220" i="4" s="1"/>
  <c r="F221" i="4"/>
  <c r="G221" i="4" s="1"/>
  <c r="F222" i="4"/>
  <c r="G222" i="4" s="1"/>
  <c r="F223" i="4"/>
  <c r="G223" i="4" s="1"/>
  <c r="F224" i="4"/>
  <c r="G224" i="4" s="1"/>
  <c r="F225" i="4"/>
  <c r="G225" i="4" s="1"/>
  <c r="F226" i="4"/>
  <c r="G226" i="4" s="1"/>
  <c r="F227" i="4"/>
  <c r="G227" i="4" s="1"/>
  <c r="F228" i="4"/>
  <c r="G228" i="4" s="1"/>
  <c r="F229" i="4"/>
  <c r="G229" i="4" s="1"/>
  <c r="F230" i="4"/>
  <c r="G230" i="4" s="1"/>
  <c r="F231" i="4"/>
  <c r="G231" i="4" s="1"/>
  <c r="F232" i="4"/>
  <c r="G232" i="4" s="1"/>
  <c r="F233" i="4"/>
  <c r="G233" i="4" s="1"/>
  <c r="F234" i="4"/>
  <c r="G234" i="4" s="1"/>
  <c r="F235" i="4"/>
  <c r="G235" i="4" s="1"/>
  <c r="F236" i="4"/>
  <c r="G236" i="4" s="1"/>
  <c r="F237" i="4"/>
  <c r="G237" i="4" s="1"/>
  <c r="F238" i="4"/>
  <c r="G238" i="4" s="1"/>
  <c r="F239" i="4"/>
  <c r="G239" i="4" s="1"/>
  <c r="F240" i="4"/>
  <c r="G240" i="4" s="1"/>
  <c r="F241" i="4"/>
  <c r="G241" i="4" s="1"/>
  <c r="F242" i="4"/>
  <c r="G242" i="4" s="1"/>
  <c r="F243" i="4"/>
  <c r="G243" i="4" s="1"/>
  <c r="F244" i="4"/>
  <c r="G244" i="4" s="1"/>
  <c r="F245" i="4"/>
  <c r="G245" i="4" s="1"/>
  <c r="F246" i="4"/>
  <c r="G246" i="4" s="1"/>
  <c r="F247" i="4"/>
  <c r="G247" i="4" s="1"/>
  <c r="F248" i="4"/>
  <c r="G248" i="4" s="1"/>
  <c r="F249" i="4"/>
  <c r="G249" i="4" s="1"/>
  <c r="F250" i="4"/>
  <c r="G250" i="4" s="1"/>
  <c r="F251" i="4"/>
  <c r="G251" i="4" s="1"/>
  <c r="F252" i="4"/>
  <c r="G252" i="4" s="1"/>
  <c r="F253" i="4"/>
  <c r="G253" i="4" s="1"/>
  <c r="F254" i="4"/>
  <c r="G254" i="4" s="1"/>
  <c r="F255" i="4"/>
  <c r="G255" i="4" s="1"/>
  <c r="F256" i="4"/>
  <c r="G256" i="4" s="1"/>
  <c r="F257" i="4"/>
  <c r="G257" i="4" s="1"/>
  <c r="F258" i="4"/>
  <c r="G258" i="4" s="1"/>
  <c r="F259" i="4"/>
  <c r="G259" i="4" s="1"/>
  <c r="F260" i="4"/>
  <c r="G260" i="4" s="1"/>
  <c r="F261" i="4"/>
  <c r="G261" i="4" s="1"/>
  <c r="F262" i="4"/>
  <c r="G262" i="4" s="1"/>
  <c r="F263" i="4"/>
  <c r="G263" i="4" s="1"/>
  <c r="F264" i="4"/>
  <c r="G264" i="4" s="1"/>
  <c r="F265" i="4"/>
  <c r="G265" i="4" s="1"/>
  <c r="F266" i="4"/>
  <c r="G266" i="4" s="1"/>
  <c r="F267" i="4"/>
  <c r="G267" i="4" s="1"/>
  <c r="F268" i="4"/>
  <c r="G268" i="4" s="1"/>
  <c r="F269" i="4"/>
  <c r="G269" i="4" s="1"/>
  <c r="F270" i="4"/>
  <c r="G270" i="4" s="1"/>
  <c r="F271" i="4"/>
  <c r="G271" i="4" s="1"/>
  <c r="F272" i="4"/>
  <c r="G272" i="4" s="1"/>
  <c r="F273" i="4"/>
  <c r="G273" i="4" s="1"/>
  <c r="F274" i="4"/>
  <c r="G274" i="4" s="1"/>
  <c r="F275" i="4"/>
  <c r="G275" i="4" s="1"/>
  <c r="F276" i="4"/>
  <c r="G276" i="4" s="1"/>
  <c r="F277" i="4"/>
  <c r="G277" i="4" s="1"/>
  <c r="F278" i="4"/>
  <c r="G278" i="4" s="1"/>
  <c r="F279" i="4"/>
  <c r="G279" i="4" s="1"/>
  <c r="F280" i="4"/>
  <c r="G280" i="4" s="1"/>
  <c r="F281" i="4"/>
  <c r="G281" i="4" s="1"/>
  <c r="F282" i="4"/>
  <c r="G282" i="4" s="1"/>
  <c r="F283" i="4"/>
  <c r="G283" i="4" s="1"/>
  <c r="F284" i="4"/>
  <c r="G284" i="4" s="1"/>
  <c r="F285" i="4"/>
  <c r="G285" i="4" s="1"/>
  <c r="F286" i="4"/>
  <c r="G286" i="4" s="1"/>
  <c r="F287" i="4"/>
  <c r="G287" i="4" s="1"/>
  <c r="F288" i="4"/>
  <c r="G288" i="4" s="1"/>
  <c r="F289" i="4"/>
  <c r="G289" i="4" s="1"/>
  <c r="F290" i="4"/>
  <c r="G290" i="4" s="1"/>
  <c r="F291" i="4"/>
  <c r="G291" i="4" s="1"/>
  <c r="F292" i="4"/>
  <c r="G292" i="4" s="1"/>
  <c r="F293" i="4"/>
  <c r="G293" i="4" s="1"/>
  <c r="F294" i="4"/>
  <c r="G294" i="4" s="1"/>
  <c r="F295" i="4"/>
  <c r="G295" i="4" s="1"/>
  <c r="F296" i="4"/>
  <c r="G296" i="4" s="1"/>
  <c r="F297" i="4"/>
  <c r="G297" i="4" s="1"/>
  <c r="F298" i="4"/>
  <c r="G298" i="4" s="1"/>
  <c r="F299" i="4"/>
  <c r="G299" i="4" s="1"/>
  <c r="F300" i="4"/>
  <c r="G300" i="4" s="1"/>
  <c r="F301" i="4"/>
  <c r="G301" i="4" s="1"/>
  <c r="F302" i="4"/>
  <c r="G302" i="4" s="1"/>
  <c r="F303" i="4"/>
  <c r="G303" i="4" s="1"/>
  <c r="F304" i="4"/>
  <c r="G304" i="4" s="1"/>
  <c r="F305" i="4"/>
  <c r="G305" i="4" s="1"/>
  <c r="F306" i="4"/>
  <c r="G306" i="4" s="1"/>
  <c r="F307" i="4"/>
  <c r="G307" i="4" s="1"/>
  <c r="F308" i="4"/>
  <c r="G308" i="4" s="1"/>
  <c r="F309" i="4"/>
  <c r="G309" i="4" s="1"/>
  <c r="F310" i="4"/>
  <c r="G310" i="4" s="1"/>
  <c r="F311" i="4"/>
  <c r="G311" i="4" s="1"/>
  <c r="F312" i="4"/>
  <c r="G312" i="4" s="1"/>
  <c r="F313" i="4"/>
  <c r="G313" i="4" s="1"/>
  <c r="F314" i="4"/>
  <c r="G314" i="4" s="1"/>
  <c r="F315" i="4"/>
  <c r="G315" i="4" s="1"/>
  <c r="F316" i="4"/>
  <c r="G316" i="4" s="1"/>
  <c r="F317" i="4"/>
  <c r="G317" i="4" s="1"/>
  <c r="F318" i="4"/>
  <c r="G318" i="4" s="1"/>
  <c r="F319" i="4"/>
  <c r="G319" i="4" s="1"/>
  <c r="F320" i="4"/>
  <c r="G320" i="4" s="1"/>
  <c r="F321" i="4"/>
  <c r="G321" i="4" s="1"/>
  <c r="F322" i="4"/>
  <c r="G322" i="4" s="1"/>
  <c r="F323" i="4"/>
  <c r="G323" i="4" s="1"/>
  <c r="F324" i="4"/>
  <c r="G324" i="4" s="1"/>
  <c r="F325" i="4"/>
  <c r="G325" i="4" s="1"/>
  <c r="F326" i="4"/>
  <c r="G326" i="4" s="1"/>
  <c r="F327" i="4"/>
  <c r="G327" i="4" s="1"/>
  <c r="F328" i="4"/>
  <c r="G328" i="4" s="1"/>
  <c r="F329" i="4"/>
  <c r="G329" i="4" s="1"/>
  <c r="F330" i="4"/>
  <c r="G330" i="4" s="1"/>
  <c r="F331" i="4"/>
  <c r="G331" i="4" s="1"/>
  <c r="F332" i="4"/>
  <c r="G332" i="4" s="1"/>
  <c r="F333" i="4"/>
  <c r="G333" i="4" s="1"/>
  <c r="F334" i="4"/>
  <c r="G334" i="4" s="1"/>
  <c r="F335" i="4"/>
  <c r="G335" i="4" s="1"/>
  <c r="F336" i="4"/>
  <c r="G336" i="4" s="1"/>
  <c r="F337" i="4"/>
  <c r="G337" i="4" s="1"/>
  <c r="F338" i="4"/>
  <c r="G338" i="4" s="1"/>
  <c r="F339" i="4"/>
  <c r="G339" i="4" s="1"/>
  <c r="F340" i="4"/>
  <c r="G340" i="4" s="1"/>
  <c r="F341" i="4"/>
  <c r="G341" i="4" s="1"/>
  <c r="F342" i="4"/>
  <c r="G342" i="4" s="1"/>
  <c r="F343" i="4"/>
  <c r="G343" i="4" s="1"/>
  <c r="F344" i="4"/>
  <c r="G344" i="4" s="1"/>
  <c r="F345" i="4"/>
  <c r="G345" i="4" s="1"/>
  <c r="F346" i="4"/>
  <c r="G346" i="4" s="1"/>
  <c r="F347" i="4"/>
  <c r="G347" i="4" s="1"/>
  <c r="F348" i="4"/>
  <c r="G348" i="4" s="1"/>
  <c r="F349" i="4"/>
  <c r="G349" i="4" s="1"/>
  <c r="F350" i="4"/>
  <c r="G350" i="4" s="1"/>
  <c r="F351" i="4"/>
  <c r="G351" i="4" s="1"/>
  <c r="F352" i="4"/>
  <c r="G352" i="4" s="1"/>
  <c r="F353" i="4"/>
  <c r="G353" i="4" s="1"/>
  <c r="F354" i="4"/>
  <c r="G354" i="4" s="1"/>
  <c r="F355" i="4"/>
  <c r="G355" i="4" s="1"/>
  <c r="F356" i="4"/>
  <c r="G356" i="4" s="1"/>
  <c r="F357" i="4"/>
  <c r="G357" i="4" s="1"/>
  <c r="F358" i="4"/>
  <c r="G358" i="4" s="1"/>
  <c r="F359" i="4"/>
  <c r="G359" i="4" s="1"/>
  <c r="F360" i="4"/>
  <c r="G360" i="4" s="1"/>
  <c r="F361" i="4"/>
  <c r="G361" i="4" s="1"/>
  <c r="F362" i="4"/>
  <c r="G362" i="4" s="1"/>
  <c r="F363" i="4"/>
  <c r="G363" i="4" s="1"/>
  <c r="F364" i="4"/>
  <c r="G364" i="4" s="1"/>
  <c r="F365" i="4"/>
  <c r="G365" i="4" s="1"/>
  <c r="F366" i="4"/>
  <c r="G366" i="4" s="1"/>
  <c r="F367" i="4"/>
  <c r="G367" i="4" s="1"/>
  <c r="F368" i="4"/>
  <c r="G368" i="4" s="1"/>
  <c r="F369" i="4"/>
  <c r="G369" i="4" s="1"/>
  <c r="F370" i="4"/>
  <c r="G370" i="4" s="1"/>
  <c r="F371" i="4"/>
  <c r="G371" i="4" s="1"/>
  <c r="F372" i="4"/>
  <c r="G372" i="4" s="1"/>
  <c r="F373" i="4"/>
  <c r="G373" i="4" s="1"/>
  <c r="F374" i="4"/>
  <c r="G374" i="4" s="1"/>
  <c r="F375" i="4"/>
  <c r="G375" i="4" s="1"/>
  <c r="F376" i="4"/>
  <c r="G376" i="4" s="1"/>
  <c r="F377" i="4"/>
  <c r="G377" i="4" s="1"/>
  <c r="F378" i="4"/>
  <c r="G378" i="4" s="1"/>
  <c r="F379" i="4"/>
  <c r="G379" i="4" s="1"/>
  <c r="F380" i="4"/>
  <c r="G380" i="4" s="1"/>
  <c r="F381" i="4"/>
  <c r="G381" i="4" s="1"/>
  <c r="F382" i="4"/>
  <c r="G382" i="4" s="1"/>
  <c r="F383" i="4"/>
  <c r="G383" i="4" s="1"/>
  <c r="F384" i="4"/>
  <c r="G384" i="4" s="1"/>
  <c r="F385" i="4"/>
  <c r="G385" i="4" s="1"/>
  <c r="F386" i="4"/>
  <c r="G386" i="4" s="1"/>
  <c r="F387" i="4"/>
  <c r="G387" i="4" s="1"/>
  <c r="F388" i="4"/>
  <c r="G388" i="4" s="1"/>
  <c r="F389" i="4"/>
  <c r="G389" i="4" s="1"/>
  <c r="F390" i="4"/>
  <c r="G390" i="4" s="1"/>
  <c r="F391" i="4"/>
  <c r="G391" i="4" s="1"/>
  <c r="F392" i="4"/>
  <c r="G392" i="4" s="1"/>
  <c r="F393" i="4"/>
  <c r="G393" i="4" s="1"/>
  <c r="F394" i="4"/>
  <c r="G394" i="4" s="1"/>
  <c r="F395" i="4"/>
  <c r="G395" i="4" s="1"/>
  <c r="F396" i="4"/>
  <c r="G396" i="4" s="1"/>
  <c r="F397" i="4"/>
  <c r="G397" i="4" s="1"/>
  <c r="F398" i="4"/>
  <c r="G398" i="4" s="1"/>
  <c r="F399" i="4"/>
  <c r="G399" i="4" s="1"/>
  <c r="F400" i="4"/>
  <c r="G400" i="4" s="1"/>
  <c r="F401" i="4"/>
  <c r="G401" i="4" s="1"/>
  <c r="F402" i="4"/>
  <c r="G402" i="4" s="1"/>
  <c r="F403" i="4"/>
  <c r="G403" i="4" s="1"/>
  <c r="F404" i="4"/>
  <c r="G404" i="4" s="1"/>
  <c r="F405" i="4"/>
  <c r="G405" i="4" s="1"/>
  <c r="F406" i="4"/>
  <c r="G406" i="4" s="1"/>
  <c r="F407" i="4"/>
  <c r="G407" i="4" s="1"/>
  <c r="F408" i="4"/>
  <c r="G408" i="4" s="1"/>
  <c r="F409" i="4"/>
  <c r="G409" i="4" s="1"/>
  <c r="F410" i="4"/>
  <c r="G410" i="4" s="1"/>
  <c r="F411" i="4"/>
  <c r="G411" i="4" s="1"/>
  <c r="F412" i="4"/>
  <c r="G412" i="4" s="1"/>
  <c r="F413" i="4"/>
  <c r="G413" i="4" s="1"/>
  <c r="F414" i="4"/>
  <c r="G414" i="4" s="1"/>
  <c r="F415" i="4"/>
  <c r="G415" i="4" s="1"/>
  <c r="F416" i="4"/>
  <c r="G416" i="4" s="1"/>
  <c r="F417" i="4"/>
  <c r="G417" i="4" s="1"/>
  <c r="F418" i="4"/>
  <c r="G418" i="4" s="1"/>
  <c r="F419" i="4"/>
  <c r="G419" i="4" s="1"/>
  <c r="F420" i="4"/>
  <c r="G420" i="4" s="1"/>
  <c r="F421" i="4"/>
  <c r="G421" i="4" s="1"/>
  <c r="F422" i="4"/>
  <c r="G422" i="4" s="1"/>
  <c r="F423" i="4"/>
  <c r="G423" i="4" s="1"/>
  <c r="F424" i="4"/>
  <c r="G424" i="4" s="1"/>
  <c r="F425" i="4"/>
  <c r="G425" i="4" s="1"/>
  <c r="F426" i="4"/>
  <c r="G426" i="4"/>
  <c r="F427" i="4"/>
  <c r="G427" i="4" s="1"/>
  <c r="F428" i="4"/>
  <c r="G428" i="4" s="1"/>
  <c r="F429" i="4"/>
  <c r="G429" i="4" s="1"/>
  <c r="F430" i="4"/>
  <c r="G430" i="4" s="1"/>
  <c r="F431" i="4"/>
  <c r="G431" i="4" s="1"/>
  <c r="F432" i="4"/>
  <c r="G432" i="4" s="1"/>
  <c r="F433" i="4"/>
  <c r="G433" i="4" s="1"/>
  <c r="F434" i="4"/>
  <c r="G434" i="4" s="1"/>
  <c r="F435" i="4"/>
  <c r="G435" i="4" s="1"/>
  <c r="F436" i="4"/>
  <c r="G436" i="4" s="1"/>
  <c r="F437" i="4"/>
  <c r="G437" i="4" s="1"/>
  <c r="F438" i="4"/>
  <c r="G438" i="4" s="1"/>
  <c r="F439" i="4"/>
  <c r="G439" i="4" s="1"/>
  <c r="F440" i="4"/>
  <c r="G440" i="4" s="1"/>
  <c r="F441" i="4"/>
  <c r="G441" i="4" s="1"/>
  <c r="F442" i="4"/>
  <c r="G442" i="4" s="1"/>
  <c r="F443" i="4"/>
  <c r="G443" i="4" s="1"/>
  <c r="F444" i="4"/>
  <c r="G444" i="4" s="1"/>
  <c r="F445" i="4"/>
  <c r="G445" i="4" s="1"/>
  <c r="F446" i="4"/>
  <c r="G446" i="4" s="1"/>
  <c r="F447" i="4"/>
  <c r="G447" i="4" s="1"/>
  <c r="F448" i="4"/>
  <c r="G448" i="4" s="1"/>
  <c r="F449" i="4"/>
  <c r="G449" i="4" s="1"/>
  <c r="F450" i="4"/>
  <c r="G450" i="4" s="1"/>
  <c r="F451" i="4"/>
  <c r="G451" i="4" s="1"/>
  <c r="F452" i="4"/>
  <c r="G452" i="4" s="1"/>
  <c r="F453" i="4"/>
  <c r="G453" i="4" s="1"/>
  <c r="F454" i="4"/>
  <c r="G454" i="4" s="1"/>
  <c r="F455" i="4"/>
  <c r="G455" i="4" s="1"/>
  <c r="F456" i="4"/>
  <c r="G456" i="4" s="1"/>
  <c r="F457" i="4"/>
  <c r="G457" i="4" s="1"/>
  <c r="F458" i="4"/>
  <c r="G458" i="4" s="1"/>
  <c r="F459" i="4"/>
  <c r="G459" i="4" s="1"/>
  <c r="F460" i="4"/>
  <c r="G460" i="4" s="1"/>
  <c r="F461" i="4"/>
  <c r="G461" i="4" s="1"/>
  <c r="F462" i="4"/>
  <c r="G462" i="4" s="1"/>
  <c r="F463" i="4"/>
  <c r="G463" i="4" s="1"/>
  <c r="F464" i="4"/>
  <c r="G464" i="4" s="1"/>
  <c r="F465" i="4"/>
  <c r="G465" i="4" s="1"/>
  <c r="F466" i="4"/>
  <c r="G466" i="4" s="1"/>
  <c r="F467" i="4"/>
  <c r="G467" i="4" s="1"/>
  <c r="F468" i="4"/>
  <c r="G468" i="4" s="1"/>
  <c r="F469" i="4"/>
  <c r="G469" i="4" s="1"/>
  <c r="F470" i="4"/>
  <c r="G470" i="4" s="1"/>
  <c r="F471" i="4"/>
  <c r="G471" i="4" s="1"/>
  <c r="F472" i="4"/>
  <c r="G472" i="4" s="1"/>
  <c r="F473" i="4"/>
  <c r="G473" i="4" s="1"/>
  <c r="F474" i="4"/>
  <c r="G474" i="4" s="1"/>
  <c r="F475" i="4"/>
  <c r="G475" i="4" s="1"/>
  <c r="F476" i="4"/>
  <c r="G476" i="4" s="1"/>
  <c r="F477" i="4"/>
  <c r="G477" i="4" s="1"/>
  <c r="F478" i="4"/>
  <c r="G478" i="4" s="1"/>
  <c r="F479" i="4"/>
  <c r="G479" i="4" s="1"/>
  <c r="F480" i="4"/>
  <c r="G480" i="4" s="1"/>
  <c r="F481" i="4"/>
  <c r="G481" i="4" s="1"/>
  <c r="F482" i="4"/>
  <c r="G482" i="4" s="1"/>
  <c r="F483" i="4"/>
  <c r="G483" i="4" s="1"/>
  <c r="F484" i="4"/>
  <c r="G484" i="4" s="1"/>
  <c r="F485" i="4"/>
  <c r="G485" i="4" s="1"/>
  <c r="F486" i="4"/>
  <c r="G486" i="4" s="1"/>
  <c r="F487" i="4"/>
  <c r="G487" i="4" s="1"/>
  <c r="F488" i="4"/>
  <c r="G488" i="4" s="1"/>
  <c r="F489" i="4"/>
  <c r="G489" i="4" s="1"/>
  <c r="F490" i="4"/>
  <c r="G490" i="4" s="1"/>
  <c r="F491" i="4"/>
  <c r="G491" i="4" s="1"/>
  <c r="F492" i="4"/>
  <c r="G492" i="4" s="1"/>
  <c r="F493" i="4"/>
  <c r="G493" i="4" s="1"/>
  <c r="F494" i="4"/>
  <c r="G494" i="4" s="1"/>
  <c r="F495" i="4"/>
  <c r="G495" i="4" s="1"/>
  <c r="F496" i="4"/>
  <c r="G496" i="4" s="1"/>
  <c r="F497" i="4"/>
  <c r="G497" i="4" s="1"/>
  <c r="F498" i="4"/>
  <c r="G498" i="4" s="1"/>
  <c r="F499" i="4"/>
  <c r="G499" i="4" s="1"/>
  <c r="F500" i="4"/>
  <c r="G500" i="4" s="1"/>
  <c r="F501" i="4"/>
  <c r="G501" i="4" s="1"/>
  <c r="F502" i="4"/>
  <c r="G502" i="4" s="1"/>
  <c r="F503" i="4"/>
  <c r="G503" i="4" s="1"/>
  <c r="F504" i="4"/>
  <c r="G504" i="4" s="1"/>
  <c r="F505" i="4"/>
  <c r="G505" i="4" s="1"/>
  <c r="F506" i="4"/>
  <c r="G506" i="4" s="1"/>
  <c r="F507" i="4"/>
  <c r="G507" i="4" s="1"/>
  <c r="F508" i="4"/>
  <c r="G508" i="4" s="1"/>
  <c r="F509" i="4"/>
  <c r="G509" i="4" s="1"/>
  <c r="F510" i="4"/>
  <c r="G510" i="4" s="1"/>
  <c r="F511" i="4"/>
  <c r="G511" i="4" s="1"/>
  <c r="F512" i="4"/>
  <c r="G512" i="4" s="1"/>
  <c r="F513" i="4"/>
  <c r="G513" i="4" s="1"/>
  <c r="F514" i="4"/>
  <c r="G514" i="4" s="1"/>
  <c r="F515" i="4"/>
  <c r="G515" i="4" s="1"/>
  <c r="F516" i="4"/>
  <c r="G516" i="4" s="1"/>
  <c r="F517" i="4"/>
  <c r="G517" i="4" s="1"/>
  <c r="F518" i="4"/>
  <c r="G518" i="4" s="1"/>
  <c r="F519" i="4"/>
  <c r="G519" i="4" s="1"/>
  <c r="F520" i="4"/>
  <c r="G520" i="4" s="1"/>
  <c r="F521" i="4"/>
  <c r="G521" i="4" s="1"/>
  <c r="F522" i="4"/>
  <c r="G522" i="4" s="1"/>
  <c r="F523" i="4"/>
  <c r="G523" i="4" s="1"/>
  <c r="F524" i="4"/>
  <c r="G524" i="4" s="1"/>
  <c r="F525" i="4"/>
  <c r="G525" i="4" s="1"/>
  <c r="F526" i="4"/>
  <c r="G526" i="4" s="1"/>
  <c r="F527" i="4"/>
  <c r="G527" i="4" s="1"/>
  <c r="F528" i="4"/>
  <c r="G528" i="4" s="1"/>
  <c r="F529" i="4"/>
  <c r="G529" i="4" s="1"/>
  <c r="F530" i="4"/>
  <c r="G530" i="4" s="1"/>
  <c r="F531" i="4"/>
  <c r="G531" i="4" s="1"/>
  <c r="F532" i="4"/>
  <c r="G532" i="4" s="1"/>
  <c r="F533" i="4"/>
  <c r="G533" i="4" s="1"/>
  <c r="F534" i="4"/>
  <c r="G534" i="4" s="1"/>
  <c r="F535" i="4"/>
  <c r="G535" i="4" s="1"/>
  <c r="F536" i="4"/>
  <c r="G536" i="4" s="1"/>
  <c r="F537" i="4"/>
  <c r="G537" i="4" s="1"/>
  <c r="F538" i="4"/>
  <c r="G538" i="4" s="1"/>
  <c r="F539" i="4"/>
  <c r="G539" i="4" s="1"/>
  <c r="F540" i="4"/>
  <c r="G540" i="4" s="1"/>
  <c r="F541" i="4"/>
  <c r="G541" i="4" s="1"/>
  <c r="F542" i="4"/>
  <c r="G542" i="4" s="1"/>
  <c r="F543" i="4"/>
  <c r="G543" i="4" s="1"/>
  <c r="F544" i="4"/>
  <c r="G544" i="4" s="1"/>
  <c r="F545" i="4"/>
  <c r="G545" i="4" s="1"/>
  <c r="F546" i="4"/>
  <c r="G546" i="4" s="1"/>
  <c r="F547" i="4"/>
  <c r="G547" i="4" s="1"/>
  <c r="F548" i="4"/>
  <c r="G548" i="4" s="1"/>
  <c r="F549" i="4"/>
  <c r="G549" i="4" s="1"/>
  <c r="F550" i="4"/>
  <c r="G550" i="4" s="1"/>
  <c r="F551" i="4"/>
  <c r="G551" i="4" s="1"/>
  <c r="F552" i="4"/>
  <c r="G552" i="4" s="1"/>
  <c r="F553" i="4"/>
  <c r="G553" i="4" s="1"/>
  <c r="F554" i="4"/>
  <c r="G554" i="4" s="1"/>
  <c r="F555" i="4"/>
  <c r="G555" i="4" s="1"/>
  <c r="F556" i="4"/>
  <c r="G556" i="4" s="1"/>
  <c r="F557" i="4"/>
  <c r="G557" i="4" s="1"/>
  <c r="F558" i="4"/>
  <c r="G558" i="4" s="1"/>
  <c r="F559" i="4"/>
  <c r="G559" i="4" s="1"/>
  <c r="F560" i="4"/>
  <c r="G560" i="4" s="1"/>
  <c r="F561" i="4"/>
  <c r="G561" i="4" s="1"/>
  <c r="F562" i="4"/>
  <c r="G562" i="4" s="1"/>
  <c r="F563" i="4"/>
  <c r="G563" i="4" s="1"/>
  <c r="F564" i="4"/>
  <c r="G564" i="4" s="1"/>
  <c r="F565" i="4"/>
  <c r="G565" i="4" s="1"/>
  <c r="F566" i="4"/>
  <c r="G566" i="4" s="1"/>
  <c r="F567" i="4"/>
  <c r="G567" i="4" s="1"/>
  <c r="F568" i="4"/>
  <c r="G568" i="4" s="1"/>
  <c r="F569" i="4"/>
  <c r="G569" i="4" s="1"/>
  <c r="F570" i="4"/>
  <c r="G570" i="4" s="1"/>
  <c r="F571" i="4"/>
  <c r="G571" i="4" s="1"/>
  <c r="F572" i="4"/>
  <c r="G572" i="4" s="1"/>
  <c r="F573" i="4"/>
  <c r="G573" i="4" s="1"/>
  <c r="F574" i="4"/>
  <c r="G574" i="4" s="1"/>
  <c r="F575" i="4"/>
  <c r="G575" i="4" s="1"/>
  <c r="F576" i="4"/>
  <c r="G576" i="4" s="1"/>
  <c r="F577" i="4"/>
  <c r="G577" i="4" s="1"/>
  <c r="F578" i="4"/>
  <c r="G578" i="4" s="1"/>
  <c r="F579" i="4"/>
  <c r="G579" i="4" s="1"/>
  <c r="F580" i="4"/>
  <c r="G580" i="4" s="1"/>
  <c r="F581" i="4"/>
  <c r="G581" i="4" s="1"/>
  <c r="F582" i="4"/>
  <c r="G582" i="4" s="1"/>
  <c r="F583" i="4"/>
  <c r="G583" i="4" s="1"/>
  <c r="F584" i="4"/>
  <c r="G584" i="4" s="1"/>
  <c r="F585" i="4"/>
  <c r="G585" i="4" s="1"/>
  <c r="F586" i="4"/>
  <c r="G586" i="4" s="1"/>
  <c r="F587" i="4"/>
  <c r="G587" i="4" s="1"/>
  <c r="F588" i="4"/>
  <c r="G588" i="4" s="1"/>
  <c r="F589" i="4"/>
  <c r="G589" i="4" s="1"/>
  <c r="F590" i="4"/>
  <c r="G590" i="4" s="1"/>
  <c r="F591" i="4"/>
  <c r="G591" i="4" s="1"/>
  <c r="F592" i="4"/>
  <c r="G592" i="4" s="1"/>
  <c r="F593" i="4"/>
  <c r="G593" i="4" s="1"/>
  <c r="F594" i="4"/>
  <c r="G594" i="4" s="1"/>
  <c r="F595" i="4"/>
  <c r="G595" i="4" s="1"/>
  <c r="F596" i="4"/>
  <c r="G596" i="4" s="1"/>
  <c r="F597" i="4"/>
  <c r="G597" i="4" s="1"/>
  <c r="F598" i="4"/>
  <c r="G598" i="4" s="1"/>
  <c r="F599" i="4"/>
  <c r="G599" i="4" s="1"/>
  <c r="F600" i="4"/>
  <c r="G600" i="4" s="1"/>
  <c r="F601" i="4"/>
  <c r="G601" i="4" s="1"/>
  <c r="F602" i="4"/>
  <c r="G602" i="4" s="1"/>
  <c r="F603" i="4"/>
  <c r="G603" i="4" s="1"/>
  <c r="F604" i="4"/>
  <c r="G604" i="4" s="1"/>
  <c r="F605" i="4"/>
  <c r="G605" i="4" s="1"/>
  <c r="F606" i="4"/>
  <c r="G606" i="4" s="1"/>
  <c r="F607" i="4"/>
  <c r="G607" i="4" s="1"/>
  <c r="F608" i="4"/>
  <c r="G608" i="4" s="1"/>
  <c r="F609" i="4"/>
  <c r="G609" i="4" s="1"/>
  <c r="F610" i="4"/>
  <c r="G610" i="4" s="1"/>
  <c r="F611" i="4"/>
  <c r="G611" i="4" s="1"/>
  <c r="F612" i="4"/>
  <c r="G612" i="4" s="1"/>
  <c r="F613" i="4"/>
  <c r="G613" i="4" s="1"/>
  <c r="F614" i="4"/>
  <c r="G614" i="4" s="1"/>
  <c r="F615" i="4"/>
  <c r="G615" i="4" s="1"/>
  <c r="F616" i="4"/>
  <c r="G616" i="4" s="1"/>
  <c r="F617" i="4"/>
  <c r="G617" i="4" s="1"/>
  <c r="F618" i="4"/>
  <c r="G618" i="4" s="1"/>
  <c r="F619" i="4"/>
  <c r="G619" i="4" s="1"/>
  <c r="F620" i="4"/>
  <c r="G620" i="4" s="1"/>
  <c r="F621" i="4"/>
  <c r="G621" i="4" s="1"/>
  <c r="F622" i="4"/>
  <c r="G622" i="4" s="1"/>
  <c r="F623" i="4"/>
  <c r="G623" i="4" s="1"/>
  <c r="F624" i="4"/>
  <c r="G624" i="4" s="1"/>
  <c r="F625" i="4"/>
  <c r="G625" i="4" s="1"/>
  <c r="F626" i="4"/>
  <c r="G626" i="4" s="1"/>
  <c r="F627" i="4"/>
  <c r="G627" i="4" s="1"/>
  <c r="F628" i="4"/>
  <c r="G628" i="4" s="1"/>
  <c r="F629" i="4"/>
  <c r="G629" i="4" s="1"/>
  <c r="F630" i="4"/>
  <c r="G630" i="4" s="1"/>
  <c r="F631" i="4"/>
  <c r="G631" i="4" s="1"/>
  <c r="F632" i="4"/>
  <c r="G632" i="4" s="1"/>
  <c r="F633" i="4"/>
  <c r="G633" i="4" s="1"/>
  <c r="F634" i="4"/>
  <c r="G634" i="4" s="1"/>
  <c r="F635" i="4"/>
  <c r="G635" i="4" s="1"/>
  <c r="F636" i="4"/>
  <c r="G636" i="4" s="1"/>
  <c r="F637" i="4"/>
  <c r="G637" i="4" s="1"/>
  <c r="F638" i="4"/>
  <c r="G638" i="4" s="1"/>
  <c r="F639" i="4"/>
  <c r="G639" i="4" s="1"/>
  <c r="F640" i="4"/>
  <c r="G640" i="4" s="1"/>
  <c r="F641" i="4"/>
  <c r="G641" i="4" s="1"/>
  <c r="F642" i="4"/>
  <c r="G642" i="4" s="1"/>
  <c r="F643" i="4"/>
  <c r="G643" i="4" s="1"/>
  <c r="F644" i="4"/>
  <c r="G644" i="4" s="1"/>
  <c r="F645" i="4"/>
  <c r="G645" i="4" s="1"/>
  <c r="F646" i="4"/>
  <c r="G646" i="4" s="1"/>
  <c r="F647" i="4"/>
  <c r="G647" i="4" s="1"/>
  <c r="F648" i="4"/>
  <c r="G648" i="4" s="1"/>
  <c r="F649" i="4"/>
  <c r="G649" i="4" s="1"/>
  <c r="F650" i="4"/>
  <c r="G650" i="4" s="1"/>
  <c r="F651" i="4"/>
  <c r="G651" i="4" s="1"/>
  <c r="F652" i="4"/>
  <c r="G652" i="4" s="1"/>
  <c r="F653" i="4"/>
  <c r="G653" i="4" s="1"/>
  <c r="F654" i="4"/>
  <c r="G654" i="4" s="1"/>
  <c r="F655" i="4"/>
  <c r="G655" i="4" s="1"/>
  <c r="F656" i="4"/>
  <c r="G656" i="4" s="1"/>
  <c r="F657" i="4"/>
  <c r="G657" i="4" s="1"/>
  <c r="F658" i="4"/>
  <c r="G658" i="4" s="1"/>
  <c r="F659" i="4"/>
  <c r="G659" i="4" s="1"/>
  <c r="F660" i="4"/>
  <c r="G660" i="4" s="1"/>
  <c r="F661" i="4"/>
  <c r="G661" i="4" s="1"/>
  <c r="F662" i="4"/>
  <c r="G662" i="4" s="1"/>
  <c r="F663" i="4"/>
  <c r="G663" i="4" s="1"/>
  <c r="F664" i="4"/>
  <c r="G664" i="4" s="1"/>
  <c r="F665" i="4"/>
  <c r="G665" i="4" s="1"/>
  <c r="F666" i="4"/>
  <c r="G666" i="4" s="1"/>
  <c r="F667" i="4"/>
  <c r="G667" i="4" s="1"/>
  <c r="F668" i="4"/>
  <c r="G668" i="4" s="1"/>
  <c r="F669" i="4"/>
  <c r="G669" i="4" s="1"/>
  <c r="F670" i="4"/>
  <c r="G670" i="4" s="1"/>
  <c r="F671" i="4"/>
  <c r="G671" i="4" s="1"/>
  <c r="F672" i="4"/>
  <c r="G672" i="4" s="1"/>
  <c r="F673" i="4"/>
  <c r="G673" i="4" s="1"/>
  <c r="F674" i="4"/>
  <c r="G674" i="4" s="1"/>
  <c r="F675" i="4"/>
  <c r="G675" i="4" s="1"/>
  <c r="F676" i="4"/>
  <c r="G676" i="4" s="1"/>
  <c r="F677" i="4"/>
  <c r="G677" i="4" s="1"/>
  <c r="F678" i="4"/>
  <c r="G678" i="4" s="1"/>
  <c r="F679" i="4"/>
  <c r="G679" i="4" s="1"/>
  <c r="F680" i="4"/>
  <c r="G680" i="4" s="1"/>
  <c r="F681" i="4"/>
  <c r="G681" i="4" s="1"/>
  <c r="F682" i="4"/>
  <c r="G682" i="4" s="1"/>
  <c r="F683" i="4"/>
  <c r="G683" i="4" s="1"/>
  <c r="F684" i="4"/>
  <c r="G684" i="4" s="1"/>
  <c r="F685" i="4"/>
  <c r="G685" i="4" s="1"/>
  <c r="F686" i="4"/>
  <c r="G686" i="4" s="1"/>
  <c r="F687" i="4"/>
  <c r="G687" i="4" s="1"/>
  <c r="F688" i="4"/>
  <c r="G688" i="4" s="1"/>
  <c r="F689" i="4"/>
  <c r="G689" i="4" s="1"/>
  <c r="F690" i="4"/>
  <c r="G690" i="4" s="1"/>
  <c r="F691" i="4"/>
  <c r="G691" i="4" s="1"/>
  <c r="F692" i="4"/>
  <c r="G692" i="4" s="1"/>
  <c r="F693" i="4"/>
  <c r="G693" i="4" s="1"/>
  <c r="F694" i="4"/>
  <c r="G694" i="4" s="1"/>
  <c r="F695" i="4"/>
  <c r="G695" i="4" s="1"/>
  <c r="F696" i="4"/>
  <c r="G696" i="4" s="1"/>
  <c r="F697" i="4"/>
  <c r="G697" i="4" s="1"/>
  <c r="F698" i="4"/>
  <c r="G698" i="4" s="1"/>
  <c r="F699" i="4"/>
  <c r="G699" i="4" s="1"/>
  <c r="F700" i="4"/>
  <c r="G700" i="4" s="1"/>
  <c r="F701" i="4"/>
  <c r="G701" i="4" s="1"/>
  <c r="F702" i="4"/>
  <c r="G702" i="4" s="1"/>
  <c r="F703" i="4"/>
  <c r="G703" i="4" s="1"/>
  <c r="F704" i="4"/>
  <c r="G704" i="4" s="1"/>
  <c r="F705" i="4"/>
  <c r="G705" i="4" s="1"/>
  <c r="F706" i="4"/>
  <c r="G706" i="4" s="1"/>
  <c r="F707" i="4"/>
  <c r="G707" i="4" s="1"/>
  <c r="F708" i="4"/>
  <c r="G708" i="4" s="1"/>
  <c r="F709" i="4"/>
  <c r="G709" i="4" s="1"/>
  <c r="F710" i="4"/>
  <c r="G710" i="4" s="1"/>
  <c r="F711" i="4"/>
  <c r="G711" i="4" s="1"/>
  <c r="F712" i="4"/>
  <c r="G712" i="4" s="1"/>
  <c r="F713" i="4"/>
  <c r="G713" i="4" s="1"/>
  <c r="F714" i="4"/>
  <c r="G714" i="4" s="1"/>
  <c r="F715" i="4"/>
  <c r="G715" i="4" s="1"/>
  <c r="F716" i="4"/>
  <c r="G716" i="4" s="1"/>
  <c r="F717" i="4"/>
  <c r="G717" i="4" s="1"/>
  <c r="F718" i="4"/>
  <c r="G718" i="4" s="1"/>
  <c r="F719" i="4"/>
  <c r="G719" i="4" s="1"/>
  <c r="F720" i="4"/>
  <c r="G720" i="4" s="1"/>
  <c r="F721" i="4"/>
  <c r="G721" i="4" s="1"/>
  <c r="F722" i="4"/>
  <c r="G722" i="4" s="1"/>
  <c r="F723" i="4"/>
  <c r="G723" i="4" s="1"/>
  <c r="F724" i="4"/>
  <c r="G724" i="4" s="1"/>
  <c r="F725" i="4"/>
  <c r="G725" i="4" s="1"/>
  <c r="F726" i="4"/>
  <c r="G726" i="4" s="1"/>
  <c r="F727" i="4"/>
  <c r="G727" i="4" s="1"/>
  <c r="F728" i="4"/>
  <c r="G728" i="4" s="1"/>
  <c r="F729" i="4"/>
  <c r="G729" i="4" s="1"/>
  <c r="F730" i="4"/>
  <c r="G730" i="4" s="1"/>
  <c r="F731" i="4"/>
  <c r="G731" i="4" s="1"/>
  <c r="F732" i="4"/>
  <c r="G732" i="4" s="1"/>
  <c r="F733" i="4"/>
  <c r="G733" i="4" s="1"/>
  <c r="F734" i="4"/>
  <c r="G734" i="4" s="1"/>
  <c r="F735" i="4"/>
  <c r="G735" i="4" s="1"/>
  <c r="F736" i="4"/>
  <c r="G736" i="4" s="1"/>
  <c r="F737" i="4"/>
  <c r="G737" i="4" s="1"/>
  <c r="F738" i="4"/>
  <c r="G738" i="4" s="1"/>
  <c r="F739" i="4"/>
  <c r="G739" i="4" s="1"/>
  <c r="F740" i="4"/>
  <c r="G740" i="4" s="1"/>
  <c r="F741" i="4"/>
  <c r="G741" i="4" s="1"/>
  <c r="F742" i="4"/>
  <c r="G742" i="4" s="1"/>
  <c r="F743" i="4"/>
  <c r="G743" i="4" s="1"/>
  <c r="F744" i="4"/>
  <c r="G744" i="4" s="1"/>
  <c r="F745" i="4"/>
  <c r="G745" i="4" s="1"/>
  <c r="F746" i="4"/>
  <c r="G746" i="4" s="1"/>
  <c r="F747" i="4"/>
  <c r="G747" i="4" s="1"/>
  <c r="F748" i="4"/>
  <c r="G748" i="4" s="1"/>
  <c r="F749" i="4"/>
  <c r="G749" i="4" s="1"/>
  <c r="F750" i="4"/>
  <c r="G750" i="4" s="1"/>
  <c r="F751" i="4"/>
  <c r="G751" i="4" s="1"/>
  <c r="F752" i="4"/>
  <c r="G752" i="4" s="1"/>
  <c r="F753" i="4"/>
  <c r="G753" i="4" s="1"/>
  <c r="F754" i="4"/>
  <c r="G754" i="4" s="1"/>
  <c r="F755" i="4"/>
  <c r="G755" i="4" s="1"/>
  <c r="F756" i="4"/>
  <c r="G756" i="4" s="1"/>
  <c r="F757" i="4"/>
  <c r="G757" i="4" s="1"/>
  <c r="F758" i="4"/>
  <c r="G758" i="4" s="1"/>
  <c r="F759" i="4"/>
  <c r="G759" i="4" s="1"/>
  <c r="F760" i="4"/>
  <c r="G760" i="4" s="1"/>
  <c r="F761" i="4"/>
  <c r="G761" i="4" s="1"/>
  <c r="F762" i="4"/>
  <c r="G762" i="4" s="1"/>
  <c r="F763" i="4"/>
  <c r="G763" i="4" s="1"/>
  <c r="F764" i="4"/>
  <c r="G764" i="4" s="1"/>
  <c r="F765" i="4"/>
  <c r="G765" i="4" s="1"/>
  <c r="F766" i="4"/>
  <c r="G766" i="4" s="1"/>
  <c r="F767" i="4"/>
  <c r="G767" i="4" s="1"/>
  <c r="F768" i="4"/>
  <c r="G768" i="4" s="1"/>
  <c r="F769" i="4"/>
  <c r="G769" i="4" s="1"/>
  <c r="F770" i="4"/>
  <c r="G770" i="4" s="1"/>
  <c r="F771" i="4"/>
  <c r="G771" i="4" s="1"/>
  <c r="F772" i="4"/>
  <c r="G772" i="4" s="1"/>
  <c r="F773" i="4"/>
  <c r="G773" i="4" s="1"/>
  <c r="F774" i="4"/>
  <c r="G774" i="4" s="1"/>
  <c r="F775" i="4"/>
  <c r="G775" i="4" s="1"/>
  <c r="F776" i="4"/>
  <c r="G776" i="4" s="1"/>
  <c r="F777" i="4"/>
  <c r="G777" i="4" s="1"/>
  <c r="F778" i="4"/>
  <c r="G778" i="4" s="1"/>
  <c r="F779" i="4"/>
  <c r="G779" i="4" s="1"/>
  <c r="F780" i="4"/>
  <c r="G780" i="4" s="1"/>
  <c r="F781" i="4"/>
  <c r="G781" i="4" s="1"/>
  <c r="F782" i="4"/>
  <c r="G782" i="4" s="1"/>
  <c r="F783" i="4"/>
  <c r="G783" i="4" s="1"/>
  <c r="F784" i="4"/>
  <c r="G784" i="4" s="1"/>
  <c r="F785" i="4"/>
  <c r="G785" i="4" s="1"/>
  <c r="F786" i="4"/>
  <c r="G786" i="4" s="1"/>
  <c r="F787" i="4"/>
  <c r="G787" i="4" s="1"/>
  <c r="F788" i="4"/>
  <c r="G788" i="4" s="1"/>
  <c r="F789" i="4"/>
  <c r="G789" i="4" s="1"/>
  <c r="F790" i="4"/>
  <c r="G790" i="4" s="1"/>
  <c r="F791" i="4"/>
  <c r="G791" i="4" s="1"/>
  <c r="F792" i="4"/>
  <c r="G792" i="4" s="1"/>
  <c r="F793" i="4"/>
  <c r="G793" i="4" s="1"/>
  <c r="F794" i="4"/>
  <c r="G794" i="4" s="1"/>
  <c r="F795" i="4"/>
  <c r="G795" i="4" s="1"/>
  <c r="F796" i="4"/>
  <c r="G796" i="4" s="1"/>
  <c r="F797" i="4"/>
  <c r="G797" i="4" s="1"/>
  <c r="F798" i="4"/>
  <c r="G798" i="4" s="1"/>
  <c r="F799" i="4"/>
  <c r="G799" i="4" s="1"/>
  <c r="F800" i="4"/>
  <c r="G800" i="4" s="1"/>
  <c r="F801" i="4"/>
  <c r="G801" i="4" s="1"/>
  <c r="F802" i="4"/>
  <c r="G802" i="4" s="1"/>
  <c r="F803" i="4"/>
  <c r="G803" i="4" s="1"/>
  <c r="F804" i="4"/>
  <c r="G804" i="4" s="1"/>
  <c r="F805" i="4"/>
  <c r="G805" i="4" s="1"/>
  <c r="F806" i="4"/>
  <c r="G806" i="4" s="1"/>
  <c r="F807" i="4"/>
  <c r="G807" i="4" s="1"/>
  <c r="F808" i="4"/>
  <c r="G808" i="4" s="1"/>
  <c r="F809" i="4"/>
  <c r="G809" i="4" s="1"/>
  <c r="F810" i="4"/>
  <c r="G810" i="4" s="1"/>
  <c r="F811" i="4"/>
  <c r="G811" i="4" s="1"/>
  <c r="F812" i="4"/>
  <c r="G812" i="4" s="1"/>
  <c r="F813" i="4"/>
  <c r="G813" i="4" s="1"/>
  <c r="F814" i="4"/>
  <c r="G814" i="4" s="1"/>
  <c r="F815" i="4"/>
  <c r="G815" i="4" s="1"/>
  <c r="F816" i="4"/>
  <c r="G816" i="4" s="1"/>
  <c r="F817" i="4"/>
  <c r="G817" i="4" s="1"/>
  <c r="F818" i="4"/>
  <c r="G818" i="4" s="1"/>
  <c r="F819" i="4"/>
  <c r="G819" i="4" s="1"/>
  <c r="F820" i="4"/>
  <c r="G820" i="4" s="1"/>
  <c r="F821" i="4"/>
  <c r="G821" i="4" s="1"/>
  <c r="F822" i="4"/>
  <c r="G822" i="4" s="1"/>
  <c r="F823" i="4"/>
  <c r="G823" i="4" s="1"/>
  <c r="F824" i="4"/>
  <c r="G824" i="4" s="1"/>
  <c r="F825" i="4"/>
  <c r="G825" i="4" s="1"/>
  <c r="F826" i="4"/>
  <c r="G826" i="4" s="1"/>
  <c r="F827" i="4"/>
  <c r="G827" i="4" s="1"/>
  <c r="F828" i="4"/>
  <c r="G828" i="4" s="1"/>
  <c r="F829" i="4"/>
  <c r="G829" i="4" s="1"/>
  <c r="F830" i="4"/>
  <c r="G830" i="4" s="1"/>
  <c r="F831" i="4"/>
  <c r="G831" i="4" s="1"/>
  <c r="F832" i="4"/>
  <c r="G832" i="4" s="1"/>
  <c r="F833" i="4"/>
  <c r="G833" i="4" s="1"/>
  <c r="F834" i="4"/>
  <c r="G834" i="4" s="1"/>
  <c r="F835" i="4"/>
  <c r="G835" i="4" s="1"/>
  <c r="F836" i="4"/>
  <c r="G836" i="4" s="1"/>
  <c r="F837" i="4"/>
  <c r="G837" i="4" s="1"/>
  <c r="F838" i="4"/>
  <c r="G838" i="4" s="1"/>
  <c r="F839" i="4"/>
  <c r="G839" i="4" s="1"/>
  <c r="F840" i="4"/>
  <c r="G840" i="4" s="1"/>
  <c r="F841" i="4"/>
  <c r="G841" i="4" s="1"/>
  <c r="F842" i="4"/>
  <c r="G842" i="4" s="1"/>
  <c r="F843" i="4"/>
  <c r="G843" i="4" s="1"/>
  <c r="F844" i="4"/>
  <c r="G844" i="4" s="1"/>
  <c r="F845" i="4"/>
  <c r="G845" i="4" s="1"/>
  <c r="F846" i="4"/>
  <c r="G846" i="4" s="1"/>
  <c r="F847" i="4"/>
  <c r="G847" i="4" s="1"/>
  <c r="F848" i="4"/>
  <c r="G848" i="4" s="1"/>
  <c r="F849" i="4"/>
  <c r="G849" i="4" s="1"/>
  <c r="F850" i="4"/>
  <c r="G850" i="4" s="1"/>
  <c r="F851" i="4"/>
  <c r="G851" i="4" s="1"/>
  <c r="F852" i="4"/>
  <c r="G852" i="4" s="1"/>
  <c r="F853" i="4"/>
  <c r="G853" i="4" s="1"/>
  <c r="F854" i="4"/>
  <c r="G854" i="4" s="1"/>
  <c r="F855" i="4"/>
  <c r="G855" i="4" s="1"/>
  <c r="F856" i="4"/>
  <c r="G856" i="4" s="1"/>
  <c r="F857" i="4"/>
  <c r="G857" i="4" s="1"/>
  <c r="F858" i="4"/>
  <c r="G858" i="4" s="1"/>
  <c r="F859" i="4"/>
  <c r="G859" i="4" s="1"/>
  <c r="F860" i="4"/>
  <c r="G860" i="4" s="1"/>
  <c r="F861" i="4"/>
  <c r="G861" i="4" s="1"/>
  <c r="F862" i="4"/>
  <c r="G862" i="4" s="1"/>
  <c r="F863" i="4"/>
  <c r="G863" i="4" s="1"/>
  <c r="F864" i="4"/>
  <c r="G864" i="4" s="1"/>
  <c r="F865" i="4"/>
  <c r="G865" i="4" s="1"/>
  <c r="F866" i="4"/>
  <c r="G866" i="4" s="1"/>
  <c r="F867" i="4"/>
  <c r="G867" i="4" s="1"/>
  <c r="F868" i="4"/>
  <c r="G868" i="4" s="1"/>
  <c r="F869" i="4"/>
  <c r="G869" i="4" s="1"/>
  <c r="F870" i="4"/>
  <c r="G870" i="4" s="1"/>
  <c r="F871" i="4"/>
  <c r="G871" i="4" s="1"/>
  <c r="F872" i="4"/>
  <c r="G872" i="4" s="1"/>
  <c r="F873" i="4"/>
  <c r="G873" i="4" s="1"/>
  <c r="F874" i="4"/>
  <c r="G874" i="4" s="1"/>
  <c r="F875" i="4"/>
  <c r="G875" i="4" s="1"/>
  <c r="F876" i="4"/>
  <c r="G876" i="4" s="1"/>
  <c r="F877" i="4"/>
  <c r="G877" i="4" s="1"/>
  <c r="F878" i="4"/>
  <c r="G878" i="4" s="1"/>
  <c r="F879" i="4"/>
  <c r="G879" i="4" s="1"/>
  <c r="F880" i="4"/>
  <c r="G880" i="4" s="1"/>
  <c r="F881" i="4"/>
  <c r="G881" i="4" s="1"/>
  <c r="F882" i="4"/>
  <c r="G882" i="4" s="1"/>
  <c r="F883" i="4"/>
  <c r="G883" i="4" s="1"/>
  <c r="F884" i="4"/>
  <c r="G884" i="4" s="1"/>
  <c r="F885" i="4"/>
  <c r="G885" i="4" s="1"/>
  <c r="F886" i="4"/>
  <c r="G886" i="4" s="1"/>
  <c r="F887" i="4"/>
  <c r="G887" i="4" s="1"/>
  <c r="F888" i="4"/>
  <c r="G888" i="4" s="1"/>
  <c r="F889" i="4"/>
  <c r="G889" i="4" s="1"/>
  <c r="F890" i="4"/>
  <c r="G890" i="4" s="1"/>
  <c r="F891" i="4"/>
  <c r="G891" i="4" s="1"/>
  <c r="F892" i="4"/>
  <c r="G892" i="4" s="1"/>
  <c r="F893" i="4"/>
  <c r="G893" i="4" s="1"/>
  <c r="F894" i="4"/>
  <c r="G894" i="4" s="1"/>
  <c r="F895" i="4"/>
  <c r="G895" i="4" s="1"/>
  <c r="F896" i="4"/>
  <c r="G896" i="4" s="1"/>
  <c r="F897" i="4"/>
  <c r="G897" i="4" s="1"/>
  <c r="F898" i="4"/>
  <c r="G898" i="4" s="1"/>
  <c r="F899" i="4"/>
  <c r="G899" i="4" s="1"/>
  <c r="F900" i="4"/>
  <c r="G900" i="4" s="1"/>
  <c r="F901" i="4"/>
  <c r="G901" i="4" s="1"/>
  <c r="F902" i="4"/>
  <c r="G902" i="4" s="1"/>
  <c r="F903" i="4"/>
  <c r="G903" i="4" s="1"/>
  <c r="F904" i="4"/>
  <c r="G904" i="4" s="1"/>
  <c r="F905" i="4"/>
  <c r="G905" i="4" s="1"/>
  <c r="F906" i="4"/>
  <c r="G906" i="4" s="1"/>
  <c r="F907" i="4"/>
  <c r="G907" i="4" s="1"/>
  <c r="F908" i="4"/>
  <c r="G908" i="4" s="1"/>
  <c r="F909" i="4"/>
  <c r="G909" i="4" s="1"/>
  <c r="F910" i="4"/>
  <c r="G910" i="4" s="1"/>
  <c r="F911" i="4"/>
  <c r="G911" i="4" s="1"/>
  <c r="F912" i="4"/>
  <c r="G912" i="4" s="1"/>
  <c r="F913" i="4"/>
  <c r="G913" i="4" s="1"/>
  <c r="F914" i="4"/>
  <c r="G914" i="4" s="1"/>
  <c r="F915" i="4"/>
  <c r="G915" i="4" s="1"/>
  <c r="F916" i="4"/>
  <c r="G916" i="4" s="1"/>
  <c r="F917" i="4"/>
  <c r="G917" i="4" s="1"/>
  <c r="F918" i="4"/>
  <c r="G918" i="4" s="1"/>
  <c r="F919" i="4"/>
  <c r="G919" i="4" s="1"/>
  <c r="F920" i="4"/>
  <c r="G920" i="4" s="1"/>
  <c r="F921" i="4"/>
  <c r="G921" i="4" s="1"/>
  <c r="F922" i="4"/>
  <c r="G922" i="4" s="1"/>
  <c r="F923" i="4"/>
  <c r="G923" i="4" s="1"/>
  <c r="F924" i="4"/>
  <c r="G924" i="4" s="1"/>
  <c r="F925" i="4"/>
  <c r="G925" i="4" s="1"/>
  <c r="F926" i="4"/>
  <c r="G926" i="4" s="1"/>
  <c r="F927" i="4"/>
  <c r="G927" i="4" s="1"/>
  <c r="F928" i="4"/>
  <c r="G928" i="4" s="1"/>
  <c r="F929" i="4"/>
  <c r="G929" i="4" s="1"/>
  <c r="F930" i="4"/>
  <c r="G930" i="4" s="1"/>
  <c r="F931" i="4"/>
  <c r="G931" i="4" s="1"/>
  <c r="F932" i="4"/>
  <c r="G932" i="4" s="1"/>
  <c r="F933" i="4"/>
  <c r="G933" i="4" s="1"/>
  <c r="F934" i="4"/>
  <c r="G934" i="4" s="1"/>
  <c r="F935" i="4"/>
  <c r="G935" i="4" s="1"/>
  <c r="F936" i="4"/>
  <c r="G936" i="4" s="1"/>
  <c r="F937" i="4"/>
  <c r="G937" i="4" s="1"/>
  <c r="F938" i="4"/>
  <c r="G938" i="4" s="1"/>
  <c r="F939" i="4"/>
  <c r="G939" i="4" s="1"/>
  <c r="F940" i="4"/>
  <c r="G940" i="4" s="1"/>
  <c r="F941" i="4"/>
  <c r="G941" i="4" s="1"/>
  <c r="F942" i="4"/>
  <c r="G942" i="4" s="1"/>
  <c r="F943" i="4"/>
  <c r="G943" i="4" s="1"/>
  <c r="F944" i="4"/>
  <c r="G944" i="4" s="1"/>
  <c r="F945" i="4"/>
  <c r="G945" i="4" s="1"/>
  <c r="F946" i="4"/>
  <c r="G946" i="4" s="1"/>
  <c r="F947" i="4"/>
  <c r="G947" i="4" s="1"/>
  <c r="F948" i="4"/>
  <c r="G948" i="4" s="1"/>
  <c r="F949" i="4"/>
  <c r="G949" i="4" s="1"/>
  <c r="F950" i="4"/>
  <c r="G950" i="4" s="1"/>
  <c r="F951" i="4"/>
  <c r="G951" i="4" s="1"/>
  <c r="F952" i="4"/>
  <c r="G952" i="4" s="1"/>
  <c r="F953" i="4"/>
  <c r="G953" i="4" s="1"/>
  <c r="F954" i="4"/>
  <c r="G954" i="4" s="1"/>
  <c r="F955" i="4"/>
  <c r="G955" i="4" s="1"/>
  <c r="F956" i="4"/>
  <c r="G956" i="4" s="1"/>
  <c r="F957" i="4"/>
  <c r="G957" i="4" s="1"/>
  <c r="F958" i="4"/>
  <c r="G958" i="4" s="1"/>
  <c r="F959" i="4"/>
  <c r="G959" i="4" s="1"/>
  <c r="F960" i="4"/>
  <c r="G960" i="4" s="1"/>
  <c r="F961" i="4"/>
  <c r="G961" i="4" s="1"/>
  <c r="F962" i="4"/>
  <c r="G962" i="4" s="1"/>
  <c r="F963" i="4"/>
  <c r="G963" i="4" s="1"/>
  <c r="F964" i="4"/>
  <c r="G964" i="4" s="1"/>
  <c r="F965" i="4"/>
  <c r="G965" i="4" s="1"/>
  <c r="F966" i="4"/>
  <c r="G966" i="4" s="1"/>
  <c r="F967" i="4"/>
  <c r="G967" i="4" s="1"/>
  <c r="F968" i="4"/>
  <c r="G968" i="4" s="1"/>
  <c r="F969" i="4"/>
  <c r="G969" i="4" s="1"/>
  <c r="F970" i="4"/>
  <c r="G970" i="4" s="1"/>
  <c r="F971" i="4"/>
  <c r="G971" i="4" s="1"/>
  <c r="F972" i="4"/>
  <c r="G972" i="4" s="1"/>
  <c r="F973" i="4"/>
  <c r="G973" i="4" s="1"/>
  <c r="F974" i="4"/>
  <c r="G974" i="4" s="1"/>
  <c r="F975" i="4"/>
  <c r="G975" i="4" s="1"/>
  <c r="F976" i="4"/>
  <c r="G976" i="4" s="1"/>
  <c r="F977" i="4"/>
  <c r="G977" i="4" s="1"/>
  <c r="F978" i="4"/>
  <c r="G978" i="4" s="1"/>
  <c r="F979" i="4"/>
  <c r="G979" i="4" s="1"/>
  <c r="F980" i="4"/>
  <c r="G980" i="4" s="1"/>
  <c r="F981" i="4"/>
  <c r="G981" i="4" s="1"/>
  <c r="F982" i="4"/>
  <c r="G982" i="4" s="1"/>
  <c r="F983" i="4"/>
  <c r="G983" i="4" s="1"/>
  <c r="F984" i="4"/>
  <c r="G984" i="4" s="1"/>
  <c r="F985" i="4"/>
  <c r="G985" i="4" s="1"/>
  <c r="F986" i="4"/>
  <c r="G986" i="4" s="1"/>
  <c r="F987" i="4"/>
  <c r="G987" i="4" s="1"/>
  <c r="F988" i="4"/>
  <c r="G988" i="4" s="1"/>
  <c r="F989" i="4"/>
  <c r="G989" i="4" s="1"/>
  <c r="F990" i="4"/>
  <c r="G990" i="4" s="1"/>
  <c r="F991" i="4"/>
  <c r="G991" i="4" s="1"/>
  <c r="F992" i="4"/>
  <c r="G992" i="4" s="1"/>
  <c r="F993" i="4"/>
  <c r="G993" i="4" s="1"/>
  <c r="F994" i="4"/>
  <c r="G994" i="4" s="1"/>
  <c r="F995" i="4"/>
  <c r="G995" i="4" s="1"/>
  <c r="F996" i="4"/>
  <c r="G996" i="4" s="1"/>
  <c r="F997" i="4"/>
  <c r="G997" i="4" s="1"/>
  <c r="F998" i="4"/>
  <c r="G998" i="4" s="1"/>
  <c r="F999" i="4"/>
  <c r="G999" i="4" s="1"/>
  <c r="F1000" i="4"/>
  <c r="G1000" i="4" s="1"/>
  <c r="F1001" i="4"/>
  <c r="G1001" i="4" s="1"/>
  <c r="F1002" i="4"/>
  <c r="G1002" i="4" s="1"/>
  <c r="F1003" i="4"/>
  <c r="G1003" i="4" s="1"/>
  <c r="F1004" i="4"/>
  <c r="G1004" i="4" s="1"/>
  <c r="F1005" i="4"/>
  <c r="G1005" i="4" s="1"/>
  <c r="F1006" i="4"/>
  <c r="G1006" i="4" s="1"/>
  <c r="F1007" i="4"/>
  <c r="G1007" i="4" s="1"/>
  <c r="F1008" i="4"/>
  <c r="G1008" i="4" s="1"/>
  <c r="F1009" i="4"/>
  <c r="G1009" i="4" s="1"/>
  <c r="F1010" i="4"/>
  <c r="G1010" i="4" s="1"/>
  <c r="F1011" i="4"/>
  <c r="G1011" i="4" s="1"/>
  <c r="F1012" i="4"/>
  <c r="G1012" i="4" s="1"/>
  <c r="F1013" i="4"/>
  <c r="G1013" i="4" s="1"/>
  <c r="F1014" i="4"/>
  <c r="G1014" i="4" s="1"/>
  <c r="F1015" i="4"/>
  <c r="G1015" i="4" s="1"/>
  <c r="F1016" i="4"/>
  <c r="G1016" i="4" s="1"/>
  <c r="F1017" i="4"/>
  <c r="G1017" i="4" s="1"/>
  <c r="F1018" i="4"/>
  <c r="G1018" i="4" s="1"/>
  <c r="F1019" i="4"/>
  <c r="G1019" i="4" s="1"/>
  <c r="F1020" i="4"/>
  <c r="G1020" i="4" s="1"/>
  <c r="F1021" i="4"/>
  <c r="G1021" i="4" s="1"/>
  <c r="F1022" i="4"/>
  <c r="G1022" i="4" s="1"/>
  <c r="F1023" i="4"/>
  <c r="G1023" i="4" s="1"/>
  <c r="F1024" i="4"/>
  <c r="G1024" i="4" s="1"/>
  <c r="F1025" i="4"/>
  <c r="G1025" i="4" s="1"/>
  <c r="F1026" i="4"/>
  <c r="G1026" i="4" s="1"/>
  <c r="F1027" i="4"/>
  <c r="G1027" i="4" s="1"/>
  <c r="F1028" i="4"/>
  <c r="G1028" i="4" s="1"/>
  <c r="F1029" i="4"/>
  <c r="G1029" i="4" s="1"/>
  <c r="F1030" i="4"/>
  <c r="G1030" i="4" s="1"/>
  <c r="F1031" i="4"/>
  <c r="G1031" i="4" s="1"/>
  <c r="F1032" i="4"/>
  <c r="G1032" i="4" s="1"/>
  <c r="F1033" i="4"/>
  <c r="G1033" i="4" s="1"/>
  <c r="F1034" i="4"/>
  <c r="G1034" i="4" s="1"/>
  <c r="F1035" i="4"/>
  <c r="G1035" i="4" s="1"/>
  <c r="F1036" i="4"/>
  <c r="G1036" i="4" s="1"/>
  <c r="F1037" i="4"/>
  <c r="G1037" i="4" s="1"/>
  <c r="F1038" i="4"/>
  <c r="G1038" i="4" s="1"/>
  <c r="F1039" i="4"/>
  <c r="G1039" i="4" s="1"/>
  <c r="F1040" i="4"/>
  <c r="G1040" i="4" s="1"/>
  <c r="F1041" i="4"/>
  <c r="G1041" i="4" s="1"/>
  <c r="F1042" i="4"/>
  <c r="G1042" i="4" s="1"/>
  <c r="F1043" i="4"/>
  <c r="G1043" i="4" s="1"/>
  <c r="F1044" i="4"/>
  <c r="G1044" i="4" s="1"/>
  <c r="F1045" i="4"/>
  <c r="G1045" i="4" s="1"/>
  <c r="F1046" i="4"/>
  <c r="G1046" i="4" s="1"/>
  <c r="F1047" i="4"/>
  <c r="G1047" i="4" s="1"/>
  <c r="F1048" i="4"/>
  <c r="G1048" i="4" s="1"/>
  <c r="F1049" i="4"/>
  <c r="G1049" i="4" s="1"/>
  <c r="F1050" i="4"/>
  <c r="G1050" i="4" s="1"/>
  <c r="F1051" i="4"/>
  <c r="G1051" i="4" s="1"/>
  <c r="F1052" i="4"/>
  <c r="G1052" i="4" s="1"/>
  <c r="F1053" i="4"/>
  <c r="G1053" i="4" s="1"/>
  <c r="F1054" i="4"/>
  <c r="G1054" i="4" s="1"/>
  <c r="F1055" i="4"/>
  <c r="G1055" i="4" s="1"/>
  <c r="F1056" i="4"/>
  <c r="G1056" i="4" s="1"/>
  <c r="F1057" i="4"/>
  <c r="G1057" i="4" s="1"/>
  <c r="F1058" i="4"/>
  <c r="G1058" i="4" s="1"/>
  <c r="F1059" i="4"/>
  <c r="G1059" i="4" s="1"/>
  <c r="F1060" i="4"/>
  <c r="G1060" i="4" s="1"/>
  <c r="F1061" i="4"/>
  <c r="G1061" i="4" s="1"/>
  <c r="F1062" i="4"/>
  <c r="G1062" i="4" s="1"/>
  <c r="F1063" i="4"/>
  <c r="G1063" i="4" s="1"/>
  <c r="F1064" i="4"/>
  <c r="G1064" i="4" s="1"/>
  <c r="F1065" i="4"/>
  <c r="G1065" i="4" s="1"/>
  <c r="F1066" i="4"/>
  <c r="G1066" i="4" s="1"/>
  <c r="F1067" i="4"/>
  <c r="G1067" i="4" s="1"/>
  <c r="F1068" i="4"/>
  <c r="G1068" i="4" s="1"/>
  <c r="F1069" i="4"/>
  <c r="G1069" i="4" s="1"/>
  <c r="F1070" i="4"/>
  <c r="G1070" i="4" s="1"/>
  <c r="F1071" i="4"/>
  <c r="G1071" i="4" s="1"/>
  <c r="F1072" i="4"/>
  <c r="G1072" i="4" s="1"/>
  <c r="F1073" i="4"/>
  <c r="G1073" i="4" s="1"/>
  <c r="F1074" i="4"/>
  <c r="G1074" i="4" s="1"/>
  <c r="F1075" i="4"/>
  <c r="G1075" i="4" s="1"/>
  <c r="F1076" i="4"/>
  <c r="G1076" i="4" s="1"/>
  <c r="F1077" i="4"/>
  <c r="G1077" i="4" s="1"/>
  <c r="F1078" i="4"/>
  <c r="G1078" i="4" s="1"/>
  <c r="F1079" i="4"/>
  <c r="G1079" i="4" s="1"/>
  <c r="F1080" i="4"/>
  <c r="G1080" i="4" s="1"/>
  <c r="F1081" i="4"/>
  <c r="G1081" i="4" s="1"/>
  <c r="F1082" i="4"/>
  <c r="G1082" i="4" s="1"/>
  <c r="F1083" i="4"/>
  <c r="G1083" i="4" s="1"/>
  <c r="F1084" i="4"/>
  <c r="G1084" i="4" s="1"/>
  <c r="F1085" i="4"/>
  <c r="G1085" i="4" s="1"/>
  <c r="F1086" i="4"/>
  <c r="G1086" i="4" s="1"/>
  <c r="F1087" i="4"/>
  <c r="G1087" i="4" s="1"/>
  <c r="F1088" i="4"/>
  <c r="G1088" i="4" s="1"/>
  <c r="F1089" i="4"/>
  <c r="G1089" i="4" s="1"/>
  <c r="F1090" i="4"/>
  <c r="G1090" i="4" s="1"/>
  <c r="F1091" i="4"/>
  <c r="G1091" i="4" s="1"/>
  <c r="F1092" i="4"/>
  <c r="G1092" i="4" s="1"/>
  <c r="F1093" i="4"/>
  <c r="G1093" i="4" s="1"/>
  <c r="F1094" i="4"/>
  <c r="G1094" i="4" s="1"/>
  <c r="F1095" i="4"/>
  <c r="G1095" i="4" s="1"/>
  <c r="F1096" i="4"/>
  <c r="G1096" i="4" s="1"/>
  <c r="F1097" i="4"/>
  <c r="G1097" i="4" s="1"/>
  <c r="F1098" i="4"/>
  <c r="G1098" i="4" s="1"/>
  <c r="F1099" i="4"/>
  <c r="G1099" i="4" s="1"/>
  <c r="F1100" i="4"/>
  <c r="G1100" i="4" s="1"/>
  <c r="F1101" i="4"/>
  <c r="G1101" i="4" s="1"/>
  <c r="F1102" i="4"/>
  <c r="G1102" i="4" s="1"/>
  <c r="F1103" i="4"/>
  <c r="G1103" i="4" s="1"/>
  <c r="F1104" i="4"/>
  <c r="G1104" i="4" s="1"/>
  <c r="F1105" i="4"/>
  <c r="G1105" i="4" s="1"/>
  <c r="F1106" i="4"/>
  <c r="G1106" i="4" s="1"/>
  <c r="F1107" i="4"/>
  <c r="G1107" i="4" s="1"/>
  <c r="F1108" i="4"/>
  <c r="G1108" i="4" s="1"/>
  <c r="F1109" i="4"/>
  <c r="G1109" i="4" s="1"/>
  <c r="F1110" i="4"/>
  <c r="G1110" i="4" s="1"/>
  <c r="F1111" i="4"/>
  <c r="G1111" i="4" s="1"/>
  <c r="F1112" i="4"/>
  <c r="G1112" i="4" s="1"/>
  <c r="F1113" i="4"/>
  <c r="G1113" i="4" s="1"/>
  <c r="F1114" i="4"/>
  <c r="G1114" i="4" s="1"/>
  <c r="F1115" i="4"/>
  <c r="G1115" i="4" s="1"/>
  <c r="F1116" i="4"/>
  <c r="G1116" i="4" s="1"/>
  <c r="F1117" i="4"/>
  <c r="G1117" i="4" s="1"/>
  <c r="F1118" i="4"/>
  <c r="G1118" i="4" s="1"/>
  <c r="F1119" i="4"/>
  <c r="G1119" i="4" s="1"/>
  <c r="F1120" i="4"/>
  <c r="G1120" i="4" s="1"/>
  <c r="F1121" i="4"/>
  <c r="G1121" i="4" s="1"/>
  <c r="F1122" i="4"/>
  <c r="G1122" i="4" s="1"/>
  <c r="F1123" i="4"/>
  <c r="G1123" i="4" s="1"/>
  <c r="F1124" i="4"/>
  <c r="G1124" i="4" s="1"/>
  <c r="F1125" i="4"/>
  <c r="G1125" i="4" s="1"/>
  <c r="F1126" i="4"/>
  <c r="G1126" i="4" s="1"/>
  <c r="F1127" i="4"/>
  <c r="G1127" i="4" s="1"/>
  <c r="F1128" i="4"/>
  <c r="G1128" i="4" s="1"/>
  <c r="F1129" i="4"/>
  <c r="G1129" i="4" s="1"/>
  <c r="F1130" i="4"/>
  <c r="G1130" i="4" s="1"/>
  <c r="F1131" i="4"/>
  <c r="G1131" i="4" s="1"/>
  <c r="F1132" i="4"/>
  <c r="G1132" i="4" s="1"/>
  <c r="F1133" i="4"/>
  <c r="G1133" i="4" s="1"/>
  <c r="F1134" i="4"/>
  <c r="G1134" i="4" s="1"/>
  <c r="F1135" i="4"/>
  <c r="G1135" i="4" s="1"/>
  <c r="F1136" i="4"/>
  <c r="G1136" i="4" s="1"/>
  <c r="F1137" i="4"/>
  <c r="G1137" i="4" s="1"/>
  <c r="F1138" i="4"/>
  <c r="G1138" i="4" s="1"/>
  <c r="F1139" i="4"/>
  <c r="G1139" i="4" s="1"/>
  <c r="F1140" i="4"/>
  <c r="G1140" i="4" s="1"/>
  <c r="F1141" i="4"/>
  <c r="G1141" i="4" s="1"/>
  <c r="F1142" i="4"/>
  <c r="G1142" i="4" s="1"/>
  <c r="F1143" i="4"/>
  <c r="G1143" i="4" s="1"/>
  <c r="F1144" i="4"/>
  <c r="G1144" i="4" s="1"/>
  <c r="F1145" i="4"/>
  <c r="G1145" i="4" s="1"/>
  <c r="F1146" i="4"/>
  <c r="G1146" i="4" s="1"/>
  <c r="F1147" i="4"/>
  <c r="G1147" i="4" s="1"/>
  <c r="F1148" i="4"/>
  <c r="G1148" i="4" s="1"/>
  <c r="F1149" i="4"/>
  <c r="G1149" i="4" s="1"/>
  <c r="F1150" i="4"/>
  <c r="G1150" i="4" s="1"/>
  <c r="F1151" i="4"/>
  <c r="G1151" i="4" s="1"/>
  <c r="F1152" i="4"/>
  <c r="G1152" i="4" s="1"/>
  <c r="F1153" i="4"/>
  <c r="G1153" i="4" s="1"/>
  <c r="F1154" i="4"/>
  <c r="G1154" i="4" s="1"/>
  <c r="F1155" i="4"/>
  <c r="G1155" i="4" s="1"/>
  <c r="F1156" i="4"/>
  <c r="G1156" i="4" s="1"/>
  <c r="F1157" i="4"/>
  <c r="G1157" i="4" s="1"/>
  <c r="F1158" i="4"/>
  <c r="G1158" i="4" s="1"/>
  <c r="F1159" i="4"/>
  <c r="G1159" i="4" s="1"/>
  <c r="F1160" i="4"/>
  <c r="G1160" i="4" s="1"/>
  <c r="F1161" i="4"/>
  <c r="G1161" i="4" s="1"/>
  <c r="F1162" i="4"/>
  <c r="G1162" i="4" s="1"/>
  <c r="F1163" i="4"/>
  <c r="G1163" i="4" s="1"/>
  <c r="F1164" i="4"/>
  <c r="G1164" i="4" s="1"/>
  <c r="F1165" i="4"/>
  <c r="G1165" i="4" s="1"/>
  <c r="F1166" i="4"/>
  <c r="G1166" i="4" s="1"/>
  <c r="F1167" i="4"/>
  <c r="G1167" i="4" s="1"/>
  <c r="F1168" i="4"/>
  <c r="G1168" i="4" s="1"/>
  <c r="F1169" i="4"/>
  <c r="G1169" i="4" s="1"/>
  <c r="F1170" i="4"/>
  <c r="G1170" i="4" s="1"/>
  <c r="F1171" i="4"/>
  <c r="G1171" i="4" s="1"/>
  <c r="F1172" i="4"/>
  <c r="G1172" i="4" s="1"/>
  <c r="F1173" i="4"/>
  <c r="G1173" i="4" s="1"/>
  <c r="F1174" i="4"/>
  <c r="G1174" i="4" s="1"/>
  <c r="F1175" i="4"/>
  <c r="G1175" i="4" s="1"/>
  <c r="F1176" i="4"/>
  <c r="G1176" i="4" s="1"/>
  <c r="F1177" i="4"/>
  <c r="G1177" i="4" s="1"/>
  <c r="F1178" i="4"/>
  <c r="G1178" i="4" s="1"/>
  <c r="F1179" i="4"/>
  <c r="G1179" i="4" s="1"/>
  <c r="F1180" i="4"/>
  <c r="G1180" i="4" s="1"/>
  <c r="F1181" i="4"/>
  <c r="G1181" i="4" s="1"/>
  <c r="F1182" i="4"/>
  <c r="G1182" i="4" s="1"/>
  <c r="F1183" i="4"/>
  <c r="G1183" i="4" s="1"/>
  <c r="F1184" i="4"/>
  <c r="G1184" i="4" s="1"/>
  <c r="F1185" i="4"/>
  <c r="G1185" i="4" s="1"/>
  <c r="F1186" i="4"/>
  <c r="G1186" i="4" s="1"/>
  <c r="F1187" i="4"/>
  <c r="G1187" i="4" s="1"/>
  <c r="F1188" i="4"/>
  <c r="G1188" i="4" s="1"/>
  <c r="F1189" i="4"/>
  <c r="G1189" i="4" s="1"/>
  <c r="F1190" i="4"/>
  <c r="G1190" i="4" s="1"/>
  <c r="F1191" i="4"/>
  <c r="G1191" i="4" s="1"/>
  <c r="F1192" i="4"/>
  <c r="G1192" i="4" s="1"/>
  <c r="F1193" i="4"/>
  <c r="G1193" i="4" s="1"/>
  <c r="F1194" i="4"/>
  <c r="G1194" i="4" s="1"/>
  <c r="F1195" i="4"/>
  <c r="G1195" i="4" s="1"/>
  <c r="F1196" i="4"/>
  <c r="G1196" i="4" s="1"/>
  <c r="F1197" i="4"/>
  <c r="G1197" i="4" s="1"/>
  <c r="F1198" i="4"/>
  <c r="G1198" i="4" s="1"/>
  <c r="F1199" i="4"/>
  <c r="G1199" i="4" s="1"/>
  <c r="F1200" i="4"/>
  <c r="G1200" i="4" s="1"/>
  <c r="F1201" i="4"/>
  <c r="G1201" i="4" s="1"/>
  <c r="F1202" i="4"/>
  <c r="G1202" i="4" s="1"/>
  <c r="F1203" i="4"/>
  <c r="G1203" i="4" s="1"/>
  <c r="F1204" i="4"/>
  <c r="G1204" i="4" s="1"/>
  <c r="F1205" i="4"/>
  <c r="G1205" i="4" s="1"/>
  <c r="F1206" i="4"/>
  <c r="G1206" i="4" s="1"/>
  <c r="F1207" i="4"/>
  <c r="G1207" i="4" s="1"/>
  <c r="F1208" i="4"/>
  <c r="G1208" i="4" s="1"/>
  <c r="F1209" i="4"/>
  <c r="G1209" i="4" s="1"/>
  <c r="F1210" i="4"/>
  <c r="G1210" i="4" s="1"/>
  <c r="F1211" i="4"/>
  <c r="G1211" i="4" s="1"/>
  <c r="F1212" i="4"/>
  <c r="G1212" i="4" s="1"/>
  <c r="F1213" i="4"/>
  <c r="G1213" i="4" s="1"/>
  <c r="F1214" i="4"/>
  <c r="G1214" i="4" s="1"/>
  <c r="F1215" i="4"/>
  <c r="G1215" i="4" s="1"/>
  <c r="F1216" i="4"/>
  <c r="G1216" i="4" s="1"/>
  <c r="F1217" i="4"/>
  <c r="G1217" i="4" s="1"/>
  <c r="F1218" i="4"/>
  <c r="G1218" i="4" s="1"/>
  <c r="F1219" i="4"/>
  <c r="G1219" i="4" s="1"/>
  <c r="F1220" i="4"/>
  <c r="G1220" i="4" s="1"/>
  <c r="F1221" i="4"/>
  <c r="G1221" i="4" s="1"/>
  <c r="F1222" i="4"/>
  <c r="G1222" i="4" s="1"/>
  <c r="F1223" i="4"/>
  <c r="G1223" i="4" s="1"/>
  <c r="F1224" i="4"/>
  <c r="G1224" i="4" s="1"/>
  <c r="F1225" i="4"/>
  <c r="G1225" i="4" s="1"/>
  <c r="F1226" i="4"/>
  <c r="G1226" i="4" s="1"/>
  <c r="F1227" i="4"/>
  <c r="G1227" i="4" s="1"/>
  <c r="F1228" i="4"/>
  <c r="G1228" i="4" s="1"/>
  <c r="F1229" i="4"/>
  <c r="G1229" i="4" s="1"/>
  <c r="F1230" i="4"/>
  <c r="G1230" i="4" s="1"/>
  <c r="F1231" i="4"/>
  <c r="G1231" i="4" s="1"/>
  <c r="F1232" i="4"/>
  <c r="G1232" i="4" s="1"/>
  <c r="F1233" i="4"/>
  <c r="G1233" i="4" s="1"/>
  <c r="F1234" i="4"/>
  <c r="G1234" i="4" s="1"/>
  <c r="F1235" i="4"/>
  <c r="G1235" i="4" s="1"/>
  <c r="F1236" i="4"/>
  <c r="G1236" i="4" s="1"/>
  <c r="F1237" i="4"/>
  <c r="G1237" i="4" s="1"/>
  <c r="F1238" i="4"/>
  <c r="G1238" i="4" s="1"/>
  <c r="F1239" i="4"/>
  <c r="G1239" i="4" s="1"/>
  <c r="F1240" i="4"/>
  <c r="G1240" i="4" s="1"/>
  <c r="F1241" i="4"/>
  <c r="G1241" i="4" s="1"/>
  <c r="F1242" i="4"/>
  <c r="G1242" i="4" s="1"/>
  <c r="F1243" i="4"/>
  <c r="G1243" i="4" s="1"/>
  <c r="F1244" i="4"/>
  <c r="G1244" i="4" s="1"/>
  <c r="F1245" i="4"/>
  <c r="G1245" i="4" s="1"/>
  <c r="F1246" i="4"/>
  <c r="G1246" i="4" s="1"/>
  <c r="F1247" i="4"/>
  <c r="G1247" i="4" s="1"/>
  <c r="F1248" i="4"/>
  <c r="G1248" i="4" s="1"/>
  <c r="F1249" i="4"/>
  <c r="G1249" i="4" s="1"/>
  <c r="F1250" i="4"/>
  <c r="G1250" i="4" s="1"/>
  <c r="F1251" i="4"/>
  <c r="G1251" i="4" s="1"/>
  <c r="F1252" i="4"/>
  <c r="G1252" i="4" s="1"/>
  <c r="F1253" i="4"/>
  <c r="G1253" i="4" s="1"/>
  <c r="F1254" i="4"/>
  <c r="G1254" i="4" s="1"/>
  <c r="F1255" i="4"/>
  <c r="G1255" i="4" s="1"/>
  <c r="F1256" i="4"/>
  <c r="G1256" i="4" s="1"/>
  <c r="F1257" i="4"/>
  <c r="G1257" i="4" s="1"/>
  <c r="F1258" i="4"/>
  <c r="G1258" i="4" s="1"/>
  <c r="F1259" i="4"/>
  <c r="G1259" i="4" s="1"/>
  <c r="F1260" i="4"/>
  <c r="G1260" i="4" s="1"/>
  <c r="F1261" i="4"/>
  <c r="G1261" i="4" s="1"/>
  <c r="F1262" i="4"/>
  <c r="G1262" i="4" s="1"/>
  <c r="F1263" i="4"/>
  <c r="G1263" i="4" s="1"/>
  <c r="F1264" i="4"/>
  <c r="G1264" i="4" s="1"/>
  <c r="F1265" i="4"/>
  <c r="G1265" i="4" s="1"/>
  <c r="F1266" i="4"/>
  <c r="G1266" i="4" s="1"/>
  <c r="F1267" i="4"/>
  <c r="G1267" i="4" s="1"/>
  <c r="F1268" i="4"/>
  <c r="G1268" i="4" s="1"/>
  <c r="F1269" i="4"/>
  <c r="G1269" i="4" s="1"/>
  <c r="F1270" i="4"/>
  <c r="G1270" i="4" s="1"/>
  <c r="F1271" i="4"/>
  <c r="G1271" i="4" s="1"/>
  <c r="F1272" i="4"/>
  <c r="G1272" i="4" s="1"/>
  <c r="F1273" i="4"/>
  <c r="G1273" i="4" s="1"/>
  <c r="F1274" i="4"/>
  <c r="G1274" i="4" s="1"/>
  <c r="F1275" i="4"/>
  <c r="G1275" i="4" s="1"/>
  <c r="F1276" i="4"/>
  <c r="G1276" i="4" s="1"/>
  <c r="F1277" i="4"/>
  <c r="G1277" i="4" s="1"/>
  <c r="F1278" i="4"/>
  <c r="G1278" i="4" s="1"/>
  <c r="F1279" i="4"/>
  <c r="G1279" i="4" s="1"/>
  <c r="F1280" i="4"/>
  <c r="G1280" i="4" s="1"/>
  <c r="F1281" i="4"/>
  <c r="G1281" i="4" s="1"/>
  <c r="F1282" i="4"/>
  <c r="G1282" i="4" s="1"/>
  <c r="F1283" i="4"/>
  <c r="G1283" i="4" s="1"/>
  <c r="F1284" i="4"/>
  <c r="G1284" i="4" s="1"/>
  <c r="F1285" i="4"/>
  <c r="G1285" i="4" s="1"/>
  <c r="F1286" i="4"/>
  <c r="G1286" i="4" s="1"/>
  <c r="F1287" i="4"/>
  <c r="G1287" i="4" s="1"/>
  <c r="F1288" i="4"/>
  <c r="G1288" i="4" s="1"/>
  <c r="F1289" i="4"/>
  <c r="G1289" i="4" s="1"/>
  <c r="F1290" i="4"/>
  <c r="G1290" i="4" s="1"/>
  <c r="F1291" i="4"/>
  <c r="G1291" i="4" s="1"/>
  <c r="F1292" i="4"/>
  <c r="G1292" i="4" s="1"/>
  <c r="F1293" i="4"/>
  <c r="G1293" i="4" s="1"/>
  <c r="F1294" i="4"/>
  <c r="G1294" i="4" s="1"/>
  <c r="F1295" i="4"/>
  <c r="G1295" i="4" s="1"/>
  <c r="F1296" i="4"/>
  <c r="G1296" i="4" s="1"/>
  <c r="F1297" i="4"/>
  <c r="G1297" i="4" s="1"/>
  <c r="F1298" i="4"/>
  <c r="G1298" i="4" s="1"/>
  <c r="F1299" i="4"/>
  <c r="G1299" i="4" s="1"/>
  <c r="F1300" i="4"/>
  <c r="G1300" i="4" s="1"/>
  <c r="F1301" i="4"/>
  <c r="G1301" i="4" s="1"/>
  <c r="F1302" i="4"/>
  <c r="G1302" i="4" s="1"/>
  <c r="F1303" i="4"/>
  <c r="G1303" i="4" s="1"/>
  <c r="F1304" i="4"/>
  <c r="G1304" i="4" s="1"/>
  <c r="F1305" i="4"/>
  <c r="G1305" i="4" s="1"/>
  <c r="F1306" i="4"/>
  <c r="G1306" i="4" s="1"/>
  <c r="F1307" i="4"/>
  <c r="G1307" i="4" s="1"/>
  <c r="F1308" i="4"/>
  <c r="G1308" i="4" s="1"/>
  <c r="F1309" i="4"/>
  <c r="G1309" i="4" s="1"/>
  <c r="F1310" i="4"/>
  <c r="G1310" i="4" s="1"/>
  <c r="F1311" i="4"/>
  <c r="G1311" i="4" s="1"/>
  <c r="F1312" i="4"/>
  <c r="G1312" i="4" s="1"/>
  <c r="F1313" i="4"/>
  <c r="G1313" i="4" s="1"/>
  <c r="F1314" i="4"/>
  <c r="G1314" i="4" s="1"/>
  <c r="F1315" i="4"/>
  <c r="G1315" i="4" s="1"/>
  <c r="F1316" i="4"/>
  <c r="G1316" i="4" s="1"/>
  <c r="F1317" i="4"/>
  <c r="G1317" i="4" s="1"/>
  <c r="F1318" i="4"/>
  <c r="G1318" i="4" s="1"/>
  <c r="F1319" i="4"/>
  <c r="G1319" i="4" s="1"/>
  <c r="F1320" i="4"/>
  <c r="G1320" i="4" s="1"/>
  <c r="F1321" i="4"/>
  <c r="G1321" i="4" s="1"/>
  <c r="F1322" i="4"/>
  <c r="G1322" i="4" s="1"/>
  <c r="F1323" i="4"/>
  <c r="G1323" i="4" s="1"/>
  <c r="F1324" i="4"/>
  <c r="G1324" i="4" s="1"/>
  <c r="F1325" i="4"/>
  <c r="G1325" i="4" s="1"/>
  <c r="F1326" i="4"/>
  <c r="G1326" i="4" s="1"/>
  <c r="F1327" i="4"/>
  <c r="G1327" i="4" s="1"/>
  <c r="F1328" i="4"/>
  <c r="G1328" i="4" s="1"/>
  <c r="F1329" i="4"/>
  <c r="G1329" i="4" s="1"/>
  <c r="F1330" i="4"/>
  <c r="G1330" i="4" s="1"/>
  <c r="F1331" i="4"/>
  <c r="G1331" i="4" s="1"/>
  <c r="F1332" i="4"/>
  <c r="G1332" i="4" s="1"/>
  <c r="F1333" i="4"/>
  <c r="G1333" i="4" s="1"/>
  <c r="F1334" i="4"/>
  <c r="G1334" i="4" s="1"/>
  <c r="F1335" i="4"/>
  <c r="G1335" i="4" s="1"/>
  <c r="F1336" i="4"/>
  <c r="G1336" i="4" s="1"/>
  <c r="F1337" i="4"/>
  <c r="G1337" i="4" s="1"/>
  <c r="F1338" i="4"/>
  <c r="G1338" i="4" s="1"/>
  <c r="F1339" i="4"/>
  <c r="G1339" i="4" s="1"/>
  <c r="F1340" i="4"/>
  <c r="G1340" i="4" s="1"/>
  <c r="F1341" i="4"/>
  <c r="G1341" i="4" s="1"/>
  <c r="F1342" i="4"/>
  <c r="G1342" i="4" s="1"/>
  <c r="F1343" i="4"/>
  <c r="G1343" i="4" s="1"/>
  <c r="F1344" i="4"/>
  <c r="G1344" i="4" s="1"/>
  <c r="F1345" i="4"/>
  <c r="G1345" i="4" s="1"/>
  <c r="F1346" i="4"/>
  <c r="G1346" i="4" s="1"/>
  <c r="F1347" i="4"/>
  <c r="G1347" i="4" s="1"/>
  <c r="F1348" i="4"/>
  <c r="G1348" i="4" s="1"/>
  <c r="F1349" i="4"/>
  <c r="G1349" i="4" s="1"/>
  <c r="F1350" i="4"/>
  <c r="G1350" i="4" s="1"/>
  <c r="F1351" i="4"/>
  <c r="G1351" i="4" s="1"/>
  <c r="F1352" i="4"/>
  <c r="G1352" i="4" s="1"/>
  <c r="F1353" i="4"/>
  <c r="G1353" i="4" s="1"/>
  <c r="F1354" i="4"/>
  <c r="G1354" i="4" s="1"/>
  <c r="F1355" i="4"/>
  <c r="G1355" i="4" s="1"/>
  <c r="F1356" i="4"/>
  <c r="G1356" i="4" s="1"/>
  <c r="F1357" i="4"/>
  <c r="G1357" i="4" s="1"/>
  <c r="F1358" i="4"/>
  <c r="G1358" i="4" s="1"/>
  <c r="F1359" i="4"/>
  <c r="G1359" i="4" s="1"/>
  <c r="F1360" i="4"/>
  <c r="G1360" i="4" s="1"/>
  <c r="F1361" i="4"/>
  <c r="G1361" i="4" s="1"/>
  <c r="F1362" i="4"/>
  <c r="G1362" i="4" s="1"/>
  <c r="F1363" i="4"/>
  <c r="G1363" i="4" s="1"/>
  <c r="F1364" i="4"/>
  <c r="G1364" i="4" s="1"/>
  <c r="F1365" i="4"/>
  <c r="G1365" i="4" s="1"/>
  <c r="F1366" i="4"/>
  <c r="G1366" i="4" s="1"/>
  <c r="F1367" i="4"/>
  <c r="G1367" i="4" s="1"/>
  <c r="F1368" i="4"/>
  <c r="G1368" i="4" s="1"/>
  <c r="F1369" i="4"/>
  <c r="G1369" i="4" s="1"/>
  <c r="F1370" i="4"/>
  <c r="G1370" i="4" s="1"/>
  <c r="F1371" i="4"/>
  <c r="G1371" i="4" s="1"/>
  <c r="F1372" i="4"/>
  <c r="G1372" i="4" s="1"/>
  <c r="F1373" i="4"/>
  <c r="G1373" i="4" s="1"/>
  <c r="F1374" i="4"/>
  <c r="G1374" i="4" s="1"/>
  <c r="F1375" i="4"/>
  <c r="G1375" i="4" s="1"/>
  <c r="F1376" i="4"/>
  <c r="G1376" i="4" s="1"/>
  <c r="F1377" i="4"/>
  <c r="G1377" i="4" s="1"/>
  <c r="F1378" i="4"/>
  <c r="G1378" i="4" s="1"/>
  <c r="F1379" i="4"/>
  <c r="G1379" i="4" s="1"/>
  <c r="F1380" i="4"/>
  <c r="G1380" i="4" s="1"/>
  <c r="F1381" i="4"/>
  <c r="G1381" i="4" s="1"/>
  <c r="F1382" i="4"/>
  <c r="G1382" i="4" s="1"/>
  <c r="F1383" i="4"/>
  <c r="G1383" i="4" s="1"/>
  <c r="F1384" i="4"/>
  <c r="G1384" i="4" s="1"/>
  <c r="F1385" i="4"/>
  <c r="G1385" i="4" s="1"/>
  <c r="F1386" i="4"/>
  <c r="G1386" i="4" s="1"/>
  <c r="F1387" i="4"/>
  <c r="G1387" i="4" s="1"/>
  <c r="F1388" i="4"/>
  <c r="G1388" i="4" s="1"/>
  <c r="F1389" i="4"/>
  <c r="G1389" i="4" s="1"/>
  <c r="F1390" i="4"/>
  <c r="G1390" i="4" s="1"/>
  <c r="F1391" i="4"/>
  <c r="G1391" i="4" s="1"/>
  <c r="F1392" i="4"/>
  <c r="G1392" i="4" s="1"/>
  <c r="F1393" i="4"/>
  <c r="G1393" i="4" s="1"/>
  <c r="F1394" i="4"/>
  <c r="G1394" i="4" s="1"/>
  <c r="F1395" i="4"/>
  <c r="G1395" i="4" s="1"/>
  <c r="F1396" i="4"/>
  <c r="G1396" i="4" s="1"/>
  <c r="F1397" i="4"/>
  <c r="G1397" i="4" s="1"/>
  <c r="F1398" i="4"/>
  <c r="G1398" i="4" s="1"/>
  <c r="F1399" i="4"/>
  <c r="G1399" i="4" s="1"/>
  <c r="F1400" i="4"/>
  <c r="G1400" i="4" s="1"/>
  <c r="F1401" i="4"/>
  <c r="G1401" i="4" s="1"/>
  <c r="F1402" i="4"/>
  <c r="G1402" i="4" s="1"/>
  <c r="F1403" i="4"/>
  <c r="G1403" i="4" s="1"/>
  <c r="F1404" i="4"/>
  <c r="G1404" i="4" s="1"/>
  <c r="F1405" i="4"/>
  <c r="G1405" i="4" s="1"/>
  <c r="F1406" i="4"/>
  <c r="G1406" i="4" s="1"/>
  <c r="F1407" i="4"/>
  <c r="G1407" i="4" s="1"/>
  <c r="F1408" i="4"/>
  <c r="G1408" i="4" s="1"/>
  <c r="F1409" i="4"/>
  <c r="G1409" i="4" s="1"/>
  <c r="F1410" i="4"/>
  <c r="G1410" i="4" s="1"/>
  <c r="F1411" i="4"/>
  <c r="G1411" i="4" s="1"/>
  <c r="F1412" i="4"/>
  <c r="G1412" i="4" s="1"/>
  <c r="F1413" i="4"/>
  <c r="G1413" i="4" s="1"/>
  <c r="F1414" i="4"/>
  <c r="G1414" i="4" s="1"/>
  <c r="F1415" i="4"/>
  <c r="G1415" i="4" s="1"/>
  <c r="F1416" i="4"/>
  <c r="G1416" i="4" s="1"/>
  <c r="F1417" i="4"/>
  <c r="G1417" i="4" s="1"/>
  <c r="F1418" i="4"/>
  <c r="G1418" i="4" s="1"/>
  <c r="F1419" i="4"/>
  <c r="G1419" i="4" s="1"/>
  <c r="F1420" i="4"/>
  <c r="G1420" i="4" s="1"/>
  <c r="F1421" i="4"/>
  <c r="G1421" i="4" s="1"/>
  <c r="F1422" i="4"/>
  <c r="G1422" i="4" s="1"/>
  <c r="F1423" i="4"/>
  <c r="G1423" i="4" s="1"/>
  <c r="F1424" i="4"/>
  <c r="G1424" i="4" s="1"/>
  <c r="F1425" i="4"/>
  <c r="G1425" i="4" s="1"/>
  <c r="F1426" i="4"/>
  <c r="G1426" i="4" s="1"/>
  <c r="F1427" i="4"/>
  <c r="G1427" i="4" s="1"/>
  <c r="F1428" i="4"/>
  <c r="G1428" i="4" s="1"/>
  <c r="F1429" i="4"/>
  <c r="G1429" i="4" s="1"/>
  <c r="F1430" i="4"/>
  <c r="G1430" i="4" s="1"/>
  <c r="F1431" i="4"/>
  <c r="G1431" i="4" s="1"/>
  <c r="F1432" i="4"/>
  <c r="G1432" i="4" s="1"/>
  <c r="F1433" i="4"/>
  <c r="G1433" i="4" s="1"/>
  <c r="F1434" i="4"/>
  <c r="G1434" i="4" s="1"/>
  <c r="F1435" i="4"/>
  <c r="G1435" i="4" s="1"/>
  <c r="F1436" i="4"/>
  <c r="G1436" i="4" s="1"/>
  <c r="F1437" i="4"/>
  <c r="G1437" i="4" s="1"/>
  <c r="F1438" i="4"/>
  <c r="G1438" i="4" s="1"/>
  <c r="F1439" i="4"/>
  <c r="G1439" i="4" s="1"/>
  <c r="F1440" i="4"/>
  <c r="G1440" i="4" s="1"/>
  <c r="F1441" i="4"/>
  <c r="G1441" i="4" s="1"/>
  <c r="F1442" i="4"/>
  <c r="G1442" i="4" s="1"/>
  <c r="F1443" i="4"/>
  <c r="G1443" i="4" s="1"/>
  <c r="F1444" i="4"/>
  <c r="G1444" i="4" s="1"/>
  <c r="F1445" i="4"/>
  <c r="G1445" i="4" s="1"/>
  <c r="F1446" i="4"/>
  <c r="G1446" i="4" s="1"/>
  <c r="F1447" i="4"/>
  <c r="G1447" i="4" s="1"/>
  <c r="F1448" i="4"/>
  <c r="G1448" i="4" s="1"/>
  <c r="F1449" i="4"/>
  <c r="G1449" i="4" s="1"/>
  <c r="F1450" i="4"/>
  <c r="G1450" i="4" s="1"/>
  <c r="F1451" i="4"/>
  <c r="G1451" i="4" s="1"/>
  <c r="F1452" i="4"/>
  <c r="G1452" i="4" s="1"/>
  <c r="F1453" i="4"/>
  <c r="G1453" i="4" s="1"/>
  <c r="F1454" i="4"/>
  <c r="G1454" i="4" s="1"/>
  <c r="F1455" i="4"/>
  <c r="G1455" i="4" s="1"/>
  <c r="F1456" i="4"/>
  <c r="G1456" i="4" s="1"/>
  <c r="F1457" i="4"/>
  <c r="G1457" i="4" s="1"/>
  <c r="F1458" i="4"/>
  <c r="G1458" i="4" s="1"/>
  <c r="F1459" i="4"/>
  <c r="G1459" i="4" s="1"/>
  <c r="F1460" i="4"/>
  <c r="G1460" i="4" s="1"/>
  <c r="F1461" i="4"/>
  <c r="G1461" i="4" s="1"/>
  <c r="F1462" i="4"/>
  <c r="G1462" i="4" s="1"/>
  <c r="F1463" i="4"/>
  <c r="G1463" i="4" s="1"/>
  <c r="F1464" i="4"/>
  <c r="G1464" i="4" s="1"/>
  <c r="F1465" i="4"/>
  <c r="G1465" i="4" s="1"/>
  <c r="F1466" i="4"/>
  <c r="G1466" i="4" s="1"/>
  <c r="F1467" i="4"/>
  <c r="G1467" i="4" s="1"/>
  <c r="F1468" i="4"/>
  <c r="G1468" i="4" s="1"/>
  <c r="F1469" i="4"/>
  <c r="G1469" i="4" s="1"/>
  <c r="F1470" i="4"/>
  <c r="G1470" i="4" s="1"/>
  <c r="F1471" i="4"/>
  <c r="G1471" i="4" s="1"/>
  <c r="F1472" i="4"/>
  <c r="G1472" i="4" s="1"/>
  <c r="F1473" i="4"/>
  <c r="G1473" i="4" s="1"/>
  <c r="F1474" i="4"/>
  <c r="G1474" i="4" s="1"/>
  <c r="F1475" i="4"/>
  <c r="G1475" i="4" s="1"/>
  <c r="F1476" i="4"/>
  <c r="G1476" i="4" s="1"/>
  <c r="F1477" i="4"/>
  <c r="G1477" i="4" s="1"/>
  <c r="F1478" i="4"/>
  <c r="G1478" i="4" s="1"/>
  <c r="F1479" i="4"/>
  <c r="G1479" i="4" s="1"/>
  <c r="F1480" i="4"/>
  <c r="G1480" i="4" s="1"/>
  <c r="F1481" i="4"/>
  <c r="G1481" i="4" s="1"/>
  <c r="F1482" i="4"/>
  <c r="G1482" i="4" s="1"/>
  <c r="F1483" i="4"/>
  <c r="G1483" i="4" s="1"/>
  <c r="F1484" i="4"/>
  <c r="G1484" i="4" s="1"/>
  <c r="F1485" i="4"/>
  <c r="G1485" i="4" s="1"/>
  <c r="F1486" i="4"/>
  <c r="G1486" i="4" s="1"/>
  <c r="F1487" i="4"/>
  <c r="G1487" i="4" s="1"/>
  <c r="F1488" i="4"/>
  <c r="G1488" i="4" s="1"/>
  <c r="F1489" i="4"/>
  <c r="G1489" i="4" s="1"/>
  <c r="F1490" i="4"/>
  <c r="G1490" i="4" s="1"/>
  <c r="F1491" i="4"/>
  <c r="G1491" i="4" s="1"/>
  <c r="F1492" i="4"/>
  <c r="G1492" i="4" s="1"/>
  <c r="F1493" i="4"/>
  <c r="G1493" i="4" s="1"/>
  <c r="F1494" i="4"/>
  <c r="G1494" i="4" s="1"/>
  <c r="F1495" i="4"/>
  <c r="G1495" i="4" s="1"/>
  <c r="F1496" i="4"/>
  <c r="G1496" i="4" s="1"/>
  <c r="F1497" i="4"/>
  <c r="G1497" i="4" s="1"/>
  <c r="F1498" i="4"/>
  <c r="G1498" i="4" s="1"/>
  <c r="F1499" i="4"/>
  <c r="G1499" i="4" s="1"/>
  <c r="F1500" i="4"/>
  <c r="G1500" i="4" s="1"/>
  <c r="F1501" i="4"/>
  <c r="G1501" i="4" s="1"/>
  <c r="F1502" i="4"/>
  <c r="G1502" i="4" s="1"/>
  <c r="F1503" i="4"/>
  <c r="G1503" i="4" s="1"/>
  <c r="F1504" i="4"/>
  <c r="G1504" i="4" s="1"/>
  <c r="F1505" i="4"/>
  <c r="G1505" i="4" s="1"/>
  <c r="F1506" i="4"/>
  <c r="G1506" i="4" s="1"/>
  <c r="F1507" i="4"/>
  <c r="G1507" i="4" s="1"/>
  <c r="F1508" i="4"/>
  <c r="G1508" i="4" s="1"/>
  <c r="F1509" i="4"/>
  <c r="G1509" i="4" s="1"/>
  <c r="F1510" i="4"/>
  <c r="G1510" i="4" s="1"/>
  <c r="F1511" i="4"/>
  <c r="G1511" i="4" s="1"/>
  <c r="F1512" i="4"/>
  <c r="G1512" i="4" s="1"/>
  <c r="F1513" i="4"/>
  <c r="G1513" i="4" s="1"/>
  <c r="F1514" i="4"/>
  <c r="G1514" i="4" s="1"/>
  <c r="F1515" i="4"/>
  <c r="G1515" i="4" s="1"/>
  <c r="F1516" i="4"/>
  <c r="G1516" i="4" s="1"/>
  <c r="F1517" i="4"/>
  <c r="G1517" i="4" s="1"/>
  <c r="F1518" i="4"/>
  <c r="G1518" i="4" s="1"/>
  <c r="F1519" i="4"/>
  <c r="G1519" i="4" s="1"/>
  <c r="F1520" i="4"/>
  <c r="G1520" i="4" s="1"/>
  <c r="F1521" i="4"/>
  <c r="G1521" i="4" s="1"/>
  <c r="F1522" i="4"/>
  <c r="G1522" i="4" s="1"/>
  <c r="F1523" i="4"/>
  <c r="G1523" i="4" s="1"/>
  <c r="F1524" i="4"/>
  <c r="G1524" i="4" s="1"/>
  <c r="F1525" i="4"/>
  <c r="G1525" i="4" s="1"/>
  <c r="F1526" i="4"/>
  <c r="G1526" i="4" s="1"/>
  <c r="F1527" i="4"/>
  <c r="G1527" i="4" s="1"/>
  <c r="F1528" i="4"/>
  <c r="G1528" i="4" s="1"/>
  <c r="F1529" i="4"/>
  <c r="G1529" i="4" s="1"/>
  <c r="F1530" i="4"/>
  <c r="G1530" i="4" s="1"/>
  <c r="F1531" i="4"/>
  <c r="G1531" i="4" s="1"/>
  <c r="F1532" i="4"/>
  <c r="G1532" i="4" s="1"/>
  <c r="F1533" i="4"/>
  <c r="G1533" i="4" s="1"/>
  <c r="F1534" i="4"/>
  <c r="G1534" i="4" s="1"/>
  <c r="F1535" i="4"/>
  <c r="G1535" i="4" s="1"/>
  <c r="F1536" i="4"/>
  <c r="G1536" i="4" s="1"/>
  <c r="F1537" i="4"/>
  <c r="G1537" i="4" s="1"/>
  <c r="F1538" i="4"/>
  <c r="G1538" i="4" s="1"/>
  <c r="F1539" i="4"/>
  <c r="G1539" i="4" s="1"/>
  <c r="F1540" i="4"/>
  <c r="G1540" i="4" s="1"/>
  <c r="F1541" i="4"/>
  <c r="G1541" i="4" s="1"/>
  <c r="F1542" i="4"/>
  <c r="G1542" i="4" s="1"/>
  <c r="F1543" i="4"/>
  <c r="G1543" i="4" s="1"/>
  <c r="F1544" i="4"/>
  <c r="G1544" i="4" s="1"/>
  <c r="F1545" i="4"/>
  <c r="G1545" i="4" s="1"/>
  <c r="F1546" i="4"/>
  <c r="G1546" i="4" s="1"/>
  <c r="F1547" i="4"/>
  <c r="G1547" i="4" s="1"/>
  <c r="F1548" i="4"/>
  <c r="G1548" i="4" s="1"/>
  <c r="F1549" i="4"/>
  <c r="G1549" i="4" s="1"/>
  <c r="F1550" i="4"/>
  <c r="G1550" i="4" s="1"/>
  <c r="F1551" i="4"/>
  <c r="G1551" i="4" s="1"/>
  <c r="F1552" i="4"/>
  <c r="G1552" i="4" s="1"/>
  <c r="F1553" i="4"/>
  <c r="G1553" i="4" s="1"/>
  <c r="F1554" i="4"/>
  <c r="G1554" i="4" s="1"/>
  <c r="F1555" i="4"/>
  <c r="G1555" i="4" s="1"/>
  <c r="F1556" i="4"/>
  <c r="G1556" i="4" s="1"/>
  <c r="F1557" i="4"/>
  <c r="G1557" i="4" s="1"/>
  <c r="F1558" i="4"/>
  <c r="G1558" i="4" s="1"/>
  <c r="F1559" i="4"/>
  <c r="G1559" i="4" s="1"/>
  <c r="F1560" i="4"/>
  <c r="G1560" i="4" s="1"/>
  <c r="F1561" i="4"/>
  <c r="G1561" i="4" s="1"/>
  <c r="F1562" i="4"/>
  <c r="G1562" i="4" s="1"/>
  <c r="F1563" i="4"/>
  <c r="G1563" i="4" s="1"/>
  <c r="F1564" i="4"/>
  <c r="G1564" i="4" s="1"/>
  <c r="F1565" i="4"/>
  <c r="G1565" i="4" s="1"/>
  <c r="F1566" i="4"/>
  <c r="G1566" i="4" s="1"/>
  <c r="F1567" i="4"/>
  <c r="G1567" i="4" s="1"/>
  <c r="F1568" i="4"/>
  <c r="G1568" i="4" s="1"/>
  <c r="F1569" i="4"/>
  <c r="G1569" i="4" s="1"/>
  <c r="F1570" i="4"/>
  <c r="G1570" i="4" s="1"/>
  <c r="F1571" i="4"/>
  <c r="G1571" i="4" s="1"/>
  <c r="F1572" i="4"/>
  <c r="G1572" i="4" s="1"/>
  <c r="F1573" i="4"/>
  <c r="G1573" i="4" s="1"/>
  <c r="F1574" i="4"/>
  <c r="G1574" i="4" s="1"/>
  <c r="F1575" i="4"/>
  <c r="G1575" i="4" s="1"/>
  <c r="F1576" i="4"/>
  <c r="G1576" i="4" s="1"/>
  <c r="F1577" i="4"/>
  <c r="G1577" i="4" s="1"/>
  <c r="F1578" i="4"/>
  <c r="G1578" i="4" s="1"/>
  <c r="F1579" i="4"/>
  <c r="G1579" i="4" s="1"/>
  <c r="F1580" i="4"/>
  <c r="G1580" i="4" s="1"/>
  <c r="F1581" i="4"/>
  <c r="G1581" i="4" s="1"/>
  <c r="F1582" i="4"/>
  <c r="G1582" i="4" s="1"/>
  <c r="F1583" i="4"/>
  <c r="G1583" i="4" s="1"/>
  <c r="F1584" i="4"/>
  <c r="G1584" i="4" s="1"/>
  <c r="F1585" i="4"/>
  <c r="G1585" i="4" s="1"/>
  <c r="F1586" i="4"/>
  <c r="G1586" i="4" s="1"/>
  <c r="F1587" i="4"/>
  <c r="G1587" i="4" s="1"/>
  <c r="F1588" i="4"/>
  <c r="G1588" i="4" s="1"/>
  <c r="F1589" i="4"/>
  <c r="G1589" i="4" s="1"/>
  <c r="F1590" i="4"/>
  <c r="G1590" i="4" s="1"/>
  <c r="F1591" i="4"/>
  <c r="G1591" i="4" s="1"/>
  <c r="F1592" i="4"/>
  <c r="G1592" i="4" s="1"/>
  <c r="F1593" i="4"/>
  <c r="G1593" i="4" s="1"/>
  <c r="F1594" i="4"/>
  <c r="G1594" i="4" s="1"/>
  <c r="F1595" i="4"/>
  <c r="G1595" i="4" s="1"/>
  <c r="F1596" i="4"/>
  <c r="G1596" i="4" s="1"/>
  <c r="F1597" i="4"/>
  <c r="G1597" i="4" s="1"/>
  <c r="F1598" i="4"/>
  <c r="G1598" i="4" s="1"/>
  <c r="F1599" i="4"/>
  <c r="G1599" i="4" s="1"/>
  <c r="F1600" i="4"/>
  <c r="G1600" i="4" s="1"/>
  <c r="F1601" i="4"/>
  <c r="G1601" i="4" s="1"/>
  <c r="F1602" i="4"/>
  <c r="G1602" i="4" s="1"/>
  <c r="F1603" i="4"/>
  <c r="G1603" i="4" s="1"/>
  <c r="F1604" i="4"/>
  <c r="G1604" i="4" s="1"/>
  <c r="F1605" i="4"/>
  <c r="G1605" i="4" s="1"/>
  <c r="F1606" i="4"/>
  <c r="G1606" i="4" s="1"/>
  <c r="F1607" i="4"/>
  <c r="G1607" i="4" s="1"/>
  <c r="F1608" i="4"/>
  <c r="G1608" i="4" s="1"/>
  <c r="F1609" i="4"/>
  <c r="G1609" i="4" s="1"/>
  <c r="F1610" i="4"/>
  <c r="G1610" i="4" s="1"/>
  <c r="F1611" i="4"/>
  <c r="G1611" i="4" s="1"/>
  <c r="F1612" i="4"/>
  <c r="G1612" i="4" s="1"/>
  <c r="F1613" i="4"/>
  <c r="G1613" i="4" s="1"/>
  <c r="F1614" i="4"/>
  <c r="G1614" i="4" s="1"/>
  <c r="F1615" i="4"/>
  <c r="G1615" i="4" s="1"/>
  <c r="F1616" i="4"/>
  <c r="G1616" i="4" s="1"/>
  <c r="F1617" i="4"/>
  <c r="G1617" i="4" s="1"/>
  <c r="F1618" i="4"/>
  <c r="G1618" i="4" s="1"/>
  <c r="F1619" i="4"/>
  <c r="G1619" i="4" s="1"/>
  <c r="F1620" i="4"/>
  <c r="G1620" i="4" s="1"/>
  <c r="F1621" i="4"/>
  <c r="G1621" i="4" s="1"/>
  <c r="F1622" i="4"/>
  <c r="G1622" i="4" s="1"/>
  <c r="F1623" i="4"/>
  <c r="G1623" i="4" s="1"/>
  <c r="F1624" i="4"/>
  <c r="G1624" i="4" s="1"/>
  <c r="F1625" i="4"/>
  <c r="G1625" i="4" s="1"/>
  <c r="F1626" i="4"/>
  <c r="G1626" i="4" s="1"/>
  <c r="F1627" i="4"/>
  <c r="G1627" i="4" s="1"/>
  <c r="F1628" i="4"/>
  <c r="G1628" i="4" s="1"/>
  <c r="F1629" i="4"/>
  <c r="G1629" i="4" s="1"/>
  <c r="F1630" i="4"/>
  <c r="G1630" i="4" s="1"/>
  <c r="F1631" i="4"/>
  <c r="G1631" i="4" s="1"/>
  <c r="F1632" i="4"/>
  <c r="G1632" i="4" s="1"/>
  <c r="F1633" i="4"/>
  <c r="G1633" i="4" s="1"/>
  <c r="F1634" i="4"/>
  <c r="G1634" i="4" s="1"/>
  <c r="F1635" i="4"/>
  <c r="G1635" i="4" s="1"/>
  <c r="F1636" i="4"/>
  <c r="G1636" i="4" s="1"/>
  <c r="F1637" i="4"/>
  <c r="G1637" i="4" s="1"/>
  <c r="F1638" i="4"/>
  <c r="G1638" i="4" s="1"/>
  <c r="F1639" i="4"/>
  <c r="G1639" i="4" s="1"/>
  <c r="F1640" i="4"/>
  <c r="G1640" i="4" s="1"/>
  <c r="F1641" i="4"/>
  <c r="G1641" i="4" s="1"/>
  <c r="F1642" i="4"/>
  <c r="G1642" i="4" s="1"/>
  <c r="F1643" i="4"/>
  <c r="G1643" i="4" s="1"/>
  <c r="F1644" i="4"/>
  <c r="G1644" i="4" s="1"/>
  <c r="F1645" i="4"/>
  <c r="G1645" i="4" s="1"/>
  <c r="F1646" i="4"/>
  <c r="G1646" i="4" s="1"/>
  <c r="F1647" i="4"/>
  <c r="G1647" i="4" s="1"/>
  <c r="F1648" i="4"/>
  <c r="G1648" i="4" s="1"/>
  <c r="F1649" i="4"/>
  <c r="G1649" i="4" s="1"/>
  <c r="F1650" i="4"/>
  <c r="G1650" i="4" s="1"/>
  <c r="F1651" i="4"/>
  <c r="G1651" i="4" s="1"/>
  <c r="F1652" i="4"/>
  <c r="G1652" i="4" s="1"/>
  <c r="F1653" i="4"/>
  <c r="G1653" i="4" s="1"/>
  <c r="F1654" i="4"/>
  <c r="G1654" i="4" s="1"/>
  <c r="F1655" i="4"/>
  <c r="G1655" i="4" s="1"/>
  <c r="F1656" i="4"/>
  <c r="G1656" i="4" s="1"/>
  <c r="F1657" i="4"/>
  <c r="G1657" i="4" s="1"/>
  <c r="F1658" i="4"/>
  <c r="G1658" i="4" s="1"/>
  <c r="F1659" i="4"/>
  <c r="G1659" i="4" s="1"/>
  <c r="F1660" i="4"/>
  <c r="G1660" i="4" s="1"/>
  <c r="F1661" i="4"/>
  <c r="G1661" i="4" s="1"/>
  <c r="F1662" i="4"/>
  <c r="G1662" i="4" s="1"/>
  <c r="F1663" i="4"/>
  <c r="G1663" i="4" s="1"/>
  <c r="F1664" i="4"/>
  <c r="G1664" i="4" s="1"/>
  <c r="F1665" i="4"/>
  <c r="G1665" i="4" s="1"/>
  <c r="F1666" i="4"/>
  <c r="G1666" i="4" s="1"/>
  <c r="F1667" i="4"/>
  <c r="G1667" i="4" s="1"/>
  <c r="F1668" i="4"/>
  <c r="G1668" i="4" s="1"/>
  <c r="F1669" i="4"/>
  <c r="G1669" i="4" s="1"/>
  <c r="F1670" i="4"/>
  <c r="G1670" i="4" s="1"/>
  <c r="F1671" i="4"/>
  <c r="G1671" i="4" s="1"/>
  <c r="F1672" i="4"/>
  <c r="G1672" i="4" s="1"/>
  <c r="F1673" i="4"/>
  <c r="G1673" i="4" s="1"/>
  <c r="F1674" i="4"/>
  <c r="G1674" i="4" s="1"/>
  <c r="F1675" i="4"/>
  <c r="G1675" i="4" s="1"/>
  <c r="F1676" i="4"/>
  <c r="G1676" i="4" s="1"/>
  <c r="F1677" i="4"/>
  <c r="G1677" i="4" s="1"/>
  <c r="F1678" i="4"/>
  <c r="G1678" i="4" s="1"/>
  <c r="F1679" i="4"/>
  <c r="G1679" i="4" s="1"/>
  <c r="F1680" i="4"/>
  <c r="G1680" i="4" s="1"/>
  <c r="F1681" i="4"/>
  <c r="G1681" i="4" s="1"/>
  <c r="F1682" i="4"/>
  <c r="G1682" i="4" s="1"/>
  <c r="F1683" i="4"/>
  <c r="G1683" i="4" s="1"/>
  <c r="F1684" i="4"/>
  <c r="G1684" i="4" s="1"/>
  <c r="F1685" i="4"/>
  <c r="G1685" i="4" s="1"/>
  <c r="F1686" i="4"/>
  <c r="G1686" i="4" s="1"/>
  <c r="F1687" i="4"/>
  <c r="G1687" i="4" s="1"/>
  <c r="F1688" i="4"/>
  <c r="G1688" i="4" s="1"/>
  <c r="F1689" i="4"/>
  <c r="G1689" i="4" s="1"/>
  <c r="F1690" i="4"/>
  <c r="G1690" i="4" s="1"/>
  <c r="F1691" i="4"/>
  <c r="G1691" i="4" s="1"/>
  <c r="F1692" i="4"/>
  <c r="G1692" i="4" s="1"/>
  <c r="F1693" i="4"/>
  <c r="G1693" i="4" s="1"/>
  <c r="F1694" i="4"/>
  <c r="G1694" i="4" s="1"/>
  <c r="F1695" i="4"/>
  <c r="G1695" i="4" s="1"/>
  <c r="F1696" i="4"/>
  <c r="G1696" i="4" s="1"/>
  <c r="F1697" i="4"/>
  <c r="G1697" i="4" s="1"/>
  <c r="F1698" i="4"/>
  <c r="G1698" i="4" s="1"/>
  <c r="F1699" i="4"/>
  <c r="G1699" i="4" s="1"/>
  <c r="F1700" i="4"/>
  <c r="G1700" i="4" s="1"/>
  <c r="F1701" i="4"/>
  <c r="G1701" i="4" s="1"/>
  <c r="F1702" i="4"/>
  <c r="G1702" i="4" s="1"/>
  <c r="F1703" i="4"/>
  <c r="G1703" i="4" s="1"/>
  <c r="F1704" i="4"/>
  <c r="G1704" i="4" s="1"/>
  <c r="F1705" i="4"/>
  <c r="G1705" i="4" s="1"/>
  <c r="F1706" i="4"/>
  <c r="G1706" i="4" s="1"/>
  <c r="F1707" i="4"/>
  <c r="G1707" i="4" s="1"/>
  <c r="F1708" i="4"/>
  <c r="G1708" i="4" s="1"/>
  <c r="F1709" i="4"/>
  <c r="G1709" i="4" s="1"/>
  <c r="F1710" i="4"/>
  <c r="G1710" i="4" s="1"/>
  <c r="F1711" i="4"/>
  <c r="G1711" i="4" s="1"/>
  <c r="F1712" i="4"/>
  <c r="G1712" i="4" s="1"/>
  <c r="F1713" i="4"/>
  <c r="G1713" i="4" s="1"/>
  <c r="F1714" i="4"/>
  <c r="G1714" i="4" s="1"/>
  <c r="F1715" i="4"/>
  <c r="G1715" i="4" s="1"/>
  <c r="F1716" i="4"/>
  <c r="G1716" i="4" s="1"/>
  <c r="F1717" i="4"/>
  <c r="G1717" i="4" s="1"/>
  <c r="F1718" i="4"/>
  <c r="G1718" i="4" s="1"/>
  <c r="F1719" i="4"/>
  <c r="G1719" i="4" s="1"/>
  <c r="F1720" i="4"/>
  <c r="G1720" i="4" s="1"/>
  <c r="F1721" i="4"/>
  <c r="G1721" i="4" s="1"/>
  <c r="F1722" i="4"/>
  <c r="G1722" i="4" s="1"/>
  <c r="F1723" i="4"/>
  <c r="G1723" i="4" s="1"/>
  <c r="F1724" i="4"/>
  <c r="G1724" i="4" s="1"/>
  <c r="F1725" i="4"/>
  <c r="G1725" i="4" s="1"/>
  <c r="F1726" i="4"/>
  <c r="G1726" i="4" s="1"/>
  <c r="F1727" i="4"/>
  <c r="G1727" i="4" s="1"/>
  <c r="F1728" i="4"/>
  <c r="G1728" i="4" s="1"/>
  <c r="F1729" i="4"/>
  <c r="G1729" i="4" s="1"/>
  <c r="F1730" i="4"/>
  <c r="G1730" i="4" s="1"/>
  <c r="F1731" i="4"/>
  <c r="G1731" i="4" s="1"/>
  <c r="F1732" i="4"/>
  <c r="G1732" i="4" s="1"/>
  <c r="F1733" i="4"/>
  <c r="G1733" i="4" s="1"/>
  <c r="F1734" i="4"/>
  <c r="G1734" i="4" s="1"/>
  <c r="F1735" i="4"/>
  <c r="G1735" i="4" s="1"/>
  <c r="F1736" i="4"/>
  <c r="G1736" i="4" s="1"/>
  <c r="F1737" i="4"/>
  <c r="G1737" i="4" s="1"/>
  <c r="F1738" i="4"/>
  <c r="G1738" i="4" s="1"/>
  <c r="F1739" i="4"/>
  <c r="G1739" i="4" s="1"/>
  <c r="F1740" i="4"/>
  <c r="G1740" i="4" s="1"/>
  <c r="F1741" i="4"/>
  <c r="G1741" i="4" s="1"/>
  <c r="F1742" i="4"/>
  <c r="G1742" i="4" s="1"/>
  <c r="F1743" i="4"/>
  <c r="G1743" i="4" s="1"/>
  <c r="F1744" i="4"/>
  <c r="G1744" i="4" s="1"/>
  <c r="F1745" i="4"/>
  <c r="G1745" i="4" s="1"/>
  <c r="F1746" i="4"/>
  <c r="G1746" i="4" s="1"/>
  <c r="F1747" i="4"/>
  <c r="G1747" i="4" s="1"/>
  <c r="F1748" i="4"/>
  <c r="G1748" i="4" s="1"/>
  <c r="F1749" i="4"/>
  <c r="G1749" i="4" s="1"/>
  <c r="F1750" i="4"/>
  <c r="G1750" i="4" s="1"/>
  <c r="F1751" i="4"/>
  <c r="G1751" i="4" s="1"/>
  <c r="F1752" i="4"/>
  <c r="G1752" i="4" s="1"/>
  <c r="F1753" i="4"/>
  <c r="G1753" i="4" s="1"/>
  <c r="F1754" i="4"/>
  <c r="G1754" i="4" s="1"/>
  <c r="F1755" i="4"/>
  <c r="G1755" i="4" s="1"/>
  <c r="F1756" i="4"/>
  <c r="G1756" i="4" s="1"/>
  <c r="F1757" i="4"/>
  <c r="G1757" i="4" s="1"/>
  <c r="F1758" i="4"/>
  <c r="G1758" i="4" s="1"/>
  <c r="F1759" i="4"/>
  <c r="G1759" i="4" s="1"/>
  <c r="F1760" i="4"/>
  <c r="G1760" i="4" s="1"/>
  <c r="F1761" i="4"/>
  <c r="G1761" i="4" s="1"/>
  <c r="F1762" i="4"/>
  <c r="G1762" i="4" s="1"/>
  <c r="F1763" i="4"/>
  <c r="G1763" i="4" s="1"/>
  <c r="F1764" i="4"/>
  <c r="G1764" i="4" s="1"/>
  <c r="F1765" i="4"/>
  <c r="G1765" i="4" s="1"/>
  <c r="F1766" i="4"/>
  <c r="G1766" i="4" s="1"/>
  <c r="F1767" i="4"/>
  <c r="G1767" i="4" s="1"/>
  <c r="F1768" i="4"/>
  <c r="G1768" i="4" s="1"/>
  <c r="F1769" i="4"/>
  <c r="G1769" i="4" s="1"/>
  <c r="F1770" i="4"/>
  <c r="G1770" i="4" s="1"/>
  <c r="F1771" i="4"/>
  <c r="G1771" i="4" s="1"/>
  <c r="F1772" i="4"/>
  <c r="G1772" i="4" s="1"/>
  <c r="F1773" i="4"/>
  <c r="G1773" i="4" s="1"/>
  <c r="F1774" i="4"/>
  <c r="G1774" i="4" s="1"/>
  <c r="F1775" i="4"/>
  <c r="G1775" i="4" s="1"/>
  <c r="F1776" i="4"/>
  <c r="G1776" i="4" s="1"/>
  <c r="F1777" i="4"/>
  <c r="G1777" i="4" s="1"/>
  <c r="F1778" i="4"/>
  <c r="G1778" i="4" s="1"/>
  <c r="F1779" i="4"/>
  <c r="G1779" i="4" s="1"/>
  <c r="F1780" i="4"/>
  <c r="G1780" i="4" s="1"/>
  <c r="F1781" i="4"/>
  <c r="G1781" i="4" s="1"/>
  <c r="F1782" i="4"/>
  <c r="G1782" i="4" s="1"/>
  <c r="F1783" i="4"/>
  <c r="G1783" i="4" s="1"/>
  <c r="F1784" i="4"/>
  <c r="G1784" i="4" s="1"/>
  <c r="F1785" i="4"/>
  <c r="G1785" i="4" s="1"/>
  <c r="F1786" i="4"/>
  <c r="G1786" i="4" s="1"/>
  <c r="F1787" i="4"/>
  <c r="G1787" i="4" s="1"/>
  <c r="F1788" i="4"/>
  <c r="G1788" i="4" s="1"/>
  <c r="F1789" i="4"/>
  <c r="G1789" i="4" s="1"/>
  <c r="F1790" i="4"/>
  <c r="G1790" i="4" s="1"/>
  <c r="F1791" i="4"/>
  <c r="G1791" i="4" s="1"/>
  <c r="F1792" i="4"/>
  <c r="G1792" i="4" s="1"/>
  <c r="F1793" i="4"/>
  <c r="G1793" i="4" s="1"/>
  <c r="F1794" i="4"/>
  <c r="G1794" i="4" s="1"/>
  <c r="F1795" i="4"/>
  <c r="G1795" i="4" s="1"/>
  <c r="F1796" i="4"/>
  <c r="G1796" i="4" s="1"/>
  <c r="F1797" i="4"/>
  <c r="G1797" i="4" s="1"/>
  <c r="F1798" i="4"/>
  <c r="G1798" i="4" s="1"/>
  <c r="F1799" i="4"/>
  <c r="G1799" i="4" s="1"/>
  <c r="F1800" i="4"/>
  <c r="G1800" i="4" s="1"/>
  <c r="F1801" i="4"/>
  <c r="G1801" i="4" s="1"/>
  <c r="F1802" i="4"/>
  <c r="G1802" i="4" s="1"/>
  <c r="F1803" i="4"/>
  <c r="G1803" i="4" s="1"/>
  <c r="F1804" i="4"/>
  <c r="G1804" i="4" s="1"/>
  <c r="F1805" i="4"/>
  <c r="G1805" i="4" s="1"/>
  <c r="F1806" i="4"/>
  <c r="G1806" i="4" s="1"/>
  <c r="F1807" i="4"/>
  <c r="G1807" i="4" s="1"/>
  <c r="F1808" i="4"/>
  <c r="G1808" i="4" s="1"/>
  <c r="F1809" i="4"/>
  <c r="G1809" i="4" s="1"/>
  <c r="F1810" i="4"/>
  <c r="G1810" i="4" s="1"/>
  <c r="F1811" i="4"/>
  <c r="G1811" i="4" s="1"/>
  <c r="F1812" i="4"/>
  <c r="G1812" i="4" s="1"/>
  <c r="F1813" i="4"/>
  <c r="G1813" i="4" s="1"/>
  <c r="F1814" i="4"/>
  <c r="G1814" i="4" s="1"/>
  <c r="F1815" i="4"/>
  <c r="G1815" i="4" s="1"/>
  <c r="F1816" i="4"/>
  <c r="G1816" i="4" s="1"/>
  <c r="F1817" i="4"/>
  <c r="G1817" i="4" s="1"/>
  <c r="F1818" i="4"/>
  <c r="G1818" i="4" s="1"/>
  <c r="F1819" i="4"/>
  <c r="G1819" i="4" s="1"/>
  <c r="F1820" i="4"/>
  <c r="G1820" i="4" s="1"/>
  <c r="F1821" i="4"/>
  <c r="G1821" i="4" s="1"/>
  <c r="F1822" i="4"/>
  <c r="G1822" i="4" s="1"/>
  <c r="F1823" i="4"/>
  <c r="G1823" i="4" s="1"/>
  <c r="F1824" i="4"/>
  <c r="G1824" i="4" s="1"/>
  <c r="F1825" i="4"/>
  <c r="G1825" i="4" s="1"/>
  <c r="F1826" i="4"/>
  <c r="G1826" i="4" s="1"/>
  <c r="F1827" i="4"/>
  <c r="G1827" i="4" s="1"/>
  <c r="F1828" i="4"/>
  <c r="G1828" i="4" s="1"/>
  <c r="F1829" i="4"/>
  <c r="G1829" i="4" s="1"/>
  <c r="F1830" i="4"/>
  <c r="G1830" i="4" s="1"/>
  <c r="F1831" i="4"/>
  <c r="G1831" i="4" s="1"/>
  <c r="F1832" i="4"/>
  <c r="G1832" i="4" s="1"/>
  <c r="F1833" i="4"/>
  <c r="G1833" i="4" s="1"/>
  <c r="F1834" i="4"/>
  <c r="G1834" i="4" s="1"/>
  <c r="F1835" i="4"/>
  <c r="G1835" i="4" s="1"/>
  <c r="F1836" i="4"/>
  <c r="G1836" i="4" s="1"/>
  <c r="F1837" i="4"/>
  <c r="G1837" i="4" s="1"/>
  <c r="F1838" i="4"/>
  <c r="G1838" i="4" s="1"/>
  <c r="F1839" i="4"/>
  <c r="G1839" i="4" s="1"/>
  <c r="F1840" i="4"/>
  <c r="G1840" i="4" s="1"/>
  <c r="F1841" i="4"/>
  <c r="G1841" i="4" s="1"/>
  <c r="F1842" i="4"/>
  <c r="G1842" i="4" s="1"/>
  <c r="F1843" i="4"/>
  <c r="G1843" i="4" s="1"/>
  <c r="F1844" i="4"/>
  <c r="G1844" i="4" s="1"/>
  <c r="F1845" i="4"/>
  <c r="G1845" i="4" s="1"/>
  <c r="F1846" i="4"/>
  <c r="G1846" i="4" s="1"/>
  <c r="F1847" i="4"/>
  <c r="G1847" i="4" s="1"/>
  <c r="F1848" i="4"/>
  <c r="G1848" i="4" s="1"/>
  <c r="F1849" i="4"/>
  <c r="G1849" i="4" s="1"/>
  <c r="F1850" i="4"/>
  <c r="G1850" i="4" s="1"/>
  <c r="F1851" i="4"/>
  <c r="G1851" i="4" s="1"/>
  <c r="F1852" i="4"/>
  <c r="G1852" i="4" s="1"/>
  <c r="F1853" i="4"/>
  <c r="G1853" i="4" s="1"/>
  <c r="F1854" i="4"/>
  <c r="G1854" i="4" s="1"/>
  <c r="F1855" i="4"/>
  <c r="G1855" i="4" s="1"/>
  <c r="F1856" i="4"/>
  <c r="G1856" i="4" s="1"/>
  <c r="F1857" i="4"/>
  <c r="G1857" i="4" s="1"/>
  <c r="F1858" i="4"/>
  <c r="G1858" i="4" s="1"/>
  <c r="F1859" i="4"/>
  <c r="G1859" i="4" s="1"/>
  <c r="F1860" i="4"/>
  <c r="G1860" i="4" s="1"/>
  <c r="F1861" i="4"/>
  <c r="G1861" i="4" s="1"/>
  <c r="F1862" i="4"/>
  <c r="G1862" i="4" s="1"/>
  <c r="F1863" i="4"/>
  <c r="G1863" i="4" s="1"/>
  <c r="F1864" i="4"/>
  <c r="G1864" i="4" s="1"/>
  <c r="F1865" i="4"/>
  <c r="G1865" i="4" s="1"/>
  <c r="F1866" i="4"/>
  <c r="G1866" i="4" s="1"/>
  <c r="F1867" i="4"/>
  <c r="G1867" i="4" s="1"/>
  <c r="F1868" i="4"/>
  <c r="G1868" i="4" s="1"/>
  <c r="F1869" i="4"/>
  <c r="G1869" i="4" s="1"/>
  <c r="F1870" i="4"/>
  <c r="G1870" i="4" s="1"/>
  <c r="F1871" i="4"/>
  <c r="G1871" i="4" s="1"/>
  <c r="F1872" i="4"/>
  <c r="G1872" i="4" s="1"/>
  <c r="F1873" i="4"/>
  <c r="G1873" i="4" s="1"/>
  <c r="F1874" i="4"/>
  <c r="G1874" i="4" s="1"/>
  <c r="F1875" i="4"/>
  <c r="G1875" i="4" s="1"/>
  <c r="F1876" i="4"/>
  <c r="G1876" i="4" s="1"/>
  <c r="F1877" i="4"/>
  <c r="G1877" i="4" s="1"/>
  <c r="F1878" i="4"/>
  <c r="G1878" i="4" s="1"/>
  <c r="F1879" i="4"/>
  <c r="G1879" i="4" s="1"/>
  <c r="F1880" i="4"/>
  <c r="G1880" i="4" s="1"/>
  <c r="F1881" i="4"/>
  <c r="G1881" i="4" s="1"/>
  <c r="F1882" i="4"/>
  <c r="G1882" i="4" s="1"/>
  <c r="F1883" i="4"/>
  <c r="G1883" i="4" s="1"/>
  <c r="F1884" i="4"/>
  <c r="G1884" i="4" s="1"/>
  <c r="F1885" i="4"/>
  <c r="G1885" i="4" s="1"/>
  <c r="F1886" i="4"/>
  <c r="G1886" i="4" s="1"/>
  <c r="F1887" i="4"/>
  <c r="G1887" i="4" s="1"/>
  <c r="F1888" i="4"/>
  <c r="G1888" i="4" s="1"/>
  <c r="F1889" i="4"/>
  <c r="G1889" i="4" s="1"/>
  <c r="F1890" i="4"/>
  <c r="G1890" i="4" s="1"/>
  <c r="F1891" i="4"/>
  <c r="G1891" i="4" s="1"/>
  <c r="F1892" i="4"/>
  <c r="G1892" i="4" s="1"/>
  <c r="F1893" i="4"/>
  <c r="G1893" i="4" s="1"/>
  <c r="F1894" i="4"/>
  <c r="G1894" i="4" s="1"/>
  <c r="F1895" i="4"/>
  <c r="G1895" i="4" s="1"/>
  <c r="F1896" i="4"/>
  <c r="G1896" i="4" s="1"/>
  <c r="F1897" i="4"/>
  <c r="G1897" i="4" s="1"/>
  <c r="F1898" i="4"/>
  <c r="G1898" i="4" s="1"/>
  <c r="F1899" i="4"/>
  <c r="G1899" i="4" s="1"/>
  <c r="F1900" i="4"/>
  <c r="G1900" i="4" s="1"/>
  <c r="F1901" i="4"/>
  <c r="G1901" i="4" s="1"/>
  <c r="F1902" i="4"/>
  <c r="G1902" i="4" s="1"/>
  <c r="F1903" i="4"/>
  <c r="G1903" i="4" s="1"/>
  <c r="F1904" i="4"/>
  <c r="G1904" i="4" s="1"/>
  <c r="F1905" i="4"/>
  <c r="G1905" i="4" s="1"/>
  <c r="F1906" i="4"/>
  <c r="G1906" i="4" s="1"/>
  <c r="F1907" i="4"/>
  <c r="G1907" i="4" s="1"/>
  <c r="F1908" i="4"/>
  <c r="G1908" i="4" s="1"/>
  <c r="F1909" i="4"/>
  <c r="G1909" i="4" s="1"/>
  <c r="F1910" i="4"/>
  <c r="G1910" i="4" s="1"/>
  <c r="F1911" i="4"/>
  <c r="G1911" i="4" s="1"/>
  <c r="F1912" i="4"/>
  <c r="G1912" i="4" s="1"/>
  <c r="F1913" i="4"/>
  <c r="G1913" i="4" s="1"/>
  <c r="F1914" i="4"/>
  <c r="G1914" i="4" s="1"/>
  <c r="F1915" i="4"/>
  <c r="G1915" i="4" s="1"/>
  <c r="F1916" i="4"/>
  <c r="G1916" i="4" s="1"/>
  <c r="F1917" i="4"/>
  <c r="G1917" i="4" s="1"/>
  <c r="F1918" i="4"/>
  <c r="G1918" i="4" s="1"/>
  <c r="F1919" i="4"/>
  <c r="G1919" i="4" s="1"/>
  <c r="F1920" i="4"/>
  <c r="G1920" i="4" s="1"/>
  <c r="F1921" i="4"/>
  <c r="G1921" i="4" s="1"/>
  <c r="F1922" i="4"/>
  <c r="G1922" i="4" s="1"/>
  <c r="F1923" i="4"/>
  <c r="G1923" i="4" s="1"/>
  <c r="F1924" i="4"/>
  <c r="G1924" i="4" s="1"/>
  <c r="F1925" i="4"/>
  <c r="G1925" i="4" s="1"/>
  <c r="F1926" i="4"/>
  <c r="G1926" i="4" s="1"/>
  <c r="F1927" i="4"/>
  <c r="G1927" i="4" s="1"/>
  <c r="F1928" i="4"/>
  <c r="G1928" i="4" s="1"/>
  <c r="F1929" i="4"/>
  <c r="G1929" i="4" s="1"/>
  <c r="F1930" i="4"/>
  <c r="G1930" i="4" s="1"/>
  <c r="F1931" i="4"/>
  <c r="G1931" i="4" s="1"/>
  <c r="F1932" i="4"/>
  <c r="G1932" i="4" s="1"/>
  <c r="F1933" i="4"/>
  <c r="G1933" i="4" s="1"/>
  <c r="F1934" i="4"/>
  <c r="G1934" i="4" s="1"/>
  <c r="F1935" i="4"/>
  <c r="G1935" i="4" s="1"/>
  <c r="F1936" i="4"/>
  <c r="G1936" i="4" s="1"/>
  <c r="F1937" i="4"/>
  <c r="G1937" i="4" s="1"/>
  <c r="F1938" i="4"/>
  <c r="G1938" i="4" s="1"/>
  <c r="F1939" i="4"/>
  <c r="G1939" i="4" s="1"/>
  <c r="F1940" i="4"/>
  <c r="G1940" i="4" s="1"/>
  <c r="F1941" i="4"/>
  <c r="G1941" i="4" s="1"/>
  <c r="F1942" i="4"/>
  <c r="G1942" i="4" s="1"/>
  <c r="F1943" i="4"/>
  <c r="G1943" i="4" s="1"/>
  <c r="F1944" i="4"/>
  <c r="G1944" i="4" s="1"/>
  <c r="F1945" i="4"/>
  <c r="G1945" i="4" s="1"/>
  <c r="F1946" i="4"/>
  <c r="G1946" i="4" s="1"/>
  <c r="F1947" i="4"/>
  <c r="G1947" i="4" s="1"/>
  <c r="F1948" i="4"/>
  <c r="G1948" i="4" s="1"/>
  <c r="F1949" i="4"/>
  <c r="G1949" i="4" s="1"/>
  <c r="F1950" i="4"/>
  <c r="G1950" i="4" s="1"/>
  <c r="F1951" i="4"/>
  <c r="G1951" i="4" s="1"/>
  <c r="F1952" i="4"/>
  <c r="G1952" i="4" s="1"/>
  <c r="F1953" i="4"/>
  <c r="G1953" i="4" s="1"/>
  <c r="F1954" i="4"/>
  <c r="G1954" i="4" s="1"/>
  <c r="F1955" i="4"/>
  <c r="G1955" i="4" s="1"/>
  <c r="F1956" i="4"/>
  <c r="G1956" i="4" s="1"/>
  <c r="F1957" i="4"/>
  <c r="G1957" i="4" s="1"/>
  <c r="F1958" i="4"/>
  <c r="G1958" i="4" s="1"/>
  <c r="F1959" i="4"/>
  <c r="G1959" i="4" s="1"/>
  <c r="F1960" i="4"/>
  <c r="G1960" i="4" s="1"/>
  <c r="F1961" i="4"/>
  <c r="G1961" i="4" s="1"/>
  <c r="F1962" i="4"/>
  <c r="G1962" i="4" s="1"/>
  <c r="F1963" i="4"/>
  <c r="G1963" i="4" s="1"/>
  <c r="F1964" i="4"/>
  <c r="G1964" i="4" s="1"/>
  <c r="F1965" i="4"/>
  <c r="G1965" i="4" s="1"/>
  <c r="F1966" i="4"/>
  <c r="G1966" i="4" s="1"/>
  <c r="F1967" i="4"/>
  <c r="G1967" i="4" s="1"/>
  <c r="F1968" i="4"/>
  <c r="G1968" i="4" s="1"/>
  <c r="F1969" i="4"/>
  <c r="G1969" i="4" s="1"/>
  <c r="F1970" i="4"/>
  <c r="G1970" i="4" s="1"/>
  <c r="F1971" i="4"/>
  <c r="G1971" i="4" s="1"/>
  <c r="F1972" i="4"/>
  <c r="G1972" i="4" s="1"/>
  <c r="F1973" i="4"/>
  <c r="G1973" i="4" s="1"/>
  <c r="F1974" i="4"/>
  <c r="G1974" i="4" s="1"/>
  <c r="F1975" i="4"/>
  <c r="G1975" i="4" s="1"/>
  <c r="F1976" i="4"/>
  <c r="G1976" i="4" s="1"/>
  <c r="F1977" i="4"/>
  <c r="G1977" i="4" s="1"/>
  <c r="F1978" i="4"/>
  <c r="G1978" i="4" s="1"/>
  <c r="F1979" i="4"/>
  <c r="G1979" i="4" s="1"/>
  <c r="F1980" i="4"/>
  <c r="G1980" i="4" s="1"/>
  <c r="F1981" i="4"/>
  <c r="G1981" i="4" s="1"/>
  <c r="F1982" i="4"/>
  <c r="G1982" i="4" s="1"/>
  <c r="F1983" i="4"/>
  <c r="G1983" i="4" s="1"/>
  <c r="F1984" i="4"/>
  <c r="G1984" i="4" s="1"/>
  <c r="F1985" i="4"/>
  <c r="G1985" i="4" s="1"/>
  <c r="F1986" i="4"/>
  <c r="G1986" i="4" s="1"/>
  <c r="F1987" i="4"/>
  <c r="G1987" i="4" s="1"/>
  <c r="F1988" i="4"/>
  <c r="G1988" i="4" s="1"/>
  <c r="F1989" i="4"/>
  <c r="G1989" i="4" s="1"/>
  <c r="F1990" i="4"/>
  <c r="G1990" i="4" s="1"/>
  <c r="F1991" i="4"/>
  <c r="G1991" i="4" s="1"/>
  <c r="F1992" i="4"/>
  <c r="G1992" i="4" s="1"/>
  <c r="F1993" i="4"/>
  <c r="G1993" i="4" s="1"/>
  <c r="F1994" i="4"/>
  <c r="G1994" i="4" s="1"/>
  <c r="F1995" i="4"/>
  <c r="G1995" i="4" s="1"/>
  <c r="F1996" i="4"/>
  <c r="G1996" i="4" s="1"/>
  <c r="F1997" i="4"/>
  <c r="G1997" i="4" s="1"/>
  <c r="F1998" i="4"/>
  <c r="G1998" i="4" s="1"/>
  <c r="F1999" i="4"/>
  <c r="G1999" i="4" s="1"/>
  <c r="F2000" i="4"/>
  <c r="G2000" i="4" s="1"/>
  <c r="F2001" i="4"/>
  <c r="G2001" i="4" s="1"/>
  <c r="F2002" i="4"/>
  <c r="G2002" i="4" s="1"/>
  <c r="F2003" i="4"/>
  <c r="G2003" i="4" s="1"/>
  <c r="F2004" i="4"/>
  <c r="G2004" i="4" s="1"/>
  <c r="F2005" i="4"/>
  <c r="G2005" i="4" s="1"/>
  <c r="F2006" i="4"/>
  <c r="G2006" i="4" s="1"/>
  <c r="F2007" i="4"/>
  <c r="G2007" i="4" s="1"/>
  <c r="F2008" i="4"/>
  <c r="G2008" i="4" s="1"/>
  <c r="F2009" i="4"/>
  <c r="G2009" i="4" s="1"/>
  <c r="F2010" i="4"/>
  <c r="G2010" i="4" s="1"/>
  <c r="F2011" i="4"/>
  <c r="G2011" i="4" s="1"/>
  <c r="F2012" i="4"/>
  <c r="G2012" i="4" s="1"/>
  <c r="F2013" i="4"/>
  <c r="G2013" i="4" s="1"/>
  <c r="F2014" i="4"/>
  <c r="G2014" i="4" s="1"/>
  <c r="F2015" i="4"/>
  <c r="G2015" i="4" s="1"/>
  <c r="F2016" i="4"/>
  <c r="G2016" i="4" s="1"/>
  <c r="F2017" i="4"/>
  <c r="G2017" i="4" s="1"/>
  <c r="F2018" i="4"/>
  <c r="G2018" i="4" s="1"/>
  <c r="F2019" i="4"/>
  <c r="G2019" i="4" s="1"/>
  <c r="F2020" i="4"/>
  <c r="G2020" i="4" s="1"/>
  <c r="F2021" i="4"/>
  <c r="G2021" i="4" s="1"/>
  <c r="F2022" i="4"/>
  <c r="G2022" i="4" s="1"/>
  <c r="F2023" i="4"/>
  <c r="G2023" i="4" s="1"/>
  <c r="F2024" i="4"/>
  <c r="G2024" i="4" s="1"/>
  <c r="F2025" i="4"/>
  <c r="G2025" i="4" s="1"/>
  <c r="F2026" i="4"/>
  <c r="G2026" i="4" s="1"/>
  <c r="F2027" i="4"/>
  <c r="G2027" i="4" s="1"/>
  <c r="F2028" i="4"/>
  <c r="G2028" i="4" s="1"/>
  <c r="F2029" i="4"/>
  <c r="G2029" i="4" s="1"/>
  <c r="F2030" i="4"/>
  <c r="G2030" i="4" s="1"/>
  <c r="F2031" i="4"/>
  <c r="G2031" i="4" s="1"/>
  <c r="F2032" i="4"/>
  <c r="G2032" i="4" s="1"/>
  <c r="F2033" i="4"/>
  <c r="G2033" i="4" s="1"/>
  <c r="F2034" i="4"/>
  <c r="G2034" i="4" s="1"/>
  <c r="F2035" i="4"/>
  <c r="G2035" i="4" s="1"/>
  <c r="F2036" i="4"/>
  <c r="G2036" i="4" s="1"/>
  <c r="F2037" i="4"/>
  <c r="G2037" i="4" s="1"/>
  <c r="F2038" i="4"/>
  <c r="G2038" i="4" s="1"/>
  <c r="F2039" i="4"/>
  <c r="G2039" i="4" s="1"/>
  <c r="F2040" i="4"/>
  <c r="G2040" i="4" s="1"/>
  <c r="F2041" i="4"/>
  <c r="G2041" i="4" s="1"/>
  <c r="F2042" i="4"/>
  <c r="G2042" i="4" s="1"/>
  <c r="F2043" i="4"/>
  <c r="G2043" i="4" s="1"/>
  <c r="F2044" i="4"/>
  <c r="G2044" i="4" s="1"/>
  <c r="F2045" i="4"/>
  <c r="G2045" i="4" s="1"/>
  <c r="F2046" i="4"/>
  <c r="G2046" i="4" s="1"/>
  <c r="F2047" i="4"/>
  <c r="G2047" i="4" s="1"/>
  <c r="F2048" i="4"/>
  <c r="G2048" i="4" s="1"/>
  <c r="F2049" i="4"/>
  <c r="G2049" i="4" s="1"/>
  <c r="F2050" i="4"/>
  <c r="G2050" i="4" s="1"/>
  <c r="F2051" i="4"/>
  <c r="G2051" i="4" s="1"/>
  <c r="F2052" i="4"/>
  <c r="G2052" i="4" s="1"/>
  <c r="F2053" i="4"/>
  <c r="G2053" i="4" s="1"/>
  <c r="F2054" i="4"/>
  <c r="G2054" i="4" s="1"/>
  <c r="F2055" i="4"/>
  <c r="G2055" i="4" s="1"/>
  <c r="F2056" i="4"/>
  <c r="G2056" i="4" s="1"/>
  <c r="F2057" i="4"/>
  <c r="G2057" i="4" s="1"/>
  <c r="F2058" i="4"/>
  <c r="G2058" i="4" s="1"/>
  <c r="F2059" i="4"/>
  <c r="G2059" i="4" s="1"/>
  <c r="F2060" i="4"/>
  <c r="G2060" i="4" s="1"/>
  <c r="F2061" i="4"/>
  <c r="G2061" i="4" s="1"/>
  <c r="F2062" i="4"/>
  <c r="G2062" i="4" s="1"/>
  <c r="F2063" i="4"/>
  <c r="G2063" i="4" s="1"/>
  <c r="F2064" i="4"/>
  <c r="G2064" i="4" s="1"/>
  <c r="F2065" i="4"/>
  <c r="G2065" i="4" s="1"/>
  <c r="F2066" i="4"/>
  <c r="G2066" i="4" s="1"/>
  <c r="F2067" i="4"/>
  <c r="G2067" i="4" s="1"/>
  <c r="F2068" i="4"/>
  <c r="G2068" i="4" s="1"/>
  <c r="F2069" i="4"/>
  <c r="G2069" i="4" s="1"/>
  <c r="F2070" i="4"/>
  <c r="G2070" i="4" s="1"/>
  <c r="F2071" i="4"/>
  <c r="G2071" i="4" s="1"/>
  <c r="F2072" i="4"/>
  <c r="G2072" i="4" s="1"/>
  <c r="F2073" i="4"/>
  <c r="G2073" i="4" s="1"/>
  <c r="F2074" i="4"/>
  <c r="G2074" i="4" s="1"/>
  <c r="F2075" i="4"/>
  <c r="G2075" i="4" s="1"/>
  <c r="F2076" i="4"/>
  <c r="G2076" i="4" s="1"/>
  <c r="F2077" i="4"/>
  <c r="G2077" i="4" s="1"/>
  <c r="F2078" i="4"/>
  <c r="G2078" i="4" s="1"/>
  <c r="F2079" i="4"/>
  <c r="G2079" i="4" s="1"/>
  <c r="F2080" i="4"/>
  <c r="G2080" i="4" s="1"/>
  <c r="F2081" i="4"/>
  <c r="G2081" i="4" s="1"/>
  <c r="F2082" i="4"/>
  <c r="G2082" i="4" s="1"/>
  <c r="F2083" i="4"/>
  <c r="G2083" i="4" s="1"/>
  <c r="F2084" i="4"/>
  <c r="G2084" i="4" s="1"/>
  <c r="F2085" i="4"/>
  <c r="G2085" i="4" s="1"/>
  <c r="F2086" i="4"/>
  <c r="G2086" i="4" s="1"/>
  <c r="F2087" i="4"/>
  <c r="G2087" i="4" s="1"/>
  <c r="F2088" i="4"/>
  <c r="G2088" i="4" s="1"/>
  <c r="F2089" i="4"/>
  <c r="G2089" i="4" s="1"/>
  <c r="F2090" i="4"/>
  <c r="G2090" i="4" s="1"/>
  <c r="F2091" i="4"/>
  <c r="G2091" i="4" s="1"/>
  <c r="F2092" i="4"/>
  <c r="G2092" i="4" s="1"/>
  <c r="F2093" i="4"/>
  <c r="G2093" i="4" s="1"/>
  <c r="F2094" i="4"/>
  <c r="G2094" i="4" s="1"/>
  <c r="F2095" i="4"/>
  <c r="G2095" i="4" s="1"/>
  <c r="F2096" i="4"/>
  <c r="G2096" i="4" s="1"/>
  <c r="F2097" i="4"/>
  <c r="G2097" i="4" s="1"/>
  <c r="F2098" i="4"/>
  <c r="G2098" i="4" s="1"/>
  <c r="F2099" i="4"/>
  <c r="G2099" i="4" s="1"/>
  <c r="F2100" i="4"/>
  <c r="G2100" i="4" s="1"/>
  <c r="F2101" i="4"/>
  <c r="G2101" i="4" s="1"/>
  <c r="F2102" i="4"/>
  <c r="G2102" i="4" s="1"/>
  <c r="F2103" i="4"/>
  <c r="G2103" i="4" s="1"/>
  <c r="F2104" i="4"/>
  <c r="G2104" i="4" s="1"/>
  <c r="F2105" i="4"/>
  <c r="G2105" i="4" s="1"/>
  <c r="F2106" i="4"/>
  <c r="G2106" i="4" s="1"/>
  <c r="F2107" i="4"/>
  <c r="G2107" i="4" s="1"/>
  <c r="F2108" i="4"/>
  <c r="G2108" i="4" s="1"/>
  <c r="F2109" i="4"/>
  <c r="G2109" i="4" s="1"/>
  <c r="F2110" i="4"/>
  <c r="G2110" i="4" s="1"/>
  <c r="F2111" i="4"/>
  <c r="G2111" i="4" s="1"/>
  <c r="F2112" i="4"/>
  <c r="G2112" i="4" s="1"/>
  <c r="F2113" i="4"/>
  <c r="G2113" i="4" s="1"/>
  <c r="F2114" i="4"/>
  <c r="G2114" i="4" s="1"/>
  <c r="F2115" i="4"/>
  <c r="G2115" i="4" s="1"/>
  <c r="F2116" i="4"/>
  <c r="G2116" i="4" s="1"/>
  <c r="F2117" i="4"/>
  <c r="G2117" i="4" s="1"/>
  <c r="F2118" i="4"/>
  <c r="G2118" i="4" s="1"/>
  <c r="F2119" i="4"/>
  <c r="G2119" i="4" s="1"/>
  <c r="F2120" i="4"/>
  <c r="G2120" i="4" s="1"/>
  <c r="F2121" i="4"/>
  <c r="G2121" i="4" s="1"/>
  <c r="F2122" i="4"/>
  <c r="G2122" i="4" s="1"/>
  <c r="F2123" i="4"/>
  <c r="G2123" i="4" s="1"/>
  <c r="F2124" i="4"/>
  <c r="G2124" i="4" s="1"/>
  <c r="F2125" i="4"/>
  <c r="G2125" i="4" s="1"/>
  <c r="F2126" i="4"/>
  <c r="G2126" i="4" s="1"/>
  <c r="F2127" i="4"/>
  <c r="G2127" i="4" s="1"/>
  <c r="F2128" i="4"/>
  <c r="G2128" i="4" s="1"/>
  <c r="F2129" i="4"/>
  <c r="G2129" i="4" s="1"/>
  <c r="F2130" i="4"/>
  <c r="G2130" i="4" s="1"/>
  <c r="F2131" i="4"/>
  <c r="G2131" i="4" s="1"/>
  <c r="F2132" i="4"/>
  <c r="G2132" i="4" s="1"/>
  <c r="F2133" i="4"/>
  <c r="G2133" i="4" s="1"/>
  <c r="F2134" i="4"/>
  <c r="G2134" i="4" s="1"/>
  <c r="F2135" i="4"/>
  <c r="G2135" i="4" s="1"/>
  <c r="F2136" i="4"/>
  <c r="G2136" i="4" s="1"/>
  <c r="F2137" i="4"/>
  <c r="G2137" i="4" s="1"/>
  <c r="F2138" i="4"/>
  <c r="G2138" i="4" s="1"/>
  <c r="F2139" i="4"/>
  <c r="G2139" i="4" s="1"/>
  <c r="F2140" i="4"/>
  <c r="G2140" i="4" s="1"/>
  <c r="F2141" i="4"/>
  <c r="G2141" i="4" s="1"/>
  <c r="F2142" i="4"/>
  <c r="G2142" i="4" s="1"/>
  <c r="F2143" i="4"/>
  <c r="G2143" i="4" s="1"/>
  <c r="F2144" i="4"/>
  <c r="G2144" i="4" s="1"/>
  <c r="F2145" i="4"/>
  <c r="G2145" i="4" s="1"/>
  <c r="F2146" i="4"/>
  <c r="G2146" i="4" s="1"/>
  <c r="F2147" i="4"/>
  <c r="G2147" i="4" s="1"/>
  <c r="F2148" i="4"/>
  <c r="G2148" i="4" s="1"/>
  <c r="F2149" i="4"/>
  <c r="G2149" i="4" s="1"/>
  <c r="F2150" i="4"/>
  <c r="G2150" i="4" s="1"/>
  <c r="F2151" i="4"/>
  <c r="G2151" i="4" s="1"/>
  <c r="F2152" i="4"/>
  <c r="G2152" i="4" s="1"/>
  <c r="F2153" i="4"/>
  <c r="G2153" i="4" s="1"/>
  <c r="F2154" i="4"/>
  <c r="G2154" i="4" s="1"/>
  <c r="F2155" i="4"/>
  <c r="G2155" i="4" s="1"/>
  <c r="F2156" i="4"/>
  <c r="G2156" i="4" s="1"/>
  <c r="F2157" i="4"/>
  <c r="G2157" i="4" s="1"/>
  <c r="F2158" i="4"/>
  <c r="G2158" i="4" s="1"/>
  <c r="F2159" i="4"/>
  <c r="G2159" i="4" s="1"/>
  <c r="F2160" i="4"/>
  <c r="G2160" i="4" s="1"/>
  <c r="F2161" i="4"/>
  <c r="G2161" i="4" s="1"/>
  <c r="F2162" i="4"/>
  <c r="G2162" i="4" s="1"/>
  <c r="F2163" i="4"/>
  <c r="G2163" i="4" s="1"/>
  <c r="F2164" i="4"/>
  <c r="G2164" i="4" s="1"/>
  <c r="F2165" i="4"/>
  <c r="G2165" i="4" s="1"/>
  <c r="F2166" i="4"/>
  <c r="G2166" i="4" s="1"/>
  <c r="F2167" i="4"/>
  <c r="G2167" i="4" s="1"/>
  <c r="F2168" i="4"/>
  <c r="G2168" i="4" s="1"/>
  <c r="F2169" i="4"/>
  <c r="G2169" i="4" s="1"/>
  <c r="F2170" i="4"/>
  <c r="G2170" i="4" s="1"/>
  <c r="F2171" i="4"/>
  <c r="G2171" i="4" s="1"/>
  <c r="F2172" i="4"/>
  <c r="G2172" i="4" s="1"/>
  <c r="F2173" i="4"/>
  <c r="G2173" i="4" s="1"/>
  <c r="F2174" i="4"/>
  <c r="G2174" i="4" s="1"/>
  <c r="F2175" i="4"/>
  <c r="G2175" i="4" s="1"/>
  <c r="F2176" i="4"/>
  <c r="G2176" i="4" s="1"/>
  <c r="F2177" i="4"/>
  <c r="G2177" i="4" s="1"/>
  <c r="F2178" i="4"/>
  <c r="G2178" i="4" s="1"/>
  <c r="F2179" i="4"/>
  <c r="G2179" i="4" s="1"/>
  <c r="F2180" i="4"/>
  <c r="G2180" i="4" s="1"/>
  <c r="F2181" i="4"/>
  <c r="G2181" i="4" s="1"/>
  <c r="F2182" i="4"/>
  <c r="G2182" i="4" s="1"/>
  <c r="F2183" i="4"/>
  <c r="G2183" i="4" s="1"/>
  <c r="F2184" i="4"/>
  <c r="G2184" i="4" s="1"/>
  <c r="F2185" i="4"/>
  <c r="G2185" i="4" s="1"/>
  <c r="F2186" i="4"/>
  <c r="G2186" i="4" s="1"/>
  <c r="F2187" i="4"/>
  <c r="G2187" i="4" s="1"/>
  <c r="F2188" i="4"/>
  <c r="G2188" i="4" s="1"/>
  <c r="F2189" i="4"/>
  <c r="G2189" i="4" s="1"/>
  <c r="F2190" i="4"/>
  <c r="G2190" i="4" s="1"/>
  <c r="F2191" i="4"/>
  <c r="G2191" i="4" s="1"/>
  <c r="F2192" i="4"/>
  <c r="G2192" i="4" s="1"/>
  <c r="F2193" i="4"/>
  <c r="G2193" i="4" s="1"/>
  <c r="F2194" i="4"/>
  <c r="G2194" i="4" s="1"/>
  <c r="F2195" i="4"/>
  <c r="G2195" i="4" s="1"/>
  <c r="F2196" i="4"/>
  <c r="G2196" i="4" s="1"/>
  <c r="F2197" i="4"/>
  <c r="G2197" i="4" s="1"/>
  <c r="F2198" i="4"/>
  <c r="G2198" i="4" s="1"/>
  <c r="F2199" i="4"/>
  <c r="G2199" i="4" s="1"/>
  <c r="F2200" i="4"/>
  <c r="G2200" i="4" s="1"/>
  <c r="F2201" i="4"/>
  <c r="G2201" i="4" s="1"/>
  <c r="F2202" i="4"/>
  <c r="G2202" i="4" s="1"/>
  <c r="F2203" i="4"/>
  <c r="G2203" i="4" s="1"/>
  <c r="F2204" i="4"/>
  <c r="G2204" i="4" s="1"/>
  <c r="F2205" i="4"/>
  <c r="G2205" i="4" s="1"/>
  <c r="F2206" i="4"/>
  <c r="G2206" i="4" s="1"/>
  <c r="F2207" i="4"/>
  <c r="G2207" i="4" s="1"/>
  <c r="F2208" i="4"/>
  <c r="G2208" i="4" s="1"/>
  <c r="F2209" i="4"/>
  <c r="G2209" i="4" s="1"/>
  <c r="F2210" i="4"/>
  <c r="G2210" i="4" s="1"/>
  <c r="F2211" i="4"/>
  <c r="G2211" i="4" s="1"/>
  <c r="F2212" i="4"/>
  <c r="G2212" i="4" s="1"/>
  <c r="F2213" i="4"/>
  <c r="G2213" i="4" s="1"/>
  <c r="F2214" i="4"/>
  <c r="G2214" i="4" s="1"/>
  <c r="F2215" i="4"/>
  <c r="G2215" i="4" s="1"/>
  <c r="F2216" i="4"/>
  <c r="G2216" i="4" s="1"/>
  <c r="F2217" i="4"/>
  <c r="G2217" i="4" s="1"/>
  <c r="F2218" i="4"/>
  <c r="G2218" i="4" s="1"/>
  <c r="F2219" i="4"/>
  <c r="G2219" i="4" s="1"/>
  <c r="F2220" i="4"/>
  <c r="G2220" i="4" s="1"/>
  <c r="F2221" i="4"/>
  <c r="G2221" i="4" s="1"/>
  <c r="F2222" i="4"/>
  <c r="G2222" i="4" s="1"/>
  <c r="F2223" i="4"/>
  <c r="G2223" i="4" s="1"/>
  <c r="F2224" i="4"/>
  <c r="G2224" i="4" s="1"/>
  <c r="F2225" i="4"/>
  <c r="G2225" i="4" s="1"/>
  <c r="F2226" i="4"/>
  <c r="G2226" i="4" s="1"/>
  <c r="F2227" i="4"/>
  <c r="G2227" i="4" s="1"/>
  <c r="F2228" i="4"/>
  <c r="G2228" i="4" s="1"/>
  <c r="F2229" i="4"/>
  <c r="G2229" i="4" s="1"/>
  <c r="F2230" i="4"/>
  <c r="G2230" i="4" s="1"/>
  <c r="F2231" i="4"/>
  <c r="G2231" i="4" s="1"/>
  <c r="F2232" i="4"/>
  <c r="G2232" i="4" s="1"/>
  <c r="F2233" i="4"/>
  <c r="G2233" i="4" s="1"/>
  <c r="F2234" i="4"/>
  <c r="G2234" i="4" s="1"/>
  <c r="F2235" i="4"/>
  <c r="G2235" i="4" s="1"/>
  <c r="F2236" i="4"/>
  <c r="G2236" i="4" s="1"/>
  <c r="F2237" i="4"/>
  <c r="G2237" i="4" s="1"/>
  <c r="F2238" i="4"/>
  <c r="G2238" i="4" s="1"/>
  <c r="F2239" i="4"/>
  <c r="G2239" i="4" s="1"/>
  <c r="F2240" i="4"/>
  <c r="G2240" i="4" s="1"/>
  <c r="F2241" i="4"/>
  <c r="G2241" i="4" s="1"/>
  <c r="F2242" i="4"/>
  <c r="G2242" i="4" s="1"/>
  <c r="F2243" i="4"/>
  <c r="G2243" i="4" s="1"/>
  <c r="F2244" i="4"/>
  <c r="G2244" i="4" s="1"/>
  <c r="F2245" i="4"/>
  <c r="G2245" i="4" s="1"/>
  <c r="F2246" i="4"/>
  <c r="G2246" i="4" s="1"/>
  <c r="F2247" i="4"/>
  <c r="G2247" i="4" s="1"/>
  <c r="F2248" i="4"/>
  <c r="G2248" i="4" s="1"/>
  <c r="F2249" i="4"/>
  <c r="G2249" i="4" s="1"/>
  <c r="F2250" i="4"/>
  <c r="G2250" i="4" s="1"/>
  <c r="F2251" i="4"/>
  <c r="G2251" i="4" s="1"/>
  <c r="F2252" i="4"/>
  <c r="G2252" i="4" s="1"/>
  <c r="F2253" i="4"/>
  <c r="G2253" i="4" s="1"/>
  <c r="F2254" i="4"/>
  <c r="G2254" i="4" s="1"/>
  <c r="F2255" i="4"/>
  <c r="G2255" i="4" s="1"/>
  <c r="F2256" i="4"/>
  <c r="G2256" i="4" s="1"/>
  <c r="F2257" i="4"/>
  <c r="G2257" i="4" s="1"/>
  <c r="F2258" i="4"/>
  <c r="G2258" i="4" s="1"/>
  <c r="F2259" i="4"/>
  <c r="G2259" i="4" s="1"/>
  <c r="F2260" i="4"/>
  <c r="G2260" i="4" s="1"/>
  <c r="F2261" i="4"/>
  <c r="G2261" i="4" s="1"/>
  <c r="F2262" i="4"/>
  <c r="G2262" i="4" s="1"/>
  <c r="F2263" i="4"/>
  <c r="G2263" i="4" s="1"/>
  <c r="F2264" i="4"/>
  <c r="G2264" i="4" s="1"/>
  <c r="F2265" i="4"/>
  <c r="G2265" i="4" s="1"/>
  <c r="F2266" i="4"/>
  <c r="G2266" i="4" s="1"/>
  <c r="F2267" i="4"/>
  <c r="G2267" i="4" s="1"/>
  <c r="F2268" i="4"/>
  <c r="G2268" i="4" s="1"/>
  <c r="F2269" i="4"/>
  <c r="G2269" i="4" s="1"/>
  <c r="F2270" i="4"/>
  <c r="G2270" i="4" s="1"/>
  <c r="F2271" i="4"/>
  <c r="G2271" i="4" s="1"/>
  <c r="F2272" i="4"/>
  <c r="G2272" i="4" s="1"/>
  <c r="F2273" i="4"/>
  <c r="G2273" i="4" s="1"/>
  <c r="F2274" i="4"/>
  <c r="G2274" i="4" s="1"/>
  <c r="F2275" i="4"/>
  <c r="G2275" i="4" s="1"/>
  <c r="F2276" i="4"/>
  <c r="G2276" i="4" s="1"/>
  <c r="F2277" i="4"/>
  <c r="G2277" i="4" s="1"/>
  <c r="F2278" i="4"/>
  <c r="G2278" i="4" s="1"/>
  <c r="F2279" i="4"/>
  <c r="G2279" i="4" s="1"/>
  <c r="F2280" i="4"/>
  <c r="G2280" i="4" s="1"/>
  <c r="F2281" i="4"/>
  <c r="G2281" i="4" s="1"/>
  <c r="F2282" i="4"/>
  <c r="G2282" i="4" s="1"/>
  <c r="F2283" i="4"/>
  <c r="G2283" i="4" s="1"/>
  <c r="F2284" i="4"/>
  <c r="G2284" i="4" s="1"/>
  <c r="F2285" i="4"/>
  <c r="G2285" i="4" s="1"/>
  <c r="F2286" i="4"/>
  <c r="G2286" i="4" s="1"/>
  <c r="F2287" i="4"/>
  <c r="G2287" i="4" s="1"/>
  <c r="F2288" i="4"/>
  <c r="G2288" i="4" s="1"/>
  <c r="F2289" i="4"/>
  <c r="G2289" i="4" s="1"/>
  <c r="F2290" i="4"/>
  <c r="G2290" i="4" s="1"/>
  <c r="F2291" i="4"/>
  <c r="G2291" i="4" s="1"/>
  <c r="F2292" i="4"/>
  <c r="G2292" i="4" s="1"/>
  <c r="F2293" i="4"/>
  <c r="G2293" i="4" s="1"/>
  <c r="F2294" i="4"/>
  <c r="G2294" i="4" s="1"/>
  <c r="F2295" i="4"/>
  <c r="G2295" i="4" s="1"/>
  <c r="F2296" i="4"/>
  <c r="G2296" i="4" s="1"/>
  <c r="F2297" i="4"/>
  <c r="G2297" i="4" s="1"/>
  <c r="F2298" i="4"/>
  <c r="G2298" i="4" s="1"/>
  <c r="F2299" i="4"/>
  <c r="G2299" i="4" s="1"/>
  <c r="F2300" i="4"/>
  <c r="G2300" i="4" s="1"/>
  <c r="F2301" i="4"/>
  <c r="G2301" i="4" s="1"/>
  <c r="F2302" i="4"/>
  <c r="G2302" i="4" s="1"/>
  <c r="F2303" i="4"/>
  <c r="G2303" i="4" s="1"/>
  <c r="F2304" i="4"/>
  <c r="G2304" i="4" s="1"/>
  <c r="F2305" i="4"/>
  <c r="G2305" i="4" s="1"/>
  <c r="F2306" i="4"/>
  <c r="G2306" i="4" s="1"/>
  <c r="F2307" i="4"/>
  <c r="G2307" i="4" s="1"/>
  <c r="F2308" i="4"/>
  <c r="G2308" i="4" s="1"/>
  <c r="F2309" i="4"/>
  <c r="G2309" i="4" s="1"/>
  <c r="F2310" i="4"/>
  <c r="G2310" i="4" s="1"/>
  <c r="F2311" i="4"/>
  <c r="G2311" i="4" s="1"/>
  <c r="F2312" i="4"/>
  <c r="G2312" i="4" s="1"/>
  <c r="F2313" i="4"/>
  <c r="G2313" i="4" s="1"/>
  <c r="F2314" i="4"/>
  <c r="G2314" i="4" s="1"/>
  <c r="F2315" i="4"/>
  <c r="G2315" i="4" s="1"/>
  <c r="F2316" i="4"/>
  <c r="G2316" i="4" s="1"/>
  <c r="F2317" i="4"/>
  <c r="G2317" i="4" s="1"/>
  <c r="F2318" i="4"/>
  <c r="G2318" i="4" s="1"/>
  <c r="F2319" i="4"/>
  <c r="G2319" i="4" s="1"/>
  <c r="F2320" i="4"/>
  <c r="G2320" i="4" s="1"/>
  <c r="F2321" i="4"/>
  <c r="G2321" i="4" s="1"/>
  <c r="F2322" i="4"/>
  <c r="G2322" i="4" s="1"/>
  <c r="F2323" i="4"/>
  <c r="G2323" i="4" s="1"/>
  <c r="F2324" i="4"/>
  <c r="G2324" i="4" s="1"/>
  <c r="F2325" i="4"/>
  <c r="G2325" i="4" s="1"/>
  <c r="F2326" i="4"/>
  <c r="G2326" i="4" s="1"/>
  <c r="F2327" i="4"/>
  <c r="G2327" i="4" s="1"/>
  <c r="F2328" i="4"/>
  <c r="G2328" i="4" s="1"/>
  <c r="F2329" i="4"/>
  <c r="G2329" i="4" s="1"/>
  <c r="F2330" i="4"/>
  <c r="G2330" i="4" s="1"/>
  <c r="F2331" i="4"/>
  <c r="G2331" i="4" s="1"/>
  <c r="F2332" i="4"/>
  <c r="G2332" i="4" s="1"/>
  <c r="F2333" i="4"/>
  <c r="G2333" i="4" s="1"/>
  <c r="F2334" i="4"/>
  <c r="G2334" i="4" s="1"/>
  <c r="F2335" i="4"/>
  <c r="G2335" i="4" s="1"/>
  <c r="F2336" i="4"/>
  <c r="G2336" i="4" s="1"/>
  <c r="F2337" i="4"/>
  <c r="G2337" i="4" s="1"/>
  <c r="F2338" i="4"/>
  <c r="G2338" i="4" s="1"/>
  <c r="F2339" i="4"/>
  <c r="G2339" i="4" s="1"/>
  <c r="F2340" i="4"/>
  <c r="G2340" i="4" s="1"/>
  <c r="F2341" i="4"/>
  <c r="G2341" i="4" s="1"/>
  <c r="F2342" i="4"/>
  <c r="G2342" i="4" s="1"/>
  <c r="F2343" i="4"/>
  <c r="G2343" i="4" s="1"/>
  <c r="F2344" i="4"/>
  <c r="G2344" i="4" s="1"/>
  <c r="F2345" i="4"/>
  <c r="G2345" i="4" s="1"/>
  <c r="F2346" i="4"/>
  <c r="G2346" i="4" s="1"/>
  <c r="F2347" i="4"/>
  <c r="G2347" i="4" s="1"/>
  <c r="F2348" i="4"/>
  <c r="G2348" i="4" s="1"/>
  <c r="F2349" i="4"/>
  <c r="G2349" i="4" s="1"/>
  <c r="F2350" i="4"/>
  <c r="G2350" i="4" s="1"/>
  <c r="F2351" i="4"/>
  <c r="G2351" i="4" s="1"/>
  <c r="F2352" i="4"/>
  <c r="G2352" i="4" s="1"/>
  <c r="F2353" i="4"/>
  <c r="G2353" i="4" s="1"/>
  <c r="F2354" i="4"/>
  <c r="G2354" i="4" s="1"/>
  <c r="F2355" i="4"/>
  <c r="G2355" i="4" s="1"/>
  <c r="F2356" i="4"/>
  <c r="G2356" i="4" s="1"/>
  <c r="F2357" i="4"/>
  <c r="G2357" i="4" s="1"/>
  <c r="F2358" i="4"/>
  <c r="G2358" i="4" s="1"/>
  <c r="F2359" i="4"/>
  <c r="G2359" i="4" s="1"/>
  <c r="F2360" i="4"/>
  <c r="G2360" i="4" s="1"/>
  <c r="F2361" i="4"/>
  <c r="G2361" i="4" s="1"/>
  <c r="F2362" i="4"/>
  <c r="G2362" i="4" s="1"/>
  <c r="F2363" i="4"/>
  <c r="G2363" i="4" s="1"/>
  <c r="F2364" i="4"/>
  <c r="G2364" i="4" s="1"/>
  <c r="F2365" i="4"/>
  <c r="G2365" i="4" s="1"/>
  <c r="F2366" i="4"/>
  <c r="G2366" i="4" s="1"/>
  <c r="F2367" i="4"/>
  <c r="G2367" i="4" s="1"/>
  <c r="F2368" i="4"/>
  <c r="G2368" i="4" s="1"/>
  <c r="F2369" i="4"/>
  <c r="G2369" i="4" s="1"/>
  <c r="F2370" i="4"/>
  <c r="G2370" i="4" s="1"/>
  <c r="F2371" i="4"/>
  <c r="G2371" i="4" s="1"/>
  <c r="F2372" i="4"/>
  <c r="G2372" i="4" s="1"/>
  <c r="F2373" i="4"/>
  <c r="G2373" i="4" s="1"/>
  <c r="F2374" i="4"/>
  <c r="G2374" i="4" s="1"/>
  <c r="F2375" i="4"/>
  <c r="G2375" i="4" s="1"/>
  <c r="F2376" i="4"/>
  <c r="G2376" i="4" s="1"/>
  <c r="F2377" i="4"/>
  <c r="G2377" i="4" s="1"/>
  <c r="F2378" i="4"/>
  <c r="G2378" i="4" s="1"/>
  <c r="F2379" i="4"/>
  <c r="G2379" i="4" s="1"/>
  <c r="F2380" i="4"/>
  <c r="G2380" i="4" s="1"/>
  <c r="F2381" i="4"/>
  <c r="G2381" i="4" s="1"/>
  <c r="F2382" i="4"/>
  <c r="G2382" i="4" s="1"/>
  <c r="F2383" i="4"/>
  <c r="G2383" i="4" s="1"/>
  <c r="F2384" i="4"/>
  <c r="G2384" i="4" s="1"/>
  <c r="F2385" i="4"/>
  <c r="G2385" i="4" s="1"/>
  <c r="F2386" i="4"/>
  <c r="G2386" i="4" s="1"/>
  <c r="F2387" i="4"/>
  <c r="G2387" i="4" s="1"/>
  <c r="F2388" i="4"/>
  <c r="G2388" i="4" s="1"/>
  <c r="F2389" i="4"/>
  <c r="G2389" i="4" s="1"/>
  <c r="F2390" i="4"/>
  <c r="G2390" i="4" s="1"/>
  <c r="F2391" i="4"/>
  <c r="G2391" i="4" s="1"/>
  <c r="F2392" i="4"/>
  <c r="G2392" i="4" s="1"/>
  <c r="F2393" i="4"/>
  <c r="G2393" i="4" s="1"/>
  <c r="F2394" i="4"/>
  <c r="G2394" i="4" s="1"/>
  <c r="F2395" i="4"/>
  <c r="G2395" i="4" s="1"/>
  <c r="F2396" i="4"/>
  <c r="G2396" i="4" s="1"/>
  <c r="F2397" i="4"/>
  <c r="G2397" i="4" s="1"/>
  <c r="F2398" i="4"/>
  <c r="G2398" i="4" s="1"/>
  <c r="F2399" i="4"/>
  <c r="G2399" i="4" s="1"/>
  <c r="F2400" i="4"/>
  <c r="G2400" i="4" s="1"/>
  <c r="F2401" i="4"/>
  <c r="G2401" i="4" s="1"/>
  <c r="F2402" i="4"/>
  <c r="G2402" i="4" s="1"/>
  <c r="F2403" i="4"/>
  <c r="G2403" i="4" s="1"/>
  <c r="F2404" i="4"/>
  <c r="G2404" i="4" s="1"/>
  <c r="F2405" i="4"/>
  <c r="G2405" i="4" s="1"/>
  <c r="F2406" i="4"/>
  <c r="G2406" i="4" s="1"/>
  <c r="F2407" i="4"/>
  <c r="G2407" i="4" s="1"/>
  <c r="F2408" i="4"/>
  <c r="G2408" i="4" s="1"/>
  <c r="F2409" i="4"/>
  <c r="G2409" i="4" s="1"/>
  <c r="F2410" i="4"/>
  <c r="G2410" i="4" s="1"/>
  <c r="F2411" i="4"/>
  <c r="G2411" i="4" s="1"/>
  <c r="F2412" i="4"/>
  <c r="G2412" i="4" s="1"/>
  <c r="F2413" i="4"/>
  <c r="G2413" i="4" s="1"/>
  <c r="F2414" i="4"/>
  <c r="G2414" i="4" s="1"/>
  <c r="F2415" i="4"/>
  <c r="G2415" i="4" s="1"/>
  <c r="F2416" i="4"/>
  <c r="G2416" i="4" s="1"/>
  <c r="F2417" i="4"/>
  <c r="G2417" i="4" s="1"/>
  <c r="F2418" i="4"/>
  <c r="G2418" i="4" s="1"/>
  <c r="F2419" i="4"/>
  <c r="G2419" i="4" s="1"/>
  <c r="F2420" i="4"/>
  <c r="G2420" i="4" s="1"/>
  <c r="F2421" i="4"/>
  <c r="G2421" i="4" s="1"/>
  <c r="F2422" i="4"/>
  <c r="G2422" i="4" s="1"/>
  <c r="F2423" i="4"/>
  <c r="G2423" i="4" s="1"/>
  <c r="F2424" i="4"/>
  <c r="G2424" i="4" s="1"/>
  <c r="F2425" i="4"/>
  <c r="G2425" i="4" s="1"/>
  <c r="F2426" i="4"/>
  <c r="G2426" i="4" s="1"/>
  <c r="F2427" i="4"/>
  <c r="G2427" i="4" s="1"/>
  <c r="F2428" i="4"/>
  <c r="G2428" i="4" s="1"/>
  <c r="F2429" i="4"/>
  <c r="G2429" i="4" s="1"/>
  <c r="F2430" i="4"/>
  <c r="G2430" i="4" s="1"/>
  <c r="F2431" i="4"/>
  <c r="G2431" i="4" s="1"/>
  <c r="F2432" i="4"/>
  <c r="G2432" i="4" s="1"/>
  <c r="F2433" i="4"/>
  <c r="G2433" i="4" s="1"/>
  <c r="F2434" i="4"/>
  <c r="G2434" i="4" s="1"/>
  <c r="F2435" i="4"/>
  <c r="G2435" i="4" s="1"/>
  <c r="F2436" i="4"/>
  <c r="G2436" i="4" s="1"/>
  <c r="F2437" i="4"/>
  <c r="G2437" i="4" s="1"/>
  <c r="F2438" i="4"/>
  <c r="G2438" i="4" s="1"/>
  <c r="F2439" i="4"/>
  <c r="G2439" i="4" s="1"/>
  <c r="F2440" i="4"/>
  <c r="G2440" i="4" s="1"/>
  <c r="F2441" i="4"/>
  <c r="G2441" i="4" s="1"/>
  <c r="F2442" i="4"/>
  <c r="G2442" i="4" s="1"/>
  <c r="F2443" i="4"/>
  <c r="G2443" i="4" s="1"/>
  <c r="F2444" i="4"/>
  <c r="G2444" i="4" s="1"/>
  <c r="F2445" i="4"/>
  <c r="G2445" i="4" s="1"/>
  <c r="F2446" i="4"/>
  <c r="G2446" i="4" s="1"/>
  <c r="F2447" i="4"/>
  <c r="G2447" i="4" s="1"/>
  <c r="F2448" i="4"/>
  <c r="G2448" i="4" s="1"/>
  <c r="F2449" i="4"/>
  <c r="G2449" i="4" s="1"/>
  <c r="F2450" i="4"/>
  <c r="G2450" i="4" s="1"/>
  <c r="F2451" i="4"/>
  <c r="G2451" i="4" s="1"/>
  <c r="F2452" i="4"/>
  <c r="G2452" i="4" s="1"/>
  <c r="F2453" i="4"/>
  <c r="G2453" i="4" s="1"/>
  <c r="F2454" i="4"/>
  <c r="G2454" i="4" s="1"/>
  <c r="F2455" i="4"/>
  <c r="G2455" i="4" s="1"/>
  <c r="F2456" i="4"/>
  <c r="G2456" i="4" s="1"/>
  <c r="F2457" i="4"/>
  <c r="G2457" i="4" s="1"/>
  <c r="F2458" i="4"/>
  <c r="G2458" i="4" s="1"/>
  <c r="F2459" i="4"/>
  <c r="G2459" i="4" s="1"/>
  <c r="F2460" i="4"/>
  <c r="G2460" i="4" s="1"/>
  <c r="F2461" i="4"/>
  <c r="G2461" i="4" s="1"/>
  <c r="F2462" i="4"/>
  <c r="G2462" i="4" s="1"/>
  <c r="F2463" i="4"/>
  <c r="G2463" i="4" s="1"/>
  <c r="F2464" i="4"/>
  <c r="G2464" i="4" s="1"/>
  <c r="F2465" i="4"/>
  <c r="G2465" i="4" s="1"/>
  <c r="F2466" i="4"/>
  <c r="G2466" i="4" s="1"/>
  <c r="F2467" i="4"/>
  <c r="G2467" i="4" s="1"/>
  <c r="F2468" i="4"/>
  <c r="G2468" i="4" s="1"/>
  <c r="F2469" i="4"/>
  <c r="G2469" i="4" s="1"/>
  <c r="F2470" i="4"/>
  <c r="G2470" i="4" s="1"/>
  <c r="F2471" i="4"/>
  <c r="G2471" i="4" s="1"/>
  <c r="F2472" i="4"/>
  <c r="G2472" i="4" s="1"/>
  <c r="F2473" i="4"/>
  <c r="G2473" i="4" s="1"/>
  <c r="F2474" i="4"/>
  <c r="G2474" i="4" s="1"/>
  <c r="F2475" i="4"/>
  <c r="G2475" i="4" s="1"/>
  <c r="F2476" i="4"/>
  <c r="G2476" i="4" s="1"/>
  <c r="F2477" i="4"/>
  <c r="G2477" i="4" s="1"/>
  <c r="F2478" i="4"/>
  <c r="G2478" i="4" s="1"/>
  <c r="F2479" i="4"/>
  <c r="G2479" i="4" s="1"/>
  <c r="F2480" i="4"/>
  <c r="G2480" i="4" s="1"/>
  <c r="F2481" i="4"/>
  <c r="G2481" i="4" s="1"/>
  <c r="F2482" i="4"/>
  <c r="G2482" i="4" s="1"/>
  <c r="F2483" i="4"/>
  <c r="G2483" i="4" s="1"/>
  <c r="F2484" i="4"/>
  <c r="G2484" i="4" s="1"/>
  <c r="F2485" i="4"/>
  <c r="G2485" i="4" s="1"/>
  <c r="F2486" i="4"/>
  <c r="G2486" i="4" s="1"/>
  <c r="F2487" i="4"/>
  <c r="G2487" i="4" s="1"/>
  <c r="F2488" i="4"/>
  <c r="G2488" i="4" s="1"/>
  <c r="F2489" i="4"/>
  <c r="G2489" i="4" s="1"/>
  <c r="F2490" i="4"/>
  <c r="G2490" i="4" s="1"/>
  <c r="F2491" i="4"/>
  <c r="G2491" i="4" s="1"/>
  <c r="F2492" i="4"/>
  <c r="G2492" i="4" s="1"/>
  <c r="F2493" i="4"/>
  <c r="G2493" i="4" s="1"/>
  <c r="F2494" i="4"/>
  <c r="G2494" i="4" s="1"/>
  <c r="F2495" i="4"/>
  <c r="G2495" i="4" s="1"/>
  <c r="F2496" i="4"/>
  <c r="G2496" i="4" s="1"/>
  <c r="F2497" i="4"/>
  <c r="G2497" i="4" s="1"/>
  <c r="F2498" i="4"/>
  <c r="G2498" i="4" s="1"/>
  <c r="F2499" i="4"/>
  <c r="G2499" i="4" s="1"/>
  <c r="F2500" i="4"/>
  <c r="G2500" i="4" s="1"/>
  <c r="F2501" i="4"/>
  <c r="G2501" i="4" s="1"/>
  <c r="AE14" i="9" l="1"/>
  <c r="AF14" i="9" s="1"/>
  <c r="AE18" i="9"/>
  <c r="AF18" i="9" s="1"/>
  <c r="D13" i="16"/>
  <c r="E13" i="16" s="1"/>
  <c r="F13" i="16"/>
  <c r="G13" i="16" s="1"/>
  <c r="AE15" i="9"/>
  <c r="AF15" i="9" s="1"/>
  <c r="AE16" i="9"/>
  <c r="AF16" i="9" s="1"/>
  <c r="AE17" i="9"/>
  <c r="AF17" i="9" s="1"/>
  <c r="K2" i="2"/>
  <c r="K22" i="2"/>
  <c r="K24" i="2" s="1"/>
  <c r="K25" i="2" s="1"/>
  <c r="F14" i="16" l="1"/>
  <c r="G14" i="16" s="1"/>
  <c r="D14" i="16"/>
  <c r="E14" i="16" s="1"/>
  <c r="D15" i="16" s="1"/>
  <c r="E15" i="16" s="1"/>
  <c r="F15" i="16" l="1"/>
  <c r="G15" i="16" s="1"/>
  <c r="D16" i="16"/>
  <c r="F16" i="16"/>
  <c r="G16" i="16" s="1"/>
  <c r="G29" i="16" l="1"/>
  <c r="E16" i="16"/>
  <c r="F24" i="16" s="1"/>
  <c r="F18" i="16" l="1"/>
  <c r="F21" i="16"/>
  <c r="F28" i="16"/>
  <c r="F20" i="16"/>
  <c r="F27" i="16"/>
  <c r="F25" i="16"/>
  <c r="F19" i="16"/>
  <c r="F23" i="16"/>
  <c r="F26" i="16"/>
  <c r="F22" i="16"/>
  <c r="F17" i="16"/>
</calcChain>
</file>

<file path=xl/sharedStrings.xml><?xml version="1.0" encoding="utf-8"?>
<sst xmlns="http://schemas.openxmlformats.org/spreadsheetml/2006/main" count="10529" uniqueCount="701">
  <si>
    <t>Order_Id</t>
  </si>
  <si>
    <t>Customer_Id</t>
  </si>
  <si>
    <t>Order_date</t>
  </si>
  <si>
    <t>Product_name</t>
  </si>
  <si>
    <t>Quantity</t>
  </si>
  <si>
    <t>Unit_price</t>
  </si>
  <si>
    <t>Total_price</t>
  </si>
  <si>
    <t>C53</t>
  </si>
  <si>
    <t>Computer</t>
  </si>
  <si>
    <t>C164</t>
  </si>
  <si>
    <t>C12</t>
  </si>
  <si>
    <t>Laptop</t>
  </si>
  <si>
    <t>C55</t>
  </si>
  <si>
    <t>C160</t>
  </si>
  <si>
    <t>Camera</t>
  </si>
  <si>
    <t>C77</t>
  </si>
  <si>
    <t>Headphones</t>
  </si>
  <si>
    <t>C3</t>
  </si>
  <si>
    <t>C79</t>
  </si>
  <si>
    <t>tablet</t>
  </si>
  <si>
    <t>C19</t>
  </si>
  <si>
    <t>C64</t>
  </si>
  <si>
    <t>C65</t>
  </si>
  <si>
    <t>C41</t>
  </si>
  <si>
    <t>C225</t>
  </si>
  <si>
    <t>C24</t>
  </si>
  <si>
    <t>C123</t>
  </si>
  <si>
    <t>C44</t>
  </si>
  <si>
    <t>C210</t>
  </si>
  <si>
    <t>C129</t>
  </si>
  <si>
    <t>C223</t>
  </si>
  <si>
    <t>C38</t>
  </si>
  <si>
    <t>C200</t>
  </si>
  <si>
    <t>C2</t>
  </si>
  <si>
    <t>C209</t>
  </si>
  <si>
    <t>C228</t>
  </si>
  <si>
    <t>C39</t>
  </si>
  <si>
    <t>Mobile</t>
  </si>
  <si>
    <t>C5</t>
  </si>
  <si>
    <t>C158</t>
  </si>
  <si>
    <t>C197</t>
  </si>
  <si>
    <t>C202</t>
  </si>
  <si>
    <t>C143</t>
  </si>
  <si>
    <t>C96</t>
  </si>
  <si>
    <t>C194</t>
  </si>
  <si>
    <t>C162</t>
  </si>
  <si>
    <t>C54</t>
  </si>
  <si>
    <t>C216</t>
  </si>
  <si>
    <t>C179</t>
  </si>
  <si>
    <t>C58</t>
  </si>
  <si>
    <t>C34</t>
  </si>
  <si>
    <t>C127</t>
  </si>
  <si>
    <t>C1</t>
  </si>
  <si>
    <t>C102</t>
  </si>
  <si>
    <t>C84</t>
  </si>
  <si>
    <t>C175</t>
  </si>
  <si>
    <t>C172</t>
  </si>
  <si>
    <t>C113</t>
  </si>
  <si>
    <t>C6</t>
  </si>
  <si>
    <t>C20</t>
  </si>
  <si>
    <t>C218</t>
  </si>
  <si>
    <t>C163</t>
  </si>
  <si>
    <t>C67</t>
  </si>
  <si>
    <t>C112</t>
  </si>
  <si>
    <t>C149</t>
  </si>
  <si>
    <t>C136</t>
  </si>
  <si>
    <t>C118</t>
  </si>
  <si>
    <t>C231</t>
  </si>
  <si>
    <t>C48</t>
  </si>
  <si>
    <t>C63</t>
  </si>
  <si>
    <t>C212</t>
  </si>
  <si>
    <t>C184</t>
  </si>
  <si>
    <t>C148</t>
  </si>
  <si>
    <t>C146</t>
  </si>
  <si>
    <t>C68</t>
  </si>
  <si>
    <t>C4</t>
  </si>
  <si>
    <t>C17</t>
  </si>
  <si>
    <t>C137</t>
  </si>
  <si>
    <t>C121</t>
  </si>
  <si>
    <t>C16</t>
  </si>
  <si>
    <t>C125</t>
  </si>
  <si>
    <t>C99</t>
  </si>
  <si>
    <t>C9</t>
  </si>
  <si>
    <t>C98</t>
  </si>
  <si>
    <t>C81</t>
  </si>
  <si>
    <t>C199</t>
  </si>
  <si>
    <t>C10</t>
  </si>
  <si>
    <t>C73</t>
  </si>
  <si>
    <t>C215</t>
  </si>
  <si>
    <t>C42</t>
  </si>
  <si>
    <t>C155</t>
  </si>
  <si>
    <t>C82</t>
  </si>
  <si>
    <t>C18</t>
  </si>
  <si>
    <t>C69</t>
  </si>
  <si>
    <t>C130</t>
  </si>
  <si>
    <t>C171</t>
  </si>
  <si>
    <t>C147</t>
  </si>
  <si>
    <t>C37</t>
  </si>
  <si>
    <t>C166</t>
  </si>
  <si>
    <t>C7</t>
  </si>
  <si>
    <t>C188</t>
  </si>
  <si>
    <t>C182</t>
  </si>
  <si>
    <t>C201</t>
  </si>
  <si>
    <t>C109</t>
  </si>
  <si>
    <t>C110</t>
  </si>
  <si>
    <t>C35</t>
  </si>
  <si>
    <t>C116</t>
  </si>
  <si>
    <t>C193</t>
  </si>
  <si>
    <t>C94</t>
  </si>
  <si>
    <t>C214</t>
  </si>
  <si>
    <t>C119</t>
  </si>
  <si>
    <t>C154</t>
  </si>
  <si>
    <t>C25</t>
  </si>
  <si>
    <t>C57</t>
  </si>
  <si>
    <t>C187</t>
  </si>
  <si>
    <t>C66</t>
  </si>
  <si>
    <t>C144</t>
  </si>
  <si>
    <t>C181</t>
  </si>
  <si>
    <t>C120</t>
  </si>
  <si>
    <t>C157</t>
  </si>
  <si>
    <t>C75</t>
  </si>
  <si>
    <t>C185</t>
  </si>
  <si>
    <t>C43</t>
  </si>
  <si>
    <t>C22</t>
  </si>
  <si>
    <t>C132</t>
  </si>
  <si>
    <t>C107</t>
  </si>
  <si>
    <t>C222</t>
  </si>
  <si>
    <t>C11</t>
  </si>
  <si>
    <t>C169</t>
  </si>
  <si>
    <t>C8</t>
  </si>
  <si>
    <t>C59</t>
  </si>
  <si>
    <t>C101</t>
  </si>
  <si>
    <t>C29</t>
  </si>
  <si>
    <t>C61</t>
  </si>
  <si>
    <t>C76</t>
  </si>
  <si>
    <t>C28</t>
  </si>
  <si>
    <t>C219</t>
  </si>
  <si>
    <t>C27</t>
  </si>
  <si>
    <t>C203</t>
  </si>
  <si>
    <t>C14</t>
  </si>
  <si>
    <t>C205</t>
  </si>
  <si>
    <t>C51</t>
  </si>
  <si>
    <t>C50</t>
  </si>
  <si>
    <t>C177</t>
  </si>
  <si>
    <t>C105</t>
  </si>
  <si>
    <t>C78</t>
  </si>
  <si>
    <t>C46</t>
  </si>
  <si>
    <t>C103</t>
  </si>
  <si>
    <t>C30</t>
  </si>
  <si>
    <t>C226</t>
  </si>
  <si>
    <t>C151</t>
  </si>
  <si>
    <t>C97</t>
  </si>
  <si>
    <t>C139</t>
  </si>
  <si>
    <t>C217</t>
  </si>
  <si>
    <t>C131</t>
  </si>
  <si>
    <t>C40</t>
  </si>
  <si>
    <t>C88</t>
  </si>
  <si>
    <t>C13</t>
  </si>
  <si>
    <t>C32</t>
  </si>
  <si>
    <t>C83</t>
  </si>
  <si>
    <t>C159</t>
  </si>
  <si>
    <t>C221</t>
  </si>
  <si>
    <t>C189</t>
  </si>
  <si>
    <t>C230</t>
  </si>
  <si>
    <t>C31</t>
  </si>
  <si>
    <t>C170</t>
  </si>
  <si>
    <t>C49</t>
  </si>
  <si>
    <t>C167</t>
  </si>
  <si>
    <t>C128</t>
  </si>
  <si>
    <t>C161</t>
  </si>
  <si>
    <t>C124</t>
  </si>
  <si>
    <t>C45</t>
  </si>
  <si>
    <t>C72</t>
  </si>
  <si>
    <t>C227</t>
  </si>
  <si>
    <t>C173</t>
  </si>
  <si>
    <t>C108</t>
  </si>
  <si>
    <t>C122</t>
  </si>
  <si>
    <t>C15</t>
  </si>
  <si>
    <t>C92</t>
  </si>
  <si>
    <t>C195</t>
  </si>
  <si>
    <t>C56</t>
  </si>
  <si>
    <t>C190</t>
  </si>
  <si>
    <t>C106</t>
  </si>
  <si>
    <t>C142</t>
  </si>
  <si>
    <t>C52</t>
  </si>
  <si>
    <t>C204</t>
  </si>
  <si>
    <t>C21</t>
  </si>
  <si>
    <t>C191</t>
  </si>
  <si>
    <t>C150</t>
  </si>
  <si>
    <t>C178</t>
  </si>
  <si>
    <t>C229</t>
  </si>
  <si>
    <t>C153</t>
  </si>
  <si>
    <t>C26</t>
  </si>
  <si>
    <t>C156</t>
  </si>
  <si>
    <t>C180</t>
  </si>
  <si>
    <t>C186</t>
  </si>
  <si>
    <t>C104</t>
  </si>
  <si>
    <t>C70</t>
  </si>
  <si>
    <t>C213</t>
  </si>
  <si>
    <t>C224</t>
  </si>
  <si>
    <t>C196</t>
  </si>
  <si>
    <t>C198</t>
  </si>
  <si>
    <t>C145</t>
  </si>
  <si>
    <t>C174</t>
  </si>
  <si>
    <t>C141</t>
  </si>
  <si>
    <t>C183</t>
  </si>
  <si>
    <t>C117</t>
  </si>
  <si>
    <t>C47</t>
  </si>
  <si>
    <t>C176</t>
  </si>
  <si>
    <t>C62</t>
  </si>
  <si>
    <t>C60</t>
  </si>
  <si>
    <t>C114</t>
  </si>
  <si>
    <t>C80</t>
  </si>
  <si>
    <t>C111</t>
  </si>
  <si>
    <t>C33</t>
  </si>
  <si>
    <t>C74</t>
  </si>
  <si>
    <t>C89</t>
  </si>
  <si>
    <t>C87</t>
  </si>
  <si>
    <t>C211</t>
  </si>
  <si>
    <t>C133</t>
  </si>
  <si>
    <t>C134</t>
  </si>
  <si>
    <t>C86</t>
  </si>
  <si>
    <t>C138</t>
  </si>
  <si>
    <t>C165</t>
  </si>
  <si>
    <t>C36</t>
  </si>
  <si>
    <t>C207</t>
  </si>
  <si>
    <t>C208</t>
  </si>
  <si>
    <t>C140</t>
  </si>
  <si>
    <t>C220</t>
  </si>
  <si>
    <t>C91</t>
  </si>
  <si>
    <t>C100</t>
  </si>
  <si>
    <t>C135</t>
  </si>
  <si>
    <t>C85</t>
  </si>
  <si>
    <t>C126</t>
  </si>
  <si>
    <t>C95</t>
  </si>
  <si>
    <t>C115</t>
  </si>
  <si>
    <t>C152</t>
  </si>
  <si>
    <t>C90</t>
  </si>
  <si>
    <t>C71</t>
  </si>
  <si>
    <t>C168</t>
  </si>
  <si>
    <t>C206</t>
  </si>
  <si>
    <t>C504</t>
  </si>
  <si>
    <t>C264</t>
  </si>
  <si>
    <t>C507</t>
  </si>
  <si>
    <t>C244</t>
  </si>
  <si>
    <t>C482</t>
  </si>
  <si>
    <t>C530</t>
  </si>
  <si>
    <t>C268</t>
  </si>
  <si>
    <t>C344</t>
  </si>
  <si>
    <t>C304</t>
  </si>
  <si>
    <t>C239</t>
  </si>
  <si>
    <t>C258</t>
  </si>
  <si>
    <t>C318</t>
  </si>
  <si>
    <t>C443</t>
  </si>
  <si>
    <t>C418</t>
  </si>
  <si>
    <t>C270</t>
  </si>
  <si>
    <t>C347</t>
  </si>
  <si>
    <t>C297</t>
  </si>
  <si>
    <t>C371</t>
  </si>
  <si>
    <t>C528</t>
  </si>
  <si>
    <t>C396</t>
  </si>
  <si>
    <t>C245</t>
  </si>
  <si>
    <t>C235</t>
  </si>
  <si>
    <t>C360</t>
  </si>
  <si>
    <t>C517</t>
  </si>
  <si>
    <t>C488</t>
  </si>
  <si>
    <t>C527</t>
  </si>
  <si>
    <t>C274</t>
  </si>
  <si>
    <t>C288</t>
  </si>
  <si>
    <t>C454</t>
  </si>
  <si>
    <t>C518</t>
  </si>
  <si>
    <t>C433</t>
  </si>
  <si>
    <t>C469</t>
  </si>
  <si>
    <t>C311</t>
  </si>
  <si>
    <t>C420</t>
  </si>
  <si>
    <t>C501</t>
  </si>
  <si>
    <t>C348</t>
  </si>
  <si>
    <t>C438</t>
  </si>
  <si>
    <t>C319</t>
  </si>
  <si>
    <t>C373</t>
  </si>
  <si>
    <t>C403</t>
  </si>
  <si>
    <t>C331</t>
  </si>
  <si>
    <t>C23</t>
  </si>
  <si>
    <t>C434</t>
  </si>
  <si>
    <t>C326</t>
  </si>
  <si>
    <t>C481</t>
  </si>
  <si>
    <t>C513</t>
  </si>
  <si>
    <t>C375</t>
  </si>
  <si>
    <t>C365</t>
  </si>
  <si>
    <t>C452</t>
  </si>
  <si>
    <t>C272</t>
  </si>
  <si>
    <t>C295</t>
  </si>
  <si>
    <t>C377</t>
  </si>
  <si>
    <t>C500</t>
  </si>
  <si>
    <t>C460</t>
  </si>
  <si>
    <t>C441</t>
  </si>
  <si>
    <t>C412</t>
  </si>
  <si>
    <t>C494</t>
  </si>
  <si>
    <t>C324</t>
  </si>
  <si>
    <t>C349</t>
  </si>
  <si>
    <t>C243</t>
  </si>
  <si>
    <t>C466</t>
  </si>
  <si>
    <t>C280</t>
  </si>
  <si>
    <t>C312</t>
  </si>
  <si>
    <t>C273</t>
  </si>
  <si>
    <t>C376</t>
  </si>
  <si>
    <t>C342</t>
  </si>
  <si>
    <t>C493</t>
  </si>
  <si>
    <t>C522</t>
  </si>
  <si>
    <t>C492</t>
  </si>
  <si>
    <t>C487</t>
  </si>
  <si>
    <t>C386</t>
  </si>
  <si>
    <t>C380</t>
  </si>
  <si>
    <t>C281</t>
  </si>
  <si>
    <t>C405</t>
  </si>
  <si>
    <t>C379</t>
  </si>
  <si>
    <t>C317</t>
  </si>
  <si>
    <t>C341</t>
  </si>
  <si>
    <t>C305</t>
  </si>
  <si>
    <t>C308</t>
  </si>
  <si>
    <t>C468</t>
  </si>
  <si>
    <t>C398</t>
  </si>
  <si>
    <t>C523</t>
  </si>
  <si>
    <t>C458</t>
  </si>
  <si>
    <t>C237</t>
  </si>
  <si>
    <t>C427</t>
  </si>
  <si>
    <t>C503</t>
  </si>
  <si>
    <t>C508</t>
  </si>
  <si>
    <t>C286</t>
  </si>
  <si>
    <t>C393</t>
  </si>
  <si>
    <t>C356</t>
  </si>
  <si>
    <t>C256</t>
  </si>
  <si>
    <t>C374</t>
  </si>
  <si>
    <t>C251</t>
  </si>
  <si>
    <t>C287</t>
  </si>
  <si>
    <t>C473</t>
  </si>
  <si>
    <t>C301</t>
  </si>
  <si>
    <t>C463</t>
  </si>
  <si>
    <t>C455</t>
  </si>
  <si>
    <t>C325</t>
  </si>
  <si>
    <t>C383</t>
  </si>
  <si>
    <t>C315</t>
  </si>
  <si>
    <t>C394</t>
  </si>
  <si>
    <t>C421</t>
  </si>
  <si>
    <t>C339</t>
  </si>
  <si>
    <t>C307</t>
  </si>
  <si>
    <t>C428</t>
  </si>
  <si>
    <t>C430</t>
  </si>
  <si>
    <t>C526</t>
  </si>
  <si>
    <t>C505</t>
  </si>
  <si>
    <t>C388</t>
  </si>
  <si>
    <t>C289</t>
  </si>
  <si>
    <t>C467</t>
  </si>
  <si>
    <t>C192</t>
  </si>
  <si>
    <t>C343</t>
  </si>
  <si>
    <t>C291</t>
  </si>
  <si>
    <t>C266</t>
  </si>
  <si>
    <t>C320</t>
  </si>
  <si>
    <t>C506</t>
  </si>
  <si>
    <t>C515</t>
  </si>
  <si>
    <t>C351</t>
  </si>
  <si>
    <t>C511</t>
  </si>
  <si>
    <t>C424</t>
  </si>
  <si>
    <t>C313</t>
  </si>
  <si>
    <t>C423</t>
  </si>
  <si>
    <t>C255</t>
  </si>
  <si>
    <t>C246</t>
  </si>
  <si>
    <t>C303</t>
  </si>
  <si>
    <t>C495</t>
  </si>
  <si>
    <t>C516</t>
  </si>
  <si>
    <t>C335</t>
  </si>
  <si>
    <t>C484</t>
  </si>
  <si>
    <t>C267</t>
  </si>
  <si>
    <t>C485</t>
  </si>
  <si>
    <t>C338</t>
  </si>
  <si>
    <t>C385</t>
  </si>
  <si>
    <t>C510</t>
  </si>
  <si>
    <t>C384</t>
  </si>
  <si>
    <t>C435</t>
  </si>
  <si>
    <t>C292</t>
  </si>
  <si>
    <t>C479</t>
  </si>
  <si>
    <t>C483</t>
  </si>
  <si>
    <t>C531</t>
  </si>
  <si>
    <t>C449</t>
  </si>
  <si>
    <t>C459</t>
  </si>
  <si>
    <t>C253</t>
  </si>
  <si>
    <t>C257</t>
  </si>
  <si>
    <t>C399</t>
  </si>
  <si>
    <t>C248</t>
  </si>
  <si>
    <t>C446</t>
  </si>
  <si>
    <t>C329</t>
  </si>
  <si>
    <t>C409</t>
  </si>
  <si>
    <t>C408</t>
  </si>
  <si>
    <t>C391</t>
  </si>
  <si>
    <t>C316</t>
  </si>
  <si>
    <t>C486</t>
  </si>
  <si>
    <t>C478</t>
  </si>
  <si>
    <t>C395</t>
  </si>
  <si>
    <t>C392</t>
  </si>
  <si>
    <t>C451</t>
  </si>
  <si>
    <t>C293</t>
  </si>
  <si>
    <t>C400</t>
  </si>
  <si>
    <t>C354</t>
  </si>
  <si>
    <t>C422</t>
  </si>
  <si>
    <t>C450</t>
  </si>
  <si>
    <t>C456</t>
  </si>
  <si>
    <t>C378</t>
  </si>
  <si>
    <t>C321</t>
  </si>
  <si>
    <t>C497</t>
  </si>
  <si>
    <t>C472</t>
  </si>
  <si>
    <t>C382</t>
  </si>
  <si>
    <t>C259</t>
  </si>
  <si>
    <t>C262</t>
  </si>
  <si>
    <t>C448</t>
  </si>
  <si>
    <t>C234</t>
  </si>
  <si>
    <t>C333</t>
  </si>
  <si>
    <t>C285</t>
  </si>
  <si>
    <t>C359</t>
  </si>
  <si>
    <t>C411</t>
  </si>
  <si>
    <t>C358</t>
  </si>
  <si>
    <t>C401</t>
  </si>
  <si>
    <t>C476</t>
  </si>
  <si>
    <t>C413</t>
  </si>
  <si>
    <t>C323</t>
  </si>
  <si>
    <t>C480</t>
  </si>
  <si>
    <t>C364</t>
  </si>
  <si>
    <t>C453</t>
  </si>
  <si>
    <t>C417</t>
  </si>
  <si>
    <t>C352</t>
  </si>
  <si>
    <t>C406</t>
  </si>
  <si>
    <t>C437</t>
  </si>
  <si>
    <t>C298</t>
  </si>
  <si>
    <t>C275</t>
  </si>
  <si>
    <t>C445</t>
  </si>
  <si>
    <t>C357</t>
  </si>
  <si>
    <t>C278</t>
  </si>
  <si>
    <t>C276</t>
  </si>
  <si>
    <t>C461</t>
  </si>
  <si>
    <t>C369</t>
  </si>
  <si>
    <t>C238</t>
  </si>
  <si>
    <t>C397</t>
  </si>
  <si>
    <t>C416</t>
  </si>
  <si>
    <t>C529</t>
  </si>
  <si>
    <t>C432</t>
  </si>
  <si>
    <t>C363</t>
  </si>
  <si>
    <t>C322</t>
  </si>
  <si>
    <t>C353</t>
  </si>
  <si>
    <t>C519</t>
  </si>
  <si>
    <t>C496</t>
  </si>
  <si>
    <t>C336</t>
  </si>
  <si>
    <t>C407</t>
  </si>
  <si>
    <t>C370</t>
  </si>
  <si>
    <t>C345</t>
  </si>
  <si>
    <t>C509</t>
  </si>
  <si>
    <t>C464</t>
  </si>
  <si>
    <t>C269</t>
  </si>
  <si>
    <t>C296</t>
  </si>
  <si>
    <t>C502</t>
  </si>
  <si>
    <t>C465</t>
  </si>
  <si>
    <t>C233</t>
  </si>
  <si>
    <t>C250</t>
  </si>
  <si>
    <t>C404</t>
  </si>
  <si>
    <t>C426</t>
  </si>
  <si>
    <t>C310</t>
  </si>
  <si>
    <t>C444</t>
  </si>
  <si>
    <t>C475</t>
  </si>
  <si>
    <t>C431</t>
  </si>
  <si>
    <t>C355</t>
  </si>
  <si>
    <t>C521</t>
  </si>
  <si>
    <t>C309</t>
  </si>
  <si>
    <t>C236</t>
  </si>
  <si>
    <t>C252</t>
  </si>
  <si>
    <t>C362</t>
  </si>
  <si>
    <t>C314</t>
  </si>
  <si>
    <t>C277</t>
  </si>
  <si>
    <t>C368</t>
  </si>
  <si>
    <t>C457</t>
  </si>
  <si>
    <t>C490</t>
  </si>
  <si>
    <t>C425</t>
  </si>
  <si>
    <t>C390</t>
  </si>
  <si>
    <t>C419</t>
  </si>
  <si>
    <t>C346</t>
  </si>
  <si>
    <t>C240</t>
  </si>
  <si>
    <t>C381</t>
  </si>
  <si>
    <t>C410</t>
  </si>
  <si>
    <t>C283</t>
  </si>
  <si>
    <t>C340</t>
  </si>
  <si>
    <t>C489</t>
  </si>
  <si>
    <t>C302</t>
  </si>
  <si>
    <t>C429</t>
  </si>
  <si>
    <t>C366</t>
  </si>
  <si>
    <t>C470</t>
  </si>
  <si>
    <t>C402</t>
  </si>
  <si>
    <t>C525</t>
  </si>
  <si>
    <t>C247</t>
  </si>
  <si>
    <t>C337</t>
  </si>
  <si>
    <t>C361</t>
  </si>
  <si>
    <t>C263</t>
  </si>
  <si>
    <t>C271</t>
  </si>
  <si>
    <t>C306</t>
  </si>
  <si>
    <t>C499</t>
  </si>
  <si>
    <t>C290</t>
  </si>
  <si>
    <t>C367</t>
  </si>
  <si>
    <t>C491</t>
  </si>
  <si>
    <t>C232</t>
  </si>
  <si>
    <t>C514</t>
  </si>
  <si>
    <t>C462</t>
  </si>
  <si>
    <t>C512</t>
  </si>
  <si>
    <t>C294</t>
  </si>
  <si>
    <t>C436</t>
  </si>
  <si>
    <t>C440</t>
  </si>
  <si>
    <t>C524</t>
  </si>
  <si>
    <t>C265</t>
  </si>
  <si>
    <t>C330</t>
  </si>
  <si>
    <t>C474</t>
  </si>
  <si>
    <t>C415</t>
  </si>
  <si>
    <t>C299</t>
  </si>
  <si>
    <t>C471</t>
  </si>
  <si>
    <t>C249</t>
  </si>
  <si>
    <t>C498</t>
  </si>
  <si>
    <t>C442</t>
  </si>
  <si>
    <t>C284</t>
  </si>
  <si>
    <t>C439</t>
  </si>
  <si>
    <t>C328</t>
  </si>
  <si>
    <t>C242</t>
  </si>
  <si>
    <t>C334</t>
  </si>
  <si>
    <t>C260</t>
  </si>
  <si>
    <t>C241</t>
  </si>
  <si>
    <t>C254</t>
  </si>
  <si>
    <t>C279</t>
  </si>
  <si>
    <t>C414</t>
  </si>
  <si>
    <t>C261</t>
  </si>
  <si>
    <t>C372</t>
  </si>
  <si>
    <t>C387</t>
  </si>
  <si>
    <t>C327</t>
  </si>
  <si>
    <t>C389</t>
  </si>
  <si>
    <t>C350</t>
  </si>
  <si>
    <t>C300</t>
  </si>
  <si>
    <t>C332</t>
  </si>
  <si>
    <t>C447</t>
  </si>
  <si>
    <t>C282</t>
  </si>
  <si>
    <t>C520</t>
  </si>
  <si>
    <t>Tablet</t>
  </si>
  <si>
    <t>Row Labels</t>
  </si>
  <si>
    <t>(blank)</t>
  </si>
  <si>
    <t>Grand Total</t>
  </si>
  <si>
    <t>Sum of Total_price</t>
  </si>
  <si>
    <t>Sum of Quantity</t>
  </si>
  <si>
    <t>Product Name</t>
  </si>
  <si>
    <t>Total Sales Revenue</t>
  </si>
  <si>
    <t>Sales Revenue</t>
  </si>
  <si>
    <t>Month</t>
  </si>
  <si>
    <t>Total Number of Orders</t>
  </si>
  <si>
    <t>Units Sold</t>
  </si>
  <si>
    <t>Total Sales</t>
  </si>
  <si>
    <t>Customer</t>
  </si>
  <si>
    <t>Total Unit Sales</t>
  </si>
  <si>
    <t>Total Revenue</t>
  </si>
  <si>
    <t>Total Number of Customers</t>
  </si>
  <si>
    <t>Top 10% Customers Sales Revenue</t>
  </si>
  <si>
    <t>Bottom 90% Customers Sales Revenue</t>
  </si>
  <si>
    <t>Top 10% of Customers</t>
  </si>
  <si>
    <t>Product</t>
  </si>
  <si>
    <t>Price</t>
  </si>
  <si>
    <t>Count of Order_date</t>
  </si>
  <si>
    <t>Average Order Value</t>
  </si>
  <si>
    <t>Number of Orders Placed</t>
  </si>
  <si>
    <t>Number of Orders</t>
  </si>
  <si>
    <t>Number of Repeat Customers</t>
  </si>
  <si>
    <t>Single Order Customers</t>
  </si>
  <si>
    <t>Multiple Order Customers</t>
  </si>
  <si>
    <t>Column Labels</t>
  </si>
  <si>
    <t>Total Customers</t>
  </si>
  <si>
    <t>Feature Frequency Lookup Table</t>
  </si>
  <si>
    <t>Feature Index</t>
  </si>
  <si>
    <t>Feature</t>
  </si>
  <si>
    <t>Frequency</t>
  </si>
  <si>
    <t>Frequency %</t>
  </si>
  <si>
    <t>2-Way Lift</t>
  </si>
  <si>
    <t>Lift</t>
  </si>
  <si>
    <t>Actual Sales</t>
  </si>
  <si>
    <t>Trend Sales</t>
  </si>
  <si>
    <t>Seasonal Factor</t>
  </si>
  <si>
    <t>Jan 22</t>
  </si>
  <si>
    <t>Feb 22</t>
  </si>
  <si>
    <t>Mar 22</t>
  </si>
  <si>
    <t>Apr 22</t>
  </si>
  <si>
    <t>May 22</t>
  </si>
  <si>
    <t>Jun 22</t>
  </si>
  <si>
    <t>Jul 22</t>
  </si>
  <si>
    <t>Aug 22</t>
  </si>
  <si>
    <t>Sept 22</t>
  </si>
  <si>
    <t>Oct 22</t>
  </si>
  <si>
    <t>Nov 22</t>
  </si>
  <si>
    <t>Dec 22</t>
  </si>
  <si>
    <t>Trend</t>
  </si>
  <si>
    <t>Forecast</t>
  </si>
  <si>
    <t>Jan 23</t>
  </si>
  <si>
    <t>Feb 23</t>
  </si>
  <si>
    <t>Mar 23</t>
  </si>
  <si>
    <t>Apr 23</t>
  </si>
  <si>
    <t>May 23</t>
  </si>
  <si>
    <t>Jun 23</t>
  </si>
  <si>
    <t>Jul 23</t>
  </si>
  <si>
    <t>Aug 23</t>
  </si>
  <si>
    <t>Sept 23</t>
  </si>
  <si>
    <t>Oct 23</t>
  </si>
  <si>
    <t>Nov 23</t>
  </si>
  <si>
    <t>Dec 23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</si>
  <si>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</si>
  <si>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</si>
  <si>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</si>
  <si>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</si>
  <si>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</si>
  <si>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</si>
  <si>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</si>
  <si>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</si>
  <si>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</si>
  <si>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</si>
  <si>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</si>
  <si>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</si>
  <si>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</si>
  <si>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</si>
  <si>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</si>
  <si>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</si>
  <si>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</si>
  <si>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</si>
  <si>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</si>
  <si>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</si>
  <si>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</si>
  <si>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</si>
  <si>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</si>
  <si>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</si>
  <si>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</si>
  <si>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Actual Revenue</t>
  </si>
  <si>
    <t>Trend Revenue</t>
  </si>
  <si>
    <t>Qtr1</t>
  </si>
  <si>
    <t>Qtr2</t>
  </si>
  <si>
    <t>Qtr3</t>
  </si>
  <si>
    <t>Qtr4</t>
  </si>
  <si>
    <t>Customer ID</t>
  </si>
  <si>
    <t>2022 Q1</t>
  </si>
  <si>
    <t>2022 Q2</t>
  </si>
  <si>
    <t>Total Customers 2022 Q1</t>
  </si>
  <si>
    <t>Total Customers 2022 Q2</t>
  </si>
  <si>
    <t>Total Customers 2022 Q3</t>
  </si>
  <si>
    <t>New Customers 2022 Q2</t>
  </si>
  <si>
    <t>2022 Q2 Customer Retention Rate</t>
  </si>
  <si>
    <t>2022 Q3</t>
  </si>
  <si>
    <t>2022 Q4</t>
  </si>
  <si>
    <t>New Customers</t>
  </si>
  <si>
    <t>Total Customers 2022 Q4</t>
  </si>
  <si>
    <t>New Customers 2022 Q3</t>
  </si>
  <si>
    <t>2022 Q3 Customer Retention Rate</t>
  </si>
  <si>
    <t>New Customers 2022 Q4</t>
  </si>
  <si>
    <t>2022 Q4 Customer Retention Rate</t>
  </si>
  <si>
    <t>Order ID</t>
  </si>
  <si>
    <t xml:space="preserve">2022 Q1-Q2 </t>
  </si>
  <si>
    <t>2022 Q2-Q3</t>
  </si>
  <si>
    <t xml:space="preserve">2022 Q3-Q4 </t>
  </si>
  <si>
    <t>Product #1</t>
  </si>
  <si>
    <t>Product #2</t>
  </si>
  <si>
    <t>Product #1 Frequency</t>
  </si>
  <si>
    <t>Product #2 Frequency</t>
  </si>
  <si>
    <t>Total Occurances</t>
  </si>
  <si>
    <t>Predicted Occurances</t>
  </si>
  <si>
    <t>Actual Occurances</t>
  </si>
  <si>
    <t>Forecast Sales</t>
  </si>
  <si>
    <t>Exponential Smoothing for Time Series Forecasting - Statistics By Jim</t>
  </si>
  <si>
    <t>Alpha</t>
  </si>
  <si>
    <t>1 - Alpha</t>
  </si>
  <si>
    <t>Beta</t>
  </si>
  <si>
    <t>1 - Beta</t>
  </si>
  <si>
    <t>Lt</t>
  </si>
  <si>
    <t>Tt</t>
  </si>
  <si>
    <t>Yt+1</t>
  </si>
  <si>
    <t>Holt's</t>
  </si>
  <si>
    <t>ErrorH</t>
  </si>
  <si>
    <t>Future Predicted Sales</t>
  </si>
  <si>
    <t>Constraints</t>
  </si>
  <si>
    <t>Constraint Data:</t>
  </si>
  <si>
    <t>Labor Hours</t>
  </si>
  <si>
    <t>Workers</t>
  </si>
  <si>
    <t>Max Worker Hours/Month</t>
  </si>
  <si>
    <t>Max Hours/Worker/Month</t>
  </si>
  <si>
    <t>30 days, 8 hrs/day</t>
  </si>
  <si>
    <t>LP Model:</t>
  </si>
  <si>
    <t>Variable</t>
  </si>
  <si>
    <t>Solution</t>
  </si>
  <si>
    <t>Max Profit</t>
  </si>
  <si>
    <t>Objective: Develop a Jan 23 product mix that maximizes profit</t>
  </si>
  <si>
    <t>LHS</t>
  </si>
  <si>
    <t>Sign</t>
  </si>
  <si>
    <t>RHS</t>
  </si>
  <si>
    <t>&lt;</t>
  </si>
  <si>
    <t>&gt;</t>
  </si>
  <si>
    <t>We want to make at most the maximum amount of each product sold in a single month in 2022.</t>
  </si>
  <si>
    <t xml:space="preserve">We want to make at least the minimum amount of each product sold in a single month in 2022. </t>
  </si>
  <si>
    <t>Minimum Sales 2022</t>
  </si>
  <si>
    <t>Maximum Sales 2022</t>
  </si>
  <si>
    <t>Profit Data: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</si>
</sst>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[$-409]d/mmm/yy;@"/>
    <numFmt numFmtId="165" formatCode="0.0%"/>
    <numFmt numFmtId="166" formatCode="0.0"/>
    <numFmt numFmtId="167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applyNumberFormat="1"/>
    <xf numFmtId="0" fontId="0" fillId="0" borderId="0" xfId="0" applyAlignment="1">
      <alignment horizontal="left" indent="1"/>
    </xf>
    <xf numFmtId="17" fontId="0" fillId="0" borderId="0" xfId="0" applyNumberFormat="1" applyAlignment="1">
      <alignment horizontal="center" vertical="center"/>
    </xf>
    <xf numFmtId="0" fontId="0" fillId="0" borderId="0" xfId="0" applyFont="1"/>
    <xf numFmtId="17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4" fontId="0" fillId="0" borderId="0" xfId="1" applyFont="1"/>
    <xf numFmtId="9" fontId="0" fillId="0" borderId="0" xfId="2" applyFont="1"/>
    <xf numFmtId="9" fontId="0" fillId="0" borderId="0" xfId="0" applyNumberFormat="1"/>
    <xf numFmtId="0" fontId="0" fillId="0" borderId="0" xfId="0" applyFill="1" applyAlignment="1">
      <alignment horizontal="center" vertical="center"/>
    </xf>
    <xf numFmtId="0" fontId="1" fillId="0" borderId="0" xfId="0" applyFont="1"/>
    <xf numFmtId="49" fontId="0" fillId="0" borderId="0" xfId="0" applyNumberFormat="1" applyFont="1" applyAlignment="1">
      <alignment horizontal="center" vertic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2" fontId="0" fillId="0" borderId="0" xfId="0" applyNumberFormat="1"/>
    <xf numFmtId="1" fontId="0" fillId="0" borderId="0" xfId="0" applyNumberFormat="1" applyAlignment="1">
      <alignment horizontal="center"/>
    </xf>
    <xf numFmtId="44" fontId="0" fillId="0" borderId="0" xfId="1" applyFont="1" applyAlignment="1">
      <alignment horizontal="center" vertical="center"/>
    </xf>
    <xf numFmtId="44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 vertical="center"/>
    </xf>
    <xf numFmtId="2" fontId="0" fillId="0" borderId="0" xfId="2" applyNumberFormat="1" applyFont="1"/>
    <xf numFmtId="2" fontId="0" fillId="0" borderId="0" xfId="0" applyNumberFormat="1" applyFill="1"/>
    <xf numFmtId="0" fontId="5" fillId="2" borderId="0" xfId="3" applyFill="1"/>
    <xf numFmtId="0" fontId="1" fillId="2" borderId="0" xfId="0" applyFont="1" applyFill="1"/>
    <xf numFmtId="44" fontId="1" fillId="2" borderId="0" xfId="1" applyFont="1" applyFill="1"/>
    <xf numFmtId="165" fontId="0" fillId="0" borderId="0" xfId="2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0" applyNumberFormat="1" applyFont="1" applyAlignment="1">
      <alignment horizontal="center"/>
    </xf>
    <xf numFmtId="166" fontId="0" fillId="0" borderId="0" xfId="2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166" fontId="6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2" borderId="0" xfId="0" applyFill="1" applyAlignment="1">
      <alignment horizontal="center"/>
    </xf>
    <xf numFmtId="44" fontId="0" fillId="0" borderId="0" xfId="1" applyFont="1" applyFill="1" applyAlignment="1">
      <alignment horizontal="center" vertical="center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4">
    <dxf>
      <font>
        <color rgb="FF9C0006"/>
      </font>
      <fill>
        <patternFill>
          <bgColor rgb="FFFFC7CE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 and Product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'Sales Analysis'!$L$2</c:f>
              <c:strCache>
                <c:ptCount val="1"/>
                <c:pt idx="0">
                  <c:v>Camera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alpha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'Sales Analysis'!$K$3:$K$14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'Sales Analysis'!$L$3:$L$14</c:f>
              <c:numCache>
                <c:formatCode>General</c:formatCode>
                <c:ptCount val="12"/>
                <c:pt idx="0">
                  <c:v>130</c:v>
                </c:pt>
                <c:pt idx="1">
                  <c:v>87</c:v>
                </c:pt>
                <c:pt idx="2">
                  <c:v>73</c:v>
                </c:pt>
                <c:pt idx="3">
                  <c:v>90</c:v>
                </c:pt>
                <c:pt idx="4">
                  <c:v>111</c:v>
                </c:pt>
                <c:pt idx="5">
                  <c:v>112</c:v>
                </c:pt>
                <c:pt idx="6">
                  <c:v>125</c:v>
                </c:pt>
                <c:pt idx="7">
                  <c:v>82</c:v>
                </c:pt>
                <c:pt idx="8">
                  <c:v>121</c:v>
                </c:pt>
                <c:pt idx="9">
                  <c:v>77</c:v>
                </c:pt>
                <c:pt idx="10">
                  <c:v>120</c:v>
                </c:pt>
                <c:pt idx="11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5D-4CB8-B2FB-31AFF5F701AF}"/>
            </c:ext>
          </c:extLst>
        </c:ser>
        <c:ser>
          <c:idx val="1"/>
          <c:order val="1"/>
          <c:tx>
            <c:strRef>
              <c:f>'Sales Analysis'!$M$2</c:f>
              <c:strCache>
                <c:ptCount val="1"/>
                <c:pt idx="0">
                  <c:v>Computer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alpha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'Sales Analysis'!$K$3:$K$14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'Sales Analysis'!$M$3:$M$14</c:f>
              <c:numCache>
                <c:formatCode>General</c:formatCode>
                <c:ptCount val="12"/>
                <c:pt idx="0">
                  <c:v>77</c:v>
                </c:pt>
                <c:pt idx="1">
                  <c:v>82</c:v>
                </c:pt>
                <c:pt idx="2">
                  <c:v>93</c:v>
                </c:pt>
                <c:pt idx="3">
                  <c:v>133</c:v>
                </c:pt>
                <c:pt idx="4">
                  <c:v>117</c:v>
                </c:pt>
                <c:pt idx="5">
                  <c:v>157</c:v>
                </c:pt>
                <c:pt idx="6">
                  <c:v>124</c:v>
                </c:pt>
                <c:pt idx="7">
                  <c:v>80</c:v>
                </c:pt>
                <c:pt idx="8">
                  <c:v>121</c:v>
                </c:pt>
                <c:pt idx="9">
                  <c:v>111</c:v>
                </c:pt>
                <c:pt idx="10">
                  <c:v>138</c:v>
                </c:pt>
                <c:pt idx="11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5D-4CB8-B2FB-31AFF5F701AF}"/>
            </c:ext>
          </c:extLst>
        </c:ser>
        <c:ser>
          <c:idx val="2"/>
          <c:order val="2"/>
          <c:tx>
            <c:strRef>
              <c:f>'Sales Analysis'!$N$2</c:f>
              <c:strCache>
                <c:ptCount val="1"/>
                <c:pt idx="0">
                  <c:v>Headphones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alpha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'Sales Analysis'!$K$3:$K$14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'Sales Analysis'!$N$3:$N$14</c:f>
              <c:numCache>
                <c:formatCode>General</c:formatCode>
                <c:ptCount val="12"/>
                <c:pt idx="0">
                  <c:v>93</c:v>
                </c:pt>
                <c:pt idx="1">
                  <c:v>115</c:v>
                </c:pt>
                <c:pt idx="2">
                  <c:v>88</c:v>
                </c:pt>
                <c:pt idx="3">
                  <c:v>98</c:v>
                </c:pt>
                <c:pt idx="4">
                  <c:v>72</c:v>
                </c:pt>
                <c:pt idx="5">
                  <c:v>109</c:v>
                </c:pt>
                <c:pt idx="6">
                  <c:v>74</c:v>
                </c:pt>
                <c:pt idx="7">
                  <c:v>138</c:v>
                </c:pt>
                <c:pt idx="8">
                  <c:v>124</c:v>
                </c:pt>
                <c:pt idx="9">
                  <c:v>116</c:v>
                </c:pt>
                <c:pt idx="10">
                  <c:v>74</c:v>
                </c:pt>
                <c:pt idx="11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5D-4CB8-B2FB-31AFF5F701AF}"/>
            </c:ext>
          </c:extLst>
        </c:ser>
        <c:ser>
          <c:idx val="3"/>
          <c:order val="3"/>
          <c:tx>
            <c:strRef>
              <c:f>'Sales Analysis'!$O$2</c:f>
              <c:strCache>
                <c:ptCount val="1"/>
                <c:pt idx="0">
                  <c:v>Laptop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alpha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'Sales Analysis'!$K$3:$K$14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'Sales Analysis'!$O$3:$O$14</c:f>
              <c:numCache>
                <c:formatCode>General</c:formatCode>
                <c:ptCount val="12"/>
                <c:pt idx="0">
                  <c:v>117</c:v>
                </c:pt>
                <c:pt idx="1">
                  <c:v>60</c:v>
                </c:pt>
                <c:pt idx="2">
                  <c:v>91</c:v>
                </c:pt>
                <c:pt idx="3">
                  <c:v>92</c:v>
                </c:pt>
                <c:pt idx="4">
                  <c:v>90</c:v>
                </c:pt>
                <c:pt idx="5">
                  <c:v>115</c:v>
                </c:pt>
                <c:pt idx="6">
                  <c:v>93</c:v>
                </c:pt>
                <c:pt idx="7">
                  <c:v>116</c:v>
                </c:pt>
                <c:pt idx="8">
                  <c:v>122</c:v>
                </c:pt>
                <c:pt idx="9">
                  <c:v>119</c:v>
                </c:pt>
                <c:pt idx="10">
                  <c:v>114</c:v>
                </c:pt>
                <c:pt idx="11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5D-4CB8-B2FB-31AFF5F701AF}"/>
            </c:ext>
          </c:extLst>
        </c:ser>
        <c:ser>
          <c:idx val="4"/>
          <c:order val="4"/>
          <c:tx>
            <c:strRef>
              <c:f>'Sales Analysis'!$P$2</c:f>
              <c:strCache>
                <c:ptCount val="1"/>
                <c:pt idx="0">
                  <c:v>Mobile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alpha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'Sales Analysis'!$K$3:$K$14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'Sales Analysis'!$P$3:$P$14</c:f>
              <c:numCache>
                <c:formatCode>General</c:formatCode>
                <c:ptCount val="12"/>
                <c:pt idx="0">
                  <c:v>73</c:v>
                </c:pt>
                <c:pt idx="1">
                  <c:v>78</c:v>
                </c:pt>
                <c:pt idx="2">
                  <c:v>129</c:v>
                </c:pt>
                <c:pt idx="3">
                  <c:v>103</c:v>
                </c:pt>
                <c:pt idx="4">
                  <c:v>127</c:v>
                </c:pt>
                <c:pt idx="5">
                  <c:v>90</c:v>
                </c:pt>
                <c:pt idx="6">
                  <c:v>142</c:v>
                </c:pt>
                <c:pt idx="7">
                  <c:v>99</c:v>
                </c:pt>
                <c:pt idx="8">
                  <c:v>85</c:v>
                </c:pt>
                <c:pt idx="9">
                  <c:v>98</c:v>
                </c:pt>
                <c:pt idx="10">
                  <c:v>87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5D-4CB8-B2FB-31AFF5F701AF}"/>
            </c:ext>
          </c:extLst>
        </c:ser>
        <c:ser>
          <c:idx val="5"/>
          <c:order val="5"/>
          <c:tx>
            <c:strRef>
              <c:f>'Sales Analysis'!$Q$2</c:f>
              <c:strCache>
                <c:ptCount val="1"/>
                <c:pt idx="0">
                  <c:v>Tablet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alpha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'Sales Analysis'!$K$3:$K$14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'Sales Analysis'!$Q$3:$Q$14</c:f>
              <c:numCache>
                <c:formatCode>General</c:formatCode>
                <c:ptCount val="12"/>
                <c:pt idx="0">
                  <c:v>138</c:v>
                </c:pt>
                <c:pt idx="1">
                  <c:v>104</c:v>
                </c:pt>
                <c:pt idx="2">
                  <c:v>109</c:v>
                </c:pt>
                <c:pt idx="3">
                  <c:v>105</c:v>
                </c:pt>
                <c:pt idx="4">
                  <c:v>120</c:v>
                </c:pt>
                <c:pt idx="5">
                  <c:v>130</c:v>
                </c:pt>
                <c:pt idx="6">
                  <c:v>98</c:v>
                </c:pt>
                <c:pt idx="7">
                  <c:v>117</c:v>
                </c:pt>
                <c:pt idx="8">
                  <c:v>103</c:v>
                </c:pt>
                <c:pt idx="9">
                  <c:v>96</c:v>
                </c:pt>
                <c:pt idx="10">
                  <c:v>76</c:v>
                </c:pt>
                <c:pt idx="11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5D-4CB8-B2FB-31AFF5F70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9878408"/>
        <c:axId val="1089878736"/>
      </c:barChart>
      <c:lineChart>
        <c:grouping val="standard"/>
        <c:varyColors val="0"/>
        <c:ser>
          <c:idx val="6"/>
          <c:order val="6"/>
          <c:tx>
            <c:strRef>
              <c:f>'Sales Analysis'!$R$2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'Sales Analysis'!$K$3:$K$14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'Sales Analysis'!$R$3:$R$14</c:f>
              <c:numCache>
                <c:formatCode>General</c:formatCode>
                <c:ptCount val="12"/>
                <c:pt idx="0">
                  <c:v>628</c:v>
                </c:pt>
                <c:pt idx="1">
                  <c:v>526</c:v>
                </c:pt>
                <c:pt idx="2">
                  <c:v>583</c:v>
                </c:pt>
                <c:pt idx="3">
                  <c:v>621</c:v>
                </c:pt>
                <c:pt idx="4">
                  <c:v>637</c:v>
                </c:pt>
                <c:pt idx="5">
                  <c:v>713</c:v>
                </c:pt>
                <c:pt idx="6">
                  <c:v>656</c:v>
                </c:pt>
                <c:pt idx="7">
                  <c:v>632</c:v>
                </c:pt>
                <c:pt idx="8">
                  <c:v>676</c:v>
                </c:pt>
                <c:pt idx="9">
                  <c:v>617</c:v>
                </c:pt>
                <c:pt idx="10">
                  <c:v>609</c:v>
                </c:pt>
                <c:pt idx="11">
                  <c:v>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C3-4DBC-A34F-AB2A134BF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878408"/>
        <c:axId val="1089878736"/>
      </c:lineChart>
      <c:dateAx>
        <c:axId val="108987840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878736"/>
        <c:crosses val="autoZero"/>
        <c:auto val="1"/>
        <c:lblOffset val="100"/>
        <c:baseTimeUnit val="months"/>
      </c:dateAx>
      <c:valAx>
        <c:axId val="108987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</a:t>
                </a:r>
                <a:r>
                  <a:rPr lang="en-US" baseline="0"/>
                  <a:t> Sales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878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2022</a:t>
            </a:r>
            <a:r>
              <a:rPr lang="en-US" baseline="0"/>
              <a:t> </a:t>
            </a:r>
            <a:r>
              <a:rPr lang="en-US"/>
              <a:t>Total Sales Revenue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'2023 Total Revenue'!$D$2</c:f>
              <c:strCache>
                <c:ptCount val="1"/>
                <c:pt idx="0">
                  <c:v>Total Revenue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3635170603674542E-4"/>
                  <c:y val="-6.60239865850102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'2023 Total Revenue'!$C$3:$C$14</c:f>
              <c:strCache>
                <c:ptCount val="12"/>
                <c:pt idx="0">
                  <c:v>Jan 22</c:v>
                </c:pt>
                <c:pt idx="1">
                  <c:v>Feb 22</c:v>
                </c:pt>
                <c:pt idx="2">
                  <c:v>Mar 22</c:v>
                </c:pt>
                <c:pt idx="3">
                  <c:v>Apr 22</c:v>
                </c:pt>
                <c:pt idx="4">
                  <c:v>May 22</c:v>
                </c:pt>
                <c:pt idx="5">
                  <c:v>Jun 22</c:v>
                </c:pt>
                <c:pt idx="6">
                  <c:v>Jul 22</c:v>
                </c:pt>
                <c:pt idx="7">
                  <c:v>Aug 22</c:v>
                </c:pt>
                <c:pt idx="8">
                  <c:v>Sept 22</c:v>
                </c:pt>
                <c:pt idx="9">
                  <c:v>Oct 22</c:v>
                </c:pt>
                <c:pt idx="10">
                  <c:v>Nov 22</c:v>
                </c:pt>
                <c:pt idx="11">
                  <c:v>Dec 22</c:v>
                </c:pt>
              </c:strCache>
            </c:strRef>
          </c:cat>
          <c:val>
            <c:numRef>
              <c:f>'2023 Total Revenue'!$D$3:$D$14</c:f>
              <c:numCache>
                <c:formatCode>_("$"* #,##0.00_);_("$"* \(#,##0.00\);_("$"* "-"??_);_(@_)</c:formatCode>
                <c:ptCount val="12"/>
                <c:pt idx="0">
                  <c:v>410450</c:v>
                </c:pt>
                <c:pt idx="1">
                  <c:v>332150</c:v>
                </c:pt>
                <c:pt idx="2">
                  <c:v>401200</c:v>
                </c:pt>
                <c:pt idx="3">
                  <c:v>455000</c:v>
                </c:pt>
                <c:pt idx="4">
                  <c:v>456000</c:v>
                </c:pt>
                <c:pt idx="5">
                  <c:v>528850</c:v>
                </c:pt>
                <c:pt idx="6">
                  <c:v>477000</c:v>
                </c:pt>
                <c:pt idx="7">
                  <c:v>403900</c:v>
                </c:pt>
                <c:pt idx="8">
                  <c:v>474800</c:v>
                </c:pt>
                <c:pt idx="9">
                  <c:v>438600</c:v>
                </c:pt>
                <c:pt idx="10">
                  <c:v>474700</c:v>
                </c:pt>
                <c:pt idx="11">
                  <c:v>459800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09-461C-A3C2-406BC7973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1736512"/>
        <c:axId val="811738808"/>
      </c:lineChart>
      <c:catAx>
        <c:axId val="81173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738808"/>
        <c:crosses val="autoZero"/>
        <c:auto val="1"/>
        <c:lblAlgn val="ctr"/>
        <c:lblOffset val="100"/>
        <c:noMultiLvlLbl val="0"/>
      </c:catAx>
      <c:valAx>
        <c:axId val="81173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73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2022-2023 Total Sales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'2023 Total Revenue'!$C$17</c:f>
              <c:strCache>
                <c:ptCount val="1"/>
                <c:pt idx="0">
                  <c:v>Actual Revenue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AC-43C0-B0BE-F1904DB792CF}"/>
              </c:ext>
            </c:extLst>
          </c:dPt>
          <c:dPt>
            <c:idx val="13"/>
            <c:marker>
              <c:symbol val="none"/>
            </c:marker>
            <c:bubble3D val="0"/>
            <c:spPr>
              <a:ln w="28575" cap="rnd">
                <a:solidFill>
                  <a:schemeClr val="accent5">
                    <a:lumMod val="75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AC-43C0-B0BE-F1904DB792CF}"/>
              </c:ext>
            </c:extLst>
          </c:dPt>
          <c:dPt>
            <c:idx val="14"/>
            <c:marker>
              <c:symbol val="none"/>
            </c:marker>
            <c:bubble3D val="0"/>
            <c:spPr>
              <a:ln w="28575" cap="rnd">
                <a:solidFill>
                  <a:schemeClr val="accent5">
                    <a:lumMod val="75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AC-43C0-B0BE-F1904DB792CF}"/>
              </c:ext>
            </c:extLst>
          </c:dPt>
          <c:dPt>
            <c:idx val="15"/>
            <c:marker>
              <c:symbol val="none"/>
            </c:marker>
            <c:bubble3D val="0"/>
            <c:spPr>
              <a:ln w="28575" cap="rnd">
                <a:solidFill>
                  <a:schemeClr val="accent5">
                    <a:lumMod val="75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AC-43C0-B0BE-F1904DB792CF}"/>
              </c:ext>
            </c:extLst>
          </c:dPt>
          <c:dPt>
            <c:idx val="16"/>
            <c:marker>
              <c:symbol val="none"/>
            </c:marker>
            <c:bubble3D val="0"/>
            <c:spPr>
              <a:ln w="28575" cap="rnd">
                <a:solidFill>
                  <a:schemeClr val="accent5">
                    <a:lumMod val="75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AC-43C0-B0BE-F1904DB792CF}"/>
              </c:ext>
            </c:extLst>
          </c:dPt>
          <c:dPt>
            <c:idx val="17"/>
            <c:marker>
              <c:symbol val="none"/>
            </c:marker>
            <c:bubble3D val="0"/>
            <c:spPr>
              <a:ln w="28575" cap="rnd">
                <a:solidFill>
                  <a:schemeClr val="accent5">
                    <a:lumMod val="75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AC-43C0-B0BE-F1904DB792CF}"/>
              </c:ext>
            </c:extLst>
          </c:dPt>
          <c:dPt>
            <c:idx val="18"/>
            <c:marker>
              <c:symbol val="none"/>
            </c:marker>
            <c:bubble3D val="0"/>
            <c:spPr>
              <a:ln w="28575" cap="rnd">
                <a:solidFill>
                  <a:schemeClr val="accent5">
                    <a:lumMod val="75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25AC-43C0-B0BE-F1904DB792CF}"/>
              </c:ext>
            </c:extLst>
          </c:dPt>
          <c:dPt>
            <c:idx val="19"/>
            <c:marker>
              <c:symbol val="none"/>
            </c:marker>
            <c:bubble3D val="0"/>
            <c:spPr>
              <a:ln w="28575" cap="rnd">
                <a:solidFill>
                  <a:schemeClr val="accent5">
                    <a:lumMod val="75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25AC-43C0-B0BE-F1904DB792CF}"/>
              </c:ext>
            </c:extLst>
          </c:dPt>
          <c:dPt>
            <c:idx val="20"/>
            <c:marker>
              <c:symbol val="none"/>
            </c:marker>
            <c:bubble3D val="0"/>
            <c:spPr>
              <a:ln w="28575" cap="rnd">
                <a:solidFill>
                  <a:schemeClr val="accent5">
                    <a:lumMod val="75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25AC-43C0-B0BE-F1904DB792CF}"/>
              </c:ext>
            </c:extLst>
          </c:dPt>
          <c:dPt>
            <c:idx val="21"/>
            <c:marker>
              <c:symbol val="none"/>
            </c:marker>
            <c:bubble3D val="0"/>
            <c:spPr>
              <a:ln w="28575" cap="rnd">
                <a:solidFill>
                  <a:schemeClr val="accent5">
                    <a:lumMod val="75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25AC-43C0-B0BE-F1904DB792CF}"/>
              </c:ext>
            </c:extLst>
          </c:dPt>
          <c:dPt>
            <c:idx val="22"/>
            <c:marker>
              <c:symbol val="none"/>
            </c:marker>
            <c:bubble3D val="0"/>
            <c:spPr>
              <a:ln w="28575" cap="rnd">
                <a:solidFill>
                  <a:schemeClr val="accent5">
                    <a:lumMod val="75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25AC-43C0-B0BE-F1904DB792CF}"/>
              </c:ext>
            </c:extLst>
          </c:dPt>
          <c:dPt>
            <c:idx val="23"/>
            <c:marker>
              <c:symbol val="none"/>
            </c:marker>
            <c:bubble3D val="0"/>
            <c:spPr>
              <a:ln w="28575" cap="rnd">
                <a:solidFill>
                  <a:schemeClr val="accent5">
                    <a:lumMod val="75000"/>
                  </a:schemeClr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25AC-43C0-B0BE-F1904DB792CF}"/>
              </c:ext>
            </c:extLst>
          </c:dPt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4433435929805812E-2"/>
                  <c:y val="-0.106110109730259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'2023 Total Revenue'!$B$18:$B$41</c:f>
              <c:strCache>
                <c:ptCount val="24"/>
                <c:pt idx="0">
                  <c:v>Jan 22</c:v>
                </c:pt>
                <c:pt idx="1">
                  <c:v>Feb 22</c:v>
                </c:pt>
                <c:pt idx="2">
                  <c:v>Mar 22</c:v>
                </c:pt>
                <c:pt idx="3">
                  <c:v>Apr 22</c:v>
                </c:pt>
                <c:pt idx="4">
                  <c:v>May 22</c:v>
                </c:pt>
                <c:pt idx="5">
                  <c:v>Jun 22</c:v>
                </c:pt>
                <c:pt idx="6">
                  <c:v>Jul 22</c:v>
                </c:pt>
                <c:pt idx="7">
                  <c:v>Aug 22</c:v>
                </c:pt>
                <c:pt idx="8">
                  <c:v>Sept 22</c:v>
                </c:pt>
                <c:pt idx="9">
                  <c:v>Oct 22</c:v>
                </c:pt>
                <c:pt idx="10">
                  <c:v>Nov 22</c:v>
                </c:pt>
                <c:pt idx="11">
                  <c:v>Dec 22</c:v>
                </c:pt>
                <c:pt idx="12">
                  <c:v>Jan 23</c:v>
                </c:pt>
                <c:pt idx="13">
                  <c:v>Feb 23</c:v>
                </c:pt>
                <c:pt idx="14">
                  <c:v>Mar 23</c:v>
                </c:pt>
                <c:pt idx="15">
                  <c:v>Apr 23</c:v>
                </c:pt>
                <c:pt idx="16">
                  <c:v>May 23</c:v>
                </c:pt>
                <c:pt idx="17">
                  <c:v>Jun 23</c:v>
                </c:pt>
                <c:pt idx="18">
                  <c:v>Jul 23</c:v>
                </c:pt>
                <c:pt idx="19">
                  <c:v>Aug 23</c:v>
                </c:pt>
                <c:pt idx="20">
                  <c:v>Sept 23</c:v>
                </c:pt>
                <c:pt idx="21">
                  <c:v>Oct 23</c:v>
                </c:pt>
                <c:pt idx="22">
                  <c:v>Nov 23</c:v>
                </c:pt>
                <c:pt idx="23">
                  <c:v>Dec 23</c:v>
                </c:pt>
              </c:strCache>
            </c:strRef>
          </c:cat>
          <c:val>
            <c:numRef>
              <c:f>'2023 Total Revenue'!$C$18:$C$41</c:f>
              <c:numCache>
                <c:formatCode>_("$"* #,##0.00_);_("$"* \(#,##0.00\);_("$"* "-"??_);_(@_)</c:formatCode>
                <c:ptCount val="24"/>
                <c:pt idx="0">
                  <c:v>410450</c:v>
                </c:pt>
                <c:pt idx="1">
                  <c:v>332150</c:v>
                </c:pt>
                <c:pt idx="2">
                  <c:v>401200</c:v>
                </c:pt>
                <c:pt idx="3">
                  <c:v>455000</c:v>
                </c:pt>
                <c:pt idx="4">
                  <c:v>456000</c:v>
                </c:pt>
                <c:pt idx="5">
                  <c:v>528850</c:v>
                </c:pt>
                <c:pt idx="6">
                  <c:v>477000</c:v>
                </c:pt>
                <c:pt idx="7">
                  <c:v>403900</c:v>
                </c:pt>
                <c:pt idx="8">
                  <c:v>474800</c:v>
                </c:pt>
                <c:pt idx="9">
                  <c:v>438600</c:v>
                </c:pt>
                <c:pt idx="10">
                  <c:v>474700</c:v>
                </c:pt>
                <c:pt idx="11">
                  <c:v>459800</c:v>
                </c:pt>
                <c:pt idx="12">
                  <c:v>510896.23644101905</c:v>
                </c:pt>
                <c:pt idx="13">
                  <c:v>429958.65856359975</c:v>
                </c:pt>
                <c:pt idx="14">
                  <c:v>478773.2128986207</c:v>
                </c:pt>
                <c:pt idx="15">
                  <c:v>512303.47913408384</c:v>
                </c:pt>
                <c:pt idx="16">
                  <c:v>527843.53034769557</c:v>
                </c:pt>
                <c:pt idx="17">
                  <c:v>593393.12670290866</c:v>
                </c:pt>
                <c:pt idx="18">
                  <c:v>548280.25587452948</c:v>
                </c:pt>
                <c:pt idx="19">
                  <c:v>530422.0518818436</c:v>
                </c:pt>
                <c:pt idx="20">
                  <c:v>569663.19267966668</c:v>
                </c:pt>
                <c:pt idx="21">
                  <c:v>522018.73750423628</c:v>
                </c:pt>
                <c:pt idx="22">
                  <c:v>517262.95148327039</c:v>
                </c:pt>
                <c:pt idx="23">
                  <c:v>567840.41034680302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5AC-43C0-B0BE-F1904DB79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8144384"/>
        <c:axId val="1228146680"/>
      </c:lineChart>
      <c:catAx>
        <c:axId val="122814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146680"/>
        <c:crosses val="autoZero"/>
        <c:auto val="1"/>
        <c:lblAlgn val="ctr"/>
        <c:lblOffset val="100"/>
        <c:noMultiLvlLbl val="0"/>
      </c:catAx>
      <c:valAx>
        <c:axId val="122814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14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</a:t>
            </a:r>
            <a:r>
              <a:rPr lang="en-US"/>
              <a:t>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Analysis'!$Y$1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'Sales Analysis'!$W$2:$W$13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'Sales Analysis'!$Y$2:$Y$13</c:f>
              <c:numCache>
                <c:formatCode>General</c:formatCode>
                <c:ptCount val="12"/>
                <c:pt idx="0">
                  <c:v>628</c:v>
                </c:pt>
                <c:pt idx="1">
                  <c:v>526</c:v>
                </c:pt>
                <c:pt idx="2">
                  <c:v>583</c:v>
                </c:pt>
                <c:pt idx="3">
                  <c:v>621</c:v>
                </c:pt>
                <c:pt idx="4">
                  <c:v>637</c:v>
                </c:pt>
                <c:pt idx="5">
                  <c:v>713</c:v>
                </c:pt>
                <c:pt idx="6">
                  <c:v>656</c:v>
                </c:pt>
                <c:pt idx="7">
                  <c:v>632</c:v>
                </c:pt>
                <c:pt idx="8">
                  <c:v>676</c:v>
                </c:pt>
                <c:pt idx="9">
                  <c:v>617</c:v>
                </c:pt>
                <c:pt idx="10">
                  <c:v>609</c:v>
                </c:pt>
                <c:pt idx="11">
                  <c:v>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15-481D-A1A9-F2C3FC393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6104384"/>
        <c:axId val="1106103728"/>
      </c:barChart>
      <c:dateAx>
        <c:axId val="110610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103728"/>
        <c:crosses val="autoZero"/>
        <c:auto val="1"/>
        <c:lblOffset val="100"/>
        <c:baseTimeUnit val="months"/>
      </c:dateAx>
      <c:valAx>
        <c:axId val="110610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10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65000"/>
                    <a:lumOff val="35000"/>
                  </a:schemeClr>
                </a:solidFill>
              </a:rPr>
              <a:t>Sales by Product Type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859492563429573"/>
          <c:y val="0.13930555555555554"/>
          <c:w val="0.81862729658792655"/>
          <c:h val="0.48682779235928841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Analysis'!$B$30:$B$35</c:f>
              <c:strCache>
                <c:ptCount val="6"/>
                <c:pt idx="0">
                  <c:v>Mobile</c:v>
                </c:pt>
                <c:pt idx="1">
                  <c:v>Headphones</c:v>
                </c:pt>
                <c:pt idx="2">
                  <c:v>Laptop</c:v>
                </c:pt>
                <c:pt idx="3">
                  <c:v>Camera</c:v>
                </c:pt>
                <c:pt idx="4">
                  <c:v>Tablet</c:v>
                </c:pt>
                <c:pt idx="5">
                  <c:v>Computer</c:v>
                </c:pt>
              </c:strCache>
            </c:strRef>
          </c:cat>
          <c:val>
            <c:numRef>
              <c:f>'Sales Analysis'!$C$30:$C$35</c:f>
              <c:numCache>
                <c:formatCode>General</c:formatCode>
                <c:ptCount val="6"/>
                <c:pt idx="0">
                  <c:v>1202</c:v>
                </c:pt>
                <c:pt idx="1">
                  <c:v>1213</c:v>
                </c:pt>
                <c:pt idx="2">
                  <c:v>1235</c:v>
                </c:pt>
                <c:pt idx="3">
                  <c:v>1259</c:v>
                </c:pt>
                <c:pt idx="4">
                  <c:v>1307</c:v>
                </c:pt>
                <c:pt idx="5">
                  <c:v>1348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0-4D66-A9AC-55FF3BE4F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65371552"/>
        <c:axId val="1165371880"/>
        <c:axId val="0"/>
      </c:bar3DChart>
      <c:catAx>
        <c:axId val="1165371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  <a:r>
                  <a:rPr lang="en-US" baseline="0"/>
                  <a:t> Type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371880"/>
        <c:crosses val="autoZero"/>
        <c:auto val="1"/>
        <c:lblAlgn val="ctr"/>
        <c:lblOffset val="100"/>
        <c:noMultiLvlLbl val="0"/>
      </c:catAx>
      <c:valAx>
        <c:axId val="116537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37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Revenue by Product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'Sales Analysis'!$B$12:$B$17</c:f>
              <c:strCache>
                <c:ptCount val="6"/>
                <c:pt idx="0">
                  <c:v>Mobile</c:v>
                </c:pt>
                <c:pt idx="1">
                  <c:v>Headphones</c:v>
                </c:pt>
                <c:pt idx="2">
                  <c:v>Laptop</c:v>
                </c:pt>
                <c:pt idx="3">
                  <c:v>Camera</c:v>
                </c:pt>
                <c:pt idx="4">
                  <c:v>Tablet</c:v>
                </c:pt>
                <c:pt idx="5">
                  <c:v>Computer</c:v>
                </c:pt>
              </c:strCache>
            </c:strRef>
          </c:cat>
          <c:val>
            <c:numRef>
              <c:f>'Sales Analysis'!$C$12:$C$17</c:f>
              <c:numCache>
                <c:formatCode>_("$"* #,##0.00_);_("$"* \(#,##0.00\);_("$"* "-"??_);_(@_)</c:formatCode>
                <c:ptCount val="6"/>
                <c:pt idx="0">
                  <c:v>721200</c:v>
                </c:pt>
                <c:pt idx="1">
                  <c:v>181950</c:v>
                </c:pt>
                <c:pt idx="2">
                  <c:v>1235000</c:v>
                </c:pt>
                <c:pt idx="3">
                  <c:v>629500</c:v>
                </c:pt>
                <c:pt idx="4">
                  <c:v>522800</c:v>
                </c:pt>
                <c:pt idx="5">
                  <c:v>2022000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2F-4086-827B-A1C3AAC57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51595488"/>
        <c:axId val="1051596144"/>
        <c:axId val="0"/>
      </c:bar3DChart>
      <c:catAx>
        <c:axId val="105159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596144"/>
        <c:crosses val="autoZero"/>
        <c:auto val="1"/>
        <c:lblAlgn val="ctr"/>
        <c:lblOffset val="100"/>
        <c:noMultiLvlLbl val="0"/>
      </c:catAx>
      <c:valAx>
        <c:axId val="105159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  <a:r>
                  <a:rPr lang="en-US" baseline="0"/>
                  <a:t> Revenue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59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2022 Total Sales Revenue by Top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5"/>
          <c:dPt>
            <c:idx val="0"/>
            <c:bubble3D val="0"/>
            <c:spPr>
              <a:solidFill>
                <a:schemeClr val="accent3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E0-4E01-A6AB-B4F5A820546C}"/>
              </c:ext>
            </c:extLst>
          </c:dPt>
          <c:dPt>
            <c:idx val="1"/>
            <c:bubble3D val="0"/>
            <c:spPr>
              <a:solidFill>
                <a:schemeClr val="accent3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E0-4E01-A6AB-B4F5A82054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'Customer Behavior'!$J$3:$J$4</c:f>
              <c:strCache>
                <c:ptCount val="2"/>
                <c:pt idx="0">
                  <c:v>Top 10% Customers Sales Revenue</c:v>
                </c:pt>
                <c:pt idx="1">
                  <c:v>Bottom 90% Customers Sales Revenue</c:v>
                </c:pt>
              </c:strCache>
            </c:strRef>
          </c:cat>
          <c:val>
            <c:numRef>
              <c:f>'Customer Behavior'!$K$3:$K$4</c:f>
              <c:numCache>
                <c:formatCode>_("$"* #,##0.00_);_("$"* \(#,##0.00\);_("$"* "-"??_);_(@_)</c:formatCode>
                <c:ptCount val="2"/>
                <c:pt idx="0">
                  <c:v>1106600</c:v>
                </c:pt>
                <c:pt idx="1">
                  <c:v>4205850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5B-4FA1-A8B8-77F428644D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2022 Repeat</a:t>
            </a:r>
            <a:r>
              <a:rPr lang="en-US" baseline="0"/>
              <a:t> Customer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3"/>
          <c:dPt>
            <c:idx val="0"/>
            <c:bubble3D val="0"/>
            <c:spPr>
              <a:solidFill>
                <a:schemeClr val="accent2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285-4BD6-8E9E-BCC00266AE89}"/>
              </c:ext>
            </c:extLst>
          </c:dPt>
          <c:dPt>
            <c:idx val="1"/>
            <c:bubble3D val="0"/>
            <c:spPr>
              <a:solidFill>
                <a:schemeClr val="accent2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D0-411C-8389-6837072187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'Customer Behavior'!$J$24:$J$25</c:f>
              <c:strCache>
                <c:ptCount val="2"/>
                <c:pt idx="0">
                  <c:v>Multiple Order Customers</c:v>
                </c:pt>
                <c:pt idx="1">
                  <c:v>Single Order Customers</c:v>
                </c:pt>
              </c:strCache>
            </c:strRef>
          </c:cat>
          <c:val>
            <c:numRef>
              <c:f>'Customer Behavior'!$K$24:$K$25</c:f>
              <c:numCache>
                <c:formatCode>0%</c:formatCode>
                <c:ptCount val="2"/>
                <c:pt idx="0">
                  <c:v>0.96597353497164462</c:v>
                </c:pt>
                <c:pt idx="1">
                  <c:v>3.4026465028355379E-2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D0-411C-8389-683707218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2022</a:t>
            </a:r>
            <a:r>
              <a:rPr lang="en-US" baseline="0"/>
              <a:t> Q1-Q4 Customer Retention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'Customer Behavior'!$Z$18:$Z$20</c:f>
              <c:strCache>
                <c:ptCount val="3"/>
                <c:pt idx="0">
                  <c:v>2022 Q3-Q4 </c:v>
                </c:pt>
                <c:pt idx="1">
                  <c:v>2022 Q2-Q3</c:v>
                </c:pt>
                <c:pt idx="2">
                  <c:v>2022 Q1-Q2 </c:v>
                </c:pt>
              </c:strCache>
            </c:strRef>
          </c:cat>
          <c:val>
            <c:numRef>
              <c:f>'Customer Behavior'!$AA$18:$AA$20</c:f>
              <c:numCache>
                <c:formatCode>0%</c:formatCode>
                <c:ptCount val="3"/>
                <c:pt idx="0">
                  <c:v>0.63446475195822449</c:v>
                </c:pt>
                <c:pt idx="1">
                  <c:v>0.70078740157480313</c:v>
                </c:pt>
                <c:pt idx="2">
                  <c:v>0.70940170940170943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F-49CE-9BE7-944BD2655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6153272"/>
        <c:axId val="1096153600"/>
      </c:barChart>
      <c:catAx>
        <c:axId val="1096153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2022 Quarter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153600"/>
        <c:crosses val="autoZero"/>
        <c:auto val="1"/>
        <c:lblAlgn val="ctr"/>
        <c:lblOffset val="100"/>
        <c:noMultiLvlLbl val="0"/>
      </c:catAx>
      <c:valAx>
        <c:axId val="109615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</a:t>
                </a:r>
                <a:r>
                  <a:rPr lang="en-US" baseline="0"/>
                  <a:t> Rention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153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2022</a:t>
            </a:r>
            <a:r>
              <a:rPr lang="en-US" baseline="0"/>
              <a:t> </a:t>
            </a:r>
            <a:r>
              <a:rPr lang="en-US"/>
              <a:t>Total Product 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'2023 Total Sales'!$C$2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3635170603674542E-4"/>
                  <c:y val="-6.60239865850102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'2023 Total Sales'!$B$3:$B$14</c:f>
              <c:strCache>
                <c:ptCount val="12"/>
                <c:pt idx="0">
                  <c:v>Jan 22</c:v>
                </c:pt>
                <c:pt idx="1">
                  <c:v>Feb 22</c:v>
                </c:pt>
                <c:pt idx="2">
                  <c:v>Mar 22</c:v>
                </c:pt>
                <c:pt idx="3">
                  <c:v>Apr 22</c:v>
                </c:pt>
                <c:pt idx="4">
                  <c:v>May 22</c:v>
                </c:pt>
                <c:pt idx="5">
                  <c:v>Jun 22</c:v>
                </c:pt>
                <c:pt idx="6">
                  <c:v>Jul 22</c:v>
                </c:pt>
                <c:pt idx="7">
                  <c:v>Aug 22</c:v>
                </c:pt>
                <c:pt idx="8">
                  <c:v>Sept 22</c:v>
                </c:pt>
                <c:pt idx="9">
                  <c:v>Oct 22</c:v>
                </c:pt>
                <c:pt idx="10">
                  <c:v>Nov 22</c:v>
                </c:pt>
                <c:pt idx="11">
                  <c:v>Dec 22</c:v>
                </c:pt>
              </c:strCache>
            </c:strRef>
          </c:cat>
          <c:val>
            <c:numRef>
              <c:f>'2023 Total Sales'!$C$3:$C$14</c:f>
              <c:numCache>
                <c:formatCode>General</c:formatCode>
                <c:ptCount val="12"/>
                <c:pt idx="0">
                  <c:v>628</c:v>
                </c:pt>
                <c:pt idx="1">
                  <c:v>526</c:v>
                </c:pt>
                <c:pt idx="2">
                  <c:v>583</c:v>
                </c:pt>
                <c:pt idx="3">
                  <c:v>621</c:v>
                </c:pt>
                <c:pt idx="4">
                  <c:v>637</c:v>
                </c:pt>
                <c:pt idx="5">
                  <c:v>713</c:v>
                </c:pt>
                <c:pt idx="6">
                  <c:v>656</c:v>
                </c:pt>
                <c:pt idx="7">
                  <c:v>632</c:v>
                </c:pt>
                <c:pt idx="8">
                  <c:v>676</c:v>
                </c:pt>
                <c:pt idx="9">
                  <c:v>617</c:v>
                </c:pt>
                <c:pt idx="10">
                  <c:v>609</c:v>
                </c:pt>
                <c:pt idx="11">
                  <c:v>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E3-41EC-B341-D009F1F58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1736512"/>
        <c:axId val="811738808"/>
      </c:lineChart>
      <c:catAx>
        <c:axId val="81173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738808"/>
        <c:crosses val="autoZero"/>
        <c:auto val="1"/>
        <c:lblAlgn val="ctr"/>
        <c:lblOffset val="100"/>
        <c:noMultiLvlLbl val="0"/>
      </c:catAx>
      <c:valAx>
        <c:axId val="81173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73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2022-2023 Total Product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'2023 Total Sales'!$C$17</c:f>
              <c:strCache>
                <c:ptCount val="1"/>
                <c:pt idx="0">
                  <c:v>Actual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1E8-4B4E-9A64-625E48A06FC4}"/>
              </c:ext>
            </c:extLst>
          </c:dPt>
          <c:dPt>
            <c:idx val="13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60000"/>
                    <a:lumOff val="40000"/>
                  </a:schemeClr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61E8-4B4E-9A64-625E48A06FC4}"/>
              </c:ext>
            </c:extLst>
          </c:dPt>
          <c:dPt>
            <c:idx val="14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60000"/>
                    <a:lumOff val="40000"/>
                  </a:schemeClr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1E8-4B4E-9A64-625E48A06FC4}"/>
              </c:ext>
            </c:extLst>
          </c:dPt>
          <c:dPt>
            <c:idx val="15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60000"/>
                    <a:lumOff val="40000"/>
                  </a:schemeClr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61E8-4B4E-9A64-625E48A06FC4}"/>
              </c:ext>
            </c:extLst>
          </c:dPt>
          <c:dPt>
            <c:idx val="16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60000"/>
                    <a:lumOff val="40000"/>
                  </a:schemeClr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1E8-4B4E-9A64-625E48A06FC4}"/>
              </c:ext>
            </c:extLst>
          </c:dPt>
          <c:dPt>
            <c:idx val="17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60000"/>
                    <a:lumOff val="40000"/>
                  </a:schemeClr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61E8-4B4E-9A64-625E48A06FC4}"/>
              </c:ext>
            </c:extLst>
          </c:dPt>
          <c:dPt>
            <c:idx val="18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60000"/>
                    <a:lumOff val="40000"/>
                  </a:schemeClr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61E8-4B4E-9A64-625E48A06FC4}"/>
              </c:ext>
            </c:extLst>
          </c:dPt>
          <c:dPt>
            <c:idx val="19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60000"/>
                    <a:lumOff val="40000"/>
                  </a:schemeClr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61E8-4B4E-9A64-625E48A06FC4}"/>
              </c:ext>
            </c:extLst>
          </c:dPt>
          <c:dPt>
            <c:idx val="20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60000"/>
                    <a:lumOff val="40000"/>
                  </a:schemeClr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61E8-4B4E-9A64-625E48A06FC4}"/>
              </c:ext>
            </c:extLst>
          </c:dPt>
          <c:dPt>
            <c:idx val="21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60000"/>
                    <a:lumOff val="40000"/>
                  </a:schemeClr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61E8-4B4E-9A64-625E48A06FC4}"/>
              </c:ext>
            </c:extLst>
          </c:dPt>
          <c:dPt>
            <c:idx val="22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60000"/>
                    <a:lumOff val="40000"/>
                  </a:schemeClr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61E8-4B4E-9A64-625E48A06FC4}"/>
              </c:ext>
            </c:extLst>
          </c:dPt>
          <c:dPt>
            <c:idx val="23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60000"/>
                    <a:lumOff val="40000"/>
                  </a:schemeClr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61E8-4B4E-9A64-625E48A06FC4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4433435929805812E-2"/>
                  <c:y val="-0.106110109730259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'2023 Total Sales'!$B$18:$B$41</c:f>
              <c:strCache>
                <c:ptCount val="24"/>
                <c:pt idx="0">
                  <c:v>Jan 22</c:v>
                </c:pt>
                <c:pt idx="1">
                  <c:v>Feb 22</c:v>
                </c:pt>
                <c:pt idx="2">
                  <c:v>Mar 22</c:v>
                </c:pt>
                <c:pt idx="3">
                  <c:v>Apr 22</c:v>
                </c:pt>
                <c:pt idx="4">
                  <c:v>May 22</c:v>
                </c:pt>
                <c:pt idx="5">
                  <c:v>Jun 22</c:v>
                </c:pt>
                <c:pt idx="6">
                  <c:v>Jul 22</c:v>
                </c:pt>
                <c:pt idx="7">
                  <c:v>Aug 22</c:v>
                </c:pt>
                <c:pt idx="8">
                  <c:v>Sept 22</c:v>
                </c:pt>
                <c:pt idx="9">
                  <c:v>Oct 22</c:v>
                </c:pt>
                <c:pt idx="10">
                  <c:v>Nov 22</c:v>
                </c:pt>
                <c:pt idx="11">
                  <c:v>Dec 22</c:v>
                </c:pt>
                <c:pt idx="12">
                  <c:v>Jan 23</c:v>
                </c:pt>
                <c:pt idx="13">
                  <c:v>Feb 23</c:v>
                </c:pt>
                <c:pt idx="14">
                  <c:v>Mar 23</c:v>
                </c:pt>
                <c:pt idx="15">
                  <c:v>Apr 23</c:v>
                </c:pt>
                <c:pt idx="16">
                  <c:v>May 23</c:v>
                </c:pt>
                <c:pt idx="17">
                  <c:v>Jun 23</c:v>
                </c:pt>
                <c:pt idx="18">
                  <c:v>Jul 23</c:v>
                </c:pt>
                <c:pt idx="19">
                  <c:v>Aug 23</c:v>
                </c:pt>
                <c:pt idx="20">
                  <c:v>Sept 23</c:v>
                </c:pt>
                <c:pt idx="21">
                  <c:v>Oct 23</c:v>
                </c:pt>
                <c:pt idx="22">
                  <c:v>Nov 23</c:v>
                </c:pt>
                <c:pt idx="23">
                  <c:v>Dec 23</c:v>
                </c:pt>
              </c:strCache>
            </c:strRef>
          </c:cat>
          <c:val>
            <c:numRef>
              <c:f>'2023 Total Sales'!$C$18:$C$41</c:f>
              <c:numCache>
                <c:formatCode>General</c:formatCode>
                <c:ptCount val="24"/>
                <c:pt idx="0">
                  <c:v>628</c:v>
                </c:pt>
                <c:pt idx="1">
                  <c:v>526</c:v>
                </c:pt>
                <c:pt idx="2">
                  <c:v>583</c:v>
                </c:pt>
                <c:pt idx="3">
                  <c:v>621</c:v>
                </c:pt>
                <c:pt idx="4">
                  <c:v>637</c:v>
                </c:pt>
                <c:pt idx="5">
                  <c:v>713</c:v>
                </c:pt>
                <c:pt idx="6">
                  <c:v>656</c:v>
                </c:pt>
                <c:pt idx="7">
                  <c:v>632</c:v>
                </c:pt>
                <c:pt idx="8">
                  <c:v>676</c:v>
                </c:pt>
                <c:pt idx="9">
                  <c:v>617</c:v>
                </c:pt>
                <c:pt idx="10">
                  <c:v>609</c:v>
                </c:pt>
                <c:pt idx="11">
                  <c:v>666</c:v>
                </c:pt>
                <c:pt idx="12" formatCode="0">
                  <c:v>698.59409286310063</c:v>
                </c:pt>
                <c:pt idx="13" formatCode="0">
                  <c:v>584.57942578662994</c:v>
                </c:pt>
                <c:pt idx="14" formatCode="0">
                  <c:v>647.33035920475311</c:v>
                </c:pt>
                <c:pt idx="15" formatCode="0">
                  <c:v>688.89906596492699</c:v>
                </c:pt>
                <c:pt idx="16" formatCode="0">
                  <c:v>706.01960460945395</c:v>
                </c:pt>
                <c:pt idx="17" formatCode="0">
                  <c:v>789.5629762804665</c:v>
                </c:pt>
                <c:pt idx="18" formatCode="0">
                  <c:v>725.81747494178398</c:v>
                </c:pt>
                <c:pt idx="19" formatCode="0">
                  <c:v>698.67185837866054</c:v>
                </c:pt>
                <c:pt idx="20" formatCode="0">
                  <c:v>746.69210720041383</c:v>
                </c:pt>
                <c:pt idx="21" formatCode="0">
                  <c:v>680.96481192922943</c:v>
                </c:pt>
                <c:pt idx="22" formatCode="0">
                  <c:v>671.59467704401902</c:v>
                </c:pt>
                <c:pt idx="23" formatCode="0">
                  <c:v>733.87195346582655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E8-4B4E-9A64-625E48A06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8144384"/>
        <c:axId val="1228146680"/>
      </c:lineChart>
      <c:catAx>
        <c:axId val="122814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146680"/>
        <c:crosses val="autoZero"/>
        <c:auto val="1"/>
        <c:lblAlgn val="ctr"/>
        <c:lblOffset val="100"/>
        <c:noMultiLvlLbl val="0"/>
      </c:catAx>
      <c:valAx>
        <c:axId val="122814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14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206375</xdr:colOff>
      <xdr:row>15</xdr:row>
      <xdr:rowOff>0</xdr:rowOff>
    </xdr:from>
    <xdr:to>
      <xdr:col>21</xdr:col>
      <xdr:colOff>409575</xdr:colOff>
      <xdr:row>34</xdr:row>
      <xdr:rowOff>57149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44CF01-CDCC-67C7-689F-47FD841E5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119061</xdr:colOff>
      <xdr:row>14</xdr:row>
      <xdr:rowOff>95249</xdr:rowOff>
    </xdr:from>
    <xdr:to>
      <xdr:col>29</xdr:col>
      <xdr:colOff>209549</xdr:colOff>
      <xdr:row>33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6C9E5B-C9DB-443E-1710-BFAED37F4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285750</xdr:colOff>
      <xdr:row>12</xdr:row>
      <xdr:rowOff>133350</xdr:rowOff>
    </xdr:from>
    <xdr:to>
      <xdr:col>8</xdr:col>
      <xdr:colOff>9525</xdr:colOff>
      <xdr:row>27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38B33B-33F4-0F7E-1AE5-C3D70331D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252412</xdr:colOff>
      <xdr:row>27</xdr:row>
      <xdr:rowOff>152400</xdr:rowOff>
    </xdr:from>
    <xdr:to>
      <xdr:col>7</xdr:col>
      <xdr:colOff>642937</xdr:colOff>
      <xdr:row>42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D57D6E4-7CBD-D622-C929-115E5CAD0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409575</xdr:colOff>
      <xdr:row>5</xdr:row>
      <xdr:rowOff>66675</xdr:rowOff>
    </xdr:from>
    <xdr:to>
      <xdr:col>11</xdr:col>
      <xdr:colOff>1276350</xdr:colOff>
      <xdr:row>19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A430DE-1E41-978F-7A32-15914DFF7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519112</xdr:colOff>
      <xdr:row>26</xdr:row>
      <xdr:rowOff>47625</xdr:rowOff>
    </xdr:from>
    <xdr:to>
      <xdr:col>11</xdr:col>
      <xdr:colOff>1157287</xdr:colOff>
      <xdr:row>40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B656B5-048C-4051-AB37-BDC42FEA0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485775</xdr:colOff>
      <xdr:row>21</xdr:row>
      <xdr:rowOff>123825</xdr:rowOff>
    </xdr:from>
    <xdr:to>
      <xdr:col>30</xdr:col>
      <xdr:colOff>314325</xdr:colOff>
      <xdr:row>36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298EE9-1D95-50E8-EE71-A9291D18D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0</xdr:row>
      <xdr:rowOff>114300</xdr:rowOff>
    </xdr:from>
    <xdr:to>
      <xdr:col>11</xdr:col>
      <xdr:colOff>133350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EC06BA-BE79-54B6-DA9B-82BEE51FED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18</xdr:row>
      <xdr:rowOff>104775</xdr:rowOff>
    </xdr:from>
    <xdr:to>
      <xdr:col>20</xdr:col>
      <xdr:colOff>219075</xdr:colOff>
      <xdr:row>36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084FD0-24C6-B218-BCAF-E658EEF79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0</xdr:row>
      <xdr:rowOff>114300</xdr:rowOff>
    </xdr:from>
    <xdr:to>
      <xdr:col>12</xdr:col>
      <xdr:colOff>133350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09FFE7-9FD9-4B5A-ADB2-DCF0AF2710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395287</xdr:colOff>
      <xdr:row>18</xdr:row>
      <xdr:rowOff>180975</xdr:rowOff>
    </xdr:from>
    <xdr:to>
      <xdr:col>20</xdr:col>
      <xdr:colOff>257175</xdr:colOff>
      <xdr:row>36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744B1C-0AB7-4BD0-A93D-148DEB8AFB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Group%201%20Dataset%20Rev2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udge, Katherine, Celanese" refreshedDate="45210.846604050923" createdVersion="8" refreshedVersion="8" minRefreshableVersion="3" recordCount="2501" xr:uid="{4830E974-D90C-4580-A838-C8144EB13887}">
  <cacheSource type="worksheet">
    <worksheetSource ref="A1:G1048576" sheet="d" r:id="rId2"/>
  </cacheSource>
  <cacheFields count="8">
    <cacheField name="Order_Id" numFmtId="0">
      <sharedItems containsString="0" containsBlank="1" containsNumber="1" containsInteger="1" minValue="1000" maxValue="3499"/>
    </cacheField>
    <cacheField name="Customer_Id" numFmtId="0">
      <sharedItems containsBlank="1" count="530">
        <s v="C1"/>
        <s v="C10"/>
        <s v="C100"/>
        <s v="C101"/>
        <s v="C102"/>
        <s v="C103"/>
        <s v="C104"/>
        <s v="C105"/>
        <s v="C106"/>
        <s v="C107"/>
        <s v="C108"/>
        <s v="C109"/>
        <s v="C11"/>
        <s v="C110"/>
        <s v="C111"/>
        <s v="C112"/>
        <s v="C113"/>
        <s v="C114"/>
        <s v="C115"/>
        <s v="C116"/>
        <s v="C117"/>
        <s v="C118"/>
        <s v="C119"/>
        <s v="C12"/>
        <s v="C120"/>
        <s v="C121"/>
        <s v="C122"/>
        <s v="C123"/>
        <s v="C124"/>
        <s v="C125"/>
        <s v="C126"/>
        <s v="C127"/>
        <s v="C128"/>
        <s v="C129"/>
        <s v="C13"/>
        <s v="C130"/>
        <s v="C131"/>
        <s v="C132"/>
        <s v="C133"/>
        <s v="C134"/>
        <s v="C135"/>
        <s v="C136"/>
        <s v="C137"/>
        <s v="C138"/>
        <s v="C139"/>
        <s v="C14"/>
        <s v="C140"/>
        <s v="C141"/>
        <s v="C142"/>
        <s v="C143"/>
        <s v="C144"/>
        <s v="C145"/>
        <s v="C146"/>
        <s v="C147"/>
        <s v="C148"/>
        <s v="C149"/>
        <s v="C15"/>
        <s v="C150"/>
        <s v="C151"/>
        <s v="C152"/>
        <s v="C153"/>
        <s v="C154"/>
        <s v="C155"/>
        <s v="C156"/>
        <s v="C157"/>
        <s v="C158"/>
        <s v="C159"/>
        <s v="C16"/>
        <s v="C160"/>
        <s v="C161"/>
        <s v="C162"/>
        <s v="C163"/>
        <s v="C164"/>
        <s v="C165"/>
        <s v="C166"/>
        <s v="C167"/>
        <s v="C168"/>
        <s v="C169"/>
        <s v="C17"/>
        <s v="C170"/>
        <s v="C171"/>
        <s v="C172"/>
        <s v="C173"/>
        <s v="C174"/>
        <s v="C175"/>
        <s v="C176"/>
        <s v="C177"/>
        <s v="C178"/>
        <s v="C179"/>
        <s v="C18"/>
        <s v="C180"/>
        <s v="C181"/>
        <s v="C182"/>
        <s v="C183"/>
        <s v="C184"/>
        <s v="C185"/>
        <s v="C186"/>
        <s v="C187"/>
        <s v="C188"/>
        <s v="C189"/>
        <s v="C19"/>
        <s v="C190"/>
        <s v="C191"/>
        <s v="C192"/>
        <s v="C193"/>
        <s v="C194"/>
        <s v="C195"/>
        <s v="C196"/>
        <s v="C197"/>
        <s v="C198"/>
        <s v="C199"/>
        <s v="C2"/>
        <s v="C20"/>
        <s v="C200"/>
        <s v="C201"/>
        <s v="C202"/>
        <s v="C203"/>
        <s v="C204"/>
        <s v="C205"/>
        <s v="C206"/>
        <s v="C207"/>
        <s v="C208"/>
        <s v="C209"/>
        <s v="C21"/>
        <s v="C210"/>
        <s v="C211"/>
        <s v="C212"/>
        <s v="C213"/>
        <s v="C214"/>
        <s v="C215"/>
        <s v="C216"/>
        <s v="C217"/>
        <s v="C218"/>
        <s v="C219"/>
        <s v="C22"/>
        <s v="C220"/>
        <s v="C221"/>
        <s v="C222"/>
        <s v="C223"/>
        <s v="C224"/>
        <s v="C225"/>
        <s v="C226"/>
        <s v="C227"/>
        <s v="C228"/>
        <s v="C229"/>
        <s v="C23"/>
        <s v="C230"/>
        <s v="C231"/>
        <s v="C232"/>
        <s v="C233"/>
        <s v="C234"/>
        <s v="C235"/>
        <s v="C236"/>
        <s v="C237"/>
        <s v="C238"/>
        <s v="C239"/>
        <s v="C24"/>
        <s v="C240"/>
        <s v="C241"/>
        <s v="C242"/>
        <s v="C243"/>
        <s v="C244"/>
        <s v="C245"/>
        <s v="C246"/>
        <s v="C247"/>
        <s v="C248"/>
        <s v="C249"/>
        <s v="C25"/>
        <s v="C250"/>
        <s v="C251"/>
        <s v="C252"/>
        <s v="C253"/>
        <s v="C254"/>
        <s v="C255"/>
        <s v="C256"/>
        <s v="C257"/>
        <s v="C258"/>
        <s v="C259"/>
        <s v="C26"/>
        <s v="C260"/>
        <s v="C261"/>
        <s v="C262"/>
        <s v="C263"/>
        <s v="C264"/>
        <s v="C265"/>
        <s v="C266"/>
        <s v="C267"/>
        <s v="C268"/>
        <s v="C269"/>
        <s v="C27"/>
        <s v="C270"/>
        <s v="C271"/>
        <s v="C272"/>
        <s v="C273"/>
        <s v="C274"/>
        <s v="C275"/>
        <s v="C276"/>
        <s v="C277"/>
        <s v="C278"/>
        <s v="C279"/>
        <s v="C28"/>
        <s v="C280"/>
        <s v="C281"/>
        <s v="C282"/>
        <s v="C283"/>
        <s v="C284"/>
        <s v="C285"/>
        <s v="C286"/>
        <s v="C287"/>
        <s v="C288"/>
        <s v="C289"/>
        <s v="C29"/>
        <s v="C290"/>
        <s v="C291"/>
        <s v="C292"/>
        <s v="C293"/>
        <s v="C294"/>
        <s v="C295"/>
        <s v="C296"/>
        <s v="C297"/>
        <s v="C298"/>
        <s v="C299"/>
        <s v="C3"/>
        <s v="C30"/>
        <s v="C300"/>
        <s v="C301"/>
        <s v="C302"/>
        <s v="C303"/>
        <s v="C304"/>
        <s v="C305"/>
        <s v="C306"/>
        <s v="C307"/>
        <s v="C308"/>
        <s v="C309"/>
        <s v="C31"/>
        <s v="C310"/>
        <s v="C311"/>
        <s v="C312"/>
        <s v="C313"/>
        <s v="C314"/>
        <s v="C315"/>
        <s v="C316"/>
        <s v="C317"/>
        <s v="C318"/>
        <s v="C319"/>
        <s v="C32"/>
        <s v="C320"/>
        <s v="C321"/>
        <s v="C322"/>
        <s v="C323"/>
        <s v="C324"/>
        <s v="C325"/>
        <s v="C326"/>
        <s v="C327"/>
        <s v="C328"/>
        <s v="C329"/>
        <s v="C33"/>
        <s v="C330"/>
        <s v="C331"/>
        <s v="C332"/>
        <s v="C333"/>
        <s v="C334"/>
        <s v="C335"/>
        <s v="C336"/>
        <s v="C337"/>
        <s v="C338"/>
        <s v="C339"/>
        <s v="C34"/>
        <s v="C340"/>
        <s v="C341"/>
        <s v="C342"/>
        <s v="C343"/>
        <s v="C344"/>
        <s v="C345"/>
        <s v="C346"/>
        <s v="C347"/>
        <s v="C348"/>
        <s v="C349"/>
        <s v="C35"/>
        <s v="C350"/>
        <s v="C351"/>
        <s v="C352"/>
        <s v="C353"/>
        <s v="C354"/>
        <s v="C355"/>
        <s v="C356"/>
        <s v="C357"/>
        <s v="C358"/>
        <s v="C359"/>
        <s v="C36"/>
        <s v="C360"/>
        <s v="C361"/>
        <s v="C362"/>
        <s v="C363"/>
        <s v="C364"/>
        <s v="C365"/>
        <s v="C366"/>
        <s v="C367"/>
        <s v="C368"/>
        <s v="C369"/>
        <s v="C37"/>
        <s v="C370"/>
        <s v="C371"/>
        <s v="C372"/>
        <s v="C373"/>
        <s v="C374"/>
        <s v="C375"/>
        <s v="C376"/>
        <s v="C377"/>
        <s v="C378"/>
        <s v="C379"/>
        <s v="C38"/>
        <s v="C380"/>
        <s v="C381"/>
        <s v="C382"/>
        <s v="C383"/>
        <s v="C384"/>
        <s v="C385"/>
        <s v="C386"/>
        <s v="C387"/>
        <s v="C388"/>
        <s v="C389"/>
        <s v="C39"/>
        <s v="C390"/>
        <s v="C391"/>
        <s v="C392"/>
        <s v="C393"/>
        <s v="C394"/>
        <s v="C395"/>
        <s v="C396"/>
        <s v="C397"/>
        <s v="C398"/>
        <s v="C399"/>
        <s v="C4"/>
        <s v="C40"/>
        <s v="C400"/>
        <s v="C401"/>
        <s v="C402"/>
        <s v="C403"/>
        <s v="C404"/>
        <s v="C405"/>
        <s v="C406"/>
        <s v="C407"/>
        <s v="C408"/>
        <s v="C409"/>
        <s v="C41"/>
        <s v="C410"/>
        <s v="C411"/>
        <s v="C412"/>
        <s v="C413"/>
        <s v="C414"/>
        <s v="C415"/>
        <s v="C416"/>
        <s v="C417"/>
        <s v="C418"/>
        <s v="C419"/>
        <s v="C42"/>
        <s v="C420"/>
        <s v="C421"/>
        <s v="C422"/>
        <s v="C423"/>
        <s v="C424"/>
        <s v="C425"/>
        <s v="C426"/>
        <s v="C427"/>
        <s v="C428"/>
        <s v="C429"/>
        <s v="C43"/>
        <s v="C430"/>
        <s v="C431"/>
        <s v="C432"/>
        <s v="C433"/>
        <s v="C434"/>
        <s v="C435"/>
        <s v="C436"/>
        <s v="C437"/>
        <s v="C438"/>
        <s v="C439"/>
        <s v="C44"/>
        <s v="C440"/>
        <s v="C441"/>
        <s v="C442"/>
        <s v="C443"/>
        <s v="C444"/>
        <s v="C445"/>
        <s v="C446"/>
        <s v="C447"/>
        <s v="C448"/>
        <s v="C449"/>
        <s v="C45"/>
        <s v="C450"/>
        <s v="C451"/>
        <s v="C452"/>
        <s v="C453"/>
        <s v="C454"/>
        <s v="C455"/>
        <s v="C456"/>
        <s v="C457"/>
        <s v="C458"/>
        <s v="C459"/>
        <s v="C46"/>
        <s v="C460"/>
        <s v="C461"/>
        <s v="C462"/>
        <s v="C463"/>
        <s v="C464"/>
        <s v="C465"/>
        <s v="C466"/>
        <s v="C467"/>
        <s v="C468"/>
        <s v="C469"/>
        <s v="C47"/>
        <s v="C470"/>
        <s v="C471"/>
        <s v="C472"/>
        <s v="C473"/>
        <s v="C474"/>
        <s v="C475"/>
        <s v="C476"/>
        <s v="C478"/>
        <s v="C479"/>
        <s v="C48"/>
        <s v="C480"/>
        <s v="C481"/>
        <s v="C482"/>
        <s v="C483"/>
        <s v="C484"/>
        <s v="C485"/>
        <s v="C486"/>
        <s v="C487"/>
        <s v="C488"/>
        <s v="C489"/>
        <s v="C49"/>
        <s v="C490"/>
        <s v="C491"/>
        <s v="C492"/>
        <s v="C493"/>
        <s v="C494"/>
        <s v="C495"/>
        <s v="C496"/>
        <s v="C497"/>
        <s v="C498"/>
        <s v="C499"/>
        <s v="C5"/>
        <s v="C50"/>
        <s v="C500"/>
        <s v="C501"/>
        <s v="C502"/>
        <s v="C503"/>
        <s v="C504"/>
        <s v="C505"/>
        <s v="C506"/>
        <s v="C507"/>
        <s v="C508"/>
        <s v="C509"/>
        <s v="C51"/>
        <s v="C510"/>
        <s v="C511"/>
        <s v="C512"/>
        <s v="C513"/>
        <s v="C514"/>
        <s v="C515"/>
        <s v="C516"/>
        <s v="C517"/>
        <s v="C518"/>
        <s v="C519"/>
        <s v="C52"/>
        <s v="C520"/>
        <s v="C521"/>
        <s v="C522"/>
        <s v="C523"/>
        <s v="C524"/>
        <s v="C525"/>
        <s v="C526"/>
        <s v="C527"/>
        <s v="C528"/>
        <s v="C529"/>
        <s v="C53"/>
        <s v="C530"/>
        <s v="C531"/>
        <s v="C54"/>
        <s v="C55"/>
        <s v="C56"/>
        <s v="C57"/>
        <s v="C58"/>
        <s v="C59"/>
        <s v="C6"/>
        <s v="C60"/>
        <s v="C61"/>
        <s v="C62"/>
        <s v="C63"/>
        <s v="C64"/>
        <s v="C65"/>
        <s v="C66"/>
        <s v="C67"/>
        <s v="C68"/>
        <s v="C69"/>
        <s v="C7"/>
        <s v="C70"/>
        <s v="C71"/>
        <s v="C72"/>
        <s v="C73"/>
        <s v="C74"/>
        <s v="C75"/>
        <s v="C76"/>
        <s v="C77"/>
        <s v="C78"/>
        <s v="C79"/>
        <s v="C8"/>
        <s v="C80"/>
        <s v="C81"/>
        <s v="C82"/>
        <s v="C83"/>
        <s v="C84"/>
        <s v="C85"/>
        <s v="C86"/>
        <s v="C87"/>
        <s v="C88"/>
        <s v="C89"/>
        <s v="C9"/>
        <s v="C90"/>
        <s v="C91"/>
        <s v="C92"/>
        <s v="C94"/>
        <s v="C95"/>
        <s v="C96"/>
        <s v="C97"/>
        <s v="C98"/>
        <s v="C99"/>
        <m/>
      </sharedItems>
    </cacheField>
    <cacheField name="Order_date" numFmtId="164">
      <sharedItems containsNonDate="0" containsDate="1" containsString="0" containsBlank="1" minDate="2022-01-01T00:00:00" maxDate="2023-01-01T00:00:00" count="366">
        <d v="2022-06-17T00:00:00"/>
        <d v="2022-06-05T00:00:00"/>
        <d v="2022-04-29T00:00:00"/>
        <d v="2022-09-11T00:00:00"/>
        <d v="2022-02-26T00:00:00"/>
        <d v="2022-05-10T00:00:00"/>
        <d v="2022-06-19T00:00:00"/>
        <d v="2022-08-24T00:00:00"/>
        <d v="2022-01-13T00:00:00"/>
        <d v="2022-04-01T00:00:00"/>
        <d v="2022-11-04T00:00:00"/>
        <d v="2022-11-21T00:00:00"/>
        <d v="2022-07-07T00:00:00"/>
        <d v="2022-01-15T00:00:00"/>
        <d v="2022-04-22T00:00:00"/>
        <d v="2022-06-22T00:00:00"/>
        <d v="2022-09-03T00:00:00"/>
        <d v="2022-10-01T00:00:00"/>
        <d v="2022-12-09T00:00:00"/>
        <d v="2022-07-05T00:00:00"/>
        <d v="2022-12-01T00:00:00"/>
        <d v="2022-11-23T00:00:00"/>
        <d v="2022-09-04T00:00:00"/>
        <d v="2022-08-07T00:00:00"/>
        <d v="2022-06-15T00:00:00"/>
        <d v="2022-12-07T00:00:00"/>
        <d v="2022-02-27T00:00:00"/>
        <d v="2022-01-06T00:00:00"/>
        <d v="2022-06-20T00:00:00"/>
        <d v="2022-05-12T00:00:00"/>
        <d v="2022-08-28T00:00:00"/>
        <d v="2022-07-15T00:00:00"/>
        <d v="2022-11-01T00:00:00"/>
        <d v="2022-08-20T00:00:00"/>
        <d v="2022-01-17T00:00:00"/>
        <d v="2022-09-05T00:00:00"/>
        <d v="2022-03-05T00:00:00"/>
        <d v="2022-06-25T00:00:00"/>
        <d v="2022-05-25T00:00:00"/>
        <d v="2022-01-14T00:00:00"/>
        <d v="2022-06-12T00:00:00"/>
        <d v="2022-04-05T00:00:00"/>
        <d v="2022-02-08T00:00:00"/>
        <d v="2022-12-05T00:00:00"/>
        <d v="2022-07-14T00:00:00"/>
        <d v="2022-03-27T00:00:00"/>
        <d v="2022-08-13T00:00:00"/>
        <d v="2022-09-25T00:00:00"/>
        <d v="2022-10-02T00:00:00"/>
        <d v="2022-09-18T00:00:00"/>
        <d v="2022-11-05T00:00:00"/>
        <d v="2022-04-20T00:00:00"/>
        <d v="2022-11-30T00:00:00"/>
        <d v="2022-10-21T00:00:00"/>
        <d v="2022-01-22T00:00:00"/>
        <d v="2022-10-06T00:00:00"/>
        <d v="2022-02-06T00:00:00"/>
        <d v="2022-03-02T00:00:00"/>
        <d v="2022-11-20T00:00:00"/>
        <d v="2022-01-21T00:00:00"/>
        <d v="2022-09-01T00:00:00"/>
        <d v="2022-09-30T00:00:00"/>
        <d v="2022-05-22T00:00:00"/>
        <d v="2022-01-10T00:00:00"/>
        <d v="2022-01-26T00:00:00"/>
        <d v="2022-11-11T00:00:00"/>
        <d v="2022-12-24T00:00:00"/>
        <d v="2022-05-17T00:00:00"/>
        <d v="2022-08-30T00:00:00"/>
        <d v="2022-03-08T00:00:00"/>
        <d v="2022-08-31T00:00:00"/>
        <d v="2022-10-08T00:00:00"/>
        <d v="2022-10-23T00:00:00"/>
        <d v="2022-03-14T00:00:00"/>
        <d v="2022-09-10T00:00:00"/>
        <d v="2022-07-25T00:00:00"/>
        <d v="2022-02-17T00:00:00"/>
        <d v="2022-03-01T00:00:00"/>
        <d v="2022-07-30T00:00:00"/>
        <d v="2022-03-06T00:00:00"/>
        <d v="2022-03-23T00:00:00"/>
        <d v="2022-03-04T00:00:00"/>
        <d v="2022-03-29T00:00:00"/>
        <d v="2022-11-28T00:00:00"/>
        <d v="2022-09-23T00:00:00"/>
        <d v="2022-04-25T00:00:00"/>
        <d v="2022-04-28T00:00:00"/>
        <d v="2022-06-06T00:00:00"/>
        <d v="2022-12-13T00:00:00"/>
        <d v="2022-12-02T00:00:00"/>
        <d v="2022-05-24T00:00:00"/>
        <d v="2022-07-08T00:00:00"/>
        <d v="2022-12-20T00:00:00"/>
        <d v="2022-02-28T00:00:00"/>
        <d v="2022-03-22T00:00:00"/>
        <d v="2022-05-19T00:00:00"/>
        <d v="2022-01-25T00:00:00"/>
        <d v="2022-03-15T00:00:00"/>
        <d v="2022-04-19T00:00:00"/>
        <d v="2022-08-12T00:00:00"/>
        <d v="2022-03-30T00:00:00"/>
        <d v="2022-09-15T00:00:00"/>
        <d v="2022-11-13T00:00:00"/>
        <d v="2022-08-05T00:00:00"/>
        <d v="2022-06-27T00:00:00"/>
        <d v="2022-12-29T00:00:00"/>
        <d v="2022-02-12T00:00:00"/>
        <d v="2022-02-25T00:00:00"/>
        <d v="2022-06-23T00:00:00"/>
        <d v="2022-09-29T00:00:00"/>
        <d v="2022-04-26T00:00:00"/>
        <d v="2022-12-22T00:00:00"/>
        <d v="2022-12-28T00:00:00"/>
        <d v="2022-06-18T00:00:00"/>
        <d v="2022-09-17T00:00:00"/>
        <d v="2022-11-29T00:00:00"/>
        <d v="2022-04-06T00:00:00"/>
        <d v="2022-07-28T00:00:00"/>
        <d v="2022-08-17T00:00:00"/>
        <d v="2022-06-26T00:00:00"/>
        <d v="2022-09-24T00:00:00"/>
        <d v="2022-11-26T00:00:00"/>
        <d v="2022-05-15T00:00:00"/>
        <d v="2022-02-04T00:00:00"/>
        <d v="2022-07-06T00:00:00"/>
        <d v="2022-11-10T00:00:00"/>
        <d v="2022-06-01T00:00:00"/>
        <d v="2022-04-17T00:00:00"/>
        <d v="2022-12-30T00:00:00"/>
        <d v="2022-09-21T00:00:00"/>
        <d v="2022-03-24T00:00:00"/>
        <d v="2022-07-16T00:00:00"/>
        <d v="2022-12-15T00:00:00"/>
        <d v="2022-01-31T00:00:00"/>
        <d v="2022-05-11T00:00:00"/>
        <d v="2022-03-20T00:00:00"/>
        <d v="2022-08-16T00:00:00"/>
        <d v="2022-03-25T00:00:00"/>
        <d v="2022-04-03T00:00:00"/>
        <d v="2022-01-02T00:00:00"/>
        <d v="2022-09-22T00:00:00"/>
        <d v="2022-02-03T00:00:00"/>
        <d v="2022-05-23T00:00:00"/>
        <d v="2022-05-09T00:00:00"/>
        <d v="2022-05-13T00:00:00"/>
        <d v="2022-08-11T00:00:00"/>
        <d v="2022-06-21T00:00:00"/>
        <d v="2022-04-13T00:00:00"/>
        <d v="2022-04-07T00:00:00"/>
        <d v="2022-03-26T00:00:00"/>
        <d v="2022-11-08T00:00:00"/>
        <d v="2022-10-19T00:00:00"/>
        <d v="2022-03-07T00:00:00"/>
        <d v="2022-07-11T00:00:00"/>
        <d v="2022-12-06T00:00:00"/>
        <d v="2022-07-12T00:00:00"/>
        <d v="2022-08-10T00:00:00"/>
        <d v="2022-08-19T00:00:00"/>
        <d v="2022-11-14T00:00:00"/>
        <d v="2022-11-02T00:00:00"/>
        <d v="2022-05-05T00:00:00"/>
        <d v="2022-11-16T00:00:00"/>
        <d v="2022-03-09T00:00:00"/>
        <d v="2022-08-23T00:00:00"/>
        <d v="2022-05-20T00:00:00"/>
        <d v="2022-12-31T00:00:00"/>
        <d v="2022-09-09T00:00:00"/>
        <d v="2022-09-28T00:00:00"/>
        <d v="2022-09-26T00:00:00"/>
        <d v="2022-07-04T00:00:00"/>
        <d v="2022-07-10T00:00:00"/>
        <d v="2022-02-02T00:00:00"/>
        <d v="2022-04-23T00:00:00"/>
        <d v="2022-09-06T00:00:00"/>
        <d v="2022-11-19T00:00:00"/>
        <d v="2022-07-24T00:00:00"/>
        <d v="2022-06-04T00:00:00"/>
        <d v="2022-11-17T00:00:00"/>
        <d v="2022-06-08T00:00:00"/>
        <d v="2022-09-12T00:00:00"/>
        <d v="2022-02-18T00:00:00"/>
        <d v="2022-11-24T00:00:00"/>
        <d v="2022-01-11T00:00:00"/>
        <d v="2022-09-14T00:00:00"/>
        <d v="2022-12-08T00:00:00"/>
        <d v="2022-10-03T00:00:00"/>
        <d v="2022-08-09T00:00:00"/>
        <d v="2022-12-17T00:00:00"/>
        <d v="2022-01-27T00:00:00"/>
        <d v="2022-12-14T00:00:00"/>
        <d v="2022-07-13T00:00:00"/>
        <d v="2022-10-17T00:00:00"/>
        <d v="2022-07-22T00:00:00"/>
        <d v="2022-03-11T00:00:00"/>
        <d v="2022-05-02T00:00:00"/>
        <d v="2022-11-06T00:00:00"/>
        <d v="2022-01-29T00:00:00"/>
        <d v="2022-09-19T00:00:00"/>
        <d v="2022-10-18T00:00:00"/>
        <d v="2022-07-09T00:00:00"/>
        <d v="2022-08-29T00:00:00"/>
        <d v="2022-09-02T00:00:00"/>
        <d v="2022-10-07T00:00:00"/>
        <d v="2022-06-10T00:00:00"/>
        <d v="2022-03-03T00:00:00"/>
        <d v="2022-08-21T00:00:00"/>
        <d v="2022-06-24T00:00:00"/>
        <d v="2022-06-30T00:00:00"/>
        <d v="2022-06-29T00:00:00"/>
        <d v="2022-09-27T00:00:00"/>
        <d v="2022-04-02T00:00:00"/>
        <d v="2022-06-13T00:00:00"/>
        <d v="2022-06-07T00:00:00"/>
        <d v="2022-03-31T00:00:00"/>
        <d v="2022-12-25T00:00:00"/>
        <d v="2022-10-12T00:00:00"/>
        <d v="2022-12-16T00:00:00"/>
        <d v="2022-04-24T00:00:00"/>
        <d v="2022-02-01T00:00:00"/>
        <d v="2022-06-28T00:00:00"/>
        <d v="2022-11-27T00:00:00"/>
        <d v="2022-10-15T00:00:00"/>
        <d v="2022-05-06T00:00:00"/>
        <d v="2022-04-16T00:00:00"/>
        <d v="2022-04-27T00:00:00"/>
        <d v="2022-02-11T00:00:00"/>
        <d v="2022-04-12T00:00:00"/>
        <d v="2022-06-16T00:00:00"/>
        <d v="2022-01-18T00:00:00"/>
        <d v="2022-10-10T00:00:00"/>
        <d v="2022-01-09T00:00:00"/>
        <d v="2022-08-15T00:00:00"/>
        <d v="2022-03-13T00:00:00"/>
        <d v="2022-02-07T00:00:00"/>
        <d v="2022-05-30T00:00:00"/>
        <d v="2022-02-16T00:00:00"/>
        <d v="2022-03-28T00:00:00"/>
        <d v="2022-11-12T00:00:00"/>
        <d v="2022-08-27T00:00:00"/>
        <d v="2022-01-12T00:00:00"/>
        <d v="2022-09-16T00:00:00"/>
        <d v="2022-01-20T00:00:00"/>
        <d v="2022-05-28T00:00:00"/>
        <d v="2022-06-09T00:00:00"/>
        <d v="2022-10-13T00:00:00"/>
        <d v="2022-12-10T00:00:00"/>
        <d v="2022-04-11T00:00:00"/>
        <d v="2022-04-30T00:00:00"/>
        <d v="2022-04-10T00:00:00"/>
        <d v="2022-09-20T00:00:00"/>
        <d v="2022-10-28T00:00:00"/>
        <d v="2022-08-06T00:00:00"/>
        <d v="2022-08-25T00:00:00"/>
        <d v="2022-12-19T00:00:00"/>
        <d v="2022-10-05T00:00:00"/>
        <d v="2022-07-20T00:00:00"/>
        <d v="2022-11-25T00:00:00"/>
        <d v="2022-01-08T00:00:00"/>
        <d v="2022-04-15T00:00:00"/>
        <d v="2022-07-29T00:00:00"/>
        <d v="2022-09-13T00:00:00"/>
        <d v="2022-12-27T00:00:00"/>
        <d v="2022-12-26T00:00:00"/>
        <d v="2022-01-24T00:00:00"/>
        <d v="2022-06-11T00:00:00"/>
        <d v="2022-01-04T00:00:00"/>
        <d v="2022-02-24T00:00:00"/>
        <d v="2022-04-21T00:00:00"/>
        <d v="2022-05-08T00:00:00"/>
        <d v="2022-08-02T00:00:00"/>
        <d v="2022-02-13T00:00:00"/>
        <d v="2022-01-28T00:00:00"/>
        <d v="2022-01-05T00:00:00"/>
        <d v="2022-05-03T00:00:00"/>
        <d v="2022-10-16T00:00:00"/>
        <d v="2022-01-19T00:00:00"/>
        <d v="2022-01-23T00:00:00"/>
        <d v="2022-04-04T00:00:00"/>
        <d v="2022-10-09T00:00:00"/>
        <d v="2022-06-14T00:00:00"/>
        <d v="2022-12-03T00:00:00"/>
        <d v="2022-10-25T00:00:00"/>
        <d v="2022-05-04T00:00:00"/>
        <d v="2022-05-01T00:00:00"/>
        <d v="2022-06-02T00:00:00"/>
        <d v="2022-02-05T00:00:00"/>
        <d v="2022-09-07T00:00:00"/>
        <d v="2022-07-23T00:00:00"/>
        <d v="2022-05-31T00:00:00"/>
        <d v="2022-01-16T00:00:00"/>
        <d v="2022-10-31T00:00:00"/>
        <d v="2022-05-27T00:00:00"/>
        <d v="2022-01-01T00:00:00"/>
        <d v="2022-10-11T00:00:00"/>
        <d v="2022-07-21T00:00:00"/>
        <d v="2022-04-08T00:00:00"/>
        <d v="2022-05-26T00:00:00"/>
        <d v="2022-03-10T00:00:00"/>
        <d v="2022-07-31T00:00:00"/>
        <d v="2022-04-09T00:00:00"/>
        <d v="2022-02-21T00:00:00"/>
        <d v="2022-05-16T00:00:00"/>
        <d v="2022-08-26T00:00:00"/>
        <d v="2022-01-07T00:00:00"/>
        <d v="2022-02-20T00:00:00"/>
        <d v="2022-10-24T00:00:00"/>
        <d v="2022-10-29T00:00:00"/>
        <d v="2022-10-26T00:00:00"/>
        <d v="2022-10-04T00:00:00"/>
        <d v="2022-07-27T00:00:00"/>
        <d v="2022-11-18T00:00:00"/>
        <d v="2022-02-19T00:00:00"/>
        <d v="2022-02-09T00:00:00"/>
        <d v="2022-08-04T00:00:00"/>
        <d v="2022-03-12T00:00:00"/>
        <d v="2022-12-18T00:00:00"/>
        <d v="2022-08-18T00:00:00"/>
        <d v="2022-01-03T00:00:00"/>
        <d v="2022-04-18T00:00:00"/>
        <d v="2022-09-08T00:00:00"/>
        <d v="2022-07-19T00:00:00"/>
        <d v="2022-12-12T00:00:00"/>
        <d v="2022-02-10T00:00:00"/>
        <d v="2022-03-16T00:00:00"/>
        <d v="2022-11-09T00:00:00"/>
        <d v="2022-02-15T00:00:00"/>
        <d v="2022-05-29T00:00:00"/>
        <d v="2022-12-11T00:00:00"/>
        <d v="2022-07-26T00:00:00"/>
        <d v="2022-12-21T00:00:00"/>
        <d v="2022-11-15T00:00:00"/>
        <d v="2022-07-01T00:00:00"/>
        <d v="2022-08-01T00:00:00"/>
        <d v="2022-05-14T00:00:00"/>
        <d v="2022-08-08T00:00:00"/>
        <d v="2022-08-03T00:00:00"/>
        <d v="2022-05-07T00:00:00"/>
        <d v="2022-10-27T00:00:00"/>
        <d v="2022-03-21T00:00:00"/>
        <d v="2022-03-17T00:00:00"/>
        <d v="2022-04-14T00:00:00"/>
        <d v="2022-03-18T00:00:00"/>
        <d v="2022-07-18T00:00:00"/>
        <d v="2022-06-03T00:00:00"/>
        <d v="2022-08-22T00:00:00"/>
        <d v="2022-07-17T00:00:00"/>
        <d v="2022-11-07T00:00:00"/>
        <d v="2022-01-30T00:00:00"/>
        <d v="2022-03-19T00:00:00"/>
        <d v="2022-12-23T00:00:00"/>
        <d v="2022-07-03T00:00:00"/>
        <d v="2022-10-22T00:00:00"/>
        <d v="2022-10-20T00:00:00"/>
        <d v="2022-02-14T00:00:00"/>
        <d v="2022-05-21T00:00:00"/>
        <d v="2022-12-04T00:00:00"/>
        <d v="2022-08-14T00:00:00"/>
        <d v="2022-05-18T00:00:00"/>
        <d v="2022-02-23T00:00:00"/>
        <d v="2022-07-02T00:00:00"/>
        <d v="2022-02-22T00:00:00"/>
        <d v="2022-11-22T00:00:00"/>
        <d v="2022-11-03T00:00:00"/>
        <d v="2022-10-30T00:00:00"/>
        <d v="2022-10-14T00:00:00"/>
        <m/>
      </sharedItems>
      <fieldGroup base="2">
        <rangePr groupBy="quarters" startDate="2022-01-01T00:00:00" endDate="2023-01-01T00:00:00"/>
        <groupItems count="6">
          <s v="(blank)"/>
          <s v="Qtr1"/>
          <s v="Qtr2"/>
          <s v="Qtr3"/>
          <s v="Qtr4"/>
          <s v="&gt;1/1/2023"/>
        </groupItems>
      </fieldGroup>
    </cacheField>
    <cacheField name="Product_name" numFmtId="0">
      <sharedItems containsBlank="1" count="7">
        <s v="Mobile"/>
        <s v="Camera"/>
        <s v="Laptop"/>
        <s v="tablet"/>
        <s v="Headphones"/>
        <s v="Computer"/>
        <m/>
      </sharedItems>
    </cacheField>
    <cacheField name="Quantity" numFmtId="0">
      <sharedItems containsString="0" containsBlank="1" containsNumber="1" containsInteger="1" minValue="1" maxValue="5"/>
    </cacheField>
    <cacheField name="Unit_price" numFmtId="0">
      <sharedItems containsString="0" containsBlank="1" containsNumber="1" containsInteger="1" minValue="150" maxValue="1500"/>
    </cacheField>
    <cacheField name="Total_price" numFmtId="0">
      <sharedItems containsString="0" containsBlank="1" containsNumber="1" containsInteger="1" minValue="150" maxValue="7500"/>
    </cacheField>
    <cacheField name="Age" numFmtId="0">
      <sharedItems containsString="0" containsBlank="1" containsNumber="1" containsInteger="1" minValue="18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udge, Katherine, Celanese" refreshedDate="45220.498917245372" createdVersion="8" refreshedVersion="8" minRefreshableVersion="3" recordCount="2501" xr:uid="{A3D1C057-EF54-4AD8-AB3B-F251D61AE070}">
  <cacheSource type="worksheet">
    <worksheetSource ref="A1:G1048576" sheet="Raw Data"/>
  </cacheSource>
  <cacheFields count="7">
    <cacheField name="Order_Id" numFmtId="0">
      <sharedItems containsString="0" containsBlank="1" containsNumber="1" containsInteger="1" minValue="1000" maxValue="3499"/>
    </cacheField>
    <cacheField name="Customer_Id" numFmtId="0">
      <sharedItems containsBlank="1" count="530">
        <s v="C1"/>
        <s v="C10"/>
        <s v="C100"/>
        <s v="C101"/>
        <s v="C102"/>
        <s v="C103"/>
        <s v="C104"/>
        <s v="C105"/>
        <s v="C106"/>
        <s v="C107"/>
        <s v="C108"/>
        <s v="C109"/>
        <s v="C11"/>
        <s v="C110"/>
        <s v="C111"/>
        <s v="C112"/>
        <s v="C113"/>
        <s v="C114"/>
        <s v="C115"/>
        <s v="C116"/>
        <s v="C117"/>
        <s v="C118"/>
        <s v="C119"/>
        <s v="C12"/>
        <s v="C120"/>
        <s v="C121"/>
        <s v="C122"/>
        <s v="C123"/>
        <s v="C124"/>
        <s v="C125"/>
        <s v="C126"/>
        <s v="C127"/>
        <s v="C128"/>
        <s v="C129"/>
        <s v="C13"/>
        <s v="C130"/>
        <s v="C131"/>
        <s v="C132"/>
        <s v="C133"/>
        <s v="C134"/>
        <s v="C135"/>
        <s v="C136"/>
        <s v="C137"/>
        <s v="C138"/>
        <s v="C139"/>
        <s v="C14"/>
        <s v="C140"/>
        <s v="C141"/>
        <s v="C142"/>
        <s v="C143"/>
        <s v="C144"/>
        <s v="C145"/>
        <s v="C146"/>
        <s v="C147"/>
        <s v="C148"/>
        <s v="C149"/>
        <s v="C15"/>
        <s v="C150"/>
        <s v="C151"/>
        <s v="C152"/>
        <s v="C153"/>
        <s v="C154"/>
        <s v="C155"/>
        <s v="C156"/>
        <s v="C157"/>
        <s v="C158"/>
        <s v="C159"/>
        <s v="C16"/>
        <s v="C160"/>
        <s v="C161"/>
        <s v="C162"/>
        <s v="C163"/>
        <s v="C164"/>
        <s v="C165"/>
        <s v="C166"/>
        <s v="C167"/>
        <s v="C168"/>
        <s v="C169"/>
        <s v="C17"/>
        <s v="C170"/>
        <s v="C171"/>
        <s v="C172"/>
        <s v="C173"/>
        <s v="C174"/>
        <s v="C175"/>
        <s v="C176"/>
        <s v="C177"/>
        <s v="C178"/>
        <s v="C179"/>
        <s v="C18"/>
        <s v="C180"/>
        <s v="C181"/>
        <s v="C182"/>
        <s v="C183"/>
        <s v="C184"/>
        <s v="C185"/>
        <s v="C186"/>
        <s v="C187"/>
        <s v="C188"/>
        <s v="C189"/>
        <s v="C19"/>
        <s v="C190"/>
        <s v="C191"/>
        <s v="C192"/>
        <s v="C193"/>
        <s v="C194"/>
        <s v="C195"/>
        <s v="C196"/>
        <s v="C197"/>
        <s v="C198"/>
        <s v="C199"/>
        <s v="C2"/>
        <s v="C20"/>
        <s v="C200"/>
        <s v="C201"/>
        <s v="C202"/>
        <s v="C203"/>
        <s v="C204"/>
        <s v="C205"/>
        <s v="C206"/>
        <s v="C207"/>
        <s v="C208"/>
        <s v="C209"/>
        <s v="C21"/>
        <s v="C210"/>
        <s v="C211"/>
        <s v="C212"/>
        <s v="C213"/>
        <s v="C214"/>
        <s v="C215"/>
        <s v="C216"/>
        <s v="C217"/>
        <s v="C218"/>
        <s v="C219"/>
        <s v="C22"/>
        <s v="C220"/>
        <s v="C221"/>
        <s v="C222"/>
        <s v="C223"/>
        <s v="C224"/>
        <s v="C225"/>
        <s v="C226"/>
        <s v="C227"/>
        <s v="C228"/>
        <s v="C229"/>
        <s v="C23"/>
        <s v="C230"/>
        <s v="C231"/>
        <s v="C232"/>
        <s v="C233"/>
        <s v="C234"/>
        <s v="C235"/>
        <s v="C236"/>
        <s v="C237"/>
        <s v="C238"/>
        <s v="C239"/>
        <s v="C24"/>
        <s v="C240"/>
        <s v="C241"/>
        <s v="C242"/>
        <s v="C243"/>
        <s v="C244"/>
        <s v="C245"/>
        <s v="C246"/>
        <s v="C247"/>
        <s v="C248"/>
        <s v="C249"/>
        <s v="C25"/>
        <s v="C250"/>
        <s v="C251"/>
        <s v="C252"/>
        <s v="C253"/>
        <s v="C254"/>
        <s v="C255"/>
        <s v="C256"/>
        <s v="C257"/>
        <s v="C258"/>
        <s v="C259"/>
        <s v="C26"/>
        <s v="C260"/>
        <s v="C261"/>
        <s v="C262"/>
        <s v="C263"/>
        <s v="C264"/>
        <s v="C265"/>
        <s v="C266"/>
        <s v="C267"/>
        <s v="C268"/>
        <s v="C269"/>
        <s v="C27"/>
        <s v="C270"/>
        <s v="C271"/>
        <s v="C272"/>
        <s v="C273"/>
        <s v="C274"/>
        <s v="C275"/>
        <s v="C276"/>
        <s v="C277"/>
        <s v="C278"/>
        <s v="C279"/>
        <s v="C28"/>
        <s v="C280"/>
        <s v="C281"/>
        <s v="C282"/>
        <s v="C283"/>
        <s v="C284"/>
        <s v="C285"/>
        <s v="C286"/>
        <s v="C287"/>
        <s v="C288"/>
        <s v="C289"/>
        <s v="C29"/>
        <s v="C290"/>
        <s v="C291"/>
        <s v="C292"/>
        <s v="C293"/>
        <s v="C294"/>
        <s v="C295"/>
        <s v="C296"/>
        <s v="C297"/>
        <s v="C298"/>
        <s v="C299"/>
        <s v="C3"/>
        <s v="C30"/>
        <s v="C300"/>
        <s v="C301"/>
        <s v="C302"/>
        <s v="C303"/>
        <s v="C304"/>
        <s v="C305"/>
        <s v="C306"/>
        <s v="C307"/>
        <s v="C308"/>
        <s v="C309"/>
        <s v="C31"/>
        <s v="C310"/>
        <s v="C311"/>
        <s v="C312"/>
        <s v="C313"/>
        <s v="C314"/>
        <s v="C315"/>
        <s v="C316"/>
        <s v="C317"/>
        <s v="C318"/>
        <s v="C319"/>
        <s v="C32"/>
        <s v="C320"/>
        <s v="C321"/>
        <s v="C322"/>
        <s v="C323"/>
        <s v="C324"/>
        <s v="C325"/>
        <s v="C326"/>
        <s v="C327"/>
        <s v="C328"/>
        <s v="C329"/>
        <s v="C33"/>
        <s v="C330"/>
        <s v="C331"/>
        <s v="C332"/>
        <s v="C333"/>
        <s v="C334"/>
        <s v="C335"/>
        <s v="C336"/>
        <s v="C337"/>
        <s v="C338"/>
        <s v="C339"/>
        <s v="C34"/>
        <s v="C340"/>
        <s v="C341"/>
        <s v="C342"/>
        <s v="C343"/>
        <s v="C344"/>
        <s v="C345"/>
        <s v="C346"/>
        <s v="C347"/>
        <s v="C348"/>
        <s v="C349"/>
        <s v="C35"/>
        <s v="C350"/>
        <s v="C351"/>
        <s v="C352"/>
        <s v="C353"/>
        <s v="C354"/>
        <s v="C355"/>
        <s v="C356"/>
        <s v="C357"/>
        <s v="C358"/>
        <s v="C359"/>
        <s v="C36"/>
        <s v="C360"/>
        <s v="C361"/>
        <s v="C362"/>
        <s v="C363"/>
        <s v="C364"/>
        <s v="C365"/>
        <s v="C366"/>
        <s v="C367"/>
        <s v="C368"/>
        <s v="C369"/>
        <s v="C37"/>
        <s v="C370"/>
        <s v="C371"/>
        <s v="C372"/>
        <s v="C373"/>
        <s v="C374"/>
        <s v="C375"/>
        <s v="C376"/>
        <s v="C377"/>
        <s v="C378"/>
        <s v="C379"/>
        <s v="C38"/>
        <s v="C380"/>
        <s v="C381"/>
        <s v="C382"/>
        <s v="C383"/>
        <s v="C384"/>
        <s v="C385"/>
        <s v="C386"/>
        <s v="C387"/>
        <s v="C388"/>
        <s v="C389"/>
        <s v="C39"/>
        <s v="C390"/>
        <s v="C391"/>
        <s v="C392"/>
        <s v="C393"/>
        <s v="C394"/>
        <s v="C395"/>
        <s v="C396"/>
        <s v="C397"/>
        <s v="C398"/>
        <s v="C399"/>
        <s v="C4"/>
        <s v="C40"/>
        <s v="C400"/>
        <s v="C401"/>
        <s v="C402"/>
        <s v="C403"/>
        <s v="C404"/>
        <s v="C405"/>
        <s v="C406"/>
        <s v="C407"/>
        <s v="C408"/>
        <s v="C409"/>
        <s v="C41"/>
        <s v="C410"/>
        <s v="C411"/>
        <s v="C412"/>
        <s v="C413"/>
        <s v="C414"/>
        <s v="C415"/>
        <s v="C416"/>
        <s v="C417"/>
        <s v="C418"/>
        <s v="C419"/>
        <s v="C42"/>
        <s v="C420"/>
        <s v="C421"/>
        <s v="C422"/>
        <s v="C423"/>
        <s v="C424"/>
        <s v="C425"/>
        <s v="C426"/>
        <s v="C427"/>
        <s v="C428"/>
        <s v="C429"/>
        <s v="C43"/>
        <s v="C430"/>
        <s v="C431"/>
        <s v="C432"/>
        <s v="C433"/>
        <s v="C434"/>
        <s v="C435"/>
        <s v="C436"/>
        <s v="C437"/>
        <s v="C438"/>
        <s v="C439"/>
        <s v="C44"/>
        <s v="C440"/>
        <s v="C441"/>
        <s v="C442"/>
        <s v="C443"/>
        <s v="C444"/>
        <s v="C445"/>
        <s v="C446"/>
        <s v="C447"/>
        <s v="C448"/>
        <s v="C449"/>
        <s v="C45"/>
        <s v="C450"/>
        <s v="C451"/>
        <s v="C452"/>
        <s v="C453"/>
        <s v="C454"/>
        <s v="C455"/>
        <s v="C456"/>
        <s v="C457"/>
        <s v="C458"/>
        <s v="C459"/>
        <s v="C46"/>
        <s v="C460"/>
        <s v="C461"/>
        <s v="C462"/>
        <s v="C463"/>
        <s v="C464"/>
        <s v="C465"/>
        <s v="C466"/>
        <s v="C467"/>
        <s v="C468"/>
        <s v="C469"/>
        <s v="C47"/>
        <s v="C470"/>
        <s v="C471"/>
        <s v="C472"/>
        <s v="C473"/>
        <s v="C474"/>
        <s v="C475"/>
        <s v="C476"/>
        <s v="C478"/>
        <s v="C479"/>
        <s v="C48"/>
        <s v="C480"/>
        <s v="C481"/>
        <s v="C482"/>
        <s v="C483"/>
        <s v="C484"/>
        <s v="C485"/>
        <s v="C486"/>
        <s v="C487"/>
        <s v="C488"/>
        <s v="C489"/>
        <s v="C49"/>
        <s v="C490"/>
        <s v="C491"/>
        <s v="C492"/>
        <s v="C493"/>
        <s v="C494"/>
        <s v="C495"/>
        <s v="C496"/>
        <s v="C497"/>
        <s v="C498"/>
        <s v="C499"/>
        <s v="C5"/>
        <s v="C50"/>
        <s v="C500"/>
        <s v="C501"/>
        <s v="C502"/>
        <s v="C503"/>
        <s v="C504"/>
        <s v="C505"/>
        <s v="C506"/>
        <s v="C507"/>
        <s v="C508"/>
        <s v="C509"/>
        <s v="C51"/>
        <s v="C510"/>
        <s v="C511"/>
        <s v="C512"/>
        <s v="C513"/>
        <s v="C514"/>
        <s v="C515"/>
        <s v="C516"/>
        <s v="C517"/>
        <s v="C518"/>
        <s v="C519"/>
        <s v="C52"/>
        <s v="C520"/>
        <s v="C521"/>
        <s v="C522"/>
        <s v="C523"/>
        <s v="C524"/>
        <s v="C525"/>
        <s v="C526"/>
        <s v="C527"/>
        <s v="C528"/>
        <s v="C529"/>
        <s v="C53"/>
        <s v="C530"/>
        <s v="C531"/>
        <s v="C54"/>
        <s v="C55"/>
        <s v="C56"/>
        <s v="C57"/>
        <s v="C58"/>
        <s v="C59"/>
        <s v="C6"/>
        <s v="C60"/>
        <s v="C61"/>
        <s v="C62"/>
        <s v="C63"/>
        <s v="C64"/>
        <s v="C65"/>
        <s v="C66"/>
        <s v="C67"/>
        <s v="C68"/>
        <s v="C69"/>
        <s v="C7"/>
        <s v="C70"/>
        <s v="C71"/>
        <s v="C72"/>
        <s v="C73"/>
        <s v="C74"/>
        <s v="C75"/>
        <s v="C76"/>
        <s v="C77"/>
        <s v="C78"/>
        <s v="C79"/>
        <s v="C8"/>
        <s v="C80"/>
        <s v="C81"/>
        <s v="C82"/>
        <s v="C83"/>
        <s v="C84"/>
        <s v="C85"/>
        <s v="C86"/>
        <s v="C87"/>
        <s v="C88"/>
        <s v="C89"/>
        <s v="C9"/>
        <s v="C90"/>
        <s v="C91"/>
        <s v="C92"/>
        <s v="C94"/>
        <s v="C95"/>
        <s v="C96"/>
        <s v="C97"/>
        <s v="C98"/>
        <s v="C99"/>
        <m/>
      </sharedItems>
    </cacheField>
    <cacheField name="Order_date" numFmtId="164">
      <sharedItems containsNonDate="0" containsDate="1" containsString="0" containsBlank="1" minDate="2022-01-01T00:00:00" maxDate="2023-01-01T00:00:00"/>
    </cacheField>
    <cacheField name="Product_name" numFmtId="0">
      <sharedItems containsBlank="1" count="7">
        <s v="Mobile"/>
        <s v="Camera"/>
        <s v="Laptop"/>
        <s v="Tablet"/>
        <s v="Headphones"/>
        <s v="Computer"/>
        <m/>
      </sharedItems>
    </cacheField>
    <cacheField name="Quantity" numFmtId="0">
      <sharedItems containsString="0" containsBlank="1" containsNumber="1" containsInteger="1" minValue="1" maxValue="5"/>
    </cacheField>
    <cacheField name="Unit_price" numFmtId="0">
      <sharedItems containsString="0" containsBlank="1" containsNumber="1" containsInteger="1" minValue="150" maxValue="1500"/>
    </cacheField>
    <cacheField name="Total_price" numFmtId="0">
      <sharedItems containsString="0" containsBlank="1" containsNumber="1" containsInteger="1" minValue="150" maxValue="7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1">
  <r>
    <n v="2841"/>
    <x v="0"/>
    <x v="0"/>
    <x v="0"/>
    <n v="1"/>
    <n v="600"/>
    <n v="600"/>
    <n v="64"/>
  </r>
  <r>
    <n v="3339"/>
    <x v="0"/>
    <x v="1"/>
    <x v="1"/>
    <n v="1"/>
    <n v="500"/>
    <n v="500"/>
    <n v="28"/>
  </r>
  <r>
    <n v="2687"/>
    <x v="0"/>
    <x v="2"/>
    <x v="2"/>
    <n v="1"/>
    <n v="1000"/>
    <n v="1000"/>
    <n v="33"/>
  </r>
  <r>
    <n v="1677"/>
    <x v="0"/>
    <x v="3"/>
    <x v="2"/>
    <n v="3"/>
    <n v="1000"/>
    <n v="3000"/>
    <n v="60"/>
  </r>
  <r>
    <n v="1983"/>
    <x v="1"/>
    <x v="4"/>
    <x v="0"/>
    <n v="2"/>
    <n v="600"/>
    <n v="1200"/>
    <n v="33"/>
  </r>
  <r>
    <n v="1275"/>
    <x v="1"/>
    <x v="5"/>
    <x v="3"/>
    <n v="3"/>
    <n v="400"/>
    <n v="1200"/>
    <n v="49"/>
  </r>
  <r>
    <n v="1829"/>
    <x v="1"/>
    <x v="6"/>
    <x v="2"/>
    <n v="2"/>
    <n v="1000"/>
    <n v="2000"/>
    <n v="36"/>
  </r>
  <r>
    <n v="2227"/>
    <x v="1"/>
    <x v="7"/>
    <x v="0"/>
    <n v="3"/>
    <n v="600"/>
    <n v="1800"/>
    <n v="52"/>
  </r>
  <r>
    <n v="1323"/>
    <x v="1"/>
    <x v="8"/>
    <x v="4"/>
    <n v="3"/>
    <n v="150"/>
    <n v="450"/>
    <n v="29"/>
  </r>
  <r>
    <n v="1120"/>
    <x v="1"/>
    <x v="9"/>
    <x v="1"/>
    <n v="2"/>
    <n v="500"/>
    <n v="1000"/>
    <n v="87"/>
  </r>
  <r>
    <n v="1865"/>
    <x v="1"/>
    <x v="10"/>
    <x v="3"/>
    <n v="3"/>
    <n v="400"/>
    <n v="1200"/>
    <n v="89"/>
  </r>
  <r>
    <n v="2865"/>
    <x v="1"/>
    <x v="11"/>
    <x v="0"/>
    <n v="5"/>
    <n v="600"/>
    <n v="3000"/>
    <n v="42"/>
  </r>
  <r>
    <n v="2532"/>
    <x v="1"/>
    <x v="12"/>
    <x v="3"/>
    <n v="2"/>
    <n v="400"/>
    <n v="800"/>
    <n v="43"/>
  </r>
  <r>
    <n v="1521"/>
    <x v="2"/>
    <x v="13"/>
    <x v="5"/>
    <n v="1"/>
    <n v="1500"/>
    <n v="1500"/>
    <n v="74"/>
  </r>
  <r>
    <n v="1406"/>
    <x v="2"/>
    <x v="14"/>
    <x v="1"/>
    <n v="1"/>
    <n v="500"/>
    <n v="500"/>
    <n v="82"/>
  </r>
  <r>
    <n v="3385"/>
    <x v="3"/>
    <x v="15"/>
    <x v="4"/>
    <n v="2"/>
    <n v="150"/>
    <n v="300"/>
    <n v="56"/>
  </r>
  <r>
    <n v="2619"/>
    <x v="3"/>
    <x v="16"/>
    <x v="5"/>
    <n v="2"/>
    <n v="1500"/>
    <n v="3000"/>
    <n v="84"/>
  </r>
  <r>
    <n v="2529"/>
    <x v="3"/>
    <x v="17"/>
    <x v="4"/>
    <n v="4"/>
    <n v="150"/>
    <n v="600"/>
    <n v="87"/>
  </r>
  <r>
    <n v="2487"/>
    <x v="3"/>
    <x v="18"/>
    <x v="3"/>
    <n v="2"/>
    <n v="400"/>
    <n v="800"/>
    <n v="91"/>
  </r>
  <r>
    <n v="3259"/>
    <x v="3"/>
    <x v="19"/>
    <x v="0"/>
    <n v="5"/>
    <n v="600"/>
    <n v="3000"/>
    <n v="42"/>
  </r>
  <r>
    <n v="1900"/>
    <x v="4"/>
    <x v="20"/>
    <x v="1"/>
    <n v="3"/>
    <n v="500"/>
    <n v="1500"/>
    <n v="91"/>
  </r>
  <r>
    <n v="3484"/>
    <x v="4"/>
    <x v="21"/>
    <x v="4"/>
    <n v="1"/>
    <n v="150"/>
    <n v="150"/>
    <n v="24"/>
  </r>
  <r>
    <n v="1399"/>
    <x v="4"/>
    <x v="22"/>
    <x v="4"/>
    <n v="2"/>
    <n v="150"/>
    <n v="300"/>
    <n v="58"/>
  </r>
  <r>
    <n v="2718"/>
    <x v="4"/>
    <x v="23"/>
    <x v="5"/>
    <n v="2"/>
    <n v="1500"/>
    <n v="3000"/>
    <n v="76"/>
  </r>
  <r>
    <n v="3024"/>
    <x v="4"/>
    <x v="24"/>
    <x v="4"/>
    <n v="3"/>
    <n v="150"/>
    <n v="450"/>
    <n v="79"/>
  </r>
  <r>
    <n v="1487"/>
    <x v="4"/>
    <x v="25"/>
    <x v="0"/>
    <n v="1"/>
    <n v="600"/>
    <n v="600"/>
    <n v="71"/>
  </r>
  <r>
    <n v="2812"/>
    <x v="4"/>
    <x v="26"/>
    <x v="2"/>
    <n v="3"/>
    <n v="1000"/>
    <n v="3000"/>
    <n v="52"/>
  </r>
  <r>
    <n v="2769"/>
    <x v="5"/>
    <x v="27"/>
    <x v="0"/>
    <n v="2"/>
    <n v="600"/>
    <n v="1200"/>
    <n v="39"/>
  </r>
  <r>
    <n v="1366"/>
    <x v="5"/>
    <x v="28"/>
    <x v="3"/>
    <n v="5"/>
    <n v="400"/>
    <n v="2000"/>
    <n v="50"/>
  </r>
  <r>
    <n v="1387"/>
    <x v="5"/>
    <x v="29"/>
    <x v="1"/>
    <n v="5"/>
    <n v="500"/>
    <n v="2500"/>
    <n v="26"/>
  </r>
  <r>
    <n v="1646"/>
    <x v="5"/>
    <x v="4"/>
    <x v="1"/>
    <n v="3"/>
    <n v="500"/>
    <n v="1500"/>
    <n v="65"/>
  </r>
  <r>
    <n v="3277"/>
    <x v="5"/>
    <x v="30"/>
    <x v="3"/>
    <n v="2"/>
    <n v="400"/>
    <n v="800"/>
    <n v="65"/>
  </r>
  <r>
    <n v="3174"/>
    <x v="5"/>
    <x v="31"/>
    <x v="1"/>
    <n v="3"/>
    <n v="500"/>
    <n v="1500"/>
    <n v="39"/>
  </r>
  <r>
    <n v="1881"/>
    <x v="6"/>
    <x v="28"/>
    <x v="2"/>
    <n v="4"/>
    <n v="1000"/>
    <n v="4000"/>
    <n v="23"/>
  </r>
  <r>
    <n v="3243"/>
    <x v="6"/>
    <x v="32"/>
    <x v="3"/>
    <n v="5"/>
    <n v="400"/>
    <n v="2000"/>
    <n v="49"/>
  </r>
  <r>
    <n v="1984"/>
    <x v="6"/>
    <x v="33"/>
    <x v="3"/>
    <n v="5"/>
    <n v="400"/>
    <n v="2000"/>
    <n v="40"/>
  </r>
  <r>
    <n v="1130"/>
    <x v="6"/>
    <x v="34"/>
    <x v="4"/>
    <n v="1"/>
    <n v="150"/>
    <n v="150"/>
    <n v="71"/>
  </r>
  <r>
    <n v="2953"/>
    <x v="7"/>
    <x v="35"/>
    <x v="3"/>
    <n v="3"/>
    <n v="400"/>
    <n v="1200"/>
    <n v="55"/>
  </r>
  <r>
    <n v="3178"/>
    <x v="7"/>
    <x v="15"/>
    <x v="0"/>
    <n v="5"/>
    <n v="600"/>
    <n v="3000"/>
    <n v="45"/>
  </r>
  <r>
    <n v="1346"/>
    <x v="7"/>
    <x v="36"/>
    <x v="1"/>
    <n v="3"/>
    <n v="500"/>
    <n v="1500"/>
    <n v="54"/>
  </r>
  <r>
    <n v="3311"/>
    <x v="7"/>
    <x v="37"/>
    <x v="4"/>
    <n v="1"/>
    <n v="150"/>
    <n v="150"/>
    <n v="58"/>
  </r>
  <r>
    <n v="2506"/>
    <x v="7"/>
    <x v="38"/>
    <x v="0"/>
    <n v="5"/>
    <n v="600"/>
    <n v="3000"/>
    <n v="51"/>
  </r>
  <r>
    <n v="1528"/>
    <x v="8"/>
    <x v="39"/>
    <x v="3"/>
    <n v="2"/>
    <n v="400"/>
    <n v="800"/>
    <n v="98"/>
  </r>
  <r>
    <n v="2380"/>
    <x v="8"/>
    <x v="18"/>
    <x v="2"/>
    <n v="1"/>
    <n v="1000"/>
    <n v="1000"/>
    <n v="71"/>
  </r>
  <r>
    <n v="1964"/>
    <x v="8"/>
    <x v="7"/>
    <x v="0"/>
    <n v="5"/>
    <n v="600"/>
    <n v="3000"/>
    <n v="96"/>
  </r>
  <r>
    <n v="2926"/>
    <x v="8"/>
    <x v="40"/>
    <x v="2"/>
    <n v="2"/>
    <n v="1000"/>
    <n v="2000"/>
    <n v="71"/>
  </r>
  <r>
    <n v="1800"/>
    <x v="8"/>
    <x v="28"/>
    <x v="1"/>
    <n v="3"/>
    <n v="500"/>
    <n v="1500"/>
    <n v="32"/>
  </r>
  <r>
    <n v="3315"/>
    <x v="8"/>
    <x v="21"/>
    <x v="3"/>
    <n v="2"/>
    <n v="400"/>
    <n v="800"/>
    <n v="99"/>
  </r>
  <r>
    <n v="2559"/>
    <x v="9"/>
    <x v="41"/>
    <x v="0"/>
    <n v="1"/>
    <n v="600"/>
    <n v="600"/>
    <n v="25"/>
  </r>
  <r>
    <n v="2561"/>
    <x v="9"/>
    <x v="36"/>
    <x v="3"/>
    <n v="4"/>
    <n v="400"/>
    <n v="1600"/>
    <n v="58"/>
  </r>
  <r>
    <n v="3225"/>
    <x v="9"/>
    <x v="42"/>
    <x v="1"/>
    <n v="4"/>
    <n v="500"/>
    <n v="2000"/>
    <n v="36"/>
  </r>
  <r>
    <n v="2857"/>
    <x v="9"/>
    <x v="43"/>
    <x v="1"/>
    <n v="5"/>
    <n v="500"/>
    <n v="2500"/>
    <n v="38"/>
  </r>
  <r>
    <n v="1412"/>
    <x v="10"/>
    <x v="44"/>
    <x v="2"/>
    <n v="5"/>
    <n v="1000"/>
    <n v="5000"/>
    <n v="49"/>
  </r>
  <r>
    <n v="1383"/>
    <x v="10"/>
    <x v="22"/>
    <x v="4"/>
    <n v="1"/>
    <n v="150"/>
    <n v="150"/>
    <n v="55"/>
  </r>
  <r>
    <n v="2072"/>
    <x v="10"/>
    <x v="45"/>
    <x v="3"/>
    <n v="1"/>
    <n v="400"/>
    <n v="400"/>
    <n v="61"/>
  </r>
  <r>
    <n v="2465"/>
    <x v="10"/>
    <x v="46"/>
    <x v="3"/>
    <n v="4"/>
    <n v="400"/>
    <n v="1600"/>
    <n v="98"/>
  </r>
  <r>
    <n v="2479"/>
    <x v="10"/>
    <x v="47"/>
    <x v="2"/>
    <n v="2"/>
    <n v="1000"/>
    <n v="2000"/>
    <n v="68"/>
  </r>
  <r>
    <n v="3032"/>
    <x v="11"/>
    <x v="48"/>
    <x v="4"/>
    <n v="2"/>
    <n v="150"/>
    <n v="300"/>
    <n v="65"/>
  </r>
  <r>
    <n v="1674"/>
    <x v="11"/>
    <x v="49"/>
    <x v="2"/>
    <n v="1"/>
    <n v="1000"/>
    <n v="1000"/>
    <n v="62"/>
  </r>
  <r>
    <n v="2214"/>
    <x v="11"/>
    <x v="50"/>
    <x v="1"/>
    <n v="5"/>
    <n v="500"/>
    <n v="2500"/>
    <n v="59"/>
  </r>
  <r>
    <n v="2563"/>
    <x v="11"/>
    <x v="51"/>
    <x v="3"/>
    <n v="1"/>
    <n v="400"/>
    <n v="400"/>
    <n v="40"/>
  </r>
  <r>
    <n v="1684"/>
    <x v="11"/>
    <x v="52"/>
    <x v="2"/>
    <n v="2"/>
    <n v="1000"/>
    <n v="2000"/>
    <n v="52"/>
  </r>
  <r>
    <n v="1711"/>
    <x v="11"/>
    <x v="53"/>
    <x v="5"/>
    <n v="1"/>
    <n v="1500"/>
    <n v="1500"/>
    <n v="27"/>
  </r>
  <r>
    <n v="2735"/>
    <x v="11"/>
    <x v="54"/>
    <x v="2"/>
    <n v="5"/>
    <n v="1000"/>
    <n v="5000"/>
    <n v="19"/>
  </r>
  <r>
    <n v="1169"/>
    <x v="12"/>
    <x v="55"/>
    <x v="1"/>
    <n v="1"/>
    <n v="500"/>
    <n v="500"/>
    <n v="79"/>
  </r>
  <r>
    <n v="2902"/>
    <x v="12"/>
    <x v="56"/>
    <x v="1"/>
    <n v="3"/>
    <n v="500"/>
    <n v="1500"/>
    <n v="75"/>
  </r>
  <r>
    <n v="1526"/>
    <x v="12"/>
    <x v="47"/>
    <x v="2"/>
    <n v="4"/>
    <n v="1000"/>
    <n v="4000"/>
    <n v="19"/>
  </r>
  <r>
    <n v="2576"/>
    <x v="12"/>
    <x v="57"/>
    <x v="2"/>
    <n v="1"/>
    <n v="1000"/>
    <n v="1000"/>
    <n v="83"/>
  </r>
  <r>
    <n v="1452"/>
    <x v="12"/>
    <x v="58"/>
    <x v="2"/>
    <n v="5"/>
    <n v="1000"/>
    <n v="5000"/>
    <n v="64"/>
  </r>
  <r>
    <n v="2347"/>
    <x v="13"/>
    <x v="59"/>
    <x v="3"/>
    <n v="2"/>
    <n v="400"/>
    <n v="800"/>
    <n v="37"/>
  </r>
  <r>
    <n v="1627"/>
    <x v="13"/>
    <x v="60"/>
    <x v="4"/>
    <n v="4"/>
    <n v="150"/>
    <n v="600"/>
    <n v="25"/>
  </r>
  <r>
    <n v="3052"/>
    <x v="13"/>
    <x v="54"/>
    <x v="1"/>
    <n v="4"/>
    <n v="500"/>
    <n v="2000"/>
    <n v="24"/>
  </r>
  <r>
    <n v="2099"/>
    <x v="13"/>
    <x v="61"/>
    <x v="2"/>
    <n v="3"/>
    <n v="1000"/>
    <n v="3000"/>
    <n v="58"/>
  </r>
  <r>
    <n v="1262"/>
    <x v="14"/>
    <x v="62"/>
    <x v="1"/>
    <n v="3"/>
    <n v="500"/>
    <n v="1500"/>
    <n v="32"/>
  </r>
  <r>
    <n v="2552"/>
    <x v="14"/>
    <x v="63"/>
    <x v="0"/>
    <n v="3"/>
    <n v="600"/>
    <n v="1800"/>
    <n v="96"/>
  </r>
  <r>
    <n v="1102"/>
    <x v="14"/>
    <x v="64"/>
    <x v="1"/>
    <n v="3"/>
    <n v="500"/>
    <n v="1500"/>
    <n v="48"/>
  </r>
  <r>
    <n v="2170"/>
    <x v="14"/>
    <x v="65"/>
    <x v="0"/>
    <n v="2"/>
    <n v="600"/>
    <n v="1200"/>
    <n v="68"/>
  </r>
  <r>
    <n v="1596"/>
    <x v="14"/>
    <x v="66"/>
    <x v="3"/>
    <n v="4"/>
    <n v="400"/>
    <n v="1600"/>
    <n v="64"/>
  </r>
  <r>
    <n v="1235"/>
    <x v="14"/>
    <x v="67"/>
    <x v="4"/>
    <n v="3"/>
    <n v="150"/>
    <n v="450"/>
    <n v="99"/>
  </r>
  <r>
    <n v="1659"/>
    <x v="14"/>
    <x v="68"/>
    <x v="3"/>
    <n v="3"/>
    <n v="400"/>
    <n v="1200"/>
    <n v="78"/>
  </r>
  <r>
    <n v="2381"/>
    <x v="15"/>
    <x v="69"/>
    <x v="1"/>
    <n v="4"/>
    <n v="500"/>
    <n v="2000"/>
    <n v="87"/>
  </r>
  <r>
    <n v="3449"/>
    <x v="15"/>
    <x v="70"/>
    <x v="1"/>
    <n v="5"/>
    <n v="500"/>
    <n v="2500"/>
    <n v="19"/>
  </r>
  <r>
    <n v="2878"/>
    <x v="15"/>
    <x v="71"/>
    <x v="5"/>
    <n v="2"/>
    <n v="1500"/>
    <n v="3000"/>
    <n v="54"/>
  </r>
  <r>
    <n v="2607"/>
    <x v="15"/>
    <x v="72"/>
    <x v="3"/>
    <n v="1"/>
    <n v="400"/>
    <n v="400"/>
    <n v="47"/>
  </r>
  <r>
    <n v="3221"/>
    <x v="16"/>
    <x v="73"/>
    <x v="0"/>
    <n v="3"/>
    <n v="600"/>
    <n v="1800"/>
    <n v="30"/>
  </r>
  <r>
    <n v="1906"/>
    <x v="16"/>
    <x v="74"/>
    <x v="4"/>
    <n v="5"/>
    <n v="150"/>
    <n v="750"/>
    <n v="76"/>
  </r>
  <r>
    <n v="2045"/>
    <x v="16"/>
    <x v="75"/>
    <x v="5"/>
    <n v="4"/>
    <n v="1500"/>
    <n v="6000"/>
    <n v="85"/>
  </r>
  <r>
    <n v="2253"/>
    <x v="17"/>
    <x v="76"/>
    <x v="0"/>
    <n v="4"/>
    <n v="600"/>
    <n v="2400"/>
    <n v="39"/>
  </r>
  <r>
    <n v="2922"/>
    <x v="17"/>
    <x v="77"/>
    <x v="5"/>
    <n v="2"/>
    <n v="1500"/>
    <n v="3000"/>
    <n v="62"/>
  </r>
  <r>
    <n v="1156"/>
    <x v="17"/>
    <x v="16"/>
    <x v="1"/>
    <n v="5"/>
    <n v="500"/>
    <n v="2500"/>
    <n v="67"/>
  </r>
  <r>
    <n v="1461"/>
    <x v="17"/>
    <x v="78"/>
    <x v="5"/>
    <n v="3"/>
    <n v="1500"/>
    <n v="4500"/>
    <n v="47"/>
  </r>
  <r>
    <n v="1644"/>
    <x v="17"/>
    <x v="79"/>
    <x v="4"/>
    <n v="1"/>
    <n v="150"/>
    <n v="150"/>
    <n v="98"/>
  </r>
  <r>
    <n v="3284"/>
    <x v="18"/>
    <x v="37"/>
    <x v="5"/>
    <n v="4"/>
    <n v="1500"/>
    <n v="6000"/>
    <n v="69"/>
  </r>
  <r>
    <n v="3281"/>
    <x v="18"/>
    <x v="80"/>
    <x v="4"/>
    <n v="3"/>
    <n v="150"/>
    <n v="450"/>
    <n v="100"/>
  </r>
  <r>
    <n v="1080"/>
    <x v="18"/>
    <x v="81"/>
    <x v="0"/>
    <n v="5"/>
    <n v="600"/>
    <n v="3000"/>
    <n v="98"/>
  </r>
  <r>
    <n v="2873"/>
    <x v="18"/>
    <x v="82"/>
    <x v="3"/>
    <n v="1"/>
    <n v="400"/>
    <n v="400"/>
    <n v="41"/>
  </r>
  <r>
    <n v="1704"/>
    <x v="18"/>
    <x v="83"/>
    <x v="2"/>
    <n v="4"/>
    <n v="1000"/>
    <n v="4000"/>
    <n v="66"/>
  </r>
  <r>
    <n v="2314"/>
    <x v="18"/>
    <x v="48"/>
    <x v="0"/>
    <n v="5"/>
    <n v="600"/>
    <n v="3000"/>
    <n v="51"/>
  </r>
  <r>
    <n v="3468"/>
    <x v="19"/>
    <x v="82"/>
    <x v="4"/>
    <n v="2"/>
    <n v="150"/>
    <n v="300"/>
    <n v="92"/>
  </r>
  <r>
    <n v="2897"/>
    <x v="19"/>
    <x v="84"/>
    <x v="3"/>
    <n v="3"/>
    <n v="400"/>
    <n v="1200"/>
    <n v="95"/>
  </r>
  <r>
    <n v="1320"/>
    <x v="19"/>
    <x v="33"/>
    <x v="4"/>
    <n v="5"/>
    <n v="150"/>
    <n v="750"/>
    <n v="96"/>
  </r>
  <r>
    <n v="3076"/>
    <x v="20"/>
    <x v="85"/>
    <x v="1"/>
    <n v="3"/>
    <n v="500"/>
    <n v="1500"/>
    <n v="49"/>
  </r>
  <r>
    <n v="2060"/>
    <x v="20"/>
    <x v="86"/>
    <x v="4"/>
    <n v="2"/>
    <n v="150"/>
    <n v="300"/>
    <n v="18"/>
  </r>
  <r>
    <n v="3189"/>
    <x v="20"/>
    <x v="87"/>
    <x v="0"/>
    <n v="2"/>
    <n v="600"/>
    <n v="1200"/>
    <n v="19"/>
  </r>
  <r>
    <n v="1918"/>
    <x v="20"/>
    <x v="88"/>
    <x v="1"/>
    <n v="2"/>
    <n v="500"/>
    <n v="1000"/>
    <n v="72"/>
  </r>
  <r>
    <n v="1073"/>
    <x v="20"/>
    <x v="21"/>
    <x v="0"/>
    <n v="4"/>
    <n v="600"/>
    <n v="2400"/>
    <n v="100"/>
  </r>
  <r>
    <n v="1065"/>
    <x v="20"/>
    <x v="89"/>
    <x v="2"/>
    <n v="5"/>
    <n v="1000"/>
    <n v="5000"/>
    <n v="94"/>
  </r>
  <r>
    <n v="2946"/>
    <x v="21"/>
    <x v="90"/>
    <x v="3"/>
    <n v="1"/>
    <n v="400"/>
    <n v="400"/>
    <n v="69"/>
  </r>
  <r>
    <n v="2454"/>
    <x v="21"/>
    <x v="91"/>
    <x v="1"/>
    <n v="5"/>
    <n v="500"/>
    <n v="2500"/>
    <n v="98"/>
  </r>
  <r>
    <n v="1215"/>
    <x v="21"/>
    <x v="92"/>
    <x v="5"/>
    <n v="3"/>
    <n v="1500"/>
    <n v="4500"/>
    <n v="38"/>
  </r>
  <r>
    <n v="2191"/>
    <x v="21"/>
    <x v="4"/>
    <x v="2"/>
    <n v="1"/>
    <n v="1000"/>
    <n v="1000"/>
    <n v="46"/>
  </r>
  <r>
    <n v="1064"/>
    <x v="21"/>
    <x v="93"/>
    <x v="2"/>
    <n v="2"/>
    <n v="1000"/>
    <n v="2000"/>
    <n v="28"/>
  </r>
  <r>
    <n v="2091"/>
    <x v="22"/>
    <x v="29"/>
    <x v="4"/>
    <n v="5"/>
    <n v="150"/>
    <n v="750"/>
    <n v="61"/>
  </r>
  <r>
    <n v="3144"/>
    <x v="22"/>
    <x v="61"/>
    <x v="5"/>
    <n v="1"/>
    <n v="1500"/>
    <n v="1500"/>
    <n v="31"/>
  </r>
  <r>
    <n v="1194"/>
    <x v="22"/>
    <x v="4"/>
    <x v="4"/>
    <n v="4"/>
    <n v="150"/>
    <n v="600"/>
    <n v="82"/>
  </r>
  <r>
    <n v="2164"/>
    <x v="22"/>
    <x v="94"/>
    <x v="2"/>
    <n v="3"/>
    <n v="1000"/>
    <n v="3000"/>
    <n v="47"/>
  </r>
  <r>
    <n v="3496"/>
    <x v="23"/>
    <x v="95"/>
    <x v="5"/>
    <n v="3"/>
    <n v="1500"/>
    <n v="4500"/>
    <n v="39"/>
  </r>
  <r>
    <n v="2135"/>
    <x v="24"/>
    <x v="2"/>
    <x v="0"/>
    <n v="3"/>
    <n v="600"/>
    <n v="1800"/>
    <n v="93"/>
  </r>
  <r>
    <n v="2790"/>
    <x v="24"/>
    <x v="96"/>
    <x v="2"/>
    <n v="4"/>
    <n v="1000"/>
    <n v="4000"/>
    <n v="76"/>
  </r>
  <r>
    <n v="1914"/>
    <x v="24"/>
    <x v="97"/>
    <x v="1"/>
    <n v="5"/>
    <n v="500"/>
    <n v="2500"/>
    <n v="18"/>
  </r>
  <r>
    <n v="2250"/>
    <x v="24"/>
    <x v="98"/>
    <x v="2"/>
    <n v="2"/>
    <n v="1000"/>
    <n v="2000"/>
    <n v="33"/>
  </r>
  <r>
    <n v="1645"/>
    <x v="24"/>
    <x v="99"/>
    <x v="1"/>
    <n v="2"/>
    <n v="500"/>
    <n v="1000"/>
    <n v="92"/>
  </r>
  <r>
    <n v="3423"/>
    <x v="24"/>
    <x v="95"/>
    <x v="3"/>
    <n v="3"/>
    <n v="400"/>
    <n v="1200"/>
    <n v="45"/>
  </r>
  <r>
    <n v="3240"/>
    <x v="24"/>
    <x v="100"/>
    <x v="4"/>
    <n v="2"/>
    <n v="150"/>
    <n v="300"/>
    <n v="19"/>
  </r>
  <r>
    <n v="2845"/>
    <x v="25"/>
    <x v="101"/>
    <x v="4"/>
    <n v="3"/>
    <n v="150"/>
    <n v="450"/>
    <n v="44"/>
  </r>
  <r>
    <n v="2920"/>
    <x v="25"/>
    <x v="22"/>
    <x v="2"/>
    <n v="4"/>
    <n v="1000"/>
    <n v="4000"/>
    <n v="44"/>
  </r>
  <r>
    <n v="1033"/>
    <x v="25"/>
    <x v="102"/>
    <x v="0"/>
    <n v="4"/>
    <n v="600"/>
    <n v="2400"/>
    <n v="54"/>
  </r>
  <r>
    <n v="1877"/>
    <x v="25"/>
    <x v="103"/>
    <x v="3"/>
    <n v="2"/>
    <n v="400"/>
    <n v="800"/>
    <n v="37"/>
  </r>
  <r>
    <n v="2317"/>
    <x v="25"/>
    <x v="104"/>
    <x v="5"/>
    <n v="4"/>
    <n v="1500"/>
    <n v="6000"/>
    <n v="78"/>
  </r>
  <r>
    <n v="1122"/>
    <x v="25"/>
    <x v="4"/>
    <x v="4"/>
    <n v="1"/>
    <n v="150"/>
    <n v="150"/>
    <n v="64"/>
  </r>
  <r>
    <n v="2936"/>
    <x v="26"/>
    <x v="38"/>
    <x v="3"/>
    <n v="2"/>
    <n v="400"/>
    <n v="800"/>
    <n v="23"/>
  </r>
  <r>
    <n v="1263"/>
    <x v="26"/>
    <x v="105"/>
    <x v="5"/>
    <n v="4"/>
    <n v="1500"/>
    <n v="6000"/>
    <n v="80"/>
  </r>
  <r>
    <n v="1759"/>
    <x v="26"/>
    <x v="22"/>
    <x v="4"/>
    <n v="5"/>
    <n v="150"/>
    <n v="750"/>
    <n v="69"/>
  </r>
  <r>
    <n v="2617"/>
    <x v="27"/>
    <x v="106"/>
    <x v="3"/>
    <n v="2"/>
    <n v="400"/>
    <n v="800"/>
    <n v="94"/>
  </r>
  <r>
    <n v="2999"/>
    <x v="27"/>
    <x v="107"/>
    <x v="1"/>
    <n v="3"/>
    <n v="500"/>
    <n v="1500"/>
    <n v="57"/>
  </r>
  <r>
    <n v="3056"/>
    <x v="27"/>
    <x v="108"/>
    <x v="1"/>
    <n v="3"/>
    <n v="500"/>
    <n v="1500"/>
    <n v="79"/>
  </r>
  <r>
    <n v="2436"/>
    <x v="27"/>
    <x v="22"/>
    <x v="5"/>
    <n v="1"/>
    <n v="1500"/>
    <n v="1500"/>
    <n v="46"/>
  </r>
  <r>
    <n v="2300"/>
    <x v="27"/>
    <x v="109"/>
    <x v="0"/>
    <n v="4"/>
    <n v="600"/>
    <n v="2400"/>
    <n v="61"/>
  </r>
  <r>
    <n v="3199"/>
    <x v="27"/>
    <x v="110"/>
    <x v="0"/>
    <n v="5"/>
    <n v="600"/>
    <n v="3000"/>
    <n v="73"/>
  </r>
  <r>
    <n v="1313"/>
    <x v="27"/>
    <x v="111"/>
    <x v="4"/>
    <n v="1"/>
    <n v="150"/>
    <n v="150"/>
    <n v="61"/>
  </r>
  <r>
    <n v="2707"/>
    <x v="27"/>
    <x v="112"/>
    <x v="4"/>
    <n v="5"/>
    <n v="150"/>
    <n v="750"/>
    <n v="29"/>
  </r>
  <r>
    <n v="2851"/>
    <x v="28"/>
    <x v="93"/>
    <x v="5"/>
    <n v="5"/>
    <n v="1500"/>
    <n v="7500"/>
    <n v="19"/>
  </r>
  <r>
    <n v="3195"/>
    <x v="28"/>
    <x v="113"/>
    <x v="5"/>
    <n v="2"/>
    <n v="1500"/>
    <n v="3000"/>
    <n v="62"/>
  </r>
  <r>
    <n v="2724"/>
    <x v="28"/>
    <x v="114"/>
    <x v="2"/>
    <n v="1"/>
    <n v="1000"/>
    <n v="1000"/>
    <n v="91"/>
  </r>
  <r>
    <n v="1839"/>
    <x v="29"/>
    <x v="73"/>
    <x v="2"/>
    <n v="4"/>
    <n v="1000"/>
    <n v="4000"/>
    <n v="38"/>
  </r>
  <r>
    <n v="2459"/>
    <x v="29"/>
    <x v="115"/>
    <x v="0"/>
    <n v="3"/>
    <n v="600"/>
    <n v="1800"/>
    <n v="62"/>
  </r>
  <r>
    <n v="1396"/>
    <x v="29"/>
    <x v="116"/>
    <x v="4"/>
    <n v="4"/>
    <n v="150"/>
    <n v="600"/>
    <n v="55"/>
  </r>
  <r>
    <n v="2050"/>
    <x v="30"/>
    <x v="117"/>
    <x v="5"/>
    <n v="4"/>
    <n v="1500"/>
    <n v="6000"/>
    <n v="48"/>
  </r>
  <r>
    <n v="1895"/>
    <x v="30"/>
    <x v="118"/>
    <x v="5"/>
    <n v="5"/>
    <n v="1500"/>
    <n v="7500"/>
    <n v="52"/>
  </r>
  <r>
    <n v="2452"/>
    <x v="30"/>
    <x v="119"/>
    <x v="5"/>
    <n v="2"/>
    <n v="1500"/>
    <n v="3000"/>
    <n v="100"/>
  </r>
  <r>
    <n v="1337"/>
    <x v="30"/>
    <x v="120"/>
    <x v="1"/>
    <n v="5"/>
    <n v="500"/>
    <n v="2500"/>
    <n v="71"/>
  </r>
  <r>
    <n v="1794"/>
    <x v="31"/>
    <x v="121"/>
    <x v="1"/>
    <n v="4"/>
    <n v="500"/>
    <n v="2000"/>
    <n v="81"/>
  </r>
  <r>
    <n v="2032"/>
    <x v="31"/>
    <x v="122"/>
    <x v="1"/>
    <n v="4"/>
    <n v="500"/>
    <n v="2000"/>
    <n v="51"/>
  </r>
  <r>
    <n v="2916"/>
    <x v="31"/>
    <x v="123"/>
    <x v="4"/>
    <n v="4"/>
    <n v="150"/>
    <n v="600"/>
    <n v="51"/>
  </r>
  <r>
    <n v="2960"/>
    <x v="31"/>
    <x v="124"/>
    <x v="1"/>
    <n v="5"/>
    <n v="500"/>
    <n v="2500"/>
    <n v="73"/>
  </r>
  <r>
    <n v="3430"/>
    <x v="31"/>
    <x v="125"/>
    <x v="3"/>
    <n v="4"/>
    <n v="400"/>
    <n v="1600"/>
    <n v="66"/>
  </r>
  <r>
    <n v="2627"/>
    <x v="32"/>
    <x v="126"/>
    <x v="3"/>
    <n v="1"/>
    <n v="400"/>
    <n v="400"/>
    <n v="33"/>
  </r>
  <r>
    <n v="1288"/>
    <x v="32"/>
    <x v="127"/>
    <x v="0"/>
    <n v="2"/>
    <n v="600"/>
    <n v="1200"/>
    <n v="39"/>
  </r>
  <r>
    <n v="2521"/>
    <x v="32"/>
    <x v="128"/>
    <x v="3"/>
    <n v="4"/>
    <n v="400"/>
    <n v="1600"/>
    <n v="55"/>
  </r>
  <r>
    <n v="2786"/>
    <x v="32"/>
    <x v="129"/>
    <x v="5"/>
    <n v="2"/>
    <n v="1500"/>
    <n v="3000"/>
    <n v="21"/>
  </r>
  <r>
    <n v="2022"/>
    <x v="33"/>
    <x v="126"/>
    <x v="1"/>
    <n v="4"/>
    <n v="500"/>
    <n v="2000"/>
    <n v="35"/>
  </r>
  <r>
    <n v="1592"/>
    <x v="33"/>
    <x v="89"/>
    <x v="1"/>
    <n v="2"/>
    <n v="500"/>
    <n v="1000"/>
    <n v="58"/>
  </r>
  <r>
    <n v="1919"/>
    <x v="34"/>
    <x v="130"/>
    <x v="0"/>
    <n v="5"/>
    <n v="600"/>
    <n v="3000"/>
    <n v="81"/>
  </r>
  <r>
    <n v="1858"/>
    <x v="34"/>
    <x v="131"/>
    <x v="1"/>
    <n v="3"/>
    <n v="500"/>
    <n v="1500"/>
    <n v="96"/>
  </r>
  <r>
    <n v="1411"/>
    <x v="34"/>
    <x v="132"/>
    <x v="1"/>
    <n v="2"/>
    <n v="500"/>
    <n v="1000"/>
    <n v="69"/>
  </r>
  <r>
    <n v="3408"/>
    <x v="35"/>
    <x v="48"/>
    <x v="5"/>
    <n v="4"/>
    <n v="1500"/>
    <n v="6000"/>
    <n v="78"/>
  </r>
  <r>
    <n v="2054"/>
    <x v="35"/>
    <x v="133"/>
    <x v="5"/>
    <n v="2"/>
    <n v="1500"/>
    <n v="3000"/>
    <n v="56"/>
  </r>
  <r>
    <n v="2390"/>
    <x v="35"/>
    <x v="134"/>
    <x v="4"/>
    <n v="2"/>
    <n v="150"/>
    <n v="300"/>
    <n v="59"/>
  </r>
  <r>
    <n v="2410"/>
    <x v="35"/>
    <x v="135"/>
    <x v="1"/>
    <n v="1"/>
    <n v="500"/>
    <n v="500"/>
    <n v="71"/>
  </r>
  <r>
    <n v="1068"/>
    <x v="35"/>
    <x v="136"/>
    <x v="0"/>
    <n v="3"/>
    <n v="600"/>
    <n v="1800"/>
    <n v="31"/>
  </r>
  <r>
    <n v="1673"/>
    <x v="35"/>
    <x v="137"/>
    <x v="4"/>
    <n v="3"/>
    <n v="150"/>
    <n v="450"/>
    <n v="73"/>
  </r>
  <r>
    <n v="1771"/>
    <x v="35"/>
    <x v="138"/>
    <x v="2"/>
    <n v="3"/>
    <n v="1000"/>
    <n v="3000"/>
    <n v="22"/>
  </r>
  <r>
    <n v="1738"/>
    <x v="36"/>
    <x v="139"/>
    <x v="2"/>
    <n v="4"/>
    <n v="1000"/>
    <n v="4000"/>
    <n v="76"/>
  </r>
  <r>
    <n v="1492"/>
    <x v="36"/>
    <x v="23"/>
    <x v="4"/>
    <n v="4"/>
    <n v="150"/>
    <n v="600"/>
    <n v="77"/>
  </r>
  <r>
    <n v="2949"/>
    <x v="36"/>
    <x v="9"/>
    <x v="5"/>
    <n v="5"/>
    <n v="1500"/>
    <n v="7500"/>
    <n v="73"/>
  </r>
  <r>
    <n v="2242"/>
    <x v="36"/>
    <x v="140"/>
    <x v="2"/>
    <n v="3"/>
    <n v="1000"/>
    <n v="3000"/>
    <n v="88"/>
  </r>
  <r>
    <n v="1970"/>
    <x v="37"/>
    <x v="141"/>
    <x v="1"/>
    <n v="2"/>
    <n v="500"/>
    <n v="1000"/>
    <n v="19"/>
  </r>
  <r>
    <n v="2136"/>
    <x v="37"/>
    <x v="142"/>
    <x v="5"/>
    <n v="4"/>
    <n v="1500"/>
    <n v="6000"/>
    <n v="78"/>
  </r>
  <r>
    <n v="2254"/>
    <x v="37"/>
    <x v="143"/>
    <x v="4"/>
    <n v="3"/>
    <n v="150"/>
    <n v="450"/>
    <n v="65"/>
  </r>
  <r>
    <n v="1084"/>
    <x v="37"/>
    <x v="72"/>
    <x v="3"/>
    <n v="4"/>
    <n v="400"/>
    <n v="1600"/>
    <n v="73"/>
  </r>
  <r>
    <n v="3458"/>
    <x v="37"/>
    <x v="71"/>
    <x v="1"/>
    <n v="2"/>
    <n v="500"/>
    <n v="1000"/>
    <n v="19"/>
  </r>
  <r>
    <n v="2524"/>
    <x v="38"/>
    <x v="144"/>
    <x v="0"/>
    <n v="2"/>
    <n v="600"/>
    <n v="1200"/>
    <n v="46"/>
  </r>
  <r>
    <n v="2429"/>
    <x v="38"/>
    <x v="145"/>
    <x v="2"/>
    <n v="3"/>
    <n v="1000"/>
    <n v="3000"/>
    <n v="98"/>
  </r>
  <r>
    <n v="2762"/>
    <x v="38"/>
    <x v="146"/>
    <x v="2"/>
    <n v="3"/>
    <n v="1000"/>
    <n v="3000"/>
    <n v="56"/>
  </r>
  <r>
    <n v="1076"/>
    <x v="39"/>
    <x v="147"/>
    <x v="4"/>
    <n v="1"/>
    <n v="150"/>
    <n v="150"/>
    <n v="88"/>
  </r>
  <r>
    <n v="2292"/>
    <x v="39"/>
    <x v="148"/>
    <x v="3"/>
    <n v="1"/>
    <n v="400"/>
    <n v="400"/>
    <n v="76"/>
  </r>
  <r>
    <n v="1460"/>
    <x v="39"/>
    <x v="37"/>
    <x v="1"/>
    <n v="2"/>
    <n v="500"/>
    <n v="1000"/>
    <n v="34"/>
  </r>
  <r>
    <n v="2142"/>
    <x v="39"/>
    <x v="27"/>
    <x v="2"/>
    <n v="5"/>
    <n v="1000"/>
    <n v="5000"/>
    <n v="20"/>
  </r>
  <r>
    <n v="1227"/>
    <x v="39"/>
    <x v="59"/>
    <x v="4"/>
    <n v="2"/>
    <n v="150"/>
    <n v="300"/>
    <n v="73"/>
  </r>
  <r>
    <n v="1250"/>
    <x v="40"/>
    <x v="149"/>
    <x v="0"/>
    <n v="3"/>
    <n v="600"/>
    <n v="1800"/>
    <n v="19"/>
  </r>
  <r>
    <n v="1965"/>
    <x v="40"/>
    <x v="136"/>
    <x v="5"/>
    <n v="5"/>
    <n v="1500"/>
    <n v="7500"/>
    <n v="79"/>
  </r>
  <r>
    <n v="1901"/>
    <x v="40"/>
    <x v="150"/>
    <x v="4"/>
    <n v="3"/>
    <n v="150"/>
    <n v="450"/>
    <n v="84"/>
  </r>
  <r>
    <n v="3137"/>
    <x v="40"/>
    <x v="151"/>
    <x v="4"/>
    <n v="2"/>
    <n v="150"/>
    <n v="300"/>
    <n v="49"/>
  </r>
  <r>
    <n v="1187"/>
    <x v="40"/>
    <x v="146"/>
    <x v="4"/>
    <n v="5"/>
    <n v="150"/>
    <n v="750"/>
    <n v="72"/>
  </r>
  <r>
    <n v="1728"/>
    <x v="41"/>
    <x v="152"/>
    <x v="2"/>
    <n v="4"/>
    <n v="1000"/>
    <n v="4000"/>
    <n v="55"/>
  </r>
  <r>
    <n v="1719"/>
    <x v="41"/>
    <x v="153"/>
    <x v="2"/>
    <n v="2"/>
    <n v="1000"/>
    <n v="2000"/>
    <n v="87"/>
  </r>
  <r>
    <n v="2206"/>
    <x v="41"/>
    <x v="120"/>
    <x v="2"/>
    <n v="2"/>
    <n v="1000"/>
    <n v="2000"/>
    <n v="98"/>
  </r>
  <r>
    <n v="2291"/>
    <x v="41"/>
    <x v="16"/>
    <x v="0"/>
    <n v="3"/>
    <n v="600"/>
    <n v="1800"/>
    <n v="93"/>
  </r>
  <r>
    <n v="2009"/>
    <x v="41"/>
    <x v="154"/>
    <x v="4"/>
    <n v="5"/>
    <n v="150"/>
    <n v="750"/>
    <n v="98"/>
  </r>
  <r>
    <n v="3262"/>
    <x v="41"/>
    <x v="155"/>
    <x v="0"/>
    <n v="5"/>
    <n v="600"/>
    <n v="3000"/>
    <n v="32"/>
  </r>
  <r>
    <n v="2766"/>
    <x v="41"/>
    <x v="156"/>
    <x v="5"/>
    <n v="4"/>
    <n v="1500"/>
    <n v="6000"/>
    <n v="97"/>
  </r>
  <r>
    <n v="3282"/>
    <x v="42"/>
    <x v="157"/>
    <x v="0"/>
    <n v="5"/>
    <n v="600"/>
    <n v="3000"/>
    <n v="25"/>
  </r>
  <r>
    <n v="1524"/>
    <x v="42"/>
    <x v="158"/>
    <x v="0"/>
    <n v="5"/>
    <n v="600"/>
    <n v="3000"/>
    <n v="65"/>
  </r>
  <r>
    <n v="2232"/>
    <x v="42"/>
    <x v="1"/>
    <x v="2"/>
    <n v="1"/>
    <n v="1000"/>
    <n v="1000"/>
    <n v="30"/>
  </r>
  <r>
    <n v="1971"/>
    <x v="42"/>
    <x v="153"/>
    <x v="3"/>
    <n v="2"/>
    <n v="400"/>
    <n v="800"/>
    <n v="98"/>
  </r>
  <r>
    <n v="1790"/>
    <x v="42"/>
    <x v="159"/>
    <x v="5"/>
    <n v="4"/>
    <n v="1500"/>
    <n v="6000"/>
    <n v="22"/>
  </r>
  <r>
    <n v="2181"/>
    <x v="43"/>
    <x v="160"/>
    <x v="1"/>
    <n v="2"/>
    <n v="500"/>
    <n v="1000"/>
    <n v="39"/>
  </r>
  <r>
    <n v="1261"/>
    <x v="43"/>
    <x v="122"/>
    <x v="3"/>
    <n v="5"/>
    <n v="400"/>
    <n v="2000"/>
    <n v="92"/>
  </r>
  <r>
    <n v="1981"/>
    <x v="43"/>
    <x v="161"/>
    <x v="4"/>
    <n v="1"/>
    <n v="150"/>
    <n v="150"/>
    <n v="23"/>
  </r>
  <r>
    <n v="1980"/>
    <x v="43"/>
    <x v="33"/>
    <x v="3"/>
    <n v="5"/>
    <n v="400"/>
    <n v="2000"/>
    <n v="72"/>
  </r>
  <r>
    <n v="3230"/>
    <x v="43"/>
    <x v="162"/>
    <x v="2"/>
    <n v="1"/>
    <n v="1000"/>
    <n v="1000"/>
    <n v="38"/>
  </r>
  <r>
    <n v="1775"/>
    <x v="43"/>
    <x v="72"/>
    <x v="4"/>
    <n v="5"/>
    <n v="150"/>
    <n v="750"/>
    <n v="24"/>
  </r>
  <r>
    <n v="2383"/>
    <x v="43"/>
    <x v="136"/>
    <x v="1"/>
    <n v="1"/>
    <n v="500"/>
    <n v="500"/>
    <n v="90"/>
  </r>
  <r>
    <n v="1253"/>
    <x v="43"/>
    <x v="163"/>
    <x v="2"/>
    <n v="3"/>
    <n v="1000"/>
    <n v="3000"/>
    <n v="71"/>
  </r>
  <r>
    <n v="1108"/>
    <x v="43"/>
    <x v="164"/>
    <x v="2"/>
    <n v="2"/>
    <n v="1000"/>
    <n v="2000"/>
    <n v="42"/>
  </r>
  <r>
    <n v="1020"/>
    <x v="44"/>
    <x v="42"/>
    <x v="3"/>
    <n v="5"/>
    <n v="400"/>
    <n v="2000"/>
    <n v="57"/>
  </r>
  <r>
    <n v="1148"/>
    <x v="44"/>
    <x v="165"/>
    <x v="3"/>
    <n v="4"/>
    <n v="400"/>
    <n v="1600"/>
    <n v="54"/>
  </r>
  <r>
    <n v="1117"/>
    <x v="44"/>
    <x v="135"/>
    <x v="2"/>
    <n v="2"/>
    <n v="1000"/>
    <n v="2000"/>
    <n v="97"/>
  </r>
  <r>
    <n v="2376"/>
    <x v="44"/>
    <x v="166"/>
    <x v="3"/>
    <n v="3"/>
    <n v="400"/>
    <n v="1200"/>
    <n v="94"/>
  </r>
  <r>
    <n v="1680"/>
    <x v="45"/>
    <x v="167"/>
    <x v="2"/>
    <n v="1"/>
    <n v="1000"/>
    <n v="1000"/>
    <n v="30"/>
  </r>
  <r>
    <n v="3254"/>
    <x v="45"/>
    <x v="168"/>
    <x v="0"/>
    <n v="2"/>
    <n v="600"/>
    <n v="1200"/>
    <n v="86"/>
  </r>
  <r>
    <n v="3332"/>
    <x v="46"/>
    <x v="18"/>
    <x v="5"/>
    <n v="5"/>
    <n v="1500"/>
    <n v="7500"/>
    <n v="24"/>
  </r>
  <r>
    <n v="1942"/>
    <x v="46"/>
    <x v="169"/>
    <x v="2"/>
    <n v="3"/>
    <n v="1000"/>
    <n v="3000"/>
    <n v="73"/>
  </r>
  <r>
    <n v="3210"/>
    <x v="47"/>
    <x v="60"/>
    <x v="1"/>
    <n v="1"/>
    <n v="500"/>
    <n v="500"/>
    <n v="95"/>
  </r>
  <r>
    <n v="3265"/>
    <x v="47"/>
    <x v="35"/>
    <x v="3"/>
    <n v="5"/>
    <n v="400"/>
    <n v="2000"/>
    <n v="82"/>
  </r>
  <r>
    <n v="1040"/>
    <x v="48"/>
    <x v="170"/>
    <x v="2"/>
    <n v="1"/>
    <n v="1000"/>
    <n v="1000"/>
    <n v="90"/>
  </r>
  <r>
    <n v="3222"/>
    <x v="48"/>
    <x v="90"/>
    <x v="5"/>
    <n v="1"/>
    <n v="1500"/>
    <n v="1500"/>
    <n v="44"/>
  </r>
  <r>
    <n v="1286"/>
    <x v="48"/>
    <x v="122"/>
    <x v="3"/>
    <n v="3"/>
    <n v="400"/>
    <n v="1200"/>
    <n v="30"/>
  </r>
  <r>
    <n v="3309"/>
    <x v="48"/>
    <x v="171"/>
    <x v="2"/>
    <n v="2"/>
    <n v="1000"/>
    <n v="2000"/>
    <n v="25"/>
  </r>
  <r>
    <n v="1026"/>
    <x v="48"/>
    <x v="172"/>
    <x v="1"/>
    <n v="2"/>
    <n v="500"/>
    <n v="1000"/>
    <n v="85"/>
  </r>
  <r>
    <n v="3208"/>
    <x v="49"/>
    <x v="75"/>
    <x v="0"/>
    <n v="1"/>
    <n v="600"/>
    <n v="600"/>
    <n v="21"/>
  </r>
  <r>
    <n v="1509"/>
    <x v="49"/>
    <x v="173"/>
    <x v="2"/>
    <n v="2"/>
    <n v="1000"/>
    <n v="2000"/>
    <n v="29"/>
  </r>
  <r>
    <n v="2855"/>
    <x v="49"/>
    <x v="85"/>
    <x v="5"/>
    <n v="3"/>
    <n v="1500"/>
    <n v="4500"/>
    <n v="36"/>
  </r>
  <r>
    <n v="1015"/>
    <x v="49"/>
    <x v="174"/>
    <x v="0"/>
    <n v="3"/>
    <n v="600"/>
    <n v="1800"/>
    <n v="30"/>
  </r>
  <r>
    <n v="1593"/>
    <x v="49"/>
    <x v="175"/>
    <x v="1"/>
    <n v="3"/>
    <n v="500"/>
    <n v="1500"/>
    <n v="51"/>
  </r>
  <r>
    <n v="2505"/>
    <x v="49"/>
    <x v="176"/>
    <x v="1"/>
    <n v="3"/>
    <n v="500"/>
    <n v="1500"/>
    <n v="71"/>
  </r>
  <r>
    <n v="3105"/>
    <x v="50"/>
    <x v="177"/>
    <x v="5"/>
    <n v="5"/>
    <n v="1500"/>
    <n v="7500"/>
    <n v="40"/>
  </r>
  <r>
    <n v="2522"/>
    <x v="50"/>
    <x v="105"/>
    <x v="4"/>
    <n v="4"/>
    <n v="150"/>
    <n v="600"/>
    <n v="41"/>
  </r>
  <r>
    <n v="1948"/>
    <x v="50"/>
    <x v="178"/>
    <x v="2"/>
    <n v="5"/>
    <n v="1000"/>
    <n v="5000"/>
    <n v="23"/>
  </r>
  <r>
    <n v="1019"/>
    <x v="51"/>
    <x v="179"/>
    <x v="3"/>
    <n v="4"/>
    <n v="400"/>
    <n v="1600"/>
    <n v="70"/>
  </r>
  <r>
    <n v="1576"/>
    <x v="51"/>
    <x v="180"/>
    <x v="4"/>
    <n v="3"/>
    <n v="150"/>
    <n v="450"/>
    <n v="64"/>
  </r>
  <r>
    <n v="1469"/>
    <x v="51"/>
    <x v="181"/>
    <x v="1"/>
    <n v="2"/>
    <n v="500"/>
    <n v="1000"/>
    <n v="75"/>
  </r>
  <r>
    <n v="1077"/>
    <x v="51"/>
    <x v="113"/>
    <x v="5"/>
    <n v="5"/>
    <n v="1500"/>
    <n v="7500"/>
    <n v="19"/>
  </r>
  <r>
    <n v="3212"/>
    <x v="52"/>
    <x v="58"/>
    <x v="5"/>
    <n v="4"/>
    <n v="1500"/>
    <n v="6000"/>
    <n v="88"/>
  </r>
  <r>
    <n v="1569"/>
    <x v="52"/>
    <x v="182"/>
    <x v="0"/>
    <n v="5"/>
    <n v="600"/>
    <n v="3000"/>
    <n v="58"/>
  </r>
  <r>
    <n v="2384"/>
    <x v="52"/>
    <x v="148"/>
    <x v="4"/>
    <n v="1"/>
    <n v="150"/>
    <n v="150"/>
    <n v="44"/>
  </r>
  <r>
    <n v="3034"/>
    <x v="52"/>
    <x v="183"/>
    <x v="2"/>
    <n v="5"/>
    <n v="1000"/>
    <n v="5000"/>
    <n v="35"/>
  </r>
  <r>
    <n v="1106"/>
    <x v="53"/>
    <x v="76"/>
    <x v="1"/>
    <n v="4"/>
    <n v="500"/>
    <n v="2000"/>
    <n v="55"/>
  </r>
  <r>
    <n v="3091"/>
    <x v="53"/>
    <x v="184"/>
    <x v="5"/>
    <n v="5"/>
    <n v="1500"/>
    <n v="7500"/>
    <n v="29"/>
  </r>
  <r>
    <n v="1009"/>
    <x v="53"/>
    <x v="185"/>
    <x v="2"/>
    <n v="1"/>
    <n v="1000"/>
    <n v="1000"/>
    <n v="56"/>
  </r>
  <r>
    <n v="1229"/>
    <x v="53"/>
    <x v="186"/>
    <x v="4"/>
    <n v="4"/>
    <n v="150"/>
    <n v="600"/>
    <n v="53"/>
  </r>
  <r>
    <n v="2594"/>
    <x v="54"/>
    <x v="88"/>
    <x v="0"/>
    <n v="5"/>
    <n v="600"/>
    <n v="3000"/>
    <n v="40"/>
  </r>
  <r>
    <n v="3363"/>
    <x v="54"/>
    <x v="42"/>
    <x v="5"/>
    <n v="3"/>
    <n v="1500"/>
    <n v="4500"/>
    <n v="49"/>
  </r>
  <r>
    <n v="3062"/>
    <x v="54"/>
    <x v="93"/>
    <x v="2"/>
    <n v="1"/>
    <n v="1000"/>
    <n v="1000"/>
    <n v="43"/>
  </r>
  <r>
    <n v="1892"/>
    <x v="54"/>
    <x v="147"/>
    <x v="1"/>
    <n v="1"/>
    <n v="500"/>
    <n v="500"/>
    <n v="48"/>
  </r>
  <r>
    <n v="2566"/>
    <x v="54"/>
    <x v="46"/>
    <x v="1"/>
    <n v="3"/>
    <n v="500"/>
    <n v="1500"/>
    <n v="73"/>
  </r>
  <r>
    <n v="1660"/>
    <x v="54"/>
    <x v="187"/>
    <x v="3"/>
    <n v="4"/>
    <n v="400"/>
    <n v="1600"/>
    <n v="85"/>
  </r>
  <r>
    <n v="2438"/>
    <x v="55"/>
    <x v="29"/>
    <x v="4"/>
    <n v="2"/>
    <n v="150"/>
    <n v="300"/>
    <n v="40"/>
  </r>
  <r>
    <n v="2907"/>
    <x v="55"/>
    <x v="188"/>
    <x v="2"/>
    <n v="1"/>
    <n v="1000"/>
    <n v="1000"/>
    <n v="61"/>
  </r>
  <r>
    <n v="3355"/>
    <x v="55"/>
    <x v="189"/>
    <x v="4"/>
    <n v="3"/>
    <n v="150"/>
    <n v="450"/>
    <n v="74"/>
  </r>
  <r>
    <n v="1732"/>
    <x v="56"/>
    <x v="190"/>
    <x v="5"/>
    <n v="3"/>
    <n v="1500"/>
    <n v="4500"/>
    <n v="20"/>
  </r>
  <r>
    <n v="1681"/>
    <x v="56"/>
    <x v="191"/>
    <x v="4"/>
    <n v="4"/>
    <n v="150"/>
    <n v="600"/>
    <n v="86"/>
  </r>
  <r>
    <n v="1884"/>
    <x v="56"/>
    <x v="90"/>
    <x v="4"/>
    <n v="5"/>
    <n v="150"/>
    <n v="750"/>
    <n v="67"/>
  </r>
  <r>
    <n v="1118"/>
    <x v="57"/>
    <x v="62"/>
    <x v="5"/>
    <n v="4"/>
    <n v="1500"/>
    <n v="6000"/>
    <n v="18"/>
  </r>
  <r>
    <n v="1001"/>
    <x v="57"/>
    <x v="14"/>
    <x v="1"/>
    <n v="4"/>
    <n v="500"/>
    <n v="2000"/>
    <n v="59"/>
  </r>
  <r>
    <n v="2177"/>
    <x v="57"/>
    <x v="121"/>
    <x v="0"/>
    <n v="1"/>
    <n v="600"/>
    <n v="600"/>
    <n v="84"/>
  </r>
  <r>
    <n v="3382"/>
    <x v="57"/>
    <x v="192"/>
    <x v="0"/>
    <n v="5"/>
    <n v="600"/>
    <n v="3000"/>
    <n v="30"/>
  </r>
  <r>
    <n v="1365"/>
    <x v="58"/>
    <x v="154"/>
    <x v="4"/>
    <n v="1"/>
    <n v="150"/>
    <n v="150"/>
    <n v="65"/>
  </r>
  <r>
    <n v="3478"/>
    <x v="58"/>
    <x v="193"/>
    <x v="1"/>
    <n v="3"/>
    <n v="500"/>
    <n v="1500"/>
    <n v="24"/>
  </r>
  <r>
    <n v="2313"/>
    <x v="58"/>
    <x v="28"/>
    <x v="4"/>
    <n v="1"/>
    <n v="150"/>
    <n v="150"/>
    <n v="66"/>
  </r>
  <r>
    <n v="1273"/>
    <x v="58"/>
    <x v="194"/>
    <x v="0"/>
    <n v="2"/>
    <n v="600"/>
    <n v="1200"/>
    <n v="53"/>
  </r>
  <r>
    <n v="1330"/>
    <x v="58"/>
    <x v="68"/>
    <x v="3"/>
    <n v="5"/>
    <n v="400"/>
    <n v="2000"/>
    <n v="32"/>
  </r>
  <r>
    <n v="2017"/>
    <x v="58"/>
    <x v="43"/>
    <x v="2"/>
    <n v="1"/>
    <n v="1000"/>
    <n v="1000"/>
    <n v="64"/>
  </r>
  <r>
    <n v="2846"/>
    <x v="58"/>
    <x v="189"/>
    <x v="3"/>
    <n v="1"/>
    <n v="400"/>
    <n v="400"/>
    <n v="33"/>
  </r>
  <r>
    <n v="1758"/>
    <x v="59"/>
    <x v="3"/>
    <x v="3"/>
    <n v="1"/>
    <n v="400"/>
    <n v="400"/>
    <n v="100"/>
  </r>
  <r>
    <n v="1297"/>
    <x v="59"/>
    <x v="15"/>
    <x v="5"/>
    <n v="3"/>
    <n v="1500"/>
    <n v="4500"/>
    <n v="89"/>
  </r>
  <r>
    <n v="2114"/>
    <x v="59"/>
    <x v="195"/>
    <x v="0"/>
    <n v="4"/>
    <n v="600"/>
    <n v="2400"/>
    <n v="70"/>
  </r>
  <r>
    <n v="2279"/>
    <x v="59"/>
    <x v="65"/>
    <x v="5"/>
    <n v="4"/>
    <n v="1500"/>
    <n v="6000"/>
    <n v="69"/>
  </r>
  <r>
    <n v="3006"/>
    <x v="60"/>
    <x v="126"/>
    <x v="1"/>
    <n v="2"/>
    <n v="500"/>
    <n v="1000"/>
    <n v="81"/>
  </r>
  <r>
    <n v="1358"/>
    <x v="60"/>
    <x v="11"/>
    <x v="3"/>
    <n v="3"/>
    <n v="400"/>
    <n v="1200"/>
    <n v="44"/>
  </r>
  <r>
    <n v="3099"/>
    <x v="60"/>
    <x v="146"/>
    <x v="5"/>
    <n v="5"/>
    <n v="1500"/>
    <n v="7500"/>
    <n v="94"/>
  </r>
  <r>
    <n v="1961"/>
    <x v="60"/>
    <x v="64"/>
    <x v="5"/>
    <n v="2"/>
    <n v="1500"/>
    <n v="3000"/>
    <n v="84"/>
  </r>
  <r>
    <n v="1753"/>
    <x v="60"/>
    <x v="71"/>
    <x v="0"/>
    <n v="2"/>
    <n v="600"/>
    <n v="1200"/>
    <n v="35"/>
  </r>
  <r>
    <n v="2834"/>
    <x v="60"/>
    <x v="71"/>
    <x v="1"/>
    <n v="1"/>
    <n v="500"/>
    <n v="500"/>
    <n v="70"/>
  </r>
  <r>
    <n v="2557"/>
    <x v="60"/>
    <x v="196"/>
    <x v="2"/>
    <n v="3"/>
    <n v="1000"/>
    <n v="3000"/>
    <n v="38"/>
  </r>
  <r>
    <n v="1834"/>
    <x v="61"/>
    <x v="170"/>
    <x v="0"/>
    <n v="5"/>
    <n v="600"/>
    <n v="3000"/>
    <n v="18"/>
  </r>
  <r>
    <n v="1034"/>
    <x v="61"/>
    <x v="197"/>
    <x v="1"/>
    <n v="3"/>
    <n v="500"/>
    <n v="1500"/>
    <n v="84"/>
  </r>
  <r>
    <n v="2547"/>
    <x v="61"/>
    <x v="88"/>
    <x v="3"/>
    <n v="2"/>
    <n v="400"/>
    <n v="800"/>
    <n v="63"/>
  </r>
  <r>
    <n v="2672"/>
    <x v="61"/>
    <x v="28"/>
    <x v="3"/>
    <n v="3"/>
    <n v="400"/>
    <n v="1200"/>
    <n v="83"/>
  </r>
  <r>
    <n v="2143"/>
    <x v="61"/>
    <x v="198"/>
    <x v="0"/>
    <n v="5"/>
    <n v="600"/>
    <n v="3000"/>
    <n v="25"/>
  </r>
  <r>
    <n v="1377"/>
    <x v="61"/>
    <x v="199"/>
    <x v="0"/>
    <n v="5"/>
    <n v="600"/>
    <n v="3000"/>
    <n v="85"/>
  </r>
  <r>
    <n v="2277"/>
    <x v="62"/>
    <x v="122"/>
    <x v="4"/>
    <n v="5"/>
    <n v="150"/>
    <n v="750"/>
    <n v="38"/>
  </r>
  <r>
    <n v="1630"/>
    <x v="62"/>
    <x v="41"/>
    <x v="2"/>
    <n v="4"/>
    <n v="1000"/>
    <n v="4000"/>
    <n v="67"/>
  </r>
  <r>
    <n v="2990"/>
    <x v="62"/>
    <x v="120"/>
    <x v="1"/>
    <n v="1"/>
    <n v="500"/>
    <n v="500"/>
    <n v="97"/>
  </r>
  <r>
    <n v="1713"/>
    <x v="62"/>
    <x v="200"/>
    <x v="3"/>
    <n v="1"/>
    <n v="400"/>
    <n v="400"/>
    <n v="38"/>
  </r>
  <r>
    <n v="1802"/>
    <x v="62"/>
    <x v="166"/>
    <x v="5"/>
    <n v="1"/>
    <n v="1500"/>
    <n v="1500"/>
    <n v="74"/>
  </r>
  <r>
    <n v="3316"/>
    <x v="63"/>
    <x v="159"/>
    <x v="5"/>
    <n v="2"/>
    <n v="1500"/>
    <n v="3000"/>
    <n v="60"/>
  </r>
  <r>
    <n v="1277"/>
    <x v="63"/>
    <x v="201"/>
    <x v="0"/>
    <n v="1"/>
    <n v="600"/>
    <n v="600"/>
    <n v="23"/>
  </r>
  <r>
    <n v="2444"/>
    <x v="63"/>
    <x v="202"/>
    <x v="4"/>
    <n v="2"/>
    <n v="150"/>
    <n v="300"/>
    <n v="47"/>
  </r>
  <r>
    <n v="1201"/>
    <x v="63"/>
    <x v="203"/>
    <x v="4"/>
    <n v="4"/>
    <n v="150"/>
    <n v="600"/>
    <n v="89"/>
  </r>
  <r>
    <n v="2156"/>
    <x v="63"/>
    <x v="151"/>
    <x v="4"/>
    <n v="4"/>
    <n v="150"/>
    <n v="600"/>
    <n v="20"/>
  </r>
  <r>
    <n v="2274"/>
    <x v="63"/>
    <x v="15"/>
    <x v="0"/>
    <n v="1"/>
    <n v="600"/>
    <n v="600"/>
    <n v="28"/>
  </r>
  <r>
    <n v="1095"/>
    <x v="63"/>
    <x v="40"/>
    <x v="4"/>
    <n v="2"/>
    <n v="150"/>
    <n v="300"/>
    <n v="29"/>
  </r>
  <r>
    <n v="2486"/>
    <x v="64"/>
    <x v="204"/>
    <x v="4"/>
    <n v="1"/>
    <n v="150"/>
    <n v="150"/>
    <n v="18"/>
  </r>
  <r>
    <n v="2434"/>
    <x v="64"/>
    <x v="205"/>
    <x v="1"/>
    <n v="2"/>
    <n v="500"/>
    <n v="1000"/>
    <n v="34"/>
  </r>
  <r>
    <n v="1238"/>
    <x v="65"/>
    <x v="104"/>
    <x v="0"/>
    <n v="3"/>
    <n v="600"/>
    <n v="1800"/>
    <n v="43"/>
  </r>
  <r>
    <n v="1316"/>
    <x v="66"/>
    <x v="180"/>
    <x v="4"/>
    <n v="2"/>
    <n v="150"/>
    <n v="300"/>
    <n v="76"/>
  </r>
  <r>
    <n v="2772"/>
    <x v="66"/>
    <x v="206"/>
    <x v="3"/>
    <n v="3"/>
    <n v="400"/>
    <n v="1200"/>
    <n v="93"/>
  </r>
  <r>
    <n v="2898"/>
    <x v="66"/>
    <x v="207"/>
    <x v="5"/>
    <n v="4"/>
    <n v="1500"/>
    <n v="6000"/>
    <n v="49"/>
  </r>
  <r>
    <n v="2362"/>
    <x v="66"/>
    <x v="195"/>
    <x v="3"/>
    <n v="3"/>
    <n v="400"/>
    <n v="1200"/>
    <n v="33"/>
  </r>
  <r>
    <n v="1097"/>
    <x v="66"/>
    <x v="200"/>
    <x v="0"/>
    <n v="4"/>
    <n v="600"/>
    <n v="2400"/>
    <n v="85"/>
  </r>
  <r>
    <n v="2125"/>
    <x v="67"/>
    <x v="141"/>
    <x v="2"/>
    <n v="2"/>
    <n v="1000"/>
    <n v="2000"/>
    <n v="24"/>
  </r>
  <r>
    <n v="1115"/>
    <x v="67"/>
    <x v="157"/>
    <x v="0"/>
    <n v="3"/>
    <n v="600"/>
    <n v="1800"/>
    <n v="32"/>
  </r>
  <r>
    <n v="3068"/>
    <x v="67"/>
    <x v="13"/>
    <x v="2"/>
    <n v="4"/>
    <n v="1000"/>
    <n v="4000"/>
    <n v="44"/>
  </r>
  <r>
    <n v="3187"/>
    <x v="67"/>
    <x v="141"/>
    <x v="1"/>
    <n v="5"/>
    <n v="500"/>
    <n v="2500"/>
    <n v="57"/>
  </r>
  <r>
    <n v="2073"/>
    <x v="67"/>
    <x v="208"/>
    <x v="4"/>
    <n v="3"/>
    <n v="150"/>
    <n v="450"/>
    <n v="26"/>
  </r>
  <r>
    <n v="1178"/>
    <x v="67"/>
    <x v="112"/>
    <x v="1"/>
    <n v="1"/>
    <n v="500"/>
    <n v="500"/>
    <n v="59"/>
  </r>
  <r>
    <n v="3098"/>
    <x v="67"/>
    <x v="76"/>
    <x v="0"/>
    <n v="2"/>
    <n v="600"/>
    <n v="1200"/>
    <n v="43"/>
  </r>
  <r>
    <n v="1676"/>
    <x v="67"/>
    <x v="209"/>
    <x v="3"/>
    <n v="5"/>
    <n v="400"/>
    <n v="2000"/>
    <n v="27"/>
  </r>
  <r>
    <n v="1144"/>
    <x v="67"/>
    <x v="153"/>
    <x v="2"/>
    <n v="2"/>
    <n v="1000"/>
    <n v="2000"/>
    <n v="63"/>
  </r>
  <r>
    <n v="2030"/>
    <x v="68"/>
    <x v="210"/>
    <x v="1"/>
    <n v="5"/>
    <n v="500"/>
    <n v="2500"/>
    <n v="88"/>
  </r>
  <r>
    <n v="2331"/>
    <x v="68"/>
    <x v="184"/>
    <x v="5"/>
    <n v="1"/>
    <n v="1500"/>
    <n v="1500"/>
    <n v="69"/>
  </r>
  <r>
    <n v="2209"/>
    <x v="68"/>
    <x v="118"/>
    <x v="4"/>
    <n v="1"/>
    <n v="150"/>
    <n v="150"/>
    <n v="91"/>
  </r>
  <r>
    <n v="1584"/>
    <x v="68"/>
    <x v="211"/>
    <x v="4"/>
    <n v="5"/>
    <n v="150"/>
    <n v="750"/>
    <n v="96"/>
  </r>
  <r>
    <n v="1636"/>
    <x v="68"/>
    <x v="212"/>
    <x v="3"/>
    <n v="5"/>
    <n v="400"/>
    <n v="2000"/>
    <n v="32"/>
  </r>
  <r>
    <n v="1889"/>
    <x v="69"/>
    <x v="91"/>
    <x v="4"/>
    <n v="4"/>
    <n v="150"/>
    <n v="600"/>
    <n v="74"/>
  </r>
  <r>
    <n v="2875"/>
    <x v="69"/>
    <x v="19"/>
    <x v="2"/>
    <n v="2"/>
    <n v="1000"/>
    <n v="2000"/>
    <n v="97"/>
  </r>
  <r>
    <n v="2140"/>
    <x v="69"/>
    <x v="17"/>
    <x v="5"/>
    <n v="1"/>
    <n v="1500"/>
    <n v="1500"/>
    <n v="57"/>
  </r>
  <r>
    <n v="2419"/>
    <x v="69"/>
    <x v="35"/>
    <x v="2"/>
    <n v="2"/>
    <n v="1000"/>
    <n v="2000"/>
    <n v="65"/>
  </r>
  <r>
    <n v="2273"/>
    <x v="69"/>
    <x v="120"/>
    <x v="1"/>
    <n v="5"/>
    <n v="500"/>
    <n v="2500"/>
    <n v="28"/>
  </r>
  <r>
    <n v="2162"/>
    <x v="70"/>
    <x v="116"/>
    <x v="5"/>
    <n v="2"/>
    <n v="1500"/>
    <n v="3000"/>
    <n v="41"/>
  </r>
  <r>
    <n v="2392"/>
    <x v="70"/>
    <x v="213"/>
    <x v="1"/>
    <n v="2"/>
    <n v="500"/>
    <n v="1000"/>
    <n v="69"/>
  </r>
  <r>
    <n v="3065"/>
    <x v="71"/>
    <x v="214"/>
    <x v="2"/>
    <n v="4"/>
    <n v="1000"/>
    <n v="4000"/>
    <n v="97"/>
  </r>
  <r>
    <n v="1572"/>
    <x v="71"/>
    <x v="215"/>
    <x v="4"/>
    <n v="4"/>
    <n v="150"/>
    <n v="600"/>
    <n v="70"/>
  </r>
  <r>
    <n v="1733"/>
    <x v="71"/>
    <x v="216"/>
    <x v="2"/>
    <n v="3"/>
    <n v="1000"/>
    <n v="3000"/>
    <n v="81"/>
  </r>
  <r>
    <n v="3036"/>
    <x v="72"/>
    <x v="217"/>
    <x v="5"/>
    <n v="1"/>
    <n v="1500"/>
    <n v="1500"/>
    <n v="25"/>
  </r>
  <r>
    <n v="2093"/>
    <x v="72"/>
    <x v="0"/>
    <x v="3"/>
    <n v="5"/>
    <n v="400"/>
    <n v="2000"/>
    <n v="56"/>
  </r>
  <r>
    <n v="3116"/>
    <x v="72"/>
    <x v="105"/>
    <x v="5"/>
    <n v="4"/>
    <n v="1500"/>
    <n v="6000"/>
    <n v="83"/>
  </r>
  <r>
    <n v="3164"/>
    <x v="72"/>
    <x v="122"/>
    <x v="0"/>
    <n v="5"/>
    <n v="600"/>
    <n v="3000"/>
    <n v="86"/>
  </r>
  <r>
    <n v="3130"/>
    <x v="72"/>
    <x v="64"/>
    <x v="3"/>
    <n v="4"/>
    <n v="400"/>
    <n v="1600"/>
    <n v="56"/>
  </r>
  <r>
    <n v="3176"/>
    <x v="72"/>
    <x v="88"/>
    <x v="1"/>
    <n v="2"/>
    <n v="500"/>
    <n v="1000"/>
    <n v="36"/>
  </r>
  <r>
    <n v="1762"/>
    <x v="72"/>
    <x v="207"/>
    <x v="2"/>
    <n v="5"/>
    <n v="1000"/>
    <n v="5000"/>
    <n v="44"/>
  </r>
  <r>
    <n v="3278"/>
    <x v="73"/>
    <x v="124"/>
    <x v="0"/>
    <n v="3"/>
    <n v="600"/>
    <n v="1800"/>
    <n v="89"/>
  </r>
  <r>
    <n v="2900"/>
    <x v="73"/>
    <x v="218"/>
    <x v="4"/>
    <n v="5"/>
    <n v="150"/>
    <n v="750"/>
    <n v="66"/>
  </r>
  <r>
    <n v="1165"/>
    <x v="73"/>
    <x v="86"/>
    <x v="3"/>
    <n v="3"/>
    <n v="400"/>
    <n v="1200"/>
    <n v="55"/>
  </r>
  <r>
    <n v="1206"/>
    <x v="73"/>
    <x v="219"/>
    <x v="0"/>
    <n v="3"/>
    <n v="600"/>
    <n v="1800"/>
    <n v="87"/>
  </r>
  <r>
    <n v="1419"/>
    <x v="73"/>
    <x v="154"/>
    <x v="4"/>
    <n v="4"/>
    <n v="150"/>
    <n v="600"/>
    <n v="72"/>
  </r>
  <r>
    <n v="3224"/>
    <x v="73"/>
    <x v="179"/>
    <x v="5"/>
    <n v="1"/>
    <n v="1500"/>
    <n v="1500"/>
    <n v="38"/>
  </r>
  <r>
    <n v="3267"/>
    <x v="74"/>
    <x v="121"/>
    <x v="4"/>
    <n v="4"/>
    <n v="150"/>
    <n v="600"/>
    <n v="68"/>
  </r>
  <r>
    <n v="1147"/>
    <x v="74"/>
    <x v="219"/>
    <x v="2"/>
    <n v="1"/>
    <n v="1000"/>
    <n v="1000"/>
    <n v="59"/>
  </r>
  <r>
    <n v="3066"/>
    <x v="75"/>
    <x v="220"/>
    <x v="5"/>
    <n v="2"/>
    <n v="1500"/>
    <n v="3000"/>
    <n v="79"/>
  </r>
  <r>
    <n v="1878"/>
    <x v="75"/>
    <x v="221"/>
    <x v="0"/>
    <n v="4"/>
    <n v="600"/>
    <n v="2400"/>
    <n v="59"/>
  </r>
  <r>
    <n v="1653"/>
    <x v="76"/>
    <x v="222"/>
    <x v="1"/>
    <n v="4"/>
    <n v="500"/>
    <n v="2000"/>
    <n v="48"/>
  </r>
  <r>
    <n v="3333"/>
    <x v="76"/>
    <x v="110"/>
    <x v="3"/>
    <n v="4"/>
    <n v="400"/>
    <n v="1600"/>
    <n v="29"/>
  </r>
  <r>
    <n v="1045"/>
    <x v="76"/>
    <x v="13"/>
    <x v="4"/>
    <n v="3"/>
    <n v="150"/>
    <n v="450"/>
    <n v="63"/>
  </r>
  <r>
    <n v="2751"/>
    <x v="76"/>
    <x v="223"/>
    <x v="2"/>
    <n v="5"/>
    <n v="1000"/>
    <n v="5000"/>
    <n v="37"/>
  </r>
  <r>
    <n v="3095"/>
    <x v="76"/>
    <x v="224"/>
    <x v="5"/>
    <n v="5"/>
    <n v="1500"/>
    <n v="7500"/>
    <n v="28"/>
  </r>
  <r>
    <n v="3350"/>
    <x v="77"/>
    <x v="168"/>
    <x v="3"/>
    <n v="4"/>
    <n v="400"/>
    <n v="1600"/>
    <n v="67"/>
  </r>
  <r>
    <n v="2756"/>
    <x v="77"/>
    <x v="213"/>
    <x v="2"/>
    <n v="3"/>
    <n v="1000"/>
    <n v="3000"/>
    <n v="34"/>
  </r>
  <r>
    <n v="3439"/>
    <x v="77"/>
    <x v="223"/>
    <x v="4"/>
    <n v="4"/>
    <n v="150"/>
    <n v="600"/>
    <n v="45"/>
  </r>
  <r>
    <n v="2929"/>
    <x v="78"/>
    <x v="225"/>
    <x v="0"/>
    <n v="2"/>
    <n v="600"/>
    <n v="1200"/>
    <n v="98"/>
  </r>
  <r>
    <n v="1093"/>
    <x v="78"/>
    <x v="125"/>
    <x v="2"/>
    <n v="2"/>
    <n v="1000"/>
    <n v="2000"/>
    <n v="94"/>
  </r>
  <r>
    <n v="2272"/>
    <x v="78"/>
    <x v="30"/>
    <x v="1"/>
    <n v="2"/>
    <n v="500"/>
    <n v="1000"/>
    <n v="63"/>
  </r>
  <r>
    <n v="1403"/>
    <x v="78"/>
    <x v="226"/>
    <x v="1"/>
    <n v="4"/>
    <n v="500"/>
    <n v="2000"/>
    <n v="66"/>
  </r>
  <r>
    <n v="3404"/>
    <x v="78"/>
    <x v="105"/>
    <x v="2"/>
    <n v="4"/>
    <n v="1000"/>
    <n v="4000"/>
    <n v="89"/>
  </r>
  <r>
    <n v="1473"/>
    <x v="78"/>
    <x v="90"/>
    <x v="5"/>
    <n v="2"/>
    <n v="1500"/>
    <n v="3000"/>
    <n v="60"/>
  </r>
  <r>
    <n v="2632"/>
    <x v="78"/>
    <x v="227"/>
    <x v="0"/>
    <n v="2"/>
    <n v="600"/>
    <n v="1200"/>
    <n v="27"/>
  </r>
  <r>
    <n v="3428"/>
    <x v="79"/>
    <x v="65"/>
    <x v="0"/>
    <n v="1"/>
    <n v="600"/>
    <n v="600"/>
    <n v="84"/>
  </r>
  <r>
    <n v="1246"/>
    <x v="79"/>
    <x v="228"/>
    <x v="1"/>
    <n v="4"/>
    <n v="500"/>
    <n v="2000"/>
    <n v="87"/>
  </r>
  <r>
    <n v="2821"/>
    <x v="79"/>
    <x v="28"/>
    <x v="3"/>
    <n v="2"/>
    <n v="400"/>
    <n v="800"/>
    <n v="54"/>
  </r>
  <r>
    <n v="2178"/>
    <x v="79"/>
    <x v="229"/>
    <x v="1"/>
    <n v="3"/>
    <n v="500"/>
    <n v="1500"/>
    <n v="32"/>
  </r>
  <r>
    <n v="1360"/>
    <x v="79"/>
    <x v="230"/>
    <x v="0"/>
    <n v="2"/>
    <n v="600"/>
    <n v="1200"/>
    <n v="57"/>
  </r>
  <r>
    <n v="2782"/>
    <x v="80"/>
    <x v="231"/>
    <x v="4"/>
    <n v="4"/>
    <n v="150"/>
    <n v="600"/>
    <n v="52"/>
  </r>
  <r>
    <n v="2396"/>
    <x v="80"/>
    <x v="105"/>
    <x v="1"/>
    <n v="4"/>
    <n v="500"/>
    <n v="2000"/>
    <n v="60"/>
  </r>
  <r>
    <n v="1058"/>
    <x v="80"/>
    <x v="232"/>
    <x v="0"/>
    <n v="3"/>
    <n v="600"/>
    <n v="1800"/>
    <n v="66"/>
  </r>
  <r>
    <n v="1776"/>
    <x v="80"/>
    <x v="233"/>
    <x v="0"/>
    <n v="2"/>
    <n v="600"/>
    <n v="1200"/>
    <n v="99"/>
  </r>
  <r>
    <n v="2810"/>
    <x v="80"/>
    <x v="234"/>
    <x v="0"/>
    <n v="5"/>
    <n v="600"/>
    <n v="3000"/>
    <n v="99"/>
  </r>
  <r>
    <n v="1128"/>
    <x v="80"/>
    <x v="179"/>
    <x v="1"/>
    <n v="2"/>
    <n v="500"/>
    <n v="1000"/>
    <n v="93"/>
  </r>
  <r>
    <n v="1662"/>
    <x v="80"/>
    <x v="235"/>
    <x v="3"/>
    <n v="5"/>
    <n v="400"/>
    <n v="2000"/>
    <n v="21"/>
  </r>
  <r>
    <n v="1390"/>
    <x v="81"/>
    <x v="195"/>
    <x v="1"/>
    <n v="5"/>
    <n v="500"/>
    <n v="2500"/>
    <n v="42"/>
  </r>
  <r>
    <n v="1100"/>
    <x v="81"/>
    <x v="236"/>
    <x v="1"/>
    <n v="3"/>
    <n v="500"/>
    <n v="1500"/>
    <n v="42"/>
  </r>
  <r>
    <n v="1516"/>
    <x v="81"/>
    <x v="87"/>
    <x v="4"/>
    <n v="1"/>
    <n v="150"/>
    <n v="150"/>
    <n v="77"/>
  </r>
  <r>
    <n v="1955"/>
    <x v="81"/>
    <x v="184"/>
    <x v="2"/>
    <n v="4"/>
    <n v="1000"/>
    <n v="4000"/>
    <n v="18"/>
  </r>
  <r>
    <n v="1761"/>
    <x v="81"/>
    <x v="55"/>
    <x v="1"/>
    <n v="1"/>
    <n v="500"/>
    <n v="500"/>
    <n v="77"/>
  </r>
  <r>
    <n v="1862"/>
    <x v="81"/>
    <x v="237"/>
    <x v="5"/>
    <n v="2"/>
    <n v="1500"/>
    <n v="3000"/>
    <n v="56"/>
  </r>
  <r>
    <n v="2320"/>
    <x v="82"/>
    <x v="238"/>
    <x v="1"/>
    <n v="2"/>
    <n v="500"/>
    <n v="1000"/>
    <n v="61"/>
  </r>
  <r>
    <n v="2635"/>
    <x v="82"/>
    <x v="32"/>
    <x v="3"/>
    <n v="4"/>
    <n v="400"/>
    <n v="1600"/>
    <n v="66"/>
  </r>
  <r>
    <n v="3075"/>
    <x v="82"/>
    <x v="239"/>
    <x v="3"/>
    <n v="2"/>
    <n v="400"/>
    <n v="800"/>
    <n v="41"/>
  </r>
  <r>
    <n v="1658"/>
    <x v="82"/>
    <x v="188"/>
    <x v="1"/>
    <n v="5"/>
    <n v="500"/>
    <n v="2500"/>
    <n v="95"/>
  </r>
  <r>
    <n v="2229"/>
    <x v="82"/>
    <x v="197"/>
    <x v="4"/>
    <n v="5"/>
    <n v="150"/>
    <n v="750"/>
    <n v="96"/>
  </r>
  <r>
    <n v="1205"/>
    <x v="82"/>
    <x v="240"/>
    <x v="3"/>
    <n v="3"/>
    <n v="400"/>
    <n v="1200"/>
    <n v="29"/>
  </r>
  <r>
    <n v="3122"/>
    <x v="82"/>
    <x v="214"/>
    <x v="1"/>
    <n v="2"/>
    <n v="500"/>
    <n v="1000"/>
    <n v="38"/>
  </r>
  <r>
    <n v="2694"/>
    <x v="83"/>
    <x v="82"/>
    <x v="0"/>
    <n v="4"/>
    <n v="600"/>
    <n v="2400"/>
    <n v="77"/>
  </r>
  <r>
    <n v="3112"/>
    <x v="83"/>
    <x v="176"/>
    <x v="4"/>
    <n v="2"/>
    <n v="150"/>
    <n v="300"/>
    <n v="93"/>
  </r>
  <r>
    <n v="1480"/>
    <x v="83"/>
    <x v="194"/>
    <x v="0"/>
    <n v="5"/>
    <n v="600"/>
    <n v="3000"/>
    <n v="61"/>
  </r>
  <r>
    <n v="1271"/>
    <x v="83"/>
    <x v="197"/>
    <x v="4"/>
    <n v="1"/>
    <n v="150"/>
    <n v="150"/>
    <n v="80"/>
  </r>
  <r>
    <n v="1741"/>
    <x v="83"/>
    <x v="224"/>
    <x v="4"/>
    <n v="4"/>
    <n v="150"/>
    <n v="600"/>
    <n v="44"/>
  </r>
  <r>
    <n v="1902"/>
    <x v="83"/>
    <x v="192"/>
    <x v="2"/>
    <n v="1"/>
    <n v="1000"/>
    <n v="1000"/>
    <n v="70"/>
  </r>
  <r>
    <n v="1129"/>
    <x v="83"/>
    <x v="85"/>
    <x v="5"/>
    <n v="5"/>
    <n v="1500"/>
    <n v="7500"/>
    <n v="73"/>
  </r>
  <r>
    <n v="3493"/>
    <x v="84"/>
    <x v="2"/>
    <x v="1"/>
    <n v="3"/>
    <n v="500"/>
    <n v="1500"/>
    <n v="33"/>
  </r>
  <r>
    <n v="1869"/>
    <x v="84"/>
    <x v="158"/>
    <x v="1"/>
    <n v="4"/>
    <n v="500"/>
    <n v="2000"/>
    <n v="63"/>
  </r>
  <r>
    <n v="1947"/>
    <x v="84"/>
    <x v="241"/>
    <x v="5"/>
    <n v="5"/>
    <n v="1500"/>
    <n v="7500"/>
    <n v="52"/>
  </r>
  <r>
    <n v="1847"/>
    <x v="84"/>
    <x v="242"/>
    <x v="5"/>
    <n v="2"/>
    <n v="1500"/>
    <n v="3000"/>
    <n v="26"/>
  </r>
  <r>
    <n v="2799"/>
    <x v="85"/>
    <x v="243"/>
    <x v="3"/>
    <n v="5"/>
    <n v="400"/>
    <n v="2000"/>
    <n v="71"/>
  </r>
  <r>
    <n v="1432"/>
    <x v="85"/>
    <x v="152"/>
    <x v="3"/>
    <n v="2"/>
    <n v="400"/>
    <n v="800"/>
    <n v="92"/>
  </r>
  <r>
    <n v="1879"/>
    <x v="86"/>
    <x v="153"/>
    <x v="5"/>
    <n v="2"/>
    <n v="1500"/>
    <n v="3000"/>
    <n v="80"/>
  </r>
  <r>
    <n v="2065"/>
    <x v="86"/>
    <x v="244"/>
    <x v="5"/>
    <n v="3"/>
    <n v="1500"/>
    <n v="4500"/>
    <n v="31"/>
  </r>
  <r>
    <n v="2004"/>
    <x v="86"/>
    <x v="236"/>
    <x v="4"/>
    <n v="5"/>
    <n v="150"/>
    <n v="750"/>
    <n v="55"/>
  </r>
  <r>
    <n v="2743"/>
    <x v="86"/>
    <x v="245"/>
    <x v="2"/>
    <n v="2"/>
    <n v="1000"/>
    <n v="2000"/>
    <n v="34"/>
  </r>
  <r>
    <n v="1500"/>
    <x v="86"/>
    <x v="211"/>
    <x v="4"/>
    <n v="1"/>
    <n v="150"/>
    <n v="150"/>
    <n v="23"/>
  </r>
  <r>
    <n v="2508"/>
    <x v="86"/>
    <x v="246"/>
    <x v="0"/>
    <n v="2"/>
    <n v="600"/>
    <n v="1200"/>
    <n v="99"/>
  </r>
  <r>
    <n v="1166"/>
    <x v="86"/>
    <x v="247"/>
    <x v="1"/>
    <n v="1"/>
    <n v="500"/>
    <n v="500"/>
    <n v="79"/>
  </r>
  <r>
    <n v="1898"/>
    <x v="87"/>
    <x v="223"/>
    <x v="0"/>
    <n v="2"/>
    <n v="600"/>
    <n v="1200"/>
    <n v="68"/>
  </r>
  <r>
    <n v="2432"/>
    <x v="87"/>
    <x v="85"/>
    <x v="1"/>
    <n v="2"/>
    <n v="500"/>
    <n v="1000"/>
    <n v="69"/>
  </r>
  <r>
    <n v="1081"/>
    <x v="87"/>
    <x v="131"/>
    <x v="0"/>
    <n v="5"/>
    <n v="600"/>
    <n v="3000"/>
    <n v="83"/>
  </r>
  <r>
    <n v="2319"/>
    <x v="87"/>
    <x v="248"/>
    <x v="5"/>
    <n v="2"/>
    <n v="1500"/>
    <n v="3000"/>
    <n v="44"/>
  </r>
  <r>
    <n v="1272"/>
    <x v="87"/>
    <x v="249"/>
    <x v="2"/>
    <n v="5"/>
    <n v="1000"/>
    <n v="5000"/>
    <n v="52"/>
  </r>
  <r>
    <n v="2544"/>
    <x v="87"/>
    <x v="106"/>
    <x v="0"/>
    <n v="1"/>
    <n v="600"/>
    <n v="600"/>
    <n v="81"/>
  </r>
  <r>
    <n v="1924"/>
    <x v="88"/>
    <x v="215"/>
    <x v="5"/>
    <n v="2"/>
    <n v="1500"/>
    <n v="3000"/>
    <n v="64"/>
  </r>
  <r>
    <n v="2793"/>
    <x v="88"/>
    <x v="179"/>
    <x v="1"/>
    <n v="5"/>
    <n v="500"/>
    <n v="2500"/>
    <n v="83"/>
  </r>
  <r>
    <n v="1830"/>
    <x v="88"/>
    <x v="192"/>
    <x v="2"/>
    <n v="2"/>
    <n v="1000"/>
    <n v="2000"/>
    <n v="21"/>
  </r>
  <r>
    <n v="2948"/>
    <x v="88"/>
    <x v="250"/>
    <x v="0"/>
    <n v="1"/>
    <n v="600"/>
    <n v="600"/>
    <n v="59"/>
  </r>
  <r>
    <n v="3005"/>
    <x v="88"/>
    <x v="206"/>
    <x v="5"/>
    <n v="3"/>
    <n v="1500"/>
    <n v="4500"/>
    <n v="32"/>
  </r>
  <r>
    <n v="2861"/>
    <x v="88"/>
    <x v="105"/>
    <x v="1"/>
    <n v="1"/>
    <n v="500"/>
    <n v="500"/>
    <n v="46"/>
  </r>
  <r>
    <n v="2240"/>
    <x v="88"/>
    <x v="251"/>
    <x v="5"/>
    <n v="1"/>
    <n v="1500"/>
    <n v="1500"/>
    <n v="37"/>
  </r>
  <r>
    <n v="3410"/>
    <x v="88"/>
    <x v="172"/>
    <x v="3"/>
    <n v="5"/>
    <n v="400"/>
    <n v="2000"/>
    <n v="66"/>
  </r>
  <r>
    <n v="2076"/>
    <x v="88"/>
    <x v="252"/>
    <x v="1"/>
    <n v="1"/>
    <n v="500"/>
    <n v="500"/>
    <n v="57"/>
  </r>
  <r>
    <n v="3494"/>
    <x v="89"/>
    <x v="253"/>
    <x v="5"/>
    <n v="4"/>
    <n v="1500"/>
    <n v="6000"/>
    <n v="62"/>
  </r>
  <r>
    <n v="3324"/>
    <x v="89"/>
    <x v="151"/>
    <x v="1"/>
    <n v="2"/>
    <n v="500"/>
    <n v="1000"/>
    <n v="86"/>
  </r>
  <r>
    <n v="1672"/>
    <x v="89"/>
    <x v="221"/>
    <x v="4"/>
    <n v="5"/>
    <n v="150"/>
    <n v="750"/>
    <n v="97"/>
  </r>
  <r>
    <n v="1529"/>
    <x v="89"/>
    <x v="44"/>
    <x v="4"/>
    <n v="4"/>
    <n v="150"/>
    <n v="600"/>
    <n v="54"/>
  </r>
  <r>
    <n v="2550"/>
    <x v="89"/>
    <x v="232"/>
    <x v="2"/>
    <n v="5"/>
    <n v="1000"/>
    <n v="5000"/>
    <n v="62"/>
  </r>
  <r>
    <n v="2131"/>
    <x v="90"/>
    <x v="1"/>
    <x v="5"/>
    <n v="5"/>
    <n v="1500"/>
    <n v="7500"/>
    <n v="79"/>
  </r>
  <r>
    <n v="1289"/>
    <x v="90"/>
    <x v="60"/>
    <x v="0"/>
    <n v="3"/>
    <n v="600"/>
    <n v="1800"/>
    <n v="75"/>
  </r>
  <r>
    <n v="1642"/>
    <x v="90"/>
    <x v="187"/>
    <x v="0"/>
    <n v="2"/>
    <n v="600"/>
    <n v="1200"/>
    <n v="100"/>
  </r>
  <r>
    <n v="2460"/>
    <x v="90"/>
    <x v="52"/>
    <x v="5"/>
    <n v="4"/>
    <n v="1500"/>
    <n v="6000"/>
    <n v="67"/>
  </r>
  <r>
    <n v="2295"/>
    <x v="90"/>
    <x v="164"/>
    <x v="2"/>
    <n v="2"/>
    <n v="1000"/>
    <n v="2000"/>
    <n v="81"/>
  </r>
  <r>
    <n v="2379"/>
    <x v="91"/>
    <x v="59"/>
    <x v="1"/>
    <n v="5"/>
    <n v="500"/>
    <n v="2500"/>
    <n v="21"/>
  </r>
  <r>
    <n v="2471"/>
    <x v="91"/>
    <x v="204"/>
    <x v="3"/>
    <n v="4"/>
    <n v="400"/>
    <n v="1600"/>
    <n v="96"/>
  </r>
  <r>
    <n v="1030"/>
    <x v="91"/>
    <x v="254"/>
    <x v="2"/>
    <n v="5"/>
    <n v="1000"/>
    <n v="5000"/>
    <n v="25"/>
  </r>
  <r>
    <n v="2925"/>
    <x v="92"/>
    <x v="18"/>
    <x v="1"/>
    <n v="4"/>
    <n v="500"/>
    <n v="2000"/>
    <n v="81"/>
  </r>
  <r>
    <n v="1220"/>
    <x v="92"/>
    <x v="255"/>
    <x v="1"/>
    <n v="4"/>
    <n v="500"/>
    <n v="2000"/>
    <n v="77"/>
  </r>
  <r>
    <n v="1849"/>
    <x v="93"/>
    <x v="256"/>
    <x v="3"/>
    <n v="1"/>
    <n v="400"/>
    <n v="400"/>
    <n v="30"/>
  </r>
  <r>
    <n v="1486"/>
    <x v="93"/>
    <x v="249"/>
    <x v="5"/>
    <n v="3"/>
    <n v="1500"/>
    <n v="4500"/>
    <n v="40"/>
  </r>
  <r>
    <n v="1385"/>
    <x v="93"/>
    <x v="257"/>
    <x v="2"/>
    <n v="1"/>
    <n v="1000"/>
    <n v="1000"/>
    <n v="47"/>
  </r>
  <r>
    <n v="2299"/>
    <x v="93"/>
    <x v="189"/>
    <x v="4"/>
    <n v="5"/>
    <n v="150"/>
    <n v="750"/>
    <n v="97"/>
  </r>
  <r>
    <n v="3093"/>
    <x v="93"/>
    <x v="84"/>
    <x v="4"/>
    <n v="4"/>
    <n v="150"/>
    <n v="600"/>
    <n v="26"/>
  </r>
  <r>
    <n v="2912"/>
    <x v="93"/>
    <x v="258"/>
    <x v="2"/>
    <n v="3"/>
    <n v="1000"/>
    <n v="3000"/>
    <n v="81"/>
  </r>
  <r>
    <n v="2838"/>
    <x v="94"/>
    <x v="115"/>
    <x v="1"/>
    <n v="5"/>
    <n v="500"/>
    <n v="2500"/>
    <n v="82"/>
  </r>
  <r>
    <n v="3266"/>
    <x v="94"/>
    <x v="66"/>
    <x v="0"/>
    <n v="5"/>
    <n v="600"/>
    <n v="3000"/>
    <n v="57"/>
  </r>
  <r>
    <n v="1312"/>
    <x v="94"/>
    <x v="17"/>
    <x v="1"/>
    <n v="5"/>
    <n v="500"/>
    <n v="2500"/>
    <n v="39"/>
  </r>
  <r>
    <n v="2818"/>
    <x v="94"/>
    <x v="197"/>
    <x v="4"/>
    <n v="1"/>
    <n v="150"/>
    <n v="150"/>
    <n v="50"/>
  </r>
  <r>
    <n v="2447"/>
    <x v="95"/>
    <x v="58"/>
    <x v="4"/>
    <n v="4"/>
    <n v="150"/>
    <n v="600"/>
    <n v="21"/>
  </r>
  <r>
    <n v="2113"/>
    <x v="95"/>
    <x v="259"/>
    <x v="1"/>
    <n v="4"/>
    <n v="500"/>
    <n v="2000"/>
    <n v="48"/>
  </r>
  <r>
    <n v="2304"/>
    <x v="95"/>
    <x v="19"/>
    <x v="1"/>
    <n v="5"/>
    <n v="500"/>
    <n v="2500"/>
    <n v="65"/>
  </r>
  <r>
    <n v="2923"/>
    <x v="95"/>
    <x v="260"/>
    <x v="4"/>
    <n v="5"/>
    <n v="150"/>
    <n v="750"/>
    <n v="92"/>
  </r>
  <r>
    <n v="2657"/>
    <x v="95"/>
    <x v="261"/>
    <x v="4"/>
    <n v="5"/>
    <n v="150"/>
    <n v="750"/>
    <n v="20"/>
  </r>
  <r>
    <n v="1665"/>
    <x v="95"/>
    <x v="125"/>
    <x v="2"/>
    <n v="1"/>
    <n v="1000"/>
    <n v="1000"/>
    <n v="69"/>
  </r>
  <r>
    <n v="2620"/>
    <x v="95"/>
    <x v="66"/>
    <x v="0"/>
    <n v="4"/>
    <n v="600"/>
    <n v="2400"/>
    <n v="54"/>
  </r>
  <r>
    <n v="3070"/>
    <x v="95"/>
    <x v="58"/>
    <x v="5"/>
    <n v="5"/>
    <n v="1500"/>
    <n v="7500"/>
    <n v="35"/>
  </r>
  <r>
    <n v="1702"/>
    <x v="96"/>
    <x v="262"/>
    <x v="2"/>
    <n v="3"/>
    <n v="1000"/>
    <n v="3000"/>
    <n v="68"/>
  </r>
  <r>
    <n v="2061"/>
    <x v="96"/>
    <x v="263"/>
    <x v="3"/>
    <n v="3"/>
    <n v="400"/>
    <n v="1200"/>
    <n v="64"/>
  </r>
  <r>
    <n v="1504"/>
    <x v="96"/>
    <x v="264"/>
    <x v="1"/>
    <n v="4"/>
    <n v="500"/>
    <n v="2000"/>
    <n v="42"/>
  </r>
  <r>
    <n v="2722"/>
    <x v="96"/>
    <x v="113"/>
    <x v="4"/>
    <n v="3"/>
    <n v="150"/>
    <n v="450"/>
    <n v="51"/>
  </r>
  <r>
    <n v="1239"/>
    <x v="97"/>
    <x v="118"/>
    <x v="0"/>
    <n v="3"/>
    <n v="600"/>
    <n v="1800"/>
    <n v="60"/>
  </r>
  <r>
    <n v="1451"/>
    <x v="97"/>
    <x v="265"/>
    <x v="3"/>
    <n v="5"/>
    <n v="400"/>
    <n v="2000"/>
    <n v="73"/>
  </r>
  <r>
    <n v="1021"/>
    <x v="97"/>
    <x v="43"/>
    <x v="2"/>
    <n v="1"/>
    <n v="1000"/>
    <n v="1000"/>
    <n v="84"/>
  </r>
  <r>
    <n v="1086"/>
    <x v="98"/>
    <x v="24"/>
    <x v="2"/>
    <n v="5"/>
    <n v="1000"/>
    <n v="5000"/>
    <n v="33"/>
  </r>
  <r>
    <n v="2752"/>
    <x v="98"/>
    <x v="32"/>
    <x v="4"/>
    <n v="3"/>
    <n v="150"/>
    <n v="450"/>
    <n v="18"/>
  </r>
  <r>
    <n v="2733"/>
    <x v="98"/>
    <x v="215"/>
    <x v="2"/>
    <n v="2"/>
    <n v="1000"/>
    <n v="2000"/>
    <n v="22"/>
  </r>
  <r>
    <n v="1765"/>
    <x v="98"/>
    <x v="204"/>
    <x v="5"/>
    <n v="3"/>
    <n v="1500"/>
    <n v="4500"/>
    <n v="74"/>
  </r>
  <r>
    <n v="3344"/>
    <x v="99"/>
    <x v="266"/>
    <x v="1"/>
    <n v="3"/>
    <n v="500"/>
    <n v="1500"/>
    <n v="24"/>
  </r>
  <r>
    <n v="1938"/>
    <x v="99"/>
    <x v="267"/>
    <x v="5"/>
    <n v="2"/>
    <n v="1500"/>
    <n v="3000"/>
    <n v="100"/>
  </r>
  <r>
    <n v="2905"/>
    <x v="99"/>
    <x v="268"/>
    <x v="1"/>
    <n v="2"/>
    <n v="500"/>
    <n v="1000"/>
    <n v="27"/>
  </r>
  <r>
    <n v="1823"/>
    <x v="99"/>
    <x v="186"/>
    <x v="3"/>
    <n v="2"/>
    <n v="400"/>
    <n v="800"/>
    <n v="68"/>
  </r>
  <r>
    <n v="1111"/>
    <x v="99"/>
    <x v="269"/>
    <x v="4"/>
    <n v="5"/>
    <n v="150"/>
    <n v="750"/>
    <n v="31"/>
  </r>
  <r>
    <n v="3000"/>
    <x v="99"/>
    <x v="270"/>
    <x v="5"/>
    <n v="3"/>
    <n v="1500"/>
    <n v="4500"/>
    <n v="61"/>
  </r>
  <r>
    <n v="2901"/>
    <x v="99"/>
    <x v="74"/>
    <x v="2"/>
    <n v="4"/>
    <n v="1000"/>
    <n v="4000"/>
    <n v="80"/>
  </r>
  <r>
    <n v="3380"/>
    <x v="99"/>
    <x v="238"/>
    <x v="4"/>
    <n v="4"/>
    <n v="150"/>
    <n v="600"/>
    <n v="74"/>
  </r>
  <r>
    <n v="3110"/>
    <x v="100"/>
    <x v="271"/>
    <x v="1"/>
    <n v="2"/>
    <n v="500"/>
    <n v="1000"/>
    <n v="48"/>
  </r>
  <r>
    <n v="1016"/>
    <x v="100"/>
    <x v="272"/>
    <x v="5"/>
    <n v="1"/>
    <n v="1500"/>
    <n v="1500"/>
    <n v="98"/>
  </r>
  <r>
    <n v="1522"/>
    <x v="100"/>
    <x v="95"/>
    <x v="0"/>
    <n v="4"/>
    <n v="600"/>
    <n v="2400"/>
    <n v="51"/>
  </r>
  <r>
    <n v="2269"/>
    <x v="100"/>
    <x v="181"/>
    <x v="2"/>
    <n v="5"/>
    <n v="1000"/>
    <n v="5000"/>
    <n v="84"/>
  </r>
  <r>
    <n v="2450"/>
    <x v="100"/>
    <x v="230"/>
    <x v="2"/>
    <n v="3"/>
    <n v="1000"/>
    <n v="3000"/>
    <n v="91"/>
  </r>
  <r>
    <n v="3256"/>
    <x v="100"/>
    <x v="150"/>
    <x v="2"/>
    <n v="3"/>
    <n v="1000"/>
    <n v="3000"/>
    <n v="73"/>
  </r>
  <r>
    <n v="1978"/>
    <x v="100"/>
    <x v="36"/>
    <x v="2"/>
    <n v="1"/>
    <n v="1000"/>
    <n v="1000"/>
    <n v="34"/>
  </r>
  <r>
    <n v="1063"/>
    <x v="100"/>
    <x v="273"/>
    <x v="3"/>
    <n v="2"/>
    <n v="400"/>
    <n v="800"/>
    <n v="86"/>
  </r>
  <r>
    <n v="1793"/>
    <x v="101"/>
    <x v="136"/>
    <x v="3"/>
    <n v="4"/>
    <n v="400"/>
    <n v="1600"/>
    <n v="80"/>
  </r>
  <r>
    <n v="2510"/>
    <x v="101"/>
    <x v="154"/>
    <x v="2"/>
    <n v="2"/>
    <n v="1000"/>
    <n v="2000"/>
    <n v="50"/>
  </r>
  <r>
    <n v="2983"/>
    <x v="101"/>
    <x v="12"/>
    <x v="3"/>
    <n v="3"/>
    <n v="400"/>
    <n v="1200"/>
    <n v="57"/>
  </r>
  <r>
    <n v="1535"/>
    <x v="101"/>
    <x v="187"/>
    <x v="1"/>
    <n v="4"/>
    <n v="500"/>
    <n v="2000"/>
    <n v="65"/>
  </r>
  <r>
    <n v="3480"/>
    <x v="101"/>
    <x v="216"/>
    <x v="3"/>
    <n v="2"/>
    <n v="400"/>
    <n v="800"/>
    <n v="98"/>
  </r>
  <r>
    <n v="2972"/>
    <x v="102"/>
    <x v="53"/>
    <x v="2"/>
    <n v="5"/>
    <n v="1000"/>
    <n v="5000"/>
    <n v="32"/>
  </r>
  <r>
    <n v="1809"/>
    <x v="102"/>
    <x v="150"/>
    <x v="1"/>
    <n v="4"/>
    <n v="500"/>
    <n v="2000"/>
    <n v="50"/>
  </r>
  <r>
    <n v="2051"/>
    <x v="102"/>
    <x v="274"/>
    <x v="2"/>
    <n v="1"/>
    <n v="1000"/>
    <n v="1000"/>
    <n v="93"/>
  </r>
  <r>
    <n v="1649"/>
    <x v="102"/>
    <x v="275"/>
    <x v="5"/>
    <n v="1"/>
    <n v="1500"/>
    <n v="1500"/>
    <n v="90"/>
  </r>
  <r>
    <n v="2695"/>
    <x v="102"/>
    <x v="207"/>
    <x v="3"/>
    <n v="1"/>
    <n v="400"/>
    <n v="400"/>
    <n v="65"/>
  </r>
  <r>
    <n v="1514"/>
    <x v="103"/>
    <x v="113"/>
    <x v="1"/>
    <n v="4"/>
    <n v="500"/>
    <n v="2000"/>
    <n v="37"/>
  </r>
  <r>
    <n v="1371"/>
    <x v="103"/>
    <x v="129"/>
    <x v="5"/>
    <n v="2"/>
    <n v="1500"/>
    <n v="3000"/>
    <n v="44"/>
  </r>
  <r>
    <n v="1988"/>
    <x v="103"/>
    <x v="276"/>
    <x v="1"/>
    <n v="3"/>
    <n v="500"/>
    <n v="1500"/>
    <n v="62"/>
  </r>
  <r>
    <n v="1352"/>
    <x v="103"/>
    <x v="116"/>
    <x v="4"/>
    <n v="2"/>
    <n v="150"/>
    <n v="300"/>
    <n v="58"/>
  </r>
  <r>
    <n v="1075"/>
    <x v="103"/>
    <x v="33"/>
    <x v="0"/>
    <n v="1"/>
    <n v="600"/>
    <n v="600"/>
    <n v="37"/>
  </r>
  <r>
    <n v="3128"/>
    <x v="103"/>
    <x v="45"/>
    <x v="5"/>
    <n v="5"/>
    <n v="1500"/>
    <n v="7500"/>
    <n v="21"/>
  </r>
  <r>
    <n v="1124"/>
    <x v="104"/>
    <x v="277"/>
    <x v="1"/>
    <n v="3"/>
    <n v="500"/>
    <n v="1500"/>
    <n v="70"/>
  </r>
  <r>
    <n v="2440"/>
    <x v="104"/>
    <x v="278"/>
    <x v="3"/>
    <n v="5"/>
    <n v="400"/>
    <n v="2000"/>
    <n v="100"/>
  </r>
  <r>
    <n v="2702"/>
    <x v="104"/>
    <x v="279"/>
    <x v="5"/>
    <n v="2"/>
    <n v="1500"/>
    <n v="3000"/>
    <n v="57"/>
  </r>
  <r>
    <n v="1196"/>
    <x v="104"/>
    <x v="193"/>
    <x v="3"/>
    <n v="5"/>
    <n v="400"/>
    <n v="2000"/>
    <n v="69"/>
  </r>
  <r>
    <n v="1744"/>
    <x v="104"/>
    <x v="137"/>
    <x v="2"/>
    <n v="5"/>
    <n v="1000"/>
    <n v="5000"/>
    <n v="64"/>
  </r>
  <r>
    <n v="2230"/>
    <x v="104"/>
    <x v="280"/>
    <x v="1"/>
    <n v="5"/>
    <n v="500"/>
    <n v="2500"/>
    <n v="33"/>
  </r>
  <r>
    <n v="3219"/>
    <x v="104"/>
    <x v="117"/>
    <x v="0"/>
    <n v="4"/>
    <n v="600"/>
    <n v="2400"/>
    <n v="96"/>
  </r>
  <r>
    <n v="2183"/>
    <x v="105"/>
    <x v="44"/>
    <x v="2"/>
    <n v="1"/>
    <n v="1000"/>
    <n v="1000"/>
    <n v="54"/>
  </r>
  <r>
    <n v="2372"/>
    <x v="105"/>
    <x v="239"/>
    <x v="4"/>
    <n v="1"/>
    <n v="150"/>
    <n v="150"/>
    <n v="89"/>
  </r>
  <r>
    <n v="2430"/>
    <x v="105"/>
    <x v="52"/>
    <x v="5"/>
    <n v="5"/>
    <n v="1500"/>
    <n v="7500"/>
    <n v="65"/>
  </r>
  <r>
    <n v="1501"/>
    <x v="105"/>
    <x v="136"/>
    <x v="4"/>
    <n v="4"/>
    <n v="150"/>
    <n v="600"/>
    <n v="98"/>
  </r>
  <r>
    <n v="2466"/>
    <x v="105"/>
    <x v="223"/>
    <x v="4"/>
    <n v="5"/>
    <n v="150"/>
    <n v="750"/>
    <n v="89"/>
  </r>
  <r>
    <n v="3097"/>
    <x v="105"/>
    <x v="140"/>
    <x v="5"/>
    <n v="2"/>
    <n v="1500"/>
    <n v="3000"/>
    <n v="100"/>
  </r>
  <r>
    <n v="2867"/>
    <x v="106"/>
    <x v="48"/>
    <x v="5"/>
    <n v="4"/>
    <n v="1500"/>
    <n v="6000"/>
    <n v="80"/>
  </r>
  <r>
    <n v="1760"/>
    <x v="106"/>
    <x v="269"/>
    <x v="5"/>
    <n v="2"/>
    <n v="1500"/>
    <n v="3000"/>
    <n v="71"/>
  </r>
  <r>
    <n v="2192"/>
    <x v="106"/>
    <x v="281"/>
    <x v="0"/>
    <n v="5"/>
    <n v="600"/>
    <n v="3000"/>
    <n v="36"/>
  </r>
  <r>
    <n v="1018"/>
    <x v="106"/>
    <x v="31"/>
    <x v="5"/>
    <n v="2"/>
    <n v="1500"/>
    <n v="3000"/>
    <n v="29"/>
  </r>
  <r>
    <n v="1369"/>
    <x v="106"/>
    <x v="282"/>
    <x v="1"/>
    <n v="1"/>
    <n v="500"/>
    <n v="500"/>
    <n v="25"/>
  </r>
  <r>
    <n v="1459"/>
    <x v="106"/>
    <x v="283"/>
    <x v="1"/>
    <n v="1"/>
    <n v="500"/>
    <n v="500"/>
    <n v="21"/>
  </r>
  <r>
    <n v="2791"/>
    <x v="107"/>
    <x v="75"/>
    <x v="5"/>
    <n v="5"/>
    <n v="1500"/>
    <n v="7500"/>
    <n v="69"/>
  </r>
  <r>
    <n v="1789"/>
    <x v="107"/>
    <x v="29"/>
    <x v="5"/>
    <n v="4"/>
    <n v="1500"/>
    <n v="6000"/>
    <n v="80"/>
  </r>
  <r>
    <n v="2467"/>
    <x v="107"/>
    <x v="278"/>
    <x v="4"/>
    <n v="4"/>
    <n v="150"/>
    <n v="600"/>
    <n v="72"/>
  </r>
  <r>
    <n v="2402"/>
    <x v="107"/>
    <x v="103"/>
    <x v="0"/>
    <n v="1"/>
    <n v="600"/>
    <n v="600"/>
    <n v="50"/>
  </r>
  <r>
    <n v="3383"/>
    <x v="107"/>
    <x v="284"/>
    <x v="2"/>
    <n v="3"/>
    <n v="1000"/>
    <n v="3000"/>
    <n v="43"/>
  </r>
  <r>
    <n v="1398"/>
    <x v="107"/>
    <x v="253"/>
    <x v="2"/>
    <n v="3"/>
    <n v="1000"/>
    <n v="3000"/>
    <n v="25"/>
  </r>
  <r>
    <n v="3157"/>
    <x v="107"/>
    <x v="285"/>
    <x v="5"/>
    <n v="1"/>
    <n v="1500"/>
    <n v="1500"/>
    <n v="95"/>
  </r>
  <r>
    <n v="1815"/>
    <x v="107"/>
    <x v="235"/>
    <x v="3"/>
    <n v="3"/>
    <n v="400"/>
    <n v="1200"/>
    <n v="77"/>
  </r>
  <r>
    <n v="2653"/>
    <x v="107"/>
    <x v="286"/>
    <x v="2"/>
    <n v="5"/>
    <n v="1000"/>
    <n v="5000"/>
    <n v="32"/>
  </r>
  <r>
    <n v="2586"/>
    <x v="108"/>
    <x v="173"/>
    <x v="4"/>
    <n v="4"/>
    <n v="150"/>
    <n v="600"/>
    <n v="25"/>
  </r>
  <r>
    <n v="1844"/>
    <x v="108"/>
    <x v="8"/>
    <x v="1"/>
    <n v="4"/>
    <n v="500"/>
    <n v="2000"/>
    <n v="63"/>
  </r>
  <r>
    <n v="3123"/>
    <x v="108"/>
    <x v="287"/>
    <x v="3"/>
    <n v="1"/>
    <n v="400"/>
    <n v="400"/>
    <n v="50"/>
  </r>
  <r>
    <n v="1443"/>
    <x v="108"/>
    <x v="288"/>
    <x v="3"/>
    <n v="4"/>
    <n v="400"/>
    <n v="1600"/>
    <n v="45"/>
  </r>
  <r>
    <n v="1848"/>
    <x v="108"/>
    <x v="219"/>
    <x v="5"/>
    <n v="4"/>
    <n v="1500"/>
    <n v="6000"/>
    <n v="36"/>
  </r>
  <r>
    <n v="2578"/>
    <x v="108"/>
    <x v="282"/>
    <x v="2"/>
    <n v="2"/>
    <n v="1000"/>
    <n v="2000"/>
    <n v="26"/>
  </r>
  <r>
    <n v="1274"/>
    <x v="109"/>
    <x v="81"/>
    <x v="2"/>
    <n v="4"/>
    <n v="1000"/>
    <n v="4000"/>
    <n v="86"/>
  </r>
  <r>
    <n v="3196"/>
    <x v="109"/>
    <x v="289"/>
    <x v="5"/>
    <n v="3"/>
    <n v="1500"/>
    <n v="4500"/>
    <n v="24"/>
  </r>
  <r>
    <n v="1036"/>
    <x v="109"/>
    <x v="203"/>
    <x v="1"/>
    <n v="3"/>
    <n v="500"/>
    <n v="1500"/>
    <n v="70"/>
  </r>
  <r>
    <n v="1356"/>
    <x v="109"/>
    <x v="184"/>
    <x v="3"/>
    <n v="2"/>
    <n v="400"/>
    <n v="800"/>
    <n v="19"/>
  </r>
  <r>
    <n v="3001"/>
    <x v="109"/>
    <x v="255"/>
    <x v="3"/>
    <n v="4"/>
    <n v="400"/>
    <n v="1600"/>
    <n v="79"/>
  </r>
  <r>
    <n v="1968"/>
    <x v="109"/>
    <x v="239"/>
    <x v="0"/>
    <n v="1"/>
    <n v="600"/>
    <n v="600"/>
    <n v="61"/>
  </r>
  <r>
    <n v="1766"/>
    <x v="110"/>
    <x v="85"/>
    <x v="0"/>
    <n v="1"/>
    <n v="600"/>
    <n v="600"/>
    <n v="28"/>
  </r>
  <r>
    <n v="1350"/>
    <x v="110"/>
    <x v="97"/>
    <x v="2"/>
    <n v="4"/>
    <n v="1000"/>
    <n v="4000"/>
    <n v="91"/>
  </r>
  <r>
    <n v="2906"/>
    <x v="110"/>
    <x v="224"/>
    <x v="4"/>
    <n v="1"/>
    <n v="150"/>
    <n v="150"/>
    <n v="99"/>
  </r>
  <r>
    <n v="2954"/>
    <x v="110"/>
    <x v="234"/>
    <x v="0"/>
    <n v="4"/>
    <n v="600"/>
    <n v="2400"/>
    <n v="60"/>
  </r>
  <r>
    <n v="3202"/>
    <x v="110"/>
    <x v="290"/>
    <x v="3"/>
    <n v="3"/>
    <n v="400"/>
    <n v="1200"/>
    <n v="21"/>
  </r>
  <r>
    <n v="2117"/>
    <x v="110"/>
    <x v="291"/>
    <x v="3"/>
    <n v="3"/>
    <n v="400"/>
    <n v="1200"/>
    <n v="77"/>
  </r>
  <r>
    <n v="1242"/>
    <x v="110"/>
    <x v="34"/>
    <x v="3"/>
    <n v="2"/>
    <n v="400"/>
    <n v="800"/>
    <n v="59"/>
  </r>
  <r>
    <n v="1049"/>
    <x v="111"/>
    <x v="292"/>
    <x v="0"/>
    <n v="3"/>
    <n v="600"/>
    <n v="1800"/>
    <n v="74"/>
  </r>
  <r>
    <n v="3261"/>
    <x v="111"/>
    <x v="293"/>
    <x v="4"/>
    <n v="2"/>
    <n v="150"/>
    <n v="300"/>
    <n v="21"/>
  </r>
  <r>
    <n v="1306"/>
    <x v="111"/>
    <x v="174"/>
    <x v="1"/>
    <n v="3"/>
    <n v="500"/>
    <n v="1500"/>
    <n v="62"/>
  </r>
  <r>
    <n v="1140"/>
    <x v="111"/>
    <x v="39"/>
    <x v="5"/>
    <n v="2"/>
    <n v="1500"/>
    <n v="3000"/>
    <n v="31"/>
  </r>
  <r>
    <n v="2085"/>
    <x v="112"/>
    <x v="221"/>
    <x v="0"/>
    <n v="1"/>
    <n v="600"/>
    <n v="600"/>
    <n v="55"/>
  </r>
  <r>
    <n v="3223"/>
    <x v="112"/>
    <x v="180"/>
    <x v="2"/>
    <n v="4"/>
    <n v="1000"/>
    <n v="4000"/>
    <n v="89"/>
  </r>
  <r>
    <n v="3200"/>
    <x v="112"/>
    <x v="294"/>
    <x v="1"/>
    <n v="4"/>
    <n v="500"/>
    <n v="2000"/>
    <n v="72"/>
  </r>
  <r>
    <n v="2023"/>
    <x v="113"/>
    <x v="57"/>
    <x v="0"/>
    <n v="4"/>
    <n v="600"/>
    <n v="2400"/>
    <n v="49"/>
  </r>
  <r>
    <n v="3047"/>
    <x v="113"/>
    <x v="183"/>
    <x v="4"/>
    <n v="5"/>
    <n v="150"/>
    <n v="750"/>
    <n v="29"/>
  </r>
  <r>
    <n v="3033"/>
    <x v="113"/>
    <x v="134"/>
    <x v="3"/>
    <n v="2"/>
    <n v="400"/>
    <n v="800"/>
    <n v="83"/>
  </r>
  <r>
    <n v="1477"/>
    <x v="113"/>
    <x v="295"/>
    <x v="4"/>
    <n v="4"/>
    <n v="150"/>
    <n v="600"/>
    <n v="57"/>
  </r>
  <r>
    <n v="2636"/>
    <x v="113"/>
    <x v="4"/>
    <x v="4"/>
    <n v="4"/>
    <n v="150"/>
    <n v="600"/>
    <n v="83"/>
  </r>
  <r>
    <n v="2494"/>
    <x v="113"/>
    <x v="296"/>
    <x v="5"/>
    <n v="5"/>
    <n v="1500"/>
    <n v="7500"/>
    <n v="84"/>
  </r>
  <r>
    <n v="2018"/>
    <x v="113"/>
    <x v="289"/>
    <x v="5"/>
    <n v="3"/>
    <n v="1500"/>
    <n v="4500"/>
    <n v="38"/>
  </r>
  <r>
    <n v="1966"/>
    <x v="113"/>
    <x v="109"/>
    <x v="3"/>
    <n v="4"/>
    <n v="400"/>
    <n v="1600"/>
    <n v="26"/>
  </r>
  <r>
    <n v="1303"/>
    <x v="114"/>
    <x v="124"/>
    <x v="3"/>
    <n v="2"/>
    <n v="400"/>
    <n v="800"/>
    <n v="74"/>
  </r>
  <r>
    <n v="2408"/>
    <x v="114"/>
    <x v="4"/>
    <x v="4"/>
    <n v="1"/>
    <n v="150"/>
    <n v="150"/>
    <n v="77"/>
  </r>
  <r>
    <n v="2417"/>
    <x v="114"/>
    <x v="76"/>
    <x v="1"/>
    <n v="5"/>
    <n v="500"/>
    <n v="2500"/>
    <n v="51"/>
  </r>
  <r>
    <n v="3312"/>
    <x v="114"/>
    <x v="203"/>
    <x v="1"/>
    <n v="2"/>
    <n v="500"/>
    <n v="1000"/>
    <n v="81"/>
  </r>
  <r>
    <n v="1561"/>
    <x v="114"/>
    <x v="149"/>
    <x v="2"/>
    <n v="2"/>
    <n v="1000"/>
    <n v="2000"/>
    <n v="64"/>
  </r>
  <r>
    <n v="1149"/>
    <x v="115"/>
    <x v="16"/>
    <x v="1"/>
    <n v="4"/>
    <n v="500"/>
    <n v="2000"/>
    <n v="29"/>
  </r>
  <r>
    <n v="1326"/>
    <x v="115"/>
    <x v="148"/>
    <x v="3"/>
    <n v="1"/>
    <n v="400"/>
    <n v="400"/>
    <n v="99"/>
  </r>
  <r>
    <n v="2991"/>
    <x v="115"/>
    <x v="297"/>
    <x v="3"/>
    <n v="4"/>
    <n v="400"/>
    <n v="1600"/>
    <n v="76"/>
  </r>
  <r>
    <n v="1209"/>
    <x v="116"/>
    <x v="294"/>
    <x v="1"/>
    <n v="3"/>
    <n v="500"/>
    <n v="1500"/>
    <n v="50"/>
  </r>
  <r>
    <n v="1234"/>
    <x v="116"/>
    <x v="92"/>
    <x v="4"/>
    <n v="5"/>
    <n v="150"/>
    <n v="750"/>
    <n v="55"/>
  </r>
  <r>
    <n v="3082"/>
    <x v="117"/>
    <x v="125"/>
    <x v="1"/>
    <n v="4"/>
    <n v="500"/>
    <n v="2000"/>
    <n v="50"/>
  </r>
  <r>
    <n v="1643"/>
    <x v="117"/>
    <x v="285"/>
    <x v="3"/>
    <n v="1"/>
    <n v="400"/>
    <n v="400"/>
    <n v="48"/>
  </r>
  <r>
    <n v="1170"/>
    <x v="117"/>
    <x v="265"/>
    <x v="2"/>
    <n v="2"/>
    <n v="1000"/>
    <n v="2000"/>
    <n v="71"/>
  </r>
  <r>
    <n v="1742"/>
    <x v="118"/>
    <x v="178"/>
    <x v="5"/>
    <n v="5"/>
    <n v="1500"/>
    <n v="7500"/>
    <n v="100"/>
  </r>
  <r>
    <n v="1388"/>
    <x v="118"/>
    <x v="298"/>
    <x v="5"/>
    <n v="2"/>
    <n v="1500"/>
    <n v="3000"/>
    <n v="57"/>
  </r>
  <r>
    <n v="2697"/>
    <x v="118"/>
    <x v="299"/>
    <x v="2"/>
    <n v="2"/>
    <n v="1000"/>
    <n v="2000"/>
    <n v="24"/>
  </r>
  <r>
    <n v="2236"/>
    <x v="118"/>
    <x v="168"/>
    <x v="5"/>
    <n v="2"/>
    <n v="1500"/>
    <n v="3000"/>
    <n v="100"/>
  </r>
  <r>
    <n v="3167"/>
    <x v="118"/>
    <x v="46"/>
    <x v="1"/>
    <n v="4"/>
    <n v="500"/>
    <n v="2000"/>
    <n v="27"/>
  </r>
  <r>
    <n v="2446"/>
    <x v="118"/>
    <x v="8"/>
    <x v="1"/>
    <n v="4"/>
    <n v="500"/>
    <n v="2000"/>
    <n v="27"/>
  </r>
  <r>
    <n v="3489"/>
    <x v="119"/>
    <x v="195"/>
    <x v="1"/>
    <n v="4"/>
    <n v="500"/>
    <n v="2000"/>
    <n v="90"/>
  </r>
  <r>
    <n v="3419"/>
    <x v="119"/>
    <x v="33"/>
    <x v="4"/>
    <n v="4"/>
    <n v="150"/>
    <n v="600"/>
    <n v="28"/>
  </r>
  <r>
    <n v="1769"/>
    <x v="119"/>
    <x v="263"/>
    <x v="1"/>
    <n v="4"/>
    <n v="500"/>
    <n v="2000"/>
    <n v="46"/>
  </r>
  <r>
    <n v="1725"/>
    <x v="120"/>
    <x v="208"/>
    <x v="5"/>
    <n v="4"/>
    <n v="1500"/>
    <n v="6000"/>
    <n v="65"/>
  </r>
  <r>
    <n v="2976"/>
    <x v="120"/>
    <x v="300"/>
    <x v="5"/>
    <n v="1"/>
    <n v="1500"/>
    <n v="1500"/>
    <n v="87"/>
  </r>
  <r>
    <n v="2783"/>
    <x v="120"/>
    <x v="165"/>
    <x v="3"/>
    <n v="5"/>
    <n v="400"/>
    <n v="2000"/>
    <n v="44"/>
  </r>
  <r>
    <n v="2583"/>
    <x v="120"/>
    <x v="104"/>
    <x v="2"/>
    <n v="1"/>
    <n v="1000"/>
    <n v="1000"/>
    <n v="36"/>
  </r>
  <r>
    <n v="2808"/>
    <x v="120"/>
    <x v="94"/>
    <x v="0"/>
    <n v="4"/>
    <n v="600"/>
    <n v="2400"/>
    <n v="62"/>
  </r>
  <r>
    <n v="2860"/>
    <x v="121"/>
    <x v="250"/>
    <x v="4"/>
    <n v="1"/>
    <n v="150"/>
    <n v="150"/>
    <n v="18"/>
  </r>
  <r>
    <n v="2645"/>
    <x v="121"/>
    <x v="228"/>
    <x v="3"/>
    <n v="5"/>
    <n v="400"/>
    <n v="2000"/>
    <n v="52"/>
  </r>
  <r>
    <n v="2145"/>
    <x v="121"/>
    <x v="104"/>
    <x v="3"/>
    <n v="1"/>
    <n v="400"/>
    <n v="400"/>
    <n v="99"/>
  </r>
  <r>
    <n v="2224"/>
    <x v="121"/>
    <x v="301"/>
    <x v="0"/>
    <n v="2"/>
    <n v="600"/>
    <n v="1200"/>
    <n v="44"/>
  </r>
  <r>
    <n v="3352"/>
    <x v="121"/>
    <x v="24"/>
    <x v="0"/>
    <n v="3"/>
    <n v="600"/>
    <n v="1800"/>
    <n v="47"/>
  </r>
  <r>
    <n v="3092"/>
    <x v="121"/>
    <x v="287"/>
    <x v="0"/>
    <n v="3"/>
    <n v="600"/>
    <n v="1800"/>
    <n v="26"/>
  </r>
  <r>
    <n v="1595"/>
    <x v="121"/>
    <x v="302"/>
    <x v="4"/>
    <n v="4"/>
    <n v="150"/>
    <n v="600"/>
    <n v="75"/>
  </r>
  <r>
    <n v="2744"/>
    <x v="122"/>
    <x v="303"/>
    <x v="3"/>
    <n v="3"/>
    <n v="400"/>
    <n v="1200"/>
    <n v="96"/>
  </r>
  <r>
    <n v="3431"/>
    <x v="122"/>
    <x v="292"/>
    <x v="4"/>
    <n v="3"/>
    <n v="150"/>
    <n v="450"/>
    <n v="59"/>
  </r>
  <r>
    <n v="2612"/>
    <x v="122"/>
    <x v="87"/>
    <x v="5"/>
    <n v="3"/>
    <n v="1500"/>
    <n v="4500"/>
    <n v="35"/>
  </r>
  <r>
    <n v="1214"/>
    <x v="122"/>
    <x v="304"/>
    <x v="2"/>
    <n v="3"/>
    <n v="1000"/>
    <n v="3000"/>
    <n v="94"/>
  </r>
  <r>
    <n v="1726"/>
    <x v="122"/>
    <x v="30"/>
    <x v="3"/>
    <n v="4"/>
    <n v="400"/>
    <n v="1600"/>
    <n v="56"/>
  </r>
  <r>
    <n v="1589"/>
    <x v="122"/>
    <x v="305"/>
    <x v="2"/>
    <n v="4"/>
    <n v="1000"/>
    <n v="4000"/>
    <n v="44"/>
  </r>
  <r>
    <n v="1871"/>
    <x v="122"/>
    <x v="306"/>
    <x v="3"/>
    <n v="3"/>
    <n v="400"/>
    <n v="1200"/>
    <n v="72"/>
  </r>
  <r>
    <n v="1247"/>
    <x v="123"/>
    <x v="250"/>
    <x v="2"/>
    <n v="1"/>
    <n v="1000"/>
    <n v="1000"/>
    <n v="23"/>
  </r>
  <r>
    <n v="2148"/>
    <x v="123"/>
    <x v="66"/>
    <x v="2"/>
    <n v="2"/>
    <n v="1000"/>
    <n v="2000"/>
    <n v="20"/>
  </r>
  <r>
    <n v="3149"/>
    <x v="123"/>
    <x v="46"/>
    <x v="2"/>
    <n v="5"/>
    <n v="1000"/>
    <n v="5000"/>
    <n v="57"/>
  </r>
  <r>
    <n v="1160"/>
    <x v="123"/>
    <x v="307"/>
    <x v="3"/>
    <n v="4"/>
    <n v="400"/>
    <n v="1600"/>
    <n v="95"/>
  </r>
  <r>
    <n v="2630"/>
    <x v="123"/>
    <x v="166"/>
    <x v="2"/>
    <n v="2"/>
    <n v="1000"/>
    <n v="2000"/>
    <n v="99"/>
  </r>
  <r>
    <n v="1135"/>
    <x v="124"/>
    <x v="266"/>
    <x v="2"/>
    <n v="1"/>
    <n v="1000"/>
    <n v="1000"/>
    <n v="78"/>
  </r>
  <r>
    <n v="1637"/>
    <x v="124"/>
    <x v="121"/>
    <x v="4"/>
    <n v="3"/>
    <n v="150"/>
    <n v="450"/>
    <n v="64"/>
  </r>
  <r>
    <n v="1820"/>
    <x v="124"/>
    <x v="280"/>
    <x v="1"/>
    <n v="1"/>
    <n v="500"/>
    <n v="500"/>
    <n v="81"/>
  </r>
  <r>
    <n v="2034"/>
    <x v="124"/>
    <x v="308"/>
    <x v="4"/>
    <n v="3"/>
    <n v="150"/>
    <n v="450"/>
    <n v="64"/>
  </r>
  <r>
    <n v="3499"/>
    <x v="124"/>
    <x v="276"/>
    <x v="3"/>
    <n v="2"/>
    <n v="400"/>
    <n v="800"/>
    <n v="65"/>
  </r>
  <r>
    <n v="1431"/>
    <x v="124"/>
    <x v="264"/>
    <x v="3"/>
    <n v="4"/>
    <n v="400"/>
    <n v="1600"/>
    <n v="19"/>
  </r>
  <r>
    <n v="2056"/>
    <x v="125"/>
    <x v="14"/>
    <x v="5"/>
    <n v="3"/>
    <n v="1500"/>
    <n v="4500"/>
    <n v="36"/>
  </r>
  <r>
    <n v="1729"/>
    <x v="125"/>
    <x v="290"/>
    <x v="1"/>
    <n v="1"/>
    <n v="500"/>
    <n v="500"/>
    <n v="68"/>
  </r>
  <r>
    <n v="2216"/>
    <x v="125"/>
    <x v="309"/>
    <x v="1"/>
    <n v="5"/>
    <n v="500"/>
    <n v="2500"/>
    <n v="19"/>
  </r>
  <r>
    <n v="2476"/>
    <x v="125"/>
    <x v="13"/>
    <x v="4"/>
    <n v="1"/>
    <n v="150"/>
    <n v="150"/>
    <n v="19"/>
  </r>
  <r>
    <n v="1810"/>
    <x v="125"/>
    <x v="288"/>
    <x v="1"/>
    <n v="3"/>
    <n v="500"/>
    <n v="1500"/>
    <n v="28"/>
  </r>
  <r>
    <n v="2075"/>
    <x v="125"/>
    <x v="70"/>
    <x v="4"/>
    <n v="2"/>
    <n v="150"/>
    <n v="300"/>
    <n v="80"/>
  </r>
  <r>
    <n v="2355"/>
    <x v="125"/>
    <x v="310"/>
    <x v="0"/>
    <n v="2"/>
    <n v="600"/>
    <n v="1200"/>
    <n v="32"/>
  </r>
  <r>
    <n v="1345"/>
    <x v="126"/>
    <x v="118"/>
    <x v="0"/>
    <n v="4"/>
    <n v="600"/>
    <n v="2400"/>
    <n v="25"/>
  </r>
  <r>
    <n v="1503"/>
    <x v="126"/>
    <x v="231"/>
    <x v="3"/>
    <n v="4"/>
    <n v="400"/>
    <n v="1600"/>
    <n v="19"/>
  </r>
  <r>
    <n v="1248"/>
    <x v="126"/>
    <x v="311"/>
    <x v="5"/>
    <n v="2"/>
    <n v="1500"/>
    <n v="3000"/>
    <n v="92"/>
  </r>
  <r>
    <n v="2673"/>
    <x v="126"/>
    <x v="143"/>
    <x v="0"/>
    <n v="4"/>
    <n v="600"/>
    <n v="2400"/>
    <n v="65"/>
  </r>
  <r>
    <n v="2166"/>
    <x v="126"/>
    <x v="65"/>
    <x v="2"/>
    <n v="2"/>
    <n v="1000"/>
    <n v="2000"/>
    <n v="31"/>
  </r>
  <r>
    <n v="2293"/>
    <x v="127"/>
    <x v="312"/>
    <x v="1"/>
    <n v="2"/>
    <n v="500"/>
    <n v="1000"/>
    <n v="58"/>
  </r>
  <r>
    <n v="2109"/>
    <x v="127"/>
    <x v="236"/>
    <x v="3"/>
    <n v="3"/>
    <n v="400"/>
    <n v="1200"/>
    <n v="64"/>
  </r>
  <r>
    <n v="1718"/>
    <x v="127"/>
    <x v="40"/>
    <x v="0"/>
    <n v="4"/>
    <n v="600"/>
    <n v="2400"/>
    <n v="81"/>
  </r>
  <r>
    <n v="2080"/>
    <x v="127"/>
    <x v="310"/>
    <x v="5"/>
    <n v="3"/>
    <n v="1500"/>
    <n v="4500"/>
    <n v="82"/>
  </r>
  <r>
    <n v="2043"/>
    <x v="127"/>
    <x v="232"/>
    <x v="1"/>
    <n v="3"/>
    <n v="500"/>
    <n v="1500"/>
    <n v="67"/>
  </r>
  <r>
    <n v="1433"/>
    <x v="127"/>
    <x v="161"/>
    <x v="4"/>
    <n v="4"/>
    <n v="150"/>
    <n v="600"/>
    <n v="40"/>
  </r>
  <r>
    <n v="2238"/>
    <x v="127"/>
    <x v="279"/>
    <x v="1"/>
    <n v="5"/>
    <n v="500"/>
    <n v="2500"/>
    <n v="72"/>
  </r>
  <r>
    <n v="2763"/>
    <x v="127"/>
    <x v="110"/>
    <x v="5"/>
    <n v="5"/>
    <n v="1500"/>
    <n v="7500"/>
    <n v="84"/>
  </r>
  <r>
    <n v="2970"/>
    <x v="127"/>
    <x v="226"/>
    <x v="5"/>
    <n v="5"/>
    <n v="1500"/>
    <n v="7500"/>
    <n v="90"/>
  </r>
  <r>
    <n v="1581"/>
    <x v="128"/>
    <x v="313"/>
    <x v="2"/>
    <n v="2"/>
    <n v="1000"/>
    <n v="2000"/>
    <n v="83"/>
  </r>
  <r>
    <n v="1669"/>
    <x v="128"/>
    <x v="241"/>
    <x v="3"/>
    <n v="4"/>
    <n v="400"/>
    <n v="1600"/>
    <n v="24"/>
  </r>
  <r>
    <n v="1051"/>
    <x v="129"/>
    <x v="145"/>
    <x v="0"/>
    <n v="4"/>
    <n v="600"/>
    <n v="2400"/>
    <n v="68"/>
  </r>
  <r>
    <n v="2629"/>
    <x v="129"/>
    <x v="80"/>
    <x v="0"/>
    <n v="5"/>
    <n v="600"/>
    <n v="3000"/>
    <n v="70"/>
  </r>
  <r>
    <n v="3412"/>
    <x v="129"/>
    <x v="296"/>
    <x v="3"/>
    <n v="5"/>
    <n v="400"/>
    <n v="2000"/>
    <n v="22"/>
  </r>
  <r>
    <n v="1828"/>
    <x v="129"/>
    <x v="124"/>
    <x v="5"/>
    <n v="1"/>
    <n v="1500"/>
    <n v="1500"/>
    <n v="88"/>
  </r>
  <r>
    <n v="1285"/>
    <x v="130"/>
    <x v="260"/>
    <x v="3"/>
    <n v="5"/>
    <n v="400"/>
    <n v="2000"/>
    <n v="37"/>
  </r>
  <r>
    <n v="2727"/>
    <x v="130"/>
    <x v="123"/>
    <x v="4"/>
    <n v="1"/>
    <n v="150"/>
    <n v="150"/>
    <n v="89"/>
  </r>
  <r>
    <n v="3252"/>
    <x v="130"/>
    <x v="314"/>
    <x v="3"/>
    <n v="1"/>
    <n v="400"/>
    <n v="400"/>
    <n v="56"/>
  </r>
  <r>
    <n v="1768"/>
    <x v="131"/>
    <x v="178"/>
    <x v="5"/>
    <n v="1"/>
    <n v="1500"/>
    <n v="1500"/>
    <n v="23"/>
  </r>
  <r>
    <n v="1223"/>
    <x v="131"/>
    <x v="234"/>
    <x v="3"/>
    <n v="2"/>
    <n v="400"/>
    <n v="800"/>
    <n v="47"/>
  </r>
  <r>
    <n v="3015"/>
    <x v="131"/>
    <x v="67"/>
    <x v="1"/>
    <n v="3"/>
    <n v="500"/>
    <n v="1500"/>
    <n v="80"/>
  </r>
  <r>
    <n v="1905"/>
    <x v="131"/>
    <x v="49"/>
    <x v="3"/>
    <n v="3"/>
    <n v="400"/>
    <n v="1200"/>
    <n v="34"/>
  </r>
  <r>
    <n v="2535"/>
    <x v="131"/>
    <x v="314"/>
    <x v="1"/>
    <n v="2"/>
    <n v="500"/>
    <n v="1000"/>
    <n v="33"/>
  </r>
  <r>
    <n v="3285"/>
    <x v="131"/>
    <x v="292"/>
    <x v="4"/>
    <n v="3"/>
    <n v="150"/>
    <n v="450"/>
    <n v="48"/>
  </r>
  <r>
    <n v="2721"/>
    <x v="132"/>
    <x v="90"/>
    <x v="4"/>
    <n v="3"/>
    <n v="150"/>
    <n v="450"/>
    <n v="62"/>
  </r>
  <r>
    <n v="2040"/>
    <x v="132"/>
    <x v="1"/>
    <x v="5"/>
    <n v="4"/>
    <n v="1500"/>
    <n v="6000"/>
    <n v="23"/>
  </r>
  <r>
    <n v="3341"/>
    <x v="132"/>
    <x v="314"/>
    <x v="2"/>
    <n v="2"/>
    <n v="1000"/>
    <n v="2000"/>
    <n v="70"/>
  </r>
  <r>
    <n v="2027"/>
    <x v="132"/>
    <x v="232"/>
    <x v="1"/>
    <n v="4"/>
    <n v="500"/>
    <n v="2000"/>
    <n v="99"/>
  </r>
  <r>
    <n v="3466"/>
    <x v="132"/>
    <x v="281"/>
    <x v="2"/>
    <n v="3"/>
    <n v="1000"/>
    <n v="3000"/>
    <n v="91"/>
  </r>
  <r>
    <n v="1425"/>
    <x v="132"/>
    <x v="60"/>
    <x v="4"/>
    <n v="4"/>
    <n v="150"/>
    <n v="600"/>
    <n v="40"/>
  </r>
  <r>
    <n v="2699"/>
    <x v="133"/>
    <x v="224"/>
    <x v="0"/>
    <n v="2"/>
    <n v="600"/>
    <n v="1200"/>
    <n v="59"/>
  </r>
  <r>
    <n v="2042"/>
    <x v="133"/>
    <x v="315"/>
    <x v="2"/>
    <n v="3"/>
    <n v="1000"/>
    <n v="3000"/>
    <n v="81"/>
  </r>
  <r>
    <n v="1943"/>
    <x v="133"/>
    <x v="237"/>
    <x v="2"/>
    <n v="3"/>
    <n v="1000"/>
    <n v="3000"/>
    <n v="95"/>
  </r>
  <r>
    <n v="1615"/>
    <x v="134"/>
    <x v="71"/>
    <x v="2"/>
    <n v="2"/>
    <n v="1000"/>
    <n v="2000"/>
    <n v="64"/>
  </r>
  <r>
    <n v="1276"/>
    <x v="134"/>
    <x v="232"/>
    <x v="0"/>
    <n v="3"/>
    <n v="600"/>
    <n v="1800"/>
    <n v="95"/>
  </r>
  <r>
    <n v="3213"/>
    <x v="134"/>
    <x v="71"/>
    <x v="5"/>
    <n v="1"/>
    <n v="1500"/>
    <n v="1500"/>
    <n v="75"/>
  </r>
  <r>
    <n v="1074"/>
    <x v="134"/>
    <x v="290"/>
    <x v="2"/>
    <n v="4"/>
    <n v="1000"/>
    <n v="4000"/>
    <n v="93"/>
  </r>
  <r>
    <n v="1559"/>
    <x v="135"/>
    <x v="193"/>
    <x v="4"/>
    <n v="5"/>
    <n v="150"/>
    <n v="750"/>
    <n v="23"/>
  </r>
  <r>
    <n v="2082"/>
    <x v="135"/>
    <x v="211"/>
    <x v="5"/>
    <n v="3"/>
    <n v="1500"/>
    <n v="4500"/>
    <n v="55"/>
  </r>
  <r>
    <n v="1131"/>
    <x v="135"/>
    <x v="3"/>
    <x v="1"/>
    <n v="1"/>
    <n v="500"/>
    <n v="500"/>
    <n v="77"/>
  </r>
  <r>
    <n v="3152"/>
    <x v="135"/>
    <x v="259"/>
    <x v="0"/>
    <n v="4"/>
    <n v="600"/>
    <n v="2400"/>
    <n v="40"/>
  </r>
  <r>
    <n v="3216"/>
    <x v="135"/>
    <x v="316"/>
    <x v="5"/>
    <n v="3"/>
    <n v="1500"/>
    <n v="4500"/>
    <n v="78"/>
  </r>
  <r>
    <n v="3236"/>
    <x v="135"/>
    <x v="118"/>
    <x v="1"/>
    <n v="5"/>
    <n v="500"/>
    <n v="2500"/>
    <n v="93"/>
  </r>
  <r>
    <n v="2003"/>
    <x v="136"/>
    <x v="176"/>
    <x v="2"/>
    <n v="1"/>
    <n v="1000"/>
    <n v="1000"/>
    <n v="59"/>
  </r>
  <r>
    <n v="1530"/>
    <x v="136"/>
    <x v="274"/>
    <x v="1"/>
    <n v="2"/>
    <n v="500"/>
    <n v="1000"/>
    <n v="25"/>
  </r>
  <r>
    <n v="3386"/>
    <x v="136"/>
    <x v="124"/>
    <x v="0"/>
    <n v="2"/>
    <n v="600"/>
    <n v="1200"/>
    <n v="65"/>
  </r>
  <r>
    <n v="2826"/>
    <x v="136"/>
    <x v="194"/>
    <x v="2"/>
    <n v="2"/>
    <n v="1000"/>
    <n v="2000"/>
    <n v="63"/>
  </r>
  <r>
    <n v="2318"/>
    <x v="137"/>
    <x v="111"/>
    <x v="0"/>
    <n v="1"/>
    <n v="600"/>
    <n v="600"/>
    <n v="96"/>
  </r>
  <r>
    <n v="1864"/>
    <x v="137"/>
    <x v="232"/>
    <x v="5"/>
    <n v="1"/>
    <n v="1500"/>
    <n v="1500"/>
    <n v="34"/>
  </r>
  <r>
    <n v="2625"/>
    <x v="137"/>
    <x v="242"/>
    <x v="0"/>
    <n v="1"/>
    <n v="600"/>
    <n v="600"/>
    <n v="62"/>
  </r>
  <r>
    <n v="2595"/>
    <x v="138"/>
    <x v="261"/>
    <x v="3"/>
    <n v="5"/>
    <n v="400"/>
    <n v="2000"/>
    <n v="27"/>
  </r>
  <r>
    <n v="1748"/>
    <x v="138"/>
    <x v="118"/>
    <x v="4"/>
    <n v="4"/>
    <n v="150"/>
    <n v="600"/>
    <n v="86"/>
  </r>
  <r>
    <n v="1105"/>
    <x v="138"/>
    <x v="174"/>
    <x v="0"/>
    <n v="2"/>
    <n v="600"/>
    <n v="1200"/>
    <n v="36"/>
  </r>
  <r>
    <n v="1945"/>
    <x v="138"/>
    <x v="232"/>
    <x v="0"/>
    <n v="5"/>
    <n v="600"/>
    <n v="3000"/>
    <n v="33"/>
  </r>
  <r>
    <n v="2829"/>
    <x v="138"/>
    <x v="131"/>
    <x v="3"/>
    <n v="1"/>
    <n v="400"/>
    <n v="400"/>
    <n v="57"/>
  </r>
  <r>
    <n v="2650"/>
    <x v="138"/>
    <x v="76"/>
    <x v="3"/>
    <n v="5"/>
    <n v="400"/>
    <n v="2000"/>
    <n v="55"/>
  </r>
  <r>
    <n v="3279"/>
    <x v="138"/>
    <x v="317"/>
    <x v="3"/>
    <n v="5"/>
    <n v="400"/>
    <n v="2000"/>
    <n v="50"/>
  </r>
  <r>
    <n v="3416"/>
    <x v="138"/>
    <x v="244"/>
    <x v="4"/>
    <n v="4"/>
    <n v="150"/>
    <n v="600"/>
    <n v="20"/>
  </r>
  <r>
    <n v="1995"/>
    <x v="139"/>
    <x v="38"/>
    <x v="1"/>
    <n v="2"/>
    <n v="500"/>
    <n v="1000"/>
    <n v="56"/>
  </r>
  <r>
    <n v="1727"/>
    <x v="139"/>
    <x v="318"/>
    <x v="5"/>
    <n v="4"/>
    <n v="1500"/>
    <n v="6000"/>
    <n v="28"/>
  </r>
  <r>
    <n v="2305"/>
    <x v="139"/>
    <x v="319"/>
    <x v="3"/>
    <n v="3"/>
    <n v="400"/>
    <n v="1200"/>
    <n v="99"/>
  </r>
  <r>
    <n v="2656"/>
    <x v="140"/>
    <x v="320"/>
    <x v="1"/>
    <n v="1"/>
    <n v="500"/>
    <n v="500"/>
    <n v="52"/>
  </r>
  <r>
    <n v="2325"/>
    <x v="140"/>
    <x v="321"/>
    <x v="4"/>
    <n v="5"/>
    <n v="150"/>
    <n v="750"/>
    <n v="96"/>
  </r>
  <r>
    <n v="1126"/>
    <x v="140"/>
    <x v="322"/>
    <x v="4"/>
    <n v="2"/>
    <n v="150"/>
    <n v="300"/>
    <n v="51"/>
  </r>
  <r>
    <n v="2312"/>
    <x v="140"/>
    <x v="136"/>
    <x v="3"/>
    <n v="5"/>
    <n v="400"/>
    <n v="2000"/>
    <n v="95"/>
  </r>
  <r>
    <n v="1489"/>
    <x v="140"/>
    <x v="15"/>
    <x v="0"/>
    <n v="4"/>
    <n v="600"/>
    <n v="2400"/>
    <n v="45"/>
  </r>
  <r>
    <n v="1413"/>
    <x v="141"/>
    <x v="282"/>
    <x v="0"/>
    <n v="2"/>
    <n v="600"/>
    <n v="1200"/>
    <n v="61"/>
  </r>
  <r>
    <n v="2352"/>
    <x v="141"/>
    <x v="108"/>
    <x v="5"/>
    <n v="5"/>
    <n v="1500"/>
    <n v="7500"/>
    <n v="63"/>
  </r>
  <r>
    <n v="2862"/>
    <x v="141"/>
    <x v="277"/>
    <x v="5"/>
    <n v="2"/>
    <n v="1500"/>
    <n v="3000"/>
    <n v="62"/>
  </r>
  <r>
    <n v="3314"/>
    <x v="141"/>
    <x v="268"/>
    <x v="0"/>
    <n v="2"/>
    <n v="600"/>
    <n v="1200"/>
    <n v="30"/>
  </r>
  <r>
    <n v="1791"/>
    <x v="141"/>
    <x v="264"/>
    <x v="1"/>
    <n v="5"/>
    <n v="500"/>
    <n v="2500"/>
    <n v="54"/>
  </r>
  <r>
    <n v="2910"/>
    <x v="141"/>
    <x v="26"/>
    <x v="3"/>
    <n v="5"/>
    <n v="400"/>
    <n v="2000"/>
    <n v="35"/>
  </r>
  <r>
    <n v="2265"/>
    <x v="142"/>
    <x v="135"/>
    <x v="5"/>
    <n v="5"/>
    <n v="1500"/>
    <n v="7500"/>
    <n v="85"/>
  </r>
  <r>
    <n v="1626"/>
    <x v="142"/>
    <x v="191"/>
    <x v="3"/>
    <n v="2"/>
    <n v="400"/>
    <n v="800"/>
    <n v="37"/>
  </r>
  <r>
    <n v="1378"/>
    <x v="142"/>
    <x v="323"/>
    <x v="5"/>
    <n v="3"/>
    <n v="1500"/>
    <n v="4500"/>
    <n v="56"/>
  </r>
  <r>
    <n v="2247"/>
    <x v="142"/>
    <x v="222"/>
    <x v="0"/>
    <n v="4"/>
    <n v="600"/>
    <n v="2400"/>
    <n v="98"/>
  </r>
  <r>
    <n v="2096"/>
    <x v="143"/>
    <x v="101"/>
    <x v="4"/>
    <n v="5"/>
    <n v="150"/>
    <n v="750"/>
    <n v="37"/>
  </r>
  <r>
    <n v="1070"/>
    <x v="143"/>
    <x v="324"/>
    <x v="0"/>
    <n v="4"/>
    <n v="600"/>
    <n v="2400"/>
    <n v="22"/>
  </r>
  <r>
    <n v="1046"/>
    <x v="143"/>
    <x v="300"/>
    <x v="2"/>
    <n v="1"/>
    <n v="1000"/>
    <n v="1000"/>
    <n v="19"/>
  </r>
  <r>
    <n v="3004"/>
    <x v="143"/>
    <x v="234"/>
    <x v="5"/>
    <n v="5"/>
    <n v="1500"/>
    <n v="7500"/>
    <n v="87"/>
  </r>
  <r>
    <n v="1311"/>
    <x v="144"/>
    <x v="237"/>
    <x v="3"/>
    <n v="3"/>
    <n v="400"/>
    <n v="1200"/>
    <n v="98"/>
  </r>
  <r>
    <n v="1182"/>
    <x v="144"/>
    <x v="241"/>
    <x v="2"/>
    <n v="5"/>
    <n v="1000"/>
    <n v="5000"/>
    <n v="85"/>
  </r>
  <r>
    <n v="2682"/>
    <x v="145"/>
    <x v="147"/>
    <x v="4"/>
    <n v="5"/>
    <n v="150"/>
    <n v="750"/>
    <n v="55"/>
  </r>
  <r>
    <n v="2943"/>
    <x v="145"/>
    <x v="198"/>
    <x v="5"/>
    <n v="3"/>
    <n v="1500"/>
    <n v="4500"/>
    <n v="38"/>
  </r>
  <r>
    <n v="2386"/>
    <x v="145"/>
    <x v="27"/>
    <x v="3"/>
    <n v="4"/>
    <n v="400"/>
    <n v="1600"/>
    <n v="73"/>
  </r>
  <r>
    <n v="3298"/>
    <x v="145"/>
    <x v="325"/>
    <x v="1"/>
    <n v="1"/>
    <n v="500"/>
    <n v="500"/>
    <n v="91"/>
  </r>
  <r>
    <n v="2107"/>
    <x v="145"/>
    <x v="75"/>
    <x v="5"/>
    <n v="5"/>
    <n v="1500"/>
    <n v="7500"/>
    <n v="93"/>
  </r>
  <r>
    <n v="1859"/>
    <x v="145"/>
    <x v="315"/>
    <x v="0"/>
    <n v="1"/>
    <n v="600"/>
    <n v="600"/>
    <n v="85"/>
  </r>
  <r>
    <n v="2189"/>
    <x v="146"/>
    <x v="259"/>
    <x v="1"/>
    <n v="1"/>
    <n v="500"/>
    <n v="500"/>
    <n v="43"/>
  </r>
  <r>
    <n v="1301"/>
    <x v="146"/>
    <x v="52"/>
    <x v="0"/>
    <n v="2"/>
    <n v="600"/>
    <n v="1200"/>
    <n v="62"/>
  </r>
  <r>
    <n v="3253"/>
    <x v="146"/>
    <x v="113"/>
    <x v="3"/>
    <n v="3"/>
    <n v="400"/>
    <n v="1200"/>
    <n v="80"/>
  </r>
  <r>
    <n v="2921"/>
    <x v="146"/>
    <x v="248"/>
    <x v="4"/>
    <n v="4"/>
    <n v="150"/>
    <n v="600"/>
    <n v="92"/>
  </r>
  <r>
    <n v="2740"/>
    <x v="146"/>
    <x v="160"/>
    <x v="1"/>
    <n v="2"/>
    <n v="500"/>
    <n v="1000"/>
    <n v="67"/>
  </r>
  <r>
    <n v="3340"/>
    <x v="146"/>
    <x v="81"/>
    <x v="0"/>
    <n v="2"/>
    <n v="600"/>
    <n v="1200"/>
    <n v="58"/>
  </r>
  <r>
    <n v="1619"/>
    <x v="146"/>
    <x v="221"/>
    <x v="5"/>
    <n v="3"/>
    <n v="1500"/>
    <n v="4500"/>
    <n v="43"/>
  </r>
  <r>
    <n v="2011"/>
    <x v="146"/>
    <x v="160"/>
    <x v="2"/>
    <n v="2"/>
    <n v="1000"/>
    <n v="2000"/>
    <n v="40"/>
  </r>
  <r>
    <n v="1703"/>
    <x v="147"/>
    <x v="145"/>
    <x v="5"/>
    <n v="5"/>
    <n v="1500"/>
    <n v="7500"/>
    <n v="41"/>
  </r>
  <r>
    <n v="1786"/>
    <x v="147"/>
    <x v="259"/>
    <x v="1"/>
    <n v="5"/>
    <n v="500"/>
    <n v="2500"/>
    <n v="68"/>
  </r>
  <r>
    <n v="3203"/>
    <x v="147"/>
    <x v="294"/>
    <x v="4"/>
    <n v="4"/>
    <n v="150"/>
    <n v="600"/>
    <n v="76"/>
  </r>
  <r>
    <n v="3454"/>
    <x v="148"/>
    <x v="160"/>
    <x v="2"/>
    <n v="5"/>
    <n v="1000"/>
    <n v="5000"/>
    <n v="82"/>
  </r>
  <r>
    <n v="2502"/>
    <x v="148"/>
    <x v="174"/>
    <x v="2"/>
    <n v="1"/>
    <n v="1000"/>
    <n v="1000"/>
    <n v="94"/>
  </r>
  <r>
    <n v="1996"/>
    <x v="148"/>
    <x v="28"/>
    <x v="2"/>
    <n v="4"/>
    <n v="1000"/>
    <n v="4000"/>
    <n v="38"/>
  </r>
  <r>
    <n v="2842"/>
    <x v="148"/>
    <x v="147"/>
    <x v="5"/>
    <n v="5"/>
    <n v="1500"/>
    <n v="7500"/>
    <n v="36"/>
  </r>
  <r>
    <n v="2824"/>
    <x v="148"/>
    <x v="277"/>
    <x v="5"/>
    <n v="2"/>
    <n v="1500"/>
    <n v="3000"/>
    <n v="28"/>
  </r>
  <r>
    <n v="1066"/>
    <x v="149"/>
    <x v="180"/>
    <x v="5"/>
    <n v="2"/>
    <n v="1500"/>
    <n v="3000"/>
    <n v="91"/>
  </r>
  <r>
    <n v="1616"/>
    <x v="149"/>
    <x v="320"/>
    <x v="5"/>
    <n v="5"/>
    <n v="1500"/>
    <n v="7500"/>
    <n v="80"/>
  </r>
  <r>
    <n v="1805"/>
    <x v="149"/>
    <x v="125"/>
    <x v="3"/>
    <n v="3"/>
    <n v="400"/>
    <n v="1200"/>
    <n v="19"/>
  </r>
  <r>
    <n v="2370"/>
    <x v="149"/>
    <x v="15"/>
    <x v="2"/>
    <n v="5"/>
    <n v="1000"/>
    <n v="5000"/>
    <n v="20"/>
  </r>
  <r>
    <n v="2811"/>
    <x v="149"/>
    <x v="132"/>
    <x v="5"/>
    <n v="3"/>
    <n v="1500"/>
    <n v="4500"/>
    <n v="94"/>
  </r>
  <r>
    <n v="2804"/>
    <x v="149"/>
    <x v="56"/>
    <x v="1"/>
    <n v="2"/>
    <n v="500"/>
    <n v="1000"/>
    <n v="79"/>
  </r>
  <r>
    <n v="1608"/>
    <x v="150"/>
    <x v="326"/>
    <x v="2"/>
    <n v="5"/>
    <n v="1000"/>
    <n v="5000"/>
    <n v="43"/>
  </r>
  <r>
    <n v="2792"/>
    <x v="150"/>
    <x v="152"/>
    <x v="0"/>
    <n v="2"/>
    <n v="600"/>
    <n v="1200"/>
    <n v="96"/>
  </r>
  <r>
    <n v="1557"/>
    <x v="150"/>
    <x v="107"/>
    <x v="3"/>
    <n v="2"/>
    <n v="400"/>
    <n v="800"/>
    <n v="98"/>
  </r>
  <r>
    <n v="3205"/>
    <x v="150"/>
    <x v="263"/>
    <x v="0"/>
    <n v="2"/>
    <n v="600"/>
    <n v="1200"/>
    <n v="48"/>
  </r>
  <r>
    <n v="3170"/>
    <x v="150"/>
    <x v="133"/>
    <x v="1"/>
    <n v="5"/>
    <n v="500"/>
    <n v="2500"/>
    <n v="46"/>
  </r>
  <r>
    <n v="2963"/>
    <x v="150"/>
    <x v="35"/>
    <x v="2"/>
    <n v="2"/>
    <n v="1000"/>
    <n v="2000"/>
    <n v="42"/>
  </r>
  <r>
    <n v="1515"/>
    <x v="151"/>
    <x v="14"/>
    <x v="5"/>
    <n v="3"/>
    <n v="1500"/>
    <n v="4500"/>
    <n v="51"/>
  </r>
  <r>
    <n v="1137"/>
    <x v="151"/>
    <x v="75"/>
    <x v="3"/>
    <n v="3"/>
    <n v="400"/>
    <n v="1200"/>
    <n v="32"/>
  </r>
  <r>
    <n v="2237"/>
    <x v="151"/>
    <x v="136"/>
    <x v="3"/>
    <n v="5"/>
    <n v="400"/>
    <n v="2000"/>
    <n v="31"/>
  </r>
  <r>
    <n v="1656"/>
    <x v="151"/>
    <x v="210"/>
    <x v="2"/>
    <n v="2"/>
    <n v="1000"/>
    <n v="2000"/>
    <n v="62"/>
  </r>
  <r>
    <n v="3143"/>
    <x v="151"/>
    <x v="327"/>
    <x v="1"/>
    <n v="3"/>
    <n v="500"/>
    <n v="1500"/>
    <n v="49"/>
  </r>
  <r>
    <n v="1161"/>
    <x v="151"/>
    <x v="294"/>
    <x v="3"/>
    <n v="4"/>
    <n v="400"/>
    <n v="1600"/>
    <n v="25"/>
  </r>
  <r>
    <n v="1391"/>
    <x v="152"/>
    <x v="78"/>
    <x v="1"/>
    <n v="4"/>
    <n v="500"/>
    <n v="2000"/>
    <n v="33"/>
  </r>
  <r>
    <n v="1335"/>
    <x v="152"/>
    <x v="232"/>
    <x v="1"/>
    <n v="1"/>
    <n v="500"/>
    <n v="500"/>
    <n v="75"/>
  </r>
  <r>
    <n v="1544"/>
    <x v="152"/>
    <x v="239"/>
    <x v="2"/>
    <n v="3"/>
    <n v="1000"/>
    <n v="3000"/>
    <n v="37"/>
  </r>
  <r>
    <n v="1439"/>
    <x v="153"/>
    <x v="107"/>
    <x v="1"/>
    <n v="3"/>
    <n v="500"/>
    <n v="1500"/>
    <n v="52"/>
  </r>
  <r>
    <n v="1267"/>
    <x v="153"/>
    <x v="240"/>
    <x v="5"/>
    <n v="5"/>
    <n v="1500"/>
    <n v="7500"/>
    <n v="97"/>
  </r>
  <r>
    <n v="2730"/>
    <x v="153"/>
    <x v="291"/>
    <x v="4"/>
    <n v="5"/>
    <n v="150"/>
    <n v="750"/>
    <n v="81"/>
  </r>
  <r>
    <n v="2840"/>
    <x v="154"/>
    <x v="319"/>
    <x v="2"/>
    <n v="3"/>
    <n v="1000"/>
    <n v="3000"/>
    <n v="88"/>
  </r>
  <r>
    <n v="1078"/>
    <x v="154"/>
    <x v="292"/>
    <x v="3"/>
    <n v="5"/>
    <n v="400"/>
    <n v="2000"/>
    <n v="24"/>
  </r>
  <r>
    <n v="1922"/>
    <x v="154"/>
    <x v="234"/>
    <x v="5"/>
    <n v="2"/>
    <n v="1500"/>
    <n v="3000"/>
    <n v="62"/>
  </r>
  <r>
    <n v="1393"/>
    <x v="154"/>
    <x v="110"/>
    <x v="0"/>
    <n v="4"/>
    <n v="600"/>
    <n v="2400"/>
    <n v="36"/>
  </r>
  <r>
    <n v="3307"/>
    <x v="154"/>
    <x v="236"/>
    <x v="0"/>
    <n v="3"/>
    <n v="600"/>
    <n v="1800"/>
    <n v="28"/>
  </r>
  <r>
    <n v="2008"/>
    <x v="154"/>
    <x v="104"/>
    <x v="5"/>
    <n v="5"/>
    <n v="1500"/>
    <n v="7500"/>
    <n v="86"/>
  </r>
  <r>
    <n v="2339"/>
    <x v="154"/>
    <x v="88"/>
    <x v="0"/>
    <n v="3"/>
    <n v="600"/>
    <n v="1800"/>
    <n v="53"/>
  </r>
  <r>
    <n v="2881"/>
    <x v="155"/>
    <x v="160"/>
    <x v="3"/>
    <n v="1"/>
    <n v="400"/>
    <n v="400"/>
    <n v="96"/>
  </r>
  <r>
    <n v="2084"/>
    <x v="155"/>
    <x v="47"/>
    <x v="4"/>
    <n v="5"/>
    <n v="150"/>
    <n v="750"/>
    <n v="72"/>
  </r>
  <r>
    <n v="2575"/>
    <x v="155"/>
    <x v="18"/>
    <x v="0"/>
    <n v="4"/>
    <n v="600"/>
    <n v="2400"/>
    <n v="98"/>
  </r>
  <r>
    <n v="1162"/>
    <x v="155"/>
    <x v="188"/>
    <x v="4"/>
    <n v="1"/>
    <n v="150"/>
    <n v="150"/>
    <n v="89"/>
  </r>
  <r>
    <n v="2869"/>
    <x v="155"/>
    <x v="195"/>
    <x v="1"/>
    <n v="3"/>
    <n v="500"/>
    <n v="1500"/>
    <n v="74"/>
  </r>
  <r>
    <n v="2399"/>
    <x v="156"/>
    <x v="99"/>
    <x v="0"/>
    <n v="3"/>
    <n v="600"/>
    <n v="1800"/>
    <n v="36"/>
  </r>
  <r>
    <n v="2079"/>
    <x v="156"/>
    <x v="297"/>
    <x v="3"/>
    <n v="5"/>
    <n v="400"/>
    <n v="2000"/>
    <n v="51"/>
  </r>
  <r>
    <n v="2356"/>
    <x v="156"/>
    <x v="106"/>
    <x v="5"/>
    <n v="5"/>
    <n v="1500"/>
    <n v="7500"/>
    <n v="34"/>
  </r>
  <r>
    <n v="2556"/>
    <x v="156"/>
    <x v="223"/>
    <x v="1"/>
    <n v="5"/>
    <n v="500"/>
    <n v="2500"/>
    <n v="41"/>
  </r>
  <r>
    <n v="2225"/>
    <x v="156"/>
    <x v="55"/>
    <x v="5"/>
    <n v="1"/>
    <n v="1500"/>
    <n v="1500"/>
    <n v="38"/>
  </r>
  <r>
    <n v="1249"/>
    <x v="157"/>
    <x v="3"/>
    <x v="4"/>
    <n v="2"/>
    <n v="150"/>
    <n v="300"/>
    <n v="49"/>
  </r>
  <r>
    <n v="1308"/>
    <x v="157"/>
    <x v="254"/>
    <x v="0"/>
    <n v="4"/>
    <n v="600"/>
    <n v="2400"/>
    <n v="88"/>
  </r>
  <r>
    <n v="1400"/>
    <x v="157"/>
    <x v="226"/>
    <x v="0"/>
    <n v="3"/>
    <n v="600"/>
    <n v="1800"/>
    <n v="24"/>
  </r>
  <r>
    <n v="2538"/>
    <x v="158"/>
    <x v="164"/>
    <x v="2"/>
    <n v="4"/>
    <n v="1000"/>
    <n v="4000"/>
    <n v="39"/>
  </r>
  <r>
    <n v="1850"/>
    <x v="158"/>
    <x v="299"/>
    <x v="4"/>
    <n v="3"/>
    <n v="150"/>
    <n v="450"/>
    <n v="55"/>
  </r>
  <r>
    <n v="1634"/>
    <x v="158"/>
    <x v="259"/>
    <x v="0"/>
    <n v="3"/>
    <n v="600"/>
    <n v="1800"/>
    <n v="48"/>
  </r>
  <r>
    <n v="2342"/>
    <x v="158"/>
    <x v="270"/>
    <x v="0"/>
    <n v="4"/>
    <n v="600"/>
    <n v="2400"/>
    <n v="52"/>
  </r>
  <r>
    <n v="1347"/>
    <x v="159"/>
    <x v="243"/>
    <x v="3"/>
    <n v="5"/>
    <n v="400"/>
    <n v="2000"/>
    <n v="86"/>
  </r>
  <r>
    <n v="3358"/>
    <x v="159"/>
    <x v="191"/>
    <x v="5"/>
    <n v="3"/>
    <n v="1500"/>
    <n v="4500"/>
    <n v="98"/>
  </r>
  <r>
    <n v="2425"/>
    <x v="159"/>
    <x v="48"/>
    <x v="3"/>
    <n v="2"/>
    <n v="400"/>
    <n v="800"/>
    <n v="21"/>
  </r>
  <r>
    <n v="1359"/>
    <x v="159"/>
    <x v="266"/>
    <x v="4"/>
    <n v="5"/>
    <n v="150"/>
    <n v="750"/>
    <n v="97"/>
  </r>
  <r>
    <n v="3326"/>
    <x v="159"/>
    <x v="76"/>
    <x v="4"/>
    <n v="5"/>
    <n v="150"/>
    <n v="750"/>
    <n v="56"/>
  </r>
  <r>
    <n v="1846"/>
    <x v="160"/>
    <x v="54"/>
    <x v="3"/>
    <n v="5"/>
    <n v="400"/>
    <n v="2000"/>
    <n v="74"/>
  </r>
  <r>
    <n v="2648"/>
    <x v="160"/>
    <x v="243"/>
    <x v="3"/>
    <n v="5"/>
    <n v="400"/>
    <n v="2000"/>
    <n v="67"/>
  </r>
  <r>
    <n v="3153"/>
    <x v="160"/>
    <x v="90"/>
    <x v="0"/>
    <n v="5"/>
    <n v="600"/>
    <n v="3000"/>
    <n v="88"/>
  </r>
  <r>
    <n v="3474"/>
    <x v="160"/>
    <x v="213"/>
    <x v="0"/>
    <n v="3"/>
    <n v="600"/>
    <n v="1800"/>
    <n v="53"/>
  </r>
  <r>
    <n v="1471"/>
    <x v="160"/>
    <x v="290"/>
    <x v="2"/>
    <n v="2"/>
    <n v="1000"/>
    <n v="2000"/>
    <n v="19"/>
  </r>
  <r>
    <n v="1004"/>
    <x v="160"/>
    <x v="20"/>
    <x v="1"/>
    <n v="4"/>
    <n v="500"/>
    <n v="2000"/>
    <n v="64"/>
  </r>
  <r>
    <n v="2204"/>
    <x v="160"/>
    <x v="171"/>
    <x v="0"/>
    <n v="3"/>
    <n v="600"/>
    <n v="1800"/>
    <n v="100"/>
  </r>
  <r>
    <n v="3294"/>
    <x v="160"/>
    <x v="328"/>
    <x v="3"/>
    <n v="3"/>
    <n v="400"/>
    <n v="1200"/>
    <n v="74"/>
  </r>
  <r>
    <n v="3328"/>
    <x v="161"/>
    <x v="119"/>
    <x v="4"/>
    <n v="5"/>
    <n v="150"/>
    <n v="750"/>
    <n v="30"/>
  </r>
  <r>
    <n v="3145"/>
    <x v="161"/>
    <x v="28"/>
    <x v="2"/>
    <n v="1"/>
    <n v="1000"/>
    <n v="1000"/>
    <n v="95"/>
  </r>
  <r>
    <n v="3453"/>
    <x v="161"/>
    <x v="131"/>
    <x v="3"/>
    <n v="3"/>
    <n v="400"/>
    <n v="1200"/>
    <n v="83"/>
  </r>
  <r>
    <n v="1069"/>
    <x v="161"/>
    <x v="176"/>
    <x v="2"/>
    <n v="1"/>
    <n v="1000"/>
    <n v="1000"/>
    <n v="88"/>
  </r>
  <r>
    <n v="1334"/>
    <x v="162"/>
    <x v="108"/>
    <x v="3"/>
    <n v="4"/>
    <n v="400"/>
    <n v="1600"/>
    <n v="57"/>
  </r>
  <r>
    <n v="3113"/>
    <x v="162"/>
    <x v="318"/>
    <x v="3"/>
    <n v="1"/>
    <n v="400"/>
    <n v="400"/>
    <n v="43"/>
  </r>
  <r>
    <n v="1370"/>
    <x v="162"/>
    <x v="207"/>
    <x v="3"/>
    <n v="1"/>
    <n v="400"/>
    <n v="400"/>
    <n v="19"/>
  </r>
  <r>
    <n v="2360"/>
    <x v="163"/>
    <x v="329"/>
    <x v="3"/>
    <n v="2"/>
    <n v="400"/>
    <n v="800"/>
    <n v="87"/>
  </r>
  <r>
    <n v="2584"/>
    <x v="163"/>
    <x v="330"/>
    <x v="0"/>
    <n v="4"/>
    <n v="600"/>
    <n v="2400"/>
    <n v="91"/>
  </r>
  <r>
    <n v="1498"/>
    <x v="163"/>
    <x v="154"/>
    <x v="0"/>
    <n v="4"/>
    <n v="600"/>
    <n v="2400"/>
    <n v="51"/>
  </r>
  <r>
    <n v="1699"/>
    <x v="163"/>
    <x v="37"/>
    <x v="0"/>
    <n v="1"/>
    <n v="600"/>
    <n v="600"/>
    <n v="48"/>
  </r>
  <r>
    <n v="2378"/>
    <x v="164"/>
    <x v="84"/>
    <x v="1"/>
    <n v="4"/>
    <n v="500"/>
    <n v="2000"/>
    <n v="100"/>
  </r>
  <r>
    <n v="3030"/>
    <x v="164"/>
    <x v="108"/>
    <x v="4"/>
    <n v="1"/>
    <n v="150"/>
    <n v="150"/>
    <n v="32"/>
  </r>
  <r>
    <n v="1693"/>
    <x v="164"/>
    <x v="19"/>
    <x v="4"/>
    <n v="2"/>
    <n v="150"/>
    <n v="300"/>
    <n v="89"/>
  </r>
  <r>
    <n v="2137"/>
    <x v="165"/>
    <x v="314"/>
    <x v="1"/>
    <n v="4"/>
    <n v="500"/>
    <n v="2000"/>
    <n v="98"/>
  </r>
  <r>
    <n v="2797"/>
    <x v="165"/>
    <x v="200"/>
    <x v="2"/>
    <n v="3"/>
    <n v="1000"/>
    <n v="3000"/>
    <n v="52"/>
  </r>
  <r>
    <n v="1517"/>
    <x v="166"/>
    <x v="53"/>
    <x v="3"/>
    <n v="4"/>
    <n v="400"/>
    <n v="1600"/>
    <n v="29"/>
  </r>
  <r>
    <n v="2134"/>
    <x v="166"/>
    <x v="146"/>
    <x v="1"/>
    <n v="1"/>
    <n v="500"/>
    <n v="500"/>
    <n v="42"/>
  </r>
  <r>
    <n v="2997"/>
    <x v="167"/>
    <x v="6"/>
    <x v="3"/>
    <n v="3"/>
    <n v="400"/>
    <n v="1200"/>
    <n v="81"/>
  </r>
  <r>
    <n v="2562"/>
    <x v="168"/>
    <x v="331"/>
    <x v="4"/>
    <n v="2"/>
    <n v="150"/>
    <n v="300"/>
    <n v="20"/>
  </r>
  <r>
    <n v="1389"/>
    <x v="168"/>
    <x v="48"/>
    <x v="4"/>
    <n v="5"/>
    <n v="150"/>
    <n v="750"/>
    <n v="34"/>
  </r>
  <r>
    <n v="1195"/>
    <x v="168"/>
    <x v="69"/>
    <x v="4"/>
    <n v="5"/>
    <n v="150"/>
    <n v="750"/>
    <n v="27"/>
  </r>
  <r>
    <n v="2124"/>
    <x v="169"/>
    <x v="22"/>
    <x v="1"/>
    <n v="1"/>
    <n v="500"/>
    <n v="500"/>
    <n v="26"/>
  </r>
  <r>
    <n v="1098"/>
    <x v="169"/>
    <x v="210"/>
    <x v="3"/>
    <n v="1"/>
    <n v="400"/>
    <n v="400"/>
    <n v="33"/>
  </r>
  <r>
    <n v="2956"/>
    <x v="169"/>
    <x v="5"/>
    <x v="0"/>
    <n v="5"/>
    <n v="600"/>
    <n v="3000"/>
    <n v="65"/>
  </r>
  <r>
    <n v="2896"/>
    <x v="169"/>
    <x v="116"/>
    <x v="2"/>
    <n v="5"/>
    <n v="1000"/>
    <n v="5000"/>
    <n v="61"/>
  </r>
  <r>
    <n v="1005"/>
    <x v="169"/>
    <x v="87"/>
    <x v="5"/>
    <n v="4"/>
    <n v="1500"/>
    <n v="6000"/>
    <n v="21"/>
  </r>
  <r>
    <n v="1773"/>
    <x v="169"/>
    <x v="234"/>
    <x v="3"/>
    <n v="4"/>
    <n v="400"/>
    <n v="1600"/>
    <n v="43"/>
  </r>
  <r>
    <n v="3124"/>
    <x v="169"/>
    <x v="66"/>
    <x v="2"/>
    <n v="4"/>
    <n v="1000"/>
    <n v="4000"/>
    <n v="59"/>
  </r>
  <r>
    <n v="2108"/>
    <x v="170"/>
    <x v="332"/>
    <x v="5"/>
    <n v="3"/>
    <n v="1500"/>
    <n v="4500"/>
    <n v="56"/>
  </r>
  <r>
    <n v="1606"/>
    <x v="170"/>
    <x v="0"/>
    <x v="0"/>
    <n v="4"/>
    <n v="600"/>
    <n v="2400"/>
    <n v="79"/>
  </r>
  <r>
    <n v="3246"/>
    <x v="171"/>
    <x v="281"/>
    <x v="3"/>
    <n v="1"/>
    <n v="400"/>
    <n v="400"/>
    <n v="39"/>
  </r>
  <r>
    <n v="1240"/>
    <x v="171"/>
    <x v="299"/>
    <x v="2"/>
    <n v="4"/>
    <n v="1000"/>
    <n v="4000"/>
    <n v="81"/>
  </r>
  <r>
    <n v="2064"/>
    <x v="171"/>
    <x v="333"/>
    <x v="2"/>
    <n v="2"/>
    <n v="1000"/>
    <n v="2000"/>
    <n v="58"/>
  </r>
  <r>
    <n v="3421"/>
    <x v="171"/>
    <x v="71"/>
    <x v="1"/>
    <n v="4"/>
    <n v="500"/>
    <n v="2000"/>
    <n v="46"/>
  </r>
  <r>
    <n v="2995"/>
    <x v="171"/>
    <x v="176"/>
    <x v="3"/>
    <n v="3"/>
    <n v="400"/>
    <n v="1200"/>
    <n v="36"/>
  </r>
  <r>
    <n v="1962"/>
    <x v="171"/>
    <x v="260"/>
    <x v="0"/>
    <n v="5"/>
    <n v="600"/>
    <n v="3000"/>
    <n v="22"/>
  </r>
  <r>
    <n v="3142"/>
    <x v="171"/>
    <x v="171"/>
    <x v="3"/>
    <n v="4"/>
    <n v="400"/>
    <n v="1600"/>
    <n v="85"/>
  </r>
  <r>
    <n v="2205"/>
    <x v="172"/>
    <x v="319"/>
    <x v="1"/>
    <n v="2"/>
    <n v="500"/>
    <n v="1000"/>
    <n v="66"/>
  </r>
  <r>
    <n v="3420"/>
    <x v="173"/>
    <x v="52"/>
    <x v="5"/>
    <n v="1"/>
    <n v="1500"/>
    <n v="1500"/>
    <n v="38"/>
  </r>
  <r>
    <n v="3367"/>
    <x v="173"/>
    <x v="334"/>
    <x v="1"/>
    <n v="5"/>
    <n v="500"/>
    <n v="2500"/>
    <n v="55"/>
  </r>
  <r>
    <n v="2246"/>
    <x v="173"/>
    <x v="244"/>
    <x v="3"/>
    <n v="5"/>
    <n v="400"/>
    <n v="2000"/>
    <n v="60"/>
  </r>
  <r>
    <n v="2758"/>
    <x v="173"/>
    <x v="10"/>
    <x v="1"/>
    <n v="5"/>
    <n v="500"/>
    <n v="2500"/>
    <n v="56"/>
  </r>
  <r>
    <n v="2309"/>
    <x v="173"/>
    <x v="269"/>
    <x v="1"/>
    <n v="1"/>
    <n v="500"/>
    <n v="500"/>
    <n v="76"/>
  </r>
  <r>
    <n v="1083"/>
    <x v="173"/>
    <x v="201"/>
    <x v="4"/>
    <n v="4"/>
    <n v="150"/>
    <n v="600"/>
    <n v="53"/>
  </r>
  <r>
    <n v="2746"/>
    <x v="173"/>
    <x v="202"/>
    <x v="2"/>
    <n v="1"/>
    <n v="1000"/>
    <n v="1000"/>
    <n v="55"/>
  </r>
  <r>
    <n v="3275"/>
    <x v="173"/>
    <x v="334"/>
    <x v="2"/>
    <n v="5"/>
    <n v="1000"/>
    <n v="5000"/>
    <n v="52"/>
  </r>
  <r>
    <n v="2005"/>
    <x v="174"/>
    <x v="247"/>
    <x v="4"/>
    <n v="1"/>
    <n v="150"/>
    <n v="150"/>
    <n v="50"/>
  </r>
  <r>
    <n v="1953"/>
    <x v="174"/>
    <x v="59"/>
    <x v="4"/>
    <n v="2"/>
    <n v="150"/>
    <n v="300"/>
    <n v="56"/>
  </r>
  <r>
    <n v="2776"/>
    <x v="174"/>
    <x v="178"/>
    <x v="4"/>
    <n v="2"/>
    <n v="150"/>
    <n v="300"/>
    <n v="61"/>
  </r>
  <r>
    <n v="1991"/>
    <x v="174"/>
    <x v="291"/>
    <x v="4"/>
    <n v="4"/>
    <n v="150"/>
    <n v="600"/>
    <n v="64"/>
  </r>
  <r>
    <n v="1954"/>
    <x v="174"/>
    <x v="35"/>
    <x v="2"/>
    <n v="3"/>
    <n v="1000"/>
    <n v="3000"/>
    <n v="33"/>
  </r>
  <r>
    <n v="1177"/>
    <x v="174"/>
    <x v="290"/>
    <x v="5"/>
    <n v="4"/>
    <n v="1500"/>
    <n v="6000"/>
    <n v="100"/>
  </r>
  <r>
    <n v="1464"/>
    <x v="175"/>
    <x v="303"/>
    <x v="1"/>
    <n v="5"/>
    <n v="500"/>
    <n v="2500"/>
    <n v="40"/>
  </r>
  <r>
    <n v="1885"/>
    <x v="175"/>
    <x v="35"/>
    <x v="1"/>
    <n v="2"/>
    <n v="500"/>
    <n v="1000"/>
    <n v="95"/>
  </r>
  <r>
    <n v="1241"/>
    <x v="175"/>
    <x v="263"/>
    <x v="1"/>
    <n v="5"/>
    <n v="500"/>
    <n v="2500"/>
    <n v="89"/>
  </r>
  <r>
    <n v="1428"/>
    <x v="176"/>
    <x v="91"/>
    <x v="2"/>
    <n v="2"/>
    <n v="1000"/>
    <n v="2000"/>
    <n v="25"/>
  </r>
  <r>
    <n v="2382"/>
    <x v="176"/>
    <x v="229"/>
    <x v="2"/>
    <n v="5"/>
    <n v="1000"/>
    <n v="5000"/>
    <n v="38"/>
  </r>
  <r>
    <n v="1554"/>
    <x v="176"/>
    <x v="323"/>
    <x v="2"/>
    <n v="2"/>
    <n v="1000"/>
    <n v="2000"/>
    <n v="77"/>
  </r>
  <r>
    <n v="2913"/>
    <x v="177"/>
    <x v="219"/>
    <x v="5"/>
    <n v="1"/>
    <n v="1500"/>
    <n v="1500"/>
    <n v="34"/>
  </r>
  <r>
    <n v="1067"/>
    <x v="177"/>
    <x v="154"/>
    <x v="0"/>
    <n v="4"/>
    <n v="600"/>
    <n v="2400"/>
    <n v="90"/>
  </r>
  <r>
    <n v="3461"/>
    <x v="177"/>
    <x v="112"/>
    <x v="2"/>
    <n v="4"/>
    <n v="1000"/>
    <n v="4000"/>
    <n v="31"/>
  </r>
  <r>
    <n v="1110"/>
    <x v="177"/>
    <x v="44"/>
    <x v="4"/>
    <n v="4"/>
    <n v="150"/>
    <n v="600"/>
    <n v="80"/>
  </r>
  <r>
    <n v="1088"/>
    <x v="177"/>
    <x v="335"/>
    <x v="5"/>
    <n v="4"/>
    <n v="1500"/>
    <n v="6000"/>
    <n v="91"/>
  </r>
  <r>
    <n v="1415"/>
    <x v="177"/>
    <x v="65"/>
    <x v="4"/>
    <n v="1"/>
    <n v="150"/>
    <n v="150"/>
    <n v="78"/>
  </r>
  <r>
    <n v="3019"/>
    <x v="178"/>
    <x v="77"/>
    <x v="0"/>
    <n v="1"/>
    <n v="600"/>
    <n v="600"/>
    <n v="83"/>
  </r>
  <r>
    <n v="2823"/>
    <x v="178"/>
    <x v="215"/>
    <x v="2"/>
    <n v="3"/>
    <n v="1000"/>
    <n v="3000"/>
    <n v="37"/>
  </r>
  <r>
    <n v="3289"/>
    <x v="179"/>
    <x v="165"/>
    <x v="2"/>
    <n v="2"/>
    <n v="1000"/>
    <n v="2000"/>
    <n v="43"/>
  </r>
  <r>
    <n v="2582"/>
    <x v="179"/>
    <x v="227"/>
    <x v="4"/>
    <n v="1"/>
    <n v="150"/>
    <n v="150"/>
    <n v="75"/>
  </r>
  <r>
    <n v="3035"/>
    <x v="179"/>
    <x v="336"/>
    <x v="2"/>
    <n v="1"/>
    <n v="1000"/>
    <n v="1000"/>
    <n v="64"/>
  </r>
  <r>
    <n v="3402"/>
    <x v="180"/>
    <x v="21"/>
    <x v="0"/>
    <n v="3"/>
    <n v="600"/>
    <n v="1800"/>
    <n v="73"/>
  </r>
  <r>
    <n v="2120"/>
    <x v="180"/>
    <x v="257"/>
    <x v="0"/>
    <n v="1"/>
    <n v="600"/>
    <n v="600"/>
    <n v="61"/>
  </r>
  <r>
    <n v="3274"/>
    <x v="180"/>
    <x v="185"/>
    <x v="2"/>
    <n v="1"/>
    <n v="1000"/>
    <n v="1000"/>
    <n v="23"/>
  </r>
  <r>
    <n v="1852"/>
    <x v="180"/>
    <x v="29"/>
    <x v="3"/>
    <n v="4"/>
    <n v="400"/>
    <n v="1600"/>
    <n v="54"/>
  </r>
  <r>
    <n v="3061"/>
    <x v="181"/>
    <x v="299"/>
    <x v="1"/>
    <n v="4"/>
    <n v="500"/>
    <n v="2000"/>
    <n v="43"/>
  </r>
  <r>
    <n v="2147"/>
    <x v="181"/>
    <x v="88"/>
    <x v="3"/>
    <n v="3"/>
    <n v="400"/>
    <n v="1200"/>
    <n v="51"/>
  </r>
  <r>
    <n v="2059"/>
    <x v="181"/>
    <x v="250"/>
    <x v="5"/>
    <n v="4"/>
    <n v="1500"/>
    <n v="6000"/>
    <n v="86"/>
  </r>
  <r>
    <n v="3135"/>
    <x v="182"/>
    <x v="38"/>
    <x v="0"/>
    <n v="1"/>
    <n v="600"/>
    <n v="600"/>
    <n v="23"/>
  </r>
  <r>
    <n v="3186"/>
    <x v="182"/>
    <x v="246"/>
    <x v="2"/>
    <n v="4"/>
    <n v="1000"/>
    <n v="4000"/>
    <n v="94"/>
  </r>
  <r>
    <n v="2729"/>
    <x v="182"/>
    <x v="171"/>
    <x v="4"/>
    <n v="1"/>
    <n v="150"/>
    <n v="150"/>
    <n v="71"/>
  </r>
  <r>
    <n v="1179"/>
    <x v="182"/>
    <x v="37"/>
    <x v="1"/>
    <n v="2"/>
    <n v="500"/>
    <n v="1000"/>
    <n v="62"/>
  </r>
  <r>
    <n v="2736"/>
    <x v="182"/>
    <x v="261"/>
    <x v="1"/>
    <n v="2"/>
    <n v="500"/>
    <n v="1000"/>
    <n v="33"/>
  </r>
  <r>
    <n v="1255"/>
    <x v="182"/>
    <x v="327"/>
    <x v="2"/>
    <n v="2"/>
    <n v="1000"/>
    <n v="2000"/>
    <n v="82"/>
  </r>
  <r>
    <n v="1511"/>
    <x v="182"/>
    <x v="157"/>
    <x v="5"/>
    <n v="4"/>
    <n v="1500"/>
    <n v="6000"/>
    <n v="43"/>
  </r>
  <r>
    <n v="2885"/>
    <x v="182"/>
    <x v="57"/>
    <x v="3"/>
    <n v="4"/>
    <n v="400"/>
    <n v="1600"/>
    <n v="41"/>
  </r>
  <r>
    <n v="2640"/>
    <x v="183"/>
    <x v="228"/>
    <x v="1"/>
    <n v="4"/>
    <n v="500"/>
    <n v="2000"/>
    <n v="71"/>
  </r>
  <r>
    <n v="1322"/>
    <x v="183"/>
    <x v="307"/>
    <x v="3"/>
    <n v="2"/>
    <n v="400"/>
    <n v="800"/>
    <n v="82"/>
  </r>
  <r>
    <n v="2159"/>
    <x v="183"/>
    <x v="273"/>
    <x v="1"/>
    <n v="5"/>
    <n v="500"/>
    <n v="2500"/>
    <n v="42"/>
  </r>
  <r>
    <n v="1792"/>
    <x v="183"/>
    <x v="39"/>
    <x v="5"/>
    <n v="3"/>
    <n v="1500"/>
    <n v="4500"/>
    <n v="47"/>
  </r>
  <r>
    <n v="2321"/>
    <x v="183"/>
    <x v="241"/>
    <x v="2"/>
    <n v="2"/>
    <n v="1000"/>
    <n v="2000"/>
    <n v="50"/>
  </r>
  <r>
    <n v="2449"/>
    <x v="183"/>
    <x v="98"/>
    <x v="3"/>
    <n v="1"/>
    <n v="400"/>
    <n v="400"/>
    <n v="83"/>
  </r>
  <r>
    <n v="2010"/>
    <x v="183"/>
    <x v="43"/>
    <x v="4"/>
    <n v="4"/>
    <n v="150"/>
    <n v="600"/>
    <n v="82"/>
  </r>
  <r>
    <n v="3101"/>
    <x v="184"/>
    <x v="245"/>
    <x v="4"/>
    <n v="4"/>
    <n v="150"/>
    <n v="600"/>
    <n v="97"/>
  </r>
  <r>
    <n v="1985"/>
    <x v="184"/>
    <x v="250"/>
    <x v="5"/>
    <n v="4"/>
    <n v="1500"/>
    <n v="6000"/>
    <n v="60"/>
  </r>
  <r>
    <n v="1708"/>
    <x v="184"/>
    <x v="337"/>
    <x v="2"/>
    <n v="3"/>
    <n v="1000"/>
    <n v="3000"/>
    <n v="94"/>
  </r>
  <r>
    <n v="1647"/>
    <x v="184"/>
    <x v="262"/>
    <x v="4"/>
    <n v="5"/>
    <n v="150"/>
    <n v="750"/>
    <n v="37"/>
  </r>
  <r>
    <n v="2986"/>
    <x v="185"/>
    <x v="338"/>
    <x v="4"/>
    <n v="2"/>
    <n v="150"/>
    <n v="300"/>
    <n v="73"/>
  </r>
  <r>
    <n v="2146"/>
    <x v="185"/>
    <x v="88"/>
    <x v="5"/>
    <n v="5"/>
    <n v="1500"/>
    <n v="7500"/>
    <n v="64"/>
  </r>
  <r>
    <n v="1435"/>
    <x v="185"/>
    <x v="313"/>
    <x v="0"/>
    <n v="1"/>
    <n v="600"/>
    <n v="600"/>
    <n v="42"/>
  </r>
  <r>
    <n v="3090"/>
    <x v="185"/>
    <x v="313"/>
    <x v="5"/>
    <n v="2"/>
    <n v="1500"/>
    <n v="3000"/>
    <n v="45"/>
  </r>
  <r>
    <n v="2602"/>
    <x v="185"/>
    <x v="76"/>
    <x v="1"/>
    <n v="1"/>
    <n v="500"/>
    <n v="500"/>
    <n v="48"/>
  </r>
  <r>
    <n v="2174"/>
    <x v="186"/>
    <x v="17"/>
    <x v="3"/>
    <n v="4"/>
    <n v="400"/>
    <n v="1600"/>
    <n v="21"/>
  </r>
  <r>
    <n v="1494"/>
    <x v="186"/>
    <x v="67"/>
    <x v="0"/>
    <n v="5"/>
    <n v="600"/>
    <n v="3000"/>
    <n v="62"/>
  </r>
  <r>
    <n v="3310"/>
    <x v="186"/>
    <x v="39"/>
    <x v="1"/>
    <n v="4"/>
    <n v="500"/>
    <n v="2000"/>
    <n v="26"/>
  </r>
  <r>
    <n v="3126"/>
    <x v="186"/>
    <x v="4"/>
    <x v="4"/>
    <n v="5"/>
    <n v="150"/>
    <n v="750"/>
    <n v="31"/>
  </r>
  <r>
    <n v="1348"/>
    <x v="186"/>
    <x v="192"/>
    <x v="1"/>
    <n v="3"/>
    <n v="500"/>
    <n v="1500"/>
    <n v="94"/>
  </r>
  <r>
    <n v="1887"/>
    <x v="186"/>
    <x v="41"/>
    <x v="3"/>
    <n v="4"/>
    <n v="400"/>
    <n v="1600"/>
    <n v="100"/>
  </r>
  <r>
    <n v="2609"/>
    <x v="186"/>
    <x v="339"/>
    <x v="1"/>
    <n v="3"/>
    <n v="500"/>
    <n v="1500"/>
    <n v="35"/>
  </r>
  <r>
    <n v="1532"/>
    <x v="186"/>
    <x v="242"/>
    <x v="5"/>
    <n v="1"/>
    <n v="1500"/>
    <n v="1500"/>
    <n v="84"/>
  </r>
  <r>
    <n v="3119"/>
    <x v="186"/>
    <x v="340"/>
    <x v="2"/>
    <n v="2"/>
    <n v="1000"/>
    <n v="2000"/>
    <n v="86"/>
  </r>
  <r>
    <n v="2626"/>
    <x v="187"/>
    <x v="22"/>
    <x v="5"/>
    <n v="5"/>
    <n v="1500"/>
    <n v="7500"/>
    <n v="85"/>
  </r>
  <r>
    <n v="1813"/>
    <x v="187"/>
    <x v="303"/>
    <x v="4"/>
    <n v="4"/>
    <n v="150"/>
    <n v="600"/>
    <n v="25"/>
  </r>
  <r>
    <n v="2468"/>
    <x v="187"/>
    <x v="323"/>
    <x v="2"/>
    <n v="4"/>
    <n v="1000"/>
    <n v="4000"/>
    <n v="85"/>
  </r>
  <r>
    <n v="2957"/>
    <x v="187"/>
    <x v="154"/>
    <x v="5"/>
    <n v="3"/>
    <n v="1500"/>
    <n v="4500"/>
    <n v="35"/>
  </r>
  <r>
    <n v="1244"/>
    <x v="187"/>
    <x v="325"/>
    <x v="3"/>
    <n v="2"/>
    <n v="400"/>
    <n v="800"/>
    <n v="33"/>
  </r>
  <r>
    <n v="2680"/>
    <x v="188"/>
    <x v="239"/>
    <x v="1"/>
    <n v="2"/>
    <n v="500"/>
    <n v="1000"/>
    <n v="23"/>
  </r>
  <r>
    <n v="1927"/>
    <x v="188"/>
    <x v="306"/>
    <x v="3"/>
    <n v="1"/>
    <n v="400"/>
    <n v="400"/>
    <n v="81"/>
  </r>
  <r>
    <n v="3425"/>
    <x v="189"/>
    <x v="307"/>
    <x v="0"/>
    <n v="2"/>
    <n v="600"/>
    <n v="1200"/>
    <n v="86"/>
  </r>
  <r>
    <n v="2788"/>
    <x v="189"/>
    <x v="286"/>
    <x v="1"/>
    <n v="5"/>
    <n v="500"/>
    <n v="2500"/>
    <n v="91"/>
  </r>
  <r>
    <n v="1857"/>
    <x v="190"/>
    <x v="4"/>
    <x v="1"/>
    <n v="4"/>
    <n v="500"/>
    <n v="2000"/>
    <n v="73"/>
  </r>
  <r>
    <n v="2098"/>
    <x v="190"/>
    <x v="15"/>
    <x v="0"/>
    <n v="3"/>
    <n v="600"/>
    <n v="1800"/>
    <n v="74"/>
  </r>
  <r>
    <n v="3498"/>
    <x v="190"/>
    <x v="135"/>
    <x v="3"/>
    <n v="1"/>
    <n v="400"/>
    <n v="400"/>
    <n v="68"/>
  </r>
  <r>
    <n v="1818"/>
    <x v="191"/>
    <x v="82"/>
    <x v="4"/>
    <n v="2"/>
    <n v="150"/>
    <n v="300"/>
    <n v="73"/>
  </r>
  <r>
    <n v="2894"/>
    <x v="191"/>
    <x v="341"/>
    <x v="3"/>
    <n v="3"/>
    <n v="400"/>
    <n v="1200"/>
    <n v="23"/>
  </r>
  <r>
    <n v="2597"/>
    <x v="191"/>
    <x v="176"/>
    <x v="4"/>
    <n v="4"/>
    <n v="150"/>
    <n v="600"/>
    <n v="82"/>
  </r>
  <r>
    <n v="2513"/>
    <x v="191"/>
    <x v="316"/>
    <x v="5"/>
    <n v="3"/>
    <n v="1500"/>
    <n v="4500"/>
    <n v="98"/>
  </r>
  <r>
    <n v="2340"/>
    <x v="191"/>
    <x v="189"/>
    <x v="3"/>
    <n v="2"/>
    <n v="400"/>
    <n v="800"/>
    <n v="40"/>
  </r>
  <r>
    <n v="2284"/>
    <x v="192"/>
    <x v="170"/>
    <x v="1"/>
    <n v="1"/>
    <n v="500"/>
    <n v="500"/>
    <n v="91"/>
  </r>
  <r>
    <n v="1562"/>
    <x v="192"/>
    <x v="154"/>
    <x v="1"/>
    <n v="1"/>
    <n v="500"/>
    <n v="500"/>
    <n v="46"/>
  </r>
  <r>
    <n v="2588"/>
    <x v="192"/>
    <x v="342"/>
    <x v="4"/>
    <n v="2"/>
    <n v="150"/>
    <n v="300"/>
    <n v="72"/>
  </r>
  <r>
    <n v="2141"/>
    <x v="193"/>
    <x v="71"/>
    <x v="4"/>
    <n v="4"/>
    <n v="150"/>
    <n v="600"/>
    <n v="46"/>
  </r>
  <r>
    <n v="2483"/>
    <x v="193"/>
    <x v="200"/>
    <x v="1"/>
    <n v="2"/>
    <n v="500"/>
    <n v="1000"/>
    <n v="35"/>
  </r>
  <r>
    <n v="2341"/>
    <x v="193"/>
    <x v="249"/>
    <x v="1"/>
    <n v="2"/>
    <n v="500"/>
    <n v="1000"/>
    <n v="68"/>
  </r>
  <r>
    <n v="2516"/>
    <x v="194"/>
    <x v="28"/>
    <x v="0"/>
    <n v="2"/>
    <n v="600"/>
    <n v="1200"/>
    <n v="20"/>
  </r>
  <r>
    <n v="2560"/>
    <x v="194"/>
    <x v="204"/>
    <x v="1"/>
    <n v="4"/>
    <n v="500"/>
    <n v="2000"/>
    <n v="75"/>
  </r>
  <r>
    <n v="2719"/>
    <x v="194"/>
    <x v="221"/>
    <x v="2"/>
    <n v="5"/>
    <n v="1000"/>
    <n v="5000"/>
    <n v="65"/>
  </r>
  <r>
    <n v="2933"/>
    <x v="194"/>
    <x v="22"/>
    <x v="5"/>
    <n v="4"/>
    <n v="1500"/>
    <n v="6000"/>
    <n v="27"/>
  </r>
  <r>
    <n v="2033"/>
    <x v="194"/>
    <x v="311"/>
    <x v="4"/>
    <n v="1"/>
    <n v="150"/>
    <n v="150"/>
    <n v="97"/>
  </r>
  <r>
    <n v="1321"/>
    <x v="195"/>
    <x v="1"/>
    <x v="5"/>
    <n v="1"/>
    <n v="1500"/>
    <n v="1500"/>
    <n v="82"/>
  </r>
  <r>
    <n v="3357"/>
    <x v="195"/>
    <x v="103"/>
    <x v="3"/>
    <n v="2"/>
    <n v="400"/>
    <n v="800"/>
    <n v="28"/>
  </r>
  <r>
    <n v="1379"/>
    <x v="196"/>
    <x v="297"/>
    <x v="3"/>
    <n v="5"/>
    <n v="400"/>
    <n v="2000"/>
    <n v="79"/>
  </r>
  <r>
    <n v="3409"/>
    <x v="196"/>
    <x v="74"/>
    <x v="5"/>
    <n v="5"/>
    <n v="1500"/>
    <n v="7500"/>
    <n v="40"/>
  </r>
  <r>
    <n v="3330"/>
    <x v="196"/>
    <x v="283"/>
    <x v="3"/>
    <n v="2"/>
    <n v="400"/>
    <n v="800"/>
    <n v="59"/>
  </r>
  <r>
    <n v="2424"/>
    <x v="196"/>
    <x v="154"/>
    <x v="1"/>
    <n v="5"/>
    <n v="500"/>
    <n v="2500"/>
    <n v="37"/>
  </r>
  <r>
    <n v="3297"/>
    <x v="197"/>
    <x v="6"/>
    <x v="1"/>
    <n v="4"/>
    <n v="500"/>
    <n v="2000"/>
    <n v="53"/>
  </r>
  <r>
    <n v="2493"/>
    <x v="197"/>
    <x v="103"/>
    <x v="0"/>
    <n v="1"/>
    <n v="600"/>
    <n v="600"/>
    <n v="45"/>
  </r>
  <r>
    <n v="1700"/>
    <x v="197"/>
    <x v="224"/>
    <x v="2"/>
    <n v="3"/>
    <n v="1000"/>
    <n v="3000"/>
    <n v="28"/>
  </r>
  <r>
    <n v="2231"/>
    <x v="197"/>
    <x v="291"/>
    <x v="5"/>
    <n v="5"/>
    <n v="1500"/>
    <n v="7500"/>
    <n v="50"/>
  </r>
  <r>
    <n v="3194"/>
    <x v="197"/>
    <x v="330"/>
    <x v="0"/>
    <n v="3"/>
    <n v="600"/>
    <n v="1800"/>
    <n v="84"/>
  </r>
  <r>
    <n v="3241"/>
    <x v="198"/>
    <x v="19"/>
    <x v="0"/>
    <n v="2"/>
    <n v="600"/>
    <n v="1200"/>
    <n v="92"/>
  </r>
  <r>
    <n v="3022"/>
    <x v="198"/>
    <x v="134"/>
    <x v="5"/>
    <n v="3"/>
    <n v="1500"/>
    <n v="4500"/>
    <n v="23"/>
  </r>
  <r>
    <n v="1893"/>
    <x v="198"/>
    <x v="78"/>
    <x v="3"/>
    <n v="1"/>
    <n v="400"/>
    <n v="400"/>
    <n v="50"/>
  </r>
  <r>
    <n v="3102"/>
    <x v="198"/>
    <x v="109"/>
    <x v="5"/>
    <n v="1"/>
    <n v="1500"/>
    <n v="1500"/>
    <n v="25"/>
  </r>
  <r>
    <n v="2882"/>
    <x v="199"/>
    <x v="132"/>
    <x v="1"/>
    <n v="2"/>
    <n v="500"/>
    <n v="1000"/>
    <n v="40"/>
  </r>
  <r>
    <n v="3257"/>
    <x v="199"/>
    <x v="182"/>
    <x v="2"/>
    <n v="1"/>
    <n v="1000"/>
    <n v="1000"/>
    <n v="92"/>
  </r>
  <r>
    <n v="2086"/>
    <x v="199"/>
    <x v="13"/>
    <x v="2"/>
    <n v="4"/>
    <n v="1000"/>
    <n v="4000"/>
    <n v="64"/>
  </r>
  <r>
    <n v="1628"/>
    <x v="199"/>
    <x v="18"/>
    <x v="5"/>
    <n v="1"/>
    <n v="1500"/>
    <n v="1500"/>
    <n v="31"/>
  </r>
  <r>
    <n v="2112"/>
    <x v="199"/>
    <x v="168"/>
    <x v="1"/>
    <n v="2"/>
    <n v="500"/>
    <n v="1000"/>
    <n v="30"/>
  </r>
  <r>
    <n v="1618"/>
    <x v="199"/>
    <x v="81"/>
    <x v="4"/>
    <n v="2"/>
    <n v="150"/>
    <n v="300"/>
    <n v="18"/>
  </r>
  <r>
    <n v="3258"/>
    <x v="200"/>
    <x v="343"/>
    <x v="1"/>
    <n v="1"/>
    <n v="500"/>
    <n v="500"/>
    <n v="38"/>
  </r>
  <r>
    <n v="1139"/>
    <x v="201"/>
    <x v="48"/>
    <x v="4"/>
    <n v="1"/>
    <n v="150"/>
    <n v="150"/>
    <n v="57"/>
  </r>
  <r>
    <n v="2652"/>
    <x v="201"/>
    <x v="89"/>
    <x v="1"/>
    <n v="5"/>
    <n v="500"/>
    <n v="2500"/>
    <n v="34"/>
  </r>
  <r>
    <n v="1785"/>
    <x v="201"/>
    <x v="58"/>
    <x v="5"/>
    <n v="2"/>
    <n v="1500"/>
    <n v="3000"/>
    <n v="59"/>
  </r>
  <r>
    <n v="2579"/>
    <x v="201"/>
    <x v="152"/>
    <x v="1"/>
    <n v="3"/>
    <n v="500"/>
    <n v="1500"/>
    <n v="51"/>
  </r>
  <r>
    <n v="2717"/>
    <x v="201"/>
    <x v="292"/>
    <x v="3"/>
    <n v="1"/>
    <n v="400"/>
    <n v="400"/>
    <n v="28"/>
  </r>
  <r>
    <n v="1737"/>
    <x v="201"/>
    <x v="213"/>
    <x v="3"/>
    <n v="4"/>
    <n v="400"/>
    <n v="1600"/>
    <n v="89"/>
  </r>
  <r>
    <n v="3023"/>
    <x v="201"/>
    <x v="293"/>
    <x v="2"/>
    <n v="5"/>
    <n v="1000"/>
    <n v="5000"/>
    <n v="53"/>
  </r>
  <r>
    <n v="2852"/>
    <x v="202"/>
    <x v="39"/>
    <x v="5"/>
    <n v="1"/>
    <n v="1500"/>
    <n v="1500"/>
    <n v="58"/>
  </r>
  <r>
    <n v="1804"/>
    <x v="202"/>
    <x v="269"/>
    <x v="3"/>
    <n v="1"/>
    <n v="400"/>
    <n v="400"/>
    <n v="35"/>
  </r>
  <r>
    <n v="1976"/>
    <x v="202"/>
    <x v="275"/>
    <x v="4"/>
    <n v="3"/>
    <n v="150"/>
    <n v="450"/>
    <n v="85"/>
  </r>
  <r>
    <n v="1808"/>
    <x v="202"/>
    <x v="83"/>
    <x v="0"/>
    <n v="2"/>
    <n v="600"/>
    <n v="1200"/>
    <n v="41"/>
  </r>
  <r>
    <n v="1307"/>
    <x v="202"/>
    <x v="267"/>
    <x v="0"/>
    <n v="3"/>
    <n v="600"/>
    <n v="1800"/>
    <n v="44"/>
  </r>
  <r>
    <n v="2757"/>
    <x v="202"/>
    <x v="224"/>
    <x v="0"/>
    <n v="3"/>
    <n v="600"/>
    <n v="1800"/>
    <n v="69"/>
  </r>
  <r>
    <n v="1812"/>
    <x v="202"/>
    <x v="307"/>
    <x v="2"/>
    <n v="3"/>
    <n v="1000"/>
    <n v="3000"/>
    <n v="56"/>
  </r>
  <r>
    <n v="2807"/>
    <x v="203"/>
    <x v="217"/>
    <x v="1"/>
    <n v="2"/>
    <n v="500"/>
    <n v="1000"/>
    <n v="19"/>
  </r>
  <r>
    <n v="1200"/>
    <x v="203"/>
    <x v="183"/>
    <x v="4"/>
    <n v="4"/>
    <n v="150"/>
    <n v="600"/>
    <n v="90"/>
  </r>
  <r>
    <n v="2167"/>
    <x v="204"/>
    <x v="118"/>
    <x v="3"/>
    <n v="3"/>
    <n v="400"/>
    <n v="1200"/>
    <n v="80"/>
  </r>
  <r>
    <n v="3020"/>
    <x v="204"/>
    <x v="141"/>
    <x v="5"/>
    <n v="4"/>
    <n v="1500"/>
    <n v="6000"/>
    <n v="53"/>
  </r>
  <r>
    <n v="2451"/>
    <x v="204"/>
    <x v="344"/>
    <x v="4"/>
    <n v="3"/>
    <n v="150"/>
    <n v="450"/>
    <n v="94"/>
  </r>
  <r>
    <n v="2511"/>
    <x v="205"/>
    <x v="105"/>
    <x v="3"/>
    <n v="5"/>
    <n v="400"/>
    <n v="2000"/>
    <n v="34"/>
  </r>
  <r>
    <n v="2698"/>
    <x v="206"/>
    <x v="28"/>
    <x v="4"/>
    <n v="1"/>
    <n v="150"/>
    <n v="150"/>
    <n v="66"/>
  </r>
  <r>
    <n v="2843"/>
    <x v="206"/>
    <x v="112"/>
    <x v="3"/>
    <n v="3"/>
    <n v="400"/>
    <n v="1200"/>
    <n v="18"/>
  </r>
  <r>
    <n v="1640"/>
    <x v="206"/>
    <x v="345"/>
    <x v="5"/>
    <n v="5"/>
    <n v="1500"/>
    <n v="7500"/>
    <n v="75"/>
  </r>
  <r>
    <n v="2678"/>
    <x v="206"/>
    <x v="276"/>
    <x v="3"/>
    <n v="3"/>
    <n v="400"/>
    <n v="1200"/>
    <n v="77"/>
  </r>
  <r>
    <n v="2129"/>
    <x v="206"/>
    <x v="84"/>
    <x v="0"/>
    <n v="5"/>
    <n v="600"/>
    <n v="3000"/>
    <n v="48"/>
  </r>
  <r>
    <n v="1777"/>
    <x v="207"/>
    <x v="64"/>
    <x v="4"/>
    <n v="3"/>
    <n v="150"/>
    <n v="450"/>
    <n v="45"/>
  </r>
  <r>
    <n v="2263"/>
    <x v="207"/>
    <x v="15"/>
    <x v="1"/>
    <n v="5"/>
    <n v="500"/>
    <n v="2500"/>
    <n v="96"/>
  </r>
  <r>
    <n v="2701"/>
    <x v="207"/>
    <x v="346"/>
    <x v="0"/>
    <n v="5"/>
    <n v="600"/>
    <n v="3000"/>
    <n v="63"/>
  </r>
  <r>
    <n v="2770"/>
    <x v="207"/>
    <x v="311"/>
    <x v="5"/>
    <n v="4"/>
    <n v="1500"/>
    <n v="6000"/>
    <n v="20"/>
  </r>
  <r>
    <n v="1899"/>
    <x v="207"/>
    <x v="1"/>
    <x v="5"/>
    <n v="1"/>
    <n v="1500"/>
    <n v="1500"/>
    <n v="25"/>
  </r>
  <r>
    <n v="2704"/>
    <x v="207"/>
    <x v="124"/>
    <x v="5"/>
    <n v="5"/>
    <n v="1500"/>
    <n v="7500"/>
    <n v="82"/>
  </r>
  <r>
    <n v="1284"/>
    <x v="207"/>
    <x v="250"/>
    <x v="3"/>
    <n v="5"/>
    <n v="400"/>
    <n v="2000"/>
    <n v="28"/>
  </r>
  <r>
    <n v="1324"/>
    <x v="207"/>
    <x v="114"/>
    <x v="4"/>
    <n v="5"/>
    <n v="150"/>
    <n v="750"/>
    <n v="71"/>
  </r>
  <r>
    <n v="2333"/>
    <x v="207"/>
    <x v="53"/>
    <x v="3"/>
    <n v="5"/>
    <n v="400"/>
    <n v="2000"/>
    <n v="63"/>
  </r>
  <r>
    <n v="1237"/>
    <x v="207"/>
    <x v="159"/>
    <x v="5"/>
    <n v="4"/>
    <n v="1500"/>
    <n v="6000"/>
    <n v="95"/>
  </r>
  <r>
    <n v="3249"/>
    <x v="207"/>
    <x v="347"/>
    <x v="2"/>
    <n v="3"/>
    <n v="1000"/>
    <n v="3000"/>
    <n v="98"/>
  </r>
  <r>
    <n v="1456"/>
    <x v="208"/>
    <x v="80"/>
    <x v="0"/>
    <n v="3"/>
    <n v="600"/>
    <n v="1800"/>
    <n v="65"/>
  </r>
  <r>
    <n v="1318"/>
    <x v="208"/>
    <x v="56"/>
    <x v="3"/>
    <n v="2"/>
    <n v="400"/>
    <n v="800"/>
    <n v="69"/>
  </r>
  <r>
    <n v="1552"/>
    <x v="208"/>
    <x v="333"/>
    <x v="5"/>
    <n v="2"/>
    <n v="1500"/>
    <n v="3000"/>
    <n v="35"/>
  </r>
  <r>
    <n v="2031"/>
    <x v="208"/>
    <x v="162"/>
    <x v="4"/>
    <n v="3"/>
    <n v="150"/>
    <n v="450"/>
    <n v="85"/>
  </r>
  <r>
    <n v="2708"/>
    <x v="208"/>
    <x v="300"/>
    <x v="4"/>
    <n v="2"/>
    <n v="150"/>
    <n v="300"/>
    <n v="30"/>
  </r>
  <r>
    <n v="1260"/>
    <x v="208"/>
    <x v="217"/>
    <x v="3"/>
    <n v="5"/>
    <n v="400"/>
    <n v="2000"/>
    <n v="68"/>
  </r>
  <r>
    <n v="3021"/>
    <x v="208"/>
    <x v="161"/>
    <x v="1"/>
    <n v="2"/>
    <n v="500"/>
    <n v="1000"/>
    <n v="31"/>
  </r>
  <r>
    <n v="1363"/>
    <x v="208"/>
    <x v="94"/>
    <x v="3"/>
    <n v="5"/>
    <n v="400"/>
    <n v="2000"/>
    <n v="41"/>
  </r>
  <r>
    <n v="2503"/>
    <x v="209"/>
    <x v="54"/>
    <x v="4"/>
    <n v="1"/>
    <n v="150"/>
    <n v="150"/>
    <n v="43"/>
  </r>
  <r>
    <n v="2173"/>
    <x v="209"/>
    <x v="235"/>
    <x v="1"/>
    <n v="3"/>
    <n v="500"/>
    <n v="1500"/>
    <n v="75"/>
  </r>
  <r>
    <n v="3089"/>
    <x v="209"/>
    <x v="322"/>
    <x v="3"/>
    <n v="1"/>
    <n v="400"/>
    <n v="400"/>
    <n v="53"/>
  </r>
  <r>
    <n v="1987"/>
    <x v="209"/>
    <x v="348"/>
    <x v="3"/>
    <n v="2"/>
    <n v="400"/>
    <n v="800"/>
    <n v="41"/>
  </r>
  <r>
    <n v="3356"/>
    <x v="209"/>
    <x v="22"/>
    <x v="5"/>
    <n v="3"/>
    <n v="1500"/>
    <n v="4500"/>
    <n v="30"/>
  </r>
  <r>
    <n v="1298"/>
    <x v="209"/>
    <x v="124"/>
    <x v="0"/>
    <n v="1"/>
    <n v="600"/>
    <n v="600"/>
    <n v="61"/>
  </r>
  <r>
    <n v="1518"/>
    <x v="210"/>
    <x v="5"/>
    <x v="2"/>
    <n v="5"/>
    <n v="1000"/>
    <n v="5000"/>
    <n v="69"/>
  </r>
  <r>
    <n v="2395"/>
    <x v="210"/>
    <x v="299"/>
    <x v="2"/>
    <n v="3"/>
    <n v="1000"/>
    <n v="3000"/>
    <n v="68"/>
  </r>
  <r>
    <n v="3470"/>
    <x v="210"/>
    <x v="10"/>
    <x v="4"/>
    <n v="3"/>
    <n v="150"/>
    <n v="450"/>
    <n v="58"/>
  </r>
  <r>
    <n v="2973"/>
    <x v="211"/>
    <x v="123"/>
    <x v="1"/>
    <n v="2"/>
    <n v="500"/>
    <n v="1000"/>
    <n v="53"/>
  </r>
  <r>
    <n v="2282"/>
    <x v="211"/>
    <x v="168"/>
    <x v="1"/>
    <n v="1"/>
    <n v="500"/>
    <n v="500"/>
    <n v="59"/>
  </r>
  <r>
    <n v="1251"/>
    <x v="211"/>
    <x v="341"/>
    <x v="3"/>
    <n v="3"/>
    <n v="400"/>
    <n v="1200"/>
    <n v="62"/>
  </r>
  <r>
    <n v="1418"/>
    <x v="211"/>
    <x v="70"/>
    <x v="2"/>
    <n v="2"/>
    <n v="1000"/>
    <n v="2000"/>
    <n v="28"/>
  </r>
  <r>
    <n v="2462"/>
    <x v="211"/>
    <x v="130"/>
    <x v="0"/>
    <n v="1"/>
    <n v="600"/>
    <n v="600"/>
    <n v="30"/>
  </r>
  <r>
    <n v="2428"/>
    <x v="211"/>
    <x v="270"/>
    <x v="2"/>
    <n v="1"/>
    <n v="1000"/>
    <n v="1000"/>
    <n v="83"/>
  </r>
  <r>
    <n v="2646"/>
    <x v="211"/>
    <x v="132"/>
    <x v="0"/>
    <n v="3"/>
    <n v="600"/>
    <n v="1800"/>
    <n v="27"/>
  </r>
  <r>
    <n v="1739"/>
    <x v="211"/>
    <x v="123"/>
    <x v="3"/>
    <n v="3"/>
    <n v="400"/>
    <n v="1200"/>
    <n v="99"/>
  </r>
  <r>
    <n v="1010"/>
    <x v="212"/>
    <x v="233"/>
    <x v="1"/>
    <n v="1"/>
    <n v="500"/>
    <n v="500"/>
    <n v="33"/>
  </r>
  <r>
    <n v="1932"/>
    <x v="212"/>
    <x v="82"/>
    <x v="1"/>
    <n v="5"/>
    <n v="500"/>
    <n v="2500"/>
    <n v="52"/>
  </r>
  <r>
    <n v="1382"/>
    <x v="212"/>
    <x v="102"/>
    <x v="2"/>
    <n v="5"/>
    <n v="1000"/>
    <n v="5000"/>
    <n v="84"/>
  </r>
  <r>
    <n v="3197"/>
    <x v="212"/>
    <x v="344"/>
    <x v="5"/>
    <n v="3"/>
    <n v="1500"/>
    <n v="4500"/>
    <n v="58"/>
  </r>
  <r>
    <n v="2287"/>
    <x v="213"/>
    <x v="78"/>
    <x v="2"/>
    <n v="4"/>
    <n v="1000"/>
    <n v="4000"/>
    <n v="98"/>
  </r>
  <r>
    <n v="1225"/>
    <x v="213"/>
    <x v="330"/>
    <x v="4"/>
    <n v="3"/>
    <n v="150"/>
    <n v="450"/>
    <n v="81"/>
  </r>
  <r>
    <n v="3353"/>
    <x v="214"/>
    <x v="311"/>
    <x v="3"/>
    <n v="1"/>
    <n v="400"/>
    <n v="400"/>
    <n v="55"/>
  </r>
  <r>
    <n v="2581"/>
    <x v="214"/>
    <x v="158"/>
    <x v="0"/>
    <n v="4"/>
    <n v="600"/>
    <n v="2400"/>
    <n v="79"/>
  </r>
  <r>
    <n v="1601"/>
    <x v="214"/>
    <x v="288"/>
    <x v="0"/>
    <n v="4"/>
    <n v="600"/>
    <n v="2400"/>
    <n v="78"/>
  </r>
  <r>
    <n v="1803"/>
    <x v="214"/>
    <x v="321"/>
    <x v="4"/>
    <n v="1"/>
    <n v="150"/>
    <n v="150"/>
    <n v="71"/>
  </r>
  <r>
    <n v="3302"/>
    <x v="214"/>
    <x v="286"/>
    <x v="2"/>
    <n v="3"/>
    <n v="1000"/>
    <n v="3000"/>
    <n v="78"/>
  </r>
  <r>
    <n v="1103"/>
    <x v="215"/>
    <x v="79"/>
    <x v="0"/>
    <n v="5"/>
    <n v="600"/>
    <n v="3000"/>
    <n v="23"/>
  </r>
  <r>
    <n v="3413"/>
    <x v="215"/>
    <x v="318"/>
    <x v="2"/>
    <n v="1"/>
    <n v="1000"/>
    <n v="1000"/>
    <n v="39"/>
  </r>
  <r>
    <n v="1952"/>
    <x v="215"/>
    <x v="346"/>
    <x v="5"/>
    <n v="3"/>
    <n v="1500"/>
    <n v="4500"/>
    <n v="87"/>
  </r>
  <r>
    <n v="1963"/>
    <x v="216"/>
    <x v="77"/>
    <x v="2"/>
    <n v="1"/>
    <n v="1000"/>
    <n v="1000"/>
    <n v="92"/>
  </r>
  <r>
    <n v="1349"/>
    <x v="216"/>
    <x v="154"/>
    <x v="5"/>
    <n v="5"/>
    <n v="1500"/>
    <n v="7500"/>
    <n v="95"/>
  </r>
  <r>
    <n v="2548"/>
    <x v="217"/>
    <x v="119"/>
    <x v="1"/>
    <n v="5"/>
    <n v="500"/>
    <n v="2500"/>
    <n v="31"/>
  </r>
  <r>
    <n v="2691"/>
    <x v="217"/>
    <x v="137"/>
    <x v="3"/>
    <n v="1"/>
    <n v="400"/>
    <n v="400"/>
    <n v="54"/>
  </r>
  <r>
    <n v="1392"/>
    <x v="217"/>
    <x v="71"/>
    <x v="4"/>
    <n v="2"/>
    <n v="150"/>
    <n v="300"/>
    <n v="27"/>
  </r>
  <r>
    <n v="1062"/>
    <x v="217"/>
    <x v="321"/>
    <x v="0"/>
    <n v="4"/>
    <n v="600"/>
    <n v="2400"/>
    <n v="45"/>
  </r>
  <r>
    <n v="1974"/>
    <x v="217"/>
    <x v="5"/>
    <x v="2"/>
    <n v="1"/>
    <n v="1000"/>
    <n v="1000"/>
    <n v="62"/>
  </r>
  <r>
    <n v="3053"/>
    <x v="218"/>
    <x v="349"/>
    <x v="4"/>
    <n v="3"/>
    <n v="150"/>
    <n v="450"/>
    <n v="64"/>
  </r>
  <r>
    <n v="3441"/>
    <x v="218"/>
    <x v="93"/>
    <x v="1"/>
    <n v="5"/>
    <n v="500"/>
    <n v="2500"/>
    <n v="85"/>
  </r>
  <r>
    <n v="2245"/>
    <x v="219"/>
    <x v="167"/>
    <x v="0"/>
    <n v="1"/>
    <n v="600"/>
    <n v="600"/>
    <n v="29"/>
  </r>
  <r>
    <n v="2301"/>
    <x v="219"/>
    <x v="347"/>
    <x v="5"/>
    <n v="4"/>
    <n v="1500"/>
    <n v="6000"/>
    <n v="91"/>
  </r>
  <r>
    <n v="1536"/>
    <x v="219"/>
    <x v="178"/>
    <x v="1"/>
    <n v="3"/>
    <n v="500"/>
    <n v="1500"/>
    <n v="94"/>
  </r>
  <r>
    <n v="2158"/>
    <x v="219"/>
    <x v="33"/>
    <x v="3"/>
    <n v="4"/>
    <n v="400"/>
    <n v="1600"/>
    <n v="91"/>
  </r>
  <r>
    <n v="3245"/>
    <x v="220"/>
    <x v="65"/>
    <x v="2"/>
    <n v="5"/>
    <n v="1000"/>
    <n v="5000"/>
    <n v="69"/>
  </r>
  <r>
    <n v="2414"/>
    <x v="220"/>
    <x v="175"/>
    <x v="3"/>
    <n v="2"/>
    <n v="400"/>
    <n v="800"/>
    <n v="46"/>
  </r>
  <r>
    <n v="1960"/>
    <x v="220"/>
    <x v="324"/>
    <x v="3"/>
    <n v="4"/>
    <n v="400"/>
    <n v="1600"/>
    <n v="86"/>
  </r>
  <r>
    <n v="2336"/>
    <x v="220"/>
    <x v="166"/>
    <x v="4"/>
    <n v="1"/>
    <n v="150"/>
    <n v="150"/>
    <n v="64"/>
  </r>
  <r>
    <n v="2952"/>
    <x v="220"/>
    <x v="136"/>
    <x v="3"/>
    <n v="4"/>
    <n v="400"/>
    <n v="1600"/>
    <n v="96"/>
  </r>
  <r>
    <n v="3027"/>
    <x v="220"/>
    <x v="254"/>
    <x v="2"/>
    <n v="2"/>
    <n v="1000"/>
    <n v="2000"/>
    <n v="34"/>
  </r>
  <r>
    <n v="2989"/>
    <x v="220"/>
    <x v="305"/>
    <x v="1"/>
    <n v="2"/>
    <n v="500"/>
    <n v="1000"/>
    <n v="44"/>
  </r>
  <r>
    <n v="3378"/>
    <x v="220"/>
    <x v="256"/>
    <x v="1"/>
    <n v="3"/>
    <n v="500"/>
    <n v="1500"/>
    <n v="82"/>
  </r>
  <r>
    <n v="1384"/>
    <x v="221"/>
    <x v="350"/>
    <x v="5"/>
    <n v="2"/>
    <n v="1500"/>
    <n v="3000"/>
    <n v="67"/>
  </r>
  <r>
    <n v="1783"/>
    <x v="221"/>
    <x v="119"/>
    <x v="2"/>
    <n v="1"/>
    <n v="1000"/>
    <n v="1000"/>
    <n v="50"/>
  </r>
  <r>
    <n v="1883"/>
    <x v="221"/>
    <x v="349"/>
    <x v="2"/>
    <n v="4"/>
    <n v="1000"/>
    <n v="4000"/>
    <n v="52"/>
  </r>
  <r>
    <n v="2705"/>
    <x v="221"/>
    <x v="190"/>
    <x v="2"/>
    <n v="3"/>
    <n v="1000"/>
    <n v="3000"/>
    <n v="99"/>
  </r>
  <r>
    <n v="1565"/>
    <x v="222"/>
    <x v="117"/>
    <x v="1"/>
    <n v="5"/>
    <n v="500"/>
    <n v="2500"/>
    <n v="62"/>
  </r>
  <r>
    <n v="2406"/>
    <x v="222"/>
    <x v="192"/>
    <x v="1"/>
    <n v="3"/>
    <n v="500"/>
    <n v="1500"/>
    <n v="76"/>
  </r>
  <r>
    <n v="3169"/>
    <x v="222"/>
    <x v="124"/>
    <x v="0"/>
    <n v="5"/>
    <n v="600"/>
    <n v="3000"/>
    <n v="91"/>
  </r>
  <r>
    <n v="2249"/>
    <x v="222"/>
    <x v="341"/>
    <x v="0"/>
    <n v="5"/>
    <n v="600"/>
    <n v="3000"/>
    <n v="35"/>
  </r>
  <r>
    <n v="2261"/>
    <x v="223"/>
    <x v="347"/>
    <x v="2"/>
    <n v="5"/>
    <n v="1000"/>
    <n v="5000"/>
    <n v="99"/>
  </r>
  <r>
    <n v="1490"/>
    <x v="223"/>
    <x v="207"/>
    <x v="1"/>
    <n v="1"/>
    <n v="500"/>
    <n v="500"/>
    <n v="46"/>
  </r>
  <r>
    <n v="3071"/>
    <x v="223"/>
    <x v="186"/>
    <x v="0"/>
    <n v="2"/>
    <n v="600"/>
    <n v="1200"/>
    <n v="23"/>
  </r>
  <r>
    <n v="1364"/>
    <x v="223"/>
    <x v="60"/>
    <x v="5"/>
    <n v="3"/>
    <n v="1500"/>
    <n v="4500"/>
    <n v="49"/>
  </r>
  <r>
    <n v="1956"/>
    <x v="224"/>
    <x v="351"/>
    <x v="2"/>
    <n v="1"/>
    <n v="1000"/>
    <n v="1000"/>
    <n v="61"/>
  </r>
  <r>
    <n v="1872"/>
    <x v="224"/>
    <x v="279"/>
    <x v="4"/>
    <n v="3"/>
    <n v="150"/>
    <n v="450"/>
    <n v="89"/>
  </r>
  <r>
    <n v="1023"/>
    <x v="225"/>
    <x v="331"/>
    <x v="3"/>
    <n v="1"/>
    <n v="400"/>
    <n v="400"/>
    <n v="65"/>
  </r>
  <r>
    <n v="1770"/>
    <x v="225"/>
    <x v="303"/>
    <x v="0"/>
    <n v="1"/>
    <n v="600"/>
    <n v="600"/>
    <n v="70"/>
  </r>
  <r>
    <n v="1563"/>
    <x v="225"/>
    <x v="272"/>
    <x v="3"/>
    <n v="4"/>
    <n v="400"/>
    <n v="1600"/>
    <n v="47"/>
  </r>
  <r>
    <n v="1295"/>
    <x v="225"/>
    <x v="292"/>
    <x v="0"/>
    <n v="1"/>
    <n v="600"/>
    <n v="600"/>
    <n v="72"/>
  </r>
  <r>
    <n v="3348"/>
    <x v="225"/>
    <x v="72"/>
    <x v="1"/>
    <n v="2"/>
    <n v="500"/>
    <n v="1000"/>
    <n v="66"/>
  </r>
  <r>
    <n v="1002"/>
    <x v="226"/>
    <x v="116"/>
    <x v="2"/>
    <n v="2"/>
    <n v="1000"/>
    <n v="2000"/>
    <n v="87"/>
  </r>
  <r>
    <n v="1172"/>
    <x v="226"/>
    <x v="198"/>
    <x v="4"/>
    <n v="5"/>
    <n v="150"/>
    <n v="750"/>
    <n v="24"/>
  </r>
  <r>
    <n v="3296"/>
    <x v="226"/>
    <x v="146"/>
    <x v="1"/>
    <n v="5"/>
    <n v="500"/>
    <n v="2500"/>
    <n v="95"/>
  </r>
  <r>
    <n v="1052"/>
    <x v="226"/>
    <x v="92"/>
    <x v="2"/>
    <n v="5"/>
    <n v="1000"/>
    <n v="5000"/>
    <n v="24"/>
  </r>
  <r>
    <n v="1623"/>
    <x v="227"/>
    <x v="229"/>
    <x v="3"/>
    <n v="3"/>
    <n v="400"/>
    <n v="1200"/>
    <n v="87"/>
  </r>
  <r>
    <n v="2375"/>
    <x v="227"/>
    <x v="352"/>
    <x v="5"/>
    <n v="4"/>
    <n v="1500"/>
    <n v="6000"/>
    <n v="99"/>
  </r>
  <r>
    <n v="2248"/>
    <x v="227"/>
    <x v="299"/>
    <x v="3"/>
    <n v="3"/>
    <n v="400"/>
    <n v="1200"/>
    <n v="68"/>
  </r>
  <r>
    <n v="3229"/>
    <x v="227"/>
    <x v="263"/>
    <x v="2"/>
    <n v="2"/>
    <n v="1000"/>
    <n v="2000"/>
    <n v="83"/>
  </r>
  <r>
    <n v="2415"/>
    <x v="228"/>
    <x v="353"/>
    <x v="1"/>
    <n v="2"/>
    <n v="500"/>
    <n v="1000"/>
    <n v="97"/>
  </r>
  <r>
    <n v="1678"/>
    <x v="228"/>
    <x v="86"/>
    <x v="3"/>
    <n v="4"/>
    <n v="400"/>
    <n v="1600"/>
    <n v="27"/>
  </r>
  <r>
    <n v="2235"/>
    <x v="229"/>
    <x v="86"/>
    <x v="0"/>
    <n v="5"/>
    <n v="600"/>
    <n v="3000"/>
    <n v="45"/>
  </r>
  <r>
    <n v="2116"/>
    <x v="229"/>
    <x v="21"/>
    <x v="1"/>
    <n v="4"/>
    <n v="500"/>
    <n v="2000"/>
    <n v="33"/>
  </r>
  <r>
    <n v="1420"/>
    <x v="229"/>
    <x v="21"/>
    <x v="0"/>
    <n v="3"/>
    <n v="600"/>
    <n v="1800"/>
    <n v="48"/>
  </r>
  <r>
    <n v="2439"/>
    <x v="229"/>
    <x v="159"/>
    <x v="3"/>
    <n v="1"/>
    <n v="400"/>
    <n v="400"/>
    <n v="72"/>
  </r>
  <r>
    <n v="2311"/>
    <x v="230"/>
    <x v="284"/>
    <x v="4"/>
    <n v="5"/>
    <n v="150"/>
    <n v="750"/>
    <n v="42"/>
  </r>
  <r>
    <n v="3276"/>
    <x v="230"/>
    <x v="78"/>
    <x v="5"/>
    <n v="3"/>
    <n v="1500"/>
    <n v="4500"/>
    <n v="43"/>
  </r>
  <r>
    <n v="2768"/>
    <x v="230"/>
    <x v="68"/>
    <x v="2"/>
    <n v="4"/>
    <n v="1000"/>
    <n v="4000"/>
    <n v="94"/>
  </r>
  <r>
    <n v="1328"/>
    <x v="231"/>
    <x v="125"/>
    <x v="2"/>
    <n v="5"/>
    <n v="1000"/>
    <n v="5000"/>
    <n v="43"/>
  </r>
  <r>
    <n v="2122"/>
    <x v="231"/>
    <x v="154"/>
    <x v="5"/>
    <n v="1"/>
    <n v="1500"/>
    <n v="1500"/>
    <n v="86"/>
  </r>
  <r>
    <n v="3422"/>
    <x v="231"/>
    <x v="115"/>
    <x v="0"/>
    <n v="1"/>
    <n v="600"/>
    <n v="600"/>
    <n v="82"/>
  </r>
  <r>
    <n v="2354"/>
    <x v="231"/>
    <x v="190"/>
    <x v="4"/>
    <n v="5"/>
    <n v="150"/>
    <n v="750"/>
    <n v="63"/>
  </r>
  <r>
    <n v="1692"/>
    <x v="231"/>
    <x v="197"/>
    <x v="1"/>
    <n v="5"/>
    <n v="500"/>
    <n v="2500"/>
    <n v="37"/>
  </r>
  <r>
    <n v="2322"/>
    <x v="231"/>
    <x v="173"/>
    <x v="4"/>
    <n v="1"/>
    <n v="150"/>
    <n v="150"/>
    <n v="67"/>
  </r>
  <r>
    <n v="2267"/>
    <x v="231"/>
    <x v="196"/>
    <x v="4"/>
    <n v="4"/>
    <n v="150"/>
    <n v="600"/>
    <n v="77"/>
  </r>
  <r>
    <n v="2484"/>
    <x v="232"/>
    <x v="195"/>
    <x v="5"/>
    <n v="5"/>
    <n v="1500"/>
    <n v="7500"/>
    <n v="73"/>
  </r>
  <r>
    <n v="2692"/>
    <x v="232"/>
    <x v="38"/>
    <x v="4"/>
    <n v="5"/>
    <n v="150"/>
    <n v="750"/>
    <n v="51"/>
  </r>
  <r>
    <n v="2374"/>
    <x v="232"/>
    <x v="187"/>
    <x v="5"/>
    <n v="1"/>
    <n v="1500"/>
    <n v="1500"/>
    <n v="95"/>
  </r>
  <r>
    <n v="1380"/>
    <x v="233"/>
    <x v="140"/>
    <x v="1"/>
    <n v="4"/>
    <n v="500"/>
    <n v="2000"/>
    <n v="59"/>
  </r>
  <r>
    <n v="2480"/>
    <x v="233"/>
    <x v="244"/>
    <x v="3"/>
    <n v="3"/>
    <n v="400"/>
    <n v="1200"/>
    <n v="62"/>
  </r>
  <r>
    <n v="1937"/>
    <x v="233"/>
    <x v="322"/>
    <x v="1"/>
    <n v="3"/>
    <n v="500"/>
    <n v="1500"/>
    <n v="32"/>
  </r>
  <r>
    <n v="2377"/>
    <x v="233"/>
    <x v="1"/>
    <x v="3"/>
    <n v="2"/>
    <n v="400"/>
    <n v="800"/>
    <n v="21"/>
  </r>
  <r>
    <n v="1417"/>
    <x v="233"/>
    <x v="18"/>
    <x v="1"/>
    <n v="5"/>
    <n v="500"/>
    <n v="2500"/>
    <n v="75"/>
  </r>
  <r>
    <n v="3026"/>
    <x v="233"/>
    <x v="265"/>
    <x v="2"/>
    <n v="2"/>
    <n v="1000"/>
    <n v="2000"/>
    <n v="77"/>
  </r>
  <r>
    <n v="3471"/>
    <x v="233"/>
    <x v="306"/>
    <x v="2"/>
    <n v="4"/>
    <n v="1000"/>
    <n v="4000"/>
    <n v="82"/>
  </r>
  <r>
    <n v="2308"/>
    <x v="234"/>
    <x v="172"/>
    <x v="5"/>
    <n v="5"/>
    <n v="1500"/>
    <n v="7500"/>
    <n v="23"/>
  </r>
  <r>
    <n v="2734"/>
    <x v="234"/>
    <x v="206"/>
    <x v="3"/>
    <n v="5"/>
    <n v="400"/>
    <n v="2000"/>
    <n v="70"/>
  </r>
  <r>
    <n v="2725"/>
    <x v="234"/>
    <x v="52"/>
    <x v="1"/>
    <n v="1"/>
    <n v="500"/>
    <n v="500"/>
    <n v="48"/>
  </r>
  <r>
    <n v="3306"/>
    <x v="234"/>
    <x v="55"/>
    <x v="5"/>
    <n v="1"/>
    <n v="1500"/>
    <n v="1500"/>
    <n v="48"/>
  </r>
  <r>
    <n v="1213"/>
    <x v="234"/>
    <x v="354"/>
    <x v="0"/>
    <n v="5"/>
    <n v="600"/>
    <n v="3000"/>
    <n v="93"/>
  </r>
  <r>
    <n v="2139"/>
    <x v="235"/>
    <x v="55"/>
    <x v="5"/>
    <n v="5"/>
    <n v="1500"/>
    <n v="7500"/>
    <n v="56"/>
  </r>
  <r>
    <n v="3232"/>
    <x v="235"/>
    <x v="15"/>
    <x v="4"/>
    <n v="2"/>
    <n v="150"/>
    <n v="300"/>
    <n v="27"/>
  </r>
  <r>
    <n v="3405"/>
    <x v="235"/>
    <x v="161"/>
    <x v="3"/>
    <n v="5"/>
    <n v="400"/>
    <n v="2000"/>
    <n v="30"/>
  </r>
  <r>
    <n v="2283"/>
    <x v="235"/>
    <x v="80"/>
    <x v="0"/>
    <n v="4"/>
    <n v="600"/>
    <n v="2400"/>
    <n v="62"/>
  </r>
  <r>
    <n v="2750"/>
    <x v="235"/>
    <x v="163"/>
    <x v="1"/>
    <n v="4"/>
    <n v="500"/>
    <n v="2000"/>
    <n v="99"/>
  </r>
  <r>
    <n v="1734"/>
    <x v="236"/>
    <x v="108"/>
    <x v="2"/>
    <n v="2"/>
    <n v="1000"/>
    <n v="2000"/>
    <n v="33"/>
  </r>
  <r>
    <n v="3398"/>
    <x v="236"/>
    <x v="246"/>
    <x v="5"/>
    <n v="5"/>
    <n v="1500"/>
    <n v="7500"/>
    <n v="92"/>
  </r>
  <r>
    <n v="2259"/>
    <x v="236"/>
    <x v="294"/>
    <x v="5"/>
    <n v="3"/>
    <n v="1500"/>
    <n v="4500"/>
    <n v="96"/>
  </r>
  <r>
    <n v="1217"/>
    <x v="236"/>
    <x v="181"/>
    <x v="5"/>
    <n v="3"/>
    <n v="1500"/>
    <n v="4500"/>
    <n v="59"/>
  </r>
  <r>
    <n v="3171"/>
    <x v="236"/>
    <x v="78"/>
    <x v="5"/>
    <n v="3"/>
    <n v="1500"/>
    <n v="4500"/>
    <n v="96"/>
  </r>
  <r>
    <n v="2241"/>
    <x v="236"/>
    <x v="46"/>
    <x v="4"/>
    <n v="1"/>
    <n v="150"/>
    <n v="150"/>
    <n v="65"/>
  </r>
  <r>
    <n v="3435"/>
    <x v="237"/>
    <x v="135"/>
    <x v="2"/>
    <n v="4"/>
    <n v="1000"/>
    <n v="4000"/>
    <n v="78"/>
  </r>
  <r>
    <n v="1243"/>
    <x v="237"/>
    <x v="303"/>
    <x v="3"/>
    <n v="4"/>
    <n v="400"/>
    <n v="1600"/>
    <n v="68"/>
  </r>
  <r>
    <n v="1513"/>
    <x v="237"/>
    <x v="122"/>
    <x v="3"/>
    <n v="4"/>
    <n v="400"/>
    <n v="1600"/>
    <n v="33"/>
  </r>
  <r>
    <n v="2780"/>
    <x v="238"/>
    <x v="173"/>
    <x v="0"/>
    <n v="3"/>
    <n v="600"/>
    <n v="1800"/>
    <n v="97"/>
  </r>
  <r>
    <n v="1401"/>
    <x v="238"/>
    <x v="87"/>
    <x v="2"/>
    <n v="3"/>
    <n v="1000"/>
    <n v="3000"/>
    <n v="30"/>
  </r>
  <r>
    <n v="3347"/>
    <x v="238"/>
    <x v="355"/>
    <x v="5"/>
    <n v="3"/>
    <n v="1500"/>
    <n v="4500"/>
    <n v="34"/>
  </r>
  <r>
    <n v="2837"/>
    <x v="239"/>
    <x v="38"/>
    <x v="3"/>
    <n v="3"/>
    <n v="400"/>
    <n v="1200"/>
    <n v="92"/>
  </r>
  <r>
    <n v="3483"/>
    <x v="239"/>
    <x v="83"/>
    <x v="4"/>
    <n v="2"/>
    <n v="150"/>
    <n v="300"/>
    <n v="88"/>
  </r>
  <r>
    <n v="2589"/>
    <x v="239"/>
    <x v="111"/>
    <x v="2"/>
    <n v="2"/>
    <n v="1000"/>
    <n v="2000"/>
    <n v="54"/>
  </r>
  <r>
    <n v="1155"/>
    <x v="239"/>
    <x v="155"/>
    <x v="4"/>
    <n v="2"/>
    <n v="150"/>
    <n v="300"/>
    <n v="87"/>
  </r>
  <r>
    <n v="1990"/>
    <x v="240"/>
    <x v="276"/>
    <x v="3"/>
    <n v="2"/>
    <n v="400"/>
    <n v="800"/>
    <n v="53"/>
  </r>
  <r>
    <n v="3055"/>
    <x v="240"/>
    <x v="261"/>
    <x v="1"/>
    <n v="4"/>
    <n v="500"/>
    <n v="2000"/>
    <n v="94"/>
  </r>
  <r>
    <n v="2817"/>
    <x v="240"/>
    <x v="316"/>
    <x v="3"/>
    <n v="4"/>
    <n v="400"/>
    <n v="1600"/>
    <n v="20"/>
  </r>
  <r>
    <n v="2574"/>
    <x v="240"/>
    <x v="186"/>
    <x v="0"/>
    <n v="3"/>
    <n v="600"/>
    <n v="1800"/>
    <n v="74"/>
  </r>
  <r>
    <n v="2196"/>
    <x v="240"/>
    <x v="323"/>
    <x v="0"/>
    <n v="5"/>
    <n v="600"/>
    <n v="3000"/>
    <n v="82"/>
  </r>
  <r>
    <n v="2998"/>
    <x v="241"/>
    <x v="320"/>
    <x v="2"/>
    <n v="4"/>
    <n v="1000"/>
    <n v="4000"/>
    <n v="93"/>
  </r>
  <r>
    <n v="3010"/>
    <x v="241"/>
    <x v="353"/>
    <x v="0"/>
    <n v="5"/>
    <n v="600"/>
    <n v="3000"/>
    <n v="68"/>
  </r>
  <r>
    <n v="2819"/>
    <x v="241"/>
    <x v="204"/>
    <x v="0"/>
    <n v="1"/>
    <n v="600"/>
    <n v="600"/>
    <n v="87"/>
  </r>
  <r>
    <n v="1132"/>
    <x v="241"/>
    <x v="240"/>
    <x v="3"/>
    <n v="1"/>
    <n v="400"/>
    <n v="400"/>
    <n v="75"/>
  </r>
  <r>
    <n v="2996"/>
    <x v="242"/>
    <x v="356"/>
    <x v="4"/>
    <n v="5"/>
    <n v="150"/>
    <n v="750"/>
    <n v="84"/>
  </r>
  <r>
    <n v="2335"/>
    <x v="242"/>
    <x v="89"/>
    <x v="4"/>
    <n v="1"/>
    <n v="150"/>
    <n v="150"/>
    <n v="65"/>
  </r>
  <r>
    <n v="3051"/>
    <x v="242"/>
    <x v="314"/>
    <x v="2"/>
    <n v="2"/>
    <n v="1000"/>
    <n v="2000"/>
    <n v="42"/>
  </r>
  <r>
    <n v="2621"/>
    <x v="242"/>
    <x v="253"/>
    <x v="5"/>
    <n v="3"/>
    <n v="1500"/>
    <n v="4500"/>
    <n v="88"/>
  </r>
  <r>
    <n v="2569"/>
    <x v="242"/>
    <x v="289"/>
    <x v="0"/>
    <n v="1"/>
    <n v="600"/>
    <n v="600"/>
    <n v="40"/>
  </r>
  <r>
    <n v="1090"/>
    <x v="242"/>
    <x v="288"/>
    <x v="4"/>
    <n v="2"/>
    <n v="150"/>
    <n v="300"/>
    <n v="21"/>
  </r>
  <r>
    <n v="2934"/>
    <x v="242"/>
    <x v="178"/>
    <x v="0"/>
    <n v="3"/>
    <n v="600"/>
    <n v="1800"/>
    <n v="100"/>
  </r>
  <r>
    <n v="2958"/>
    <x v="242"/>
    <x v="44"/>
    <x v="2"/>
    <n v="1"/>
    <n v="1000"/>
    <n v="1000"/>
    <n v="54"/>
  </r>
  <r>
    <n v="3379"/>
    <x v="243"/>
    <x v="49"/>
    <x v="2"/>
    <n v="1"/>
    <n v="1000"/>
    <n v="1000"/>
    <n v="31"/>
  </r>
  <r>
    <n v="2903"/>
    <x v="243"/>
    <x v="29"/>
    <x v="2"/>
    <n v="1"/>
    <n v="1000"/>
    <n v="1000"/>
    <n v="57"/>
  </r>
  <r>
    <n v="2270"/>
    <x v="243"/>
    <x v="323"/>
    <x v="3"/>
    <n v="5"/>
    <n v="400"/>
    <n v="2000"/>
    <n v="98"/>
  </r>
  <r>
    <n v="3139"/>
    <x v="243"/>
    <x v="243"/>
    <x v="4"/>
    <n v="5"/>
    <n v="150"/>
    <n v="750"/>
    <n v="71"/>
  </r>
  <r>
    <n v="3181"/>
    <x v="243"/>
    <x v="186"/>
    <x v="3"/>
    <n v="1"/>
    <n v="400"/>
    <n v="400"/>
    <n v="91"/>
  </r>
  <r>
    <n v="2161"/>
    <x v="243"/>
    <x v="29"/>
    <x v="2"/>
    <n v="1"/>
    <n v="1000"/>
    <n v="1000"/>
    <n v="84"/>
  </r>
  <r>
    <n v="3211"/>
    <x v="244"/>
    <x v="117"/>
    <x v="5"/>
    <n v="3"/>
    <n v="1500"/>
    <n v="4500"/>
    <n v="28"/>
  </r>
  <r>
    <n v="3374"/>
    <x v="244"/>
    <x v="4"/>
    <x v="2"/>
    <n v="1"/>
    <n v="1000"/>
    <n v="1000"/>
    <n v="44"/>
  </r>
  <r>
    <n v="2228"/>
    <x v="244"/>
    <x v="39"/>
    <x v="4"/>
    <n v="4"/>
    <n v="150"/>
    <n v="600"/>
    <n v="28"/>
  </r>
  <r>
    <n v="1568"/>
    <x v="244"/>
    <x v="127"/>
    <x v="5"/>
    <n v="5"/>
    <n v="1500"/>
    <n v="7500"/>
    <n v="96"/>
  </r>
  <r>
    <n v="2412"/>
    <x v="244"/>
    <x v="83"/>
    <x v="4"/>
    <n v="5"/>
    <n v="150"/>
    <n v="750"/>
    <n v="93"/>
  </r>
  <r>
    <n v="1047"/>
    <x v="244"/>
    <x v="264"/>
    <x v="2"/>
    <n v="5"/>
    <n v="1000"/>
    <n v="5000"/>
    <n v="35"/>
  </r>
  <r>
    <n v="2271"/>
    <x v="245"/>
    <x v="218"/>
    <x v="4"/>
    <n v="3"/>
    <n v="150"/>
    <n v="450"/>
    <n v="39"/>
  </r>
  <r>
    <n v="2959"/>
    <x v="245"/>
    <x v="174"/>
    <x v="5"/>
    <n v="4"/>
    <n v="1500"/>
    <n v="6000"/>
    <n v="72"/>
  </r>
  <r>
    <n v="2358"/>
    <x v="245"/>
    <x v="221"/>
    <x v="2"/>
    <n v="5"/>
    <n v="1000"/>
    <n v="5000"/>
    <n v="54"/>
  </r>
  <r>
    <n v="1767"/>
    <x v="245"/>
    <x v="204"/>
    <x v="5"/>
    <n v="3"/>
    <n v="1500"/>
    <n v="4500"/>
    <n v="70"/>
  </r>
  <r>
    <n v="2094"/>
    <x v="245"/>
    <x v="309"/>
    <x v="5"/>
    <n v="4"/>
    <n v="1500"/>
    <n v="6000"/>
    <n v="21"/>
  </r>
  <r>
    <n v="2944"/>
    <x v="246"/>
    <x v="87"/>
    <x v="0"/>
    <n v="1"/>
    <n v="600"/>
    <n v="600"/>
    <n v="81"/>
  </r>
  <r>
    <n v="2554"/>
    <x v="246"/>
    <x v="67"/>
    <x v="2"/>
    <n v="3"/>
    <n v="1000"/>
    <n v="3000"/>
    <n v="79"/>
  </r>
  <r>
    <n v="2397"/>
    <x v="246"/>
    <x v="7"/>
    <x v="2"/>
    <n v="3"/>
    <n v="1000"/>
    <n v="3000"/>
    <n v="38"/>
  </r>
  <r>
    <n v="1368"/>
    <x v="246"/>
    <x v="96"/>
    <x v="3"/>
    <n v="1"/>
    <n v="400"/>
    <n v="400"/>
    <n v="66"/>
  </r>
  <r>
    <n v="1446"/>
    <x v="246"/>
    <x v="114"/>
    <x v="4"/>
    <n v="3"/>
    <n v="150"/>
    <n v="450"/>
    <n v="90"/>
  </r>
  <r>
    <n v="2176"/>
    <x v="246"/>
    <x v="3"/>
    <x v="2"/>
    <n v="3"/>
    <n v="1000"/>
    <n v="3000"/>
    <n v="33"/>
  </r>
  <r>
    <n v="2251"/>
    <x v="247"/>
    <x v="352"/>
    <x v="5"/>
    <n v="5"/>
    <n v="1500"/>
    <n v="7500"/>
    <n v="37"/>
  </r>
  <r>
    <n v="1994"/>
    <x v="247"/>
    <x v="105"/>
    <x v="5"/>
    <n v="3"/>
    <n v="1500"/>
    <n v="4500"/>
    <n v="36"/>
  </r>
  <r>
    <n v="2353"/>
    <x v="247"/>
    <x v="305"/>
    <x v="0"/>
    <n v="4"/>
    <n v="600"/>
    <n v="2400"/>
    <n v="31"/>
  </r>
  <r>
    <n v="2514"/>
    <x v="248"/>
    <x v="353"/>
    <x v="5"/>
    <n v="4"/>
    <n v="1500"/>
    <n v="6000"/>
    <n v="20"/>
  </r>
  <r>
    <n v="3456"/>
    <x v="248"/>
    <x v="276"/>
    <x v="0"/>
    <n v="2"/>
    <n v="600"/>
    <n v="1200"/>
    <n v="29"/>
  </r>
  <r>
    <n v="2474"/>
    <x v="248"/>
    <x v="267"/>
    <x v="4"/>
    <n v="4"/>
    <n v="150"/>
    <n v="600"/>
    <n v="34"/>
  </r>
  <r>
    <n v="1039"/>
    <x v="249"/>
    <x v="229"/>
    <x v="0"/>
    <n v="4"/>
    <n v="600"/>
    <n v="2400"/>
    <n v="72"/>
  </r>
  <r>
    <n v="1951"/>
    <x v="249"/>
    <x v="166"/>
    <x v="2"/>
    <n v="3"/>
    <n v="1000"/>
    <n v="3000"/>
    <n v="74"/>
  </r>
  <r>
    <n v="2886"/>
    <x v="249"/>
    <x v="16"/>
    <x v="0"/>
    <n v="4"/>
    <n v="600"/>
    <n v="2400"/>
    <n v="52"/>
  </r>
  <r>
    <n v="1508"/>
    <x v="249"/>
    <x v="333"/>
    <x v="3"/>
    <n v="2"/>
    <n v="400"/>
    <n v="800"/>
    <n v="57"/>
  </r>
  <r>
    <n v="1028"/>
    <x v="249"/>
    <x v="252"/>
    <x v="0"/>
    <n v="3"/>
    <n v="600"/>
    <n v="1800"/>
    <n v="18"/>
  </r>
  <r>
    <n v="1799"/>
    <x v="249"/>
    <x v="231"/>
    <x v="4"/>
    <n v="4"/>
    <n v="150"/>
    <n v="600"/>
    <n v="31"/>
  </r>
  <r>
    <n v="1281"/>
    <x v="250"/>
    <x v="354"/>
    <x v="4"/>
    <n v="5"/>
    <n v="150"/>
    <n v="750"/>
    <n v="45"/>
  </r>
  <r>
    <n v="2592"/>
    <x v="250"/>
    <x v="97"/>
    <x v="0"/>
    <n v="2"/>
    <n v="600"/>
    <n v="1200"/>
    <n v="36"/>
  </r>
  <r>
    <n v="1499"/>
    <x v="250"/>
    <x v="171"/>
    <x v="3"/>
    <n v="3"/>
    <n v="400"/>
    <n v="1200"/>
    <n v="77"/>
  </r>
  <r>
    <n v="1548"/>
    <x v="251"/>
    <x v="350"/>
    <x v="4"/>
    <n v="4"/>
    <n v="150"/>
    <n v="600"/>
    <n v="94"/>
  </r>
  <r>
    <n v="3368"/>
    <x v="251"/>
    <x v="76"/>
    <x v="4"/>
    <n v="5"/>
    <n v="150"/>
    <n v="750"/>
    <n v="81"/>
  </r>
  <r>
    <n v="3209"/>
    <x v="251"/>
    <x v="278"/>
    <x v="1"/>
    <n v="4"/>
    <n v="500"/>
    <n v="2000"/>
    <n v="44"/>
  </r>
  <r>
    <n v="2366"/>
    <x v="251"/>
    <x v="237"/>
    <x v="1"/>
    <n v="4"/>
    <n v="500"/>
    <n v="2000"/>
    <n v="73"/>
  </r>
  <r>
    <n v="1655"/>
    <x v="251"/>
    <x v="354"/>
    <x v="0"/>
    <n v="1"/>
    <n v="600"/>
    <n v="600"/>
    <n v="96"/>
  </r>
  <r>
    <n v="1025"/>
    <x v="252"/>
    <x v="60"/>
    <x v="1"/>
    <n v="2"/>
    <n v="500"/>
    <n v="1000"/>
    <n v="46"/>
  </r>
  <r>
    <n v="2526"/>
    <x v="252"/>
    <x v="265"/>
    <x v="4"/>
    <n v="5"/>
    <n v="150"/>
    <n v="750"/>
    <n v="26"/>
  </r>
  <r>
    <n v="2100"/>
    <x v="252"/>
    <x v="176"/>
    <x v="4"/>
    <n v="2"/>
    <n v="150"/>
    <n v="300"/>
    <n v="76"/>
  </r>
  <r>
    <n v="1430"/>
    <x v="253"/>
    <x v="313"/>
    <x v="0"/>
    <n v="3"/>
    <n v="600"/>
    <n v="1800"/>
    <n v="82"/>
  </r>
  <r>
    <n v="2361"/>
    <x v="253"/>
    <x v="278"/>
    <x v="0"/>
    <n v="5"/>
    <n v="600"/>
    <n v="3000"/>
    <n v="46"/>
  </r>
  <r>
    <n v="2774"/>
    <x v="253"/>
    <x v="91"/>
    <x v="2"/>
    <n v="5"/>
    <n v="1000"/>
    <n v="5000"/>
    <n v="49"/>
  </r>
  <r>
    <n v="1519"/>
    <x v="254"/>
    <x v="344"/>
    <x v="2"/>
    <n v="3"/>
    <n v="1000"/>
    <n v="3000"/>
    <n v="23"/>
  </r>
  <r>
    <n v="1796"/>
    <x v="255"/>
    <x v="164"/>
    <x v="1"/>
    <n v="1"/>
    <n v="500"/>
    <n v="500"/>
    <n v="30"/>
  </r>
  <r>
    <n v="1539"/>
    <x v="255"/>
    <x v="119"/>
    <x v="1"/>
    <n v="3"/>
    <n v="500"/>
    <n v="1500"/>
    <n v="36"/>
  </r>
  <r>
    <n v="2258"/>
    <x v="255"/>
    <x v="125"/>
    <x v="0"/>
    <n v="4"/>
    <n v="600"/>
    <n v="2400"/>
    <n v="91"/>
  </r>
  <r>
    <n v="1101"/>
    <x v="256"/>
    <x v="49"/>
    <x v="5"/>
    <n v="5"/>
    <n v="1500"/>
    <n v="7500"/>
    <n v="60"/>
  </r>
  <r>
    <n v="1304"/>
    <x v="256"/>
    <x v="298"/>
    <x v="2"/>
    <n v="1"/>
    <n v="1000"/>
    <n v="1000"/>
    <n v="62"/>
  </r>
  <r>
    <n v="3132"/>
    <x v="256"/>
    <x v="10"/>
    <x v="5"/>
    <n v="5"/>
    <n v="1500"/>
    <n v="7500"/>
    <n v="88"/>
  </r>
  <r>
    <n v="2773"/>
    <x v="256"/>
    <x v="344"/>
    <x v="4"/>
    <n v="2"/>
    <n v="150"/>
    <n v="300"/>
    <n v="92"/>
  </r>
  <r>
    <n v="1920"/>
    <x v="257"/>
    <x v="195"/>
    <x v="1"/>
    <n v="5"/>
    <n v="500"/>
    <n v="2500"/>
    <n v="63"/>
  </r>
  <r>
    <n v="2737"/>
    <x v="257"/>
    <x v="41"/>
    <x v="5"/>
    <n v="4"/>
    <n v="1500"/>
    <n v="6000"/>
    <n v="84"/>
  </r>
  <r>
    <n v="1367"/>
    <x v="257"/>
    <x v="98"/>
    <x v="3"/>
    <n v="1"/>
    <n v="400"/>
    <n v="400"/>
    <n v="75"/>
  </r>
  <r>
    <n v="3227"/>
    <x v="257"/>
    <x v="112"/>
    <x v="2"/>
    <n v="2"/>
    <n v="1000"/>
    <n v="2000"/>
    <n v="60"/>
  </r>
  <r>
    <n v="3060"/>
    <x v="257"/>
    <x v="198"/>
    <x v="0"/>
    <n v="3"/>
    <n v="600"/>
    <n v="1800"/>
    <n v="51"/>
  </r>
  <r>
    <n v="1007"/>
    <x v="258"/>
    <x v="81"/>
    <x v="3"/>
    <n v="4"/>
    <n v="400"/>
    <n v="1600"/>
    <n v="75"/>
  </r>
  <r>
    <n v="2448"/>
    <x v="258"/>
    <x v="75"/>
    <x v="5"/>
    <n v="1"/>
    <n v="1500"/>
    <n v="1500"/>
    <n v="98"/>
  </r>
  <r>
    <n v="3147"/>
    <x v="258"/>
    <x v="111"/>
    <x v="4"/>
    <n v="1"/>
    <n v="150"/>
    <n v="150"/>
    <n v="86"/>
  </r>
  <r>
    <n v="3069"/>
    <x v="258"/>
    <x v="111"/>
    <x v="4"/>
    <n v="1"/>
    <n v="150"/>
    <n v="150"/>
    <n v="38"/>
  </r>
  <r>
    <n v="1296"/>
    <x v="258"/>
    <x v="111"/>
    <x v="5"/>
    <n v="3"/>
    <n v="1500"/>
    <n v="4500"/>
    <n v="91"/>
  </r>
  <r>
    <n v="1867"/>
    <x v="259"/>
    <x v="203"/>
    <x v="1"/>
    <n v="1"/>
    <n v="500"/>
    <n v="500"/>
    <n v="90"/>
  </r>
  <r>
    <n v="1329"/>
    <x v="260"/>
    <x v="266"/>
    <x v="2"/>
    <n v="2"/>
    <n v="1000"/>
    <n v="2000"/>
    <n v="72"/>
  </r>
  <r>
    <n v="1079"/>
    <x v="260"/>
    <x v="231"/>
    <x v="0"/>
    <n v="2"/>
    <n v="600"/>
    <n v="1200"/>
    <n v="98"/>
  </r>
  <r>
    <n v="3204"/>
    <x v="260"/>
    <x v="44"/>
    <x v="0"/>
    <n v="5"/>
    <n v="600"/>
    <n v="3000"/>
    <n v="98"/>
  </r>
  <r>
    <n v="2359"/>
    <x v="260"/>
    <x v="222"/>
    <x v="3"/>
    <n v="1"/>
    <n v="400"/>
    <n v="400"/>
    <n v="82"/>
  </r>
  <r>
    <n v="1190"/>
    <x v="261"/>
    <x v="78"/>
    <x v="5"/>
    <n v="2"/>
    <n v="1500"/>
    <n v="3000"/>
    <n v="63"/>
  </r>
  <r>
    <n v="2755"/>
    <x v="261"/>
    <x v="200"/>
    <x v="3"/>
    <n v="5"/>
    <n v="400"/>
    <n v="2000"/>
    <n v="21"/>
  </r>
  <r>
    <n v="3286"/>
    <x v="261"/>
    <x v="34"/>
    <x v="5"/>
    <n v="1"/>
    <n v="1500"/>
    <n v="1500"/>
    <n v="69"/>
  </r>
  <r>
    <n v="3467"/>
    <x v="261"/>
    <x v="103"/>
    <x v="2"/>
    <n v="2"/>
    <n v="1000"/>
    <n v="2000"/>
    <n v="18"/>
  </r>
  <r>
    <n v="2118"/>
    <x v="262"/>
    <x v="161"/>
    <x v="2"/>
    <n v="4"/>
    <n v="1000"/>
    <n v="4000"/>
    <n v="49"/>
  </r>
  <r>
    <n v="1697"/>
    <x v="262"/>
    <x v="134"/>
    <x v="5"/>
    <n v="2"/>
    <n v="1500"/>
    <n v="3000"/>
    <n v="68"/>
  </r>
  <r>
    <n v="2603"/>
    <x v="262"/>
    <x v="182"/>
    <x v="3"/>
    <n v="4"/>
    <n v="400"/>
    <n v="1600"/>
    <n v="79"/>
  </r>
  <r>
    <n v="2478"/>
    <x v="262"/>
    <x v="46"/>
    <x v="2"/>
    <n v="2"/>
    <n v="1000"/>
    <n v="2000"/>
    <n v="36"/>
  </r>
  <r>
    <n v="1491"/>
    <x v="262"/>
    <x v="319"/>
    <x v="0"/>
    <n v="4"/>
    <n v="600"/>
    <n v="2400"/>
    <n v="96"/>
  </r>
  <r>
    <n v="2749"/>
    <x v="262"/>
    <x v="9"/>
    <x v="4"/>
    <n v="1"/>
    <n v="150"/>
    <n v="150"/>
    <n v="88"/>
  </r>
  <r>
    <n v="2794"/>
    <x v="262"/>
    <x v="61"/>
    <x v="4"/>
    <n v="1"/>
    <n v="150"/>
    <n v="150"/>
    <n v="24"/>
  </r>
  <r>
    <n v="2787"/>
    <x v="262"/>
    <x v="52"/>
    <x v="2"/>
    <n v="5"/>
    <n v="1000"/>
    <n v="5000"/>
    <n v="40"/>
  </r>
  <r>
    <n v="1854"/>
    <x v="263"/>
    <x v="68"/>
    <x v="2"/>
    <n v="4"/>
    <n v="1000"/>
    <n v="4000"/>
    <n v="19"/>
  </r>
  <r>
    <n v="1688"/>
    <x v="263"/>
    <x v="36"/>
    <x v="2"/>
    <n v="1"/>
    <n v="1000"/>
    <n v="1000"/>
    <n v="99"/>
  </r>
  <r>
    <n v="2193"/>
    <x v="263"/>
    <x v="235"/>
    <x v="4"/>
    <n v="5"/>
    <n v="150"/>
    <n v="750"/>
    <n v="66"/>
  </r>
  <r>
    <n v="3321"/>
    <x v="263"/>
    <x v="133"/>
    <x v="2"/>
    <n v="3"/>
    <n v="1000"/>
    <n v="3000"/>
    <n v="61"/>
  </r>
  <r>
    <n v="1531"/>
    <x v="263"/>
    <x v="18"/>
    <x v="5"/>
    <n v="3"/>
    <n v="1500"/>
    <n v="4500"/>
    <n v="93"/>
  </r>
  <r>
    <n v="1903"/>
    <x v="264"/>
    <x v="107"/>
    <x v="5"/>
    <n v="3"/>
    <n v="1500"/>
    <n v="4500"/>
    <n v="82"/>
  </r>
  <r>
    <n v="3455"/>
    <x v="264"/>
    <x v="39"/>
    <x v="3"/>
    <n v="1"/>
    <n v="400"/>
    <n v="400"/>
    <n v="54"/>
  </r>
  <r>
    <n v="1537"/>
    <x v="264"/>
    <x v="71"/>
    <x v="0"/>
    <n v="4"/>
    <n v="600"/>
    <n v="2400"/>
    <n v="90"/>
  </r>
  <r>
    <n v="1784"/>
    <x v="265"/>
    <x v="208"/>
    <x v="5"/>
    <n v="1"/>
    <n v="1500"/>
    <n v="1500"/>
    <n v="79"/>
  </r>
  <r>
    <n v="2605"/>
    <x v="265"/>
    <x v="215"/>
    <x v="1"/>
    <n v="5"/>
    <n v="500"/>
    <n v="2500"/>
    <n v="93"/>
  </r>
  <r>
    <n v="2888"/>
    <x v="265"/>
    <x v="167"/>
    <x v="4"/>
    <n v="4"/>
    <n v="150"/>
    <n v="600"/>
    <n v="89"/>
  </r>
  <r>
    <n v="1929"/>
    <x v="265"/>
    <x v="255"/>
    <x v="3"/>
    <n v="4"/>
    <n v="400"/>
    <n v="1600"/>
    <n v="45"/>
  </r>
  <r>
    <n v="1826"/>
    <x v="265"/>
    <x v="0"/>
    <x v="5"/>
    <n v="5"/>
    <n v="1500"/>
    <n v="7500"/>
    <n v="79"/>
  </r>
  <r>
    <n v="2745"/>
    <x v="265"/>
    <x v="281"/>
    <x v="1"/>
    <n v="5"/>
    <n v="500"/>
    <n v="2500"/>
    <n v="93"/>
  </r>
  <r>
    <n v="2223"/>
    <x v="265"/>
    <x v="83"/>
    <x v="2"/>
    <n v="2"/>
    <n v="1000"/>
    <n v="2000"/>
    <n v="96"/>
  </r>
  <r>
    <n v="3163"/>
    <x v="266"/>
    <x v="81"/>
    <x v="5"/>
    <n v="2"/>
    <n v="1500"/>
    <n v="3000"/>
    <n v="20"/>
  </r>
  <r>
    <n v="1904"/>
    <x v="266"/>
    <x v="202"/>
    <x v="0"/>
    <n v="1"/>
    <n v="600"/>
    <n v="600"/>
    <n v="44"/>
  </r>
  <r>
    <n v="2911"/>
    <x v="267"/>
    <x v="297"/>
    <x v="0"/>
    <n v="5"/>
    <n v="600"/>
    <n v="3000"/>
    <n v="49"/>
  </r>
  <r>
    <n v="3114"/>
    <x v="267"/>
    <x v="266"/>
    <x v="0"/>
    <n v="4"/>
    <n v="600"/>
    <n v="2400"/>
    <n v="99"/>
  </r>
  <r>
    <n v="2197"/>
    <x v="267"/>
    <x v="274"/>
    <x v="4"/>
    <n v="1"/>
    <n v="150"/>
    <n v="150"/>
    <n v="91"/>
  </r>
  <r>
    <n v="3462"/>
    <x v="267"/>
    <x v="209"/>
    <x v="5"/>
    <n v="2"/>
    <n v="1500"/>
    <n v="3000"/>
    <n v="56"/>
  </r>
  <r>
    <n v="2144"/>
    <x v="268"/>
    <x v="269"/>
    <x v="1"/>
    <n v="1"/>
    <n v="500"/>
    <n v="500"/>
    <n v="44"/>
  </r>
  <r>
    <n v="1670"/>
    <x v="268"/>
    <x v="307"/>
    <x v="3"/>
    <n v="4"/>
    <n v="400"/>
    <n v="1600"/>
    <n v="78"/>
  </r>
  <r>
    <n v="1338"/>
    <x v="268"/>
    <x v="172"/>
    <x v="4"/>
    <n v="1"/>
    <n v="150"/>
    <n v="150"/>
    <n v="54"/>
  </r>
  <r>
    <n v="1654"/>
    <x v="268"/>
    <x v="194"/>
    <x v="0"/>
    <n v="3"/>
    <n v="600"/>
    <n v="1800"/>
    <n v="32"/>
  </r>
  <r>
    <n v="1819"/>
    <x v="268"/>
    <x v="143"/>
    <x v="3"/>
    <n v="2"/>
    <n v="400"/>
    <n v="800"/>
    <n v="55"/>
  </r>
  <r>
    <n v="3392"/>
    <x v="268"/>
    <x v="9"/>
    <x v="4"/>
    <n v="4"/>
    <n v="150"/>
    <n v="600"/>
    <n v="20"/>
  </r>
  <r>
    <n v="2041"/>
    <x v="268"/>
    <x v="285"/>
    <x v="5"/>
    <n v="2"/>
    <n v="1500"/>
    <n v="3000"/>
    <n v="28"/>
  </r>
  <r>
    <n v="3481"/>
    <x v="268"/>
    <x v="39"/>
    <x v="5"/>
    <n v="2"/>
    <n v="1500"/>
    <n v="3000"/>
    <n v="58"/>
  </r>
  <r>
    <n v="2796"/>
    <x v="269"/>
    <x v="42"/>
    <x v="3"/>
    <n v="4"/>
    <n v="400"/>
    <n v="1600"/>
    <n v="64"/>
  </r>
  <r>
    <n v="2015"/>
    <x v="269"/>
    <x v="277"/>
    <x v="0"/>
    <n v="2"/>
    <n v="600"/>
    <n v="1200"/>
    <n v="58"/>
  </r>
  <r>
    <n v="2194"/>
    <x v="269"/>
    <x v="88"/>
    <x v="1"/>
    <n v="5"/>
    <n v="500"/>
    <n v="2500"/>
    <n v="87"/>
  </r>
  <r>
    <n v="2233"/>
    <x v="269"/>
    <x v="121"/>
    <x v="2"/>
    <n v="2"/>
    <n v="1000"/>
    <n v="2000"/>
    <n v="62"/>
  </r>
  <r>
    <n v="1254"/>
    <x v="269"/>
    <x v="21"/>
    <x v="5"/>
    <n v="5"/>
    <n v="1500"/>
    <n v="7500"/>
    <n v="95"/>
  </r>
  <r>
    <n v="1146"/>
    <x v="269"/>
    <x v="357"/>
    <x v="0"/>
    <n v="2"/>
    <n v="600"/>
    <n v="1200"/>
    <n v="27"/>
  </r>
  <r>
    <n v="1395"/>
    <x v="269"/>
    <x v="74"/>
    <x v="1"/>
    <n v="1"/>
    <n v="500"/>
    <n v="500"/>
    <n v="68"/>
  </r>
  <r>
    <n v="1278"/>
    <x v="270"/>
    <x v="281"/>
    <x v="3"/>
    <n v="1"/>
    <n v="400"/>
    <n v="400"/>
    <n v="65"/>
  </r>
  <r>
    <n v="3491"/>
    <x v="270"/>
    <x v="306"/>
    <x v="3"/>
    <n v="5"/>
    <n v="400"/>
    <n v="2000"/>
    <n v="41"/>
  </r>
  <r>
    <n v="2614"/>
    <x v="270"/>
    <x v="122"/>
    <x v="5"/>
    <n v="5"/>
    <n v="1500"/>
    <n v="7500"/>
    <n v="97"/>
  </r>
  <r>
    <n v="1778"/>
    <x v="270"/>
    <x v="251"/>
    <x v="2"/>
    <n v="3"/>
    <n v="1000"/>
    <n v="3000"/>
    <n v="90"/>
  </r>
  <r>
    <n v="2611"/>
    <x v="270"/>
    <x v="242"/>
    <x v="2"/>
    <n v="1"/>
    <n v="1000"/>
    <n v="1000"/>
    <n v="35"/>
  </r>
  <r>
    <n v="2872"/>
    <x v="270"/>
    <x v="154"/>
    <x v="1"/>
    <n v="5"/>
    <n v="500"/>
    <n v="2500"/>
    <n v="63"/>
  </r>
  <r>
    <n v="2074"/>
    <x v="270"/>
    <x v="3"/>
    <x v="2"/>
    <n v="2"/>
    <n v="1000"/>
    <n v="2000"/>
    <n v="72"/>
  </r>
  <r>
    <n v="2517"/>
    <x v="270"/>
    <x v="285"/>
    <x v="1"/>
    <n v="1"/>
    <n v="500"/>
    <n v="500"/>
    <n v="93"/>
  </r>
  <r>
    <n v="1928"/>
    <x v="270"/>
    <x v="146"/>
    <x v="2"/>
    <n v="2"/>
    <n v="1000"/>
    <n v="2000"/>
    <n v="73"/>
  </r>
  <r>
    <n v="1602"/>
    <x v="271"/>
    <x v="138"/>
    <x v="5"/>
    <n v="3"/>
    <n v="1500"/>
    <n v="4500"/>
    <n v="81"/>
  </r>
  <r>
    <n v="1667"/>
    <x v="271"/>
    <x v="357"/>
    <x v="1"/>
    <n v="5"/>
    <n v="500"/>
    <n v="2500"/>
    <n v="33"/>
  </r>
  <r>
    <n v="1567"/>
    <x v="271"/>
    <x v="1"/>
    <x v="0"/>
    <n v="2"/>
    <n v="600"/>
    <n v="1200"/>
    <n v="65"/>
  </r>
  <r>
    <n v="2593"/>
    <x v="271"/>
    <x v="253"/>
    <x v="4"/>
    <n v="1"/>
    <n v="150"/>
    <n v="150"/>
    <n v="44"/>
  </r>
  <r>
    <n v="1553"/>
    <x v="271"/>
    <x v="312"/>
    <x v="3"/>
    <n v="5"/>
    <n v="400"/>
    <n v="2000"/>
    <n v="44"/>
  </r>
  <r>
    <n v="3077"/>
    <x v="271"/>
    <x v="235"/>
    <x v="0"/>
    <n v="1"/>
    <n v="600"/>
    <n v="600"/>
    <n v="66"/>
  </r>
  <r>
    <n v="1566"/>
    <x v="271"/>
    <x v="295"/>
    <x v="0"/>
    <n v="5"/>
    <n v="600"/>
    <n v="3000"/>
    <n v="27"/>
  </r>
  <r>
    <n v="2278"/>
    <x v="272"/>
    <x v="128"/>
    <x v="0"/>
    <n v="2"/>
    <n v="600"/>
    <n v="1200"/>
    <n v="53"/>
  </r>
  <r>
    <n v="3460"/>
    <x v="272"/>
    <x v="244"/>
    <x v="3"/>
    <n v="1"/>
    <n v="400"/>
    <n v="400"/>
    <n v="35"/>
  </r>
  <r>
    <n v="3133"/>
    <x v="272"/>
    <x v="34"/>
    <x v="5"/>
    <n v="2"/>
    <n v="1500"/>
    <n v="3000"/>
    <n v="73"/>
  </r>
  <r>
    <n v="1620"/>
    <x v="273"/>
    <x v="323"/>
    <x v="0"/>
    <n v="5"/>
    <n v="600"/>
    <n v="3000"/>
    <n v="98"/>
  </r>
  <r>
    <n v="1163"/>
    <x v="273"/>
    <x v="116"/>
    <x v="0"/>
    <n v="4"/>
    <n v="600"/>
    <n v="2400"/>
    <n v="58"/>
  </r>
  <r>
    <n v="2545"/>
    <x v="273"/>
    <x v="31"/>
    <x v="0"/>
    <n v="2"/>
    <n v="600"/>
    <n v="1200"/>
    <n v="57"/>
  </r>
  <r>
    <n v="3141"/>
    <x v="273"/>
    <x v="355"/>
    <x v="2"/>
    <n v="2"/>
    <n v="1000"/>
    <n v="2000"/>
    <n v="75"/>
  </r>
  <r>
    <n v="2326"/>
    <x v="274"/>
    <x v="217"/>
    <x v="2"/>
    <n v="3"/>
    <n v="1000"/>
    <n v="3000"/>
    <n v="87"/>
  </r>
  <r>
    <n v="2801"/>
    <x v="274"/>
    <x v="151"/>
    <x v="3"/>
    <n v="2"/>
    <n v="400"/>
    <n v="800"/>
    <n v="45"/>
  </r>
  <r>
    <n v="2348"/>
    <x v="274"/>
    <x v="133"/>
    <x v="1"/>
    <n v="2"/>
    <n v="500"/>
    <n v="1000"/>
    <n v="52"/>
  </r>
  <r>
    <n v="1181"/>
    <x v="274"/>
    <x v="139"/>
    <x v="4"/>
    <n v="2"/>
    <n v="150"/>
    <n v="300"/>
    <n v="29"/>
  </r>
  <r>
    <n v="3364"/>
    <x v="275"/>
    <x v="6"/>
    <x v="5"/>
    <n v="5"/>
    <n v="1500"/>
    <n v="7500"/>
    <n v="26"/>
  </r>
  <r>
    <n v="2596"/>
    <x v="275"/>
    <x v="296"/>
    <x v="1"/>
    <n v="3"/>
    <n v="500"/>
    <n v="1500"/>
    <n v="87"/>
  </r>
  <r>
    <n v="2980"/>
    <x v="276"/>
    <x v="219"/>
    <x v="2"/>
    <n v="5"/>
    <n v="1000"/>
    <n v="5000"/>
    <n v="30"/>
  </r>
  <r>
    <n v="2488"/>
    <x v="276"/>
    <x v="59"/>
    <x v="2"/>
    <n v="2"/>
    <n v="1000"/>
    <n v="2000"/>
    <n v="79"/>
  </r>
  <r>
    <n v="1841"/>
    <x v="276"/>
    <x v="18"/>
    <x v="4"/>
    <n v="3"/>
    <n v="150"/>
    <n v="450"/>
    <n v="38"/>
  </r>
  <r>
    <n v="1583"/>
    <x v="277"/>
    <x v="209"/>
    <x v="2"/>
    <n v="4"/>
    <n v="1000"/>
    <n v="4000"/>
    <n v="46"/>
  </r>
  <r>
    <n v="3268"/>
    <x v="277"/>
    <x v="169"/>
    <x v="3"/>
    <n v="2"/>
    <n v="400"/>
    <n v="800"/>
    <n v="75"/>
  </r>
  <r>
    <n v="1003"/>
    <x v="277"/>
    <x v="28"/>
    <x v="5"/>
    <n v="2"/>
    <n v="1500"/>
    <n v="3000"/>
    <n v="58"/>
  </r>
  <r>
    <n v="1935"/>
    <x v="277"/>
    <x v="299"/>
    <x v="4"/>
    <n v="1"/>
    <n v="150"/>
    <n v="150"/>
    <n v="41"/>
  </r>
  <r>
    <n v="1912"/>
    <x v="278"/>
    <x v="102"/>
    <x v="5"/>
    <n v="2"/>
    <n v="1500"/>
    <n v="3000"/>
    <n v="26"/>
  </r>
  <r>
    <n v="1180"/>
    <x v="278"/>
    <x v="2"/>
    <x v="0"/>
    <n v="4"/>
    <n v="600"/>
    <n v="2400"/>
    <n v="52"/>
  </r>
  <r>
    <n v="3371"/>
    <x v="278"/>
    <x v="62"/>
    <x v="0"/>
    <n v="1"/>
    <n v="600"/>
    <n v="600"/>
    <n v="18"/>
  </r>
  <r>
    <n v="1125"/>
    <x v="278"/>
    <x v="285"/>
    <x v="4"/>
    <n v="4"/>
    <n v="150"/>
    <n v="600"/>
    <n v="77"/>
  </r>
  <r>
    <n v="1198"/>
    <x v="278"/>
    <x v="301"/>
    <x v="1"/>
    <n v="1"/>
    <n v="500"/>
    <n v="500"/>
    <n v="76"/>
  </r>
  <r>
    <n v="2280"/>
    <x v="278"/>
    <x v="138"/>
    <x v="5"/>
    <n v="4"/>
    <n v="1500"/>
    <n v="6000"/>
    <n v="79"/>
  </r>
  <r>
    <n v="3158"/>
    <x v="278"/>
    <x v="194"/>
    <x v="2"/>
    <n v="2"/>
    <n v="1000"/>
    <n v="2000"/>
    <n v="31"/>
  </r>
  <r>
    <n v="2464"/>
    <x v="279"/>
    <x v="163"/>
    <x v="1"/>
    <n v="5"/>
    <n v="500"/>
    <n v="2500"/>
    <n v="77"/>
  </r>
  <r>
    <n v="3359"/>
    <x v="280"/>
    <x v="21"/>
    <x v="3"/>
    <n v="5"/>
    <n v="400"/>
    <n v="2000"/>
    <n v="89"/>
  </r>
  <r>
    <n v="3291"/>
    <x v="280"/>
    <x v="49"/>
    <x v="4"/>
    <n v="1"/>
    <n v="150"/>
    <n v="150"/>
    <n v="86"/>
  </r>
  <r>
    <n v="1056"/>
    <x v="280"/>
    <x v="23"/>
    <x v="2"/>
    <n v="3"/>
    <n v="1000"/>
    <n v="3000"/>
    <n v="53"/>
  </r>
  <r>
    <n v="2908"/>
    <x v="280"/>
    <x v="140"/>
    <x v="5"/>
    <n v="4"/>
    <n v="1500"/>
    <n v="6000"/>
    <n v="95"/>
  </r>
  <r>
    <n v="2670"/>
    <x v="280"/>
    <x v="167"/>
    <x v="0"/>
    <n v="4"/>
    <n v="600"/>
    <n v="2400"/>
    <n v="80"/>
  </r>
  <r>
    <n v="1657"/>
    <x v="280"/>
    <x v="43"/>
    <x v="4"/>
    <n v="3"/>
    <n v="150"/>
    <n v="450"/>
    <n v="50"/>
  </r>
  <r>
    <n v="3317"/>
    <x v="280"/>
    <x v="238"/>
    <x v="5"/>
    <n v="1"/>
    <n v="1500"/>
    <n v="1500"/>
    <n v="100"/>
  </r>
  <r>
    <n v="2985"/>
    <x v="280"/>
    <x v="314"/>
    <x v="5"/>
    <n v="1"/>
    <n v="1500"/>
    <n v="1500"/>
    <n v="49"/>
  </r>
  <r>
    <n v="1538"/>
    <x v="280"/>
    <x v="288"/>
    <x v="0"/>
    <n v="2"/>
    <n v="600"/>
    <n v="1200"/>
    <n v="23"/>
  </r>
  <r>
    <n v="1219"/>
    <x v="281"/>
    <x v="122"/>
    <x v="3"/>
    <n v="1"/>
    <n v="400"/>
    <n v="400"/>
    <n v="37"/>
  </r>
  <r>
    <n v="3100"/>
    <x v="281"/>
    <x v="217"/>
    <x v="3"/>
    <n v="2"/>
    <n v="400"/>
    <n v="800"/>
    <n v="50"/>
  </r>
  <r>
    <n v="1832"/>
    <x v="281"/>
    <x v="249"/>
    <x v="0"/>
    <n v="5"/>
    <n v="600"/>
    <n v="3000"/>
    <n v="41"/>
  </r>
  <r>
    <n v="2343"/>
    <x v="281"/>
    <x v="185"/>
    <x v="2"/>
    <n v="5"/>
    <n v="1000"/>
    <n v="5000"/>
    <n v="62"/>
  </r>
  <r>
    <n v="1876"/>
    <x v="282"/>
    <x v="99"/>
    <x v="4"/>
    <n v="2"/>
    <n v="150"/>
    <n v="300"/>
    <n v="28"/>
  </r>
  <r>
    <n v="2016"/>
    <x v="282"/>
    <x v="340"/>
    <x v="0"/>
    <n v="4"/>
    <n v="600"/>
    <n v="2400"/>
    <n v="23"/>
  </r>
  <r>
    <n v="3215"/>
    <x v="282"/>
    <x v="32"/>
    <x v="0"/>
    <n v="3"/>
    <n v="600"/>
    <n v="1800"/>
    <n v="34"/>
  </r>
  <r>
    <n v="3109"/>
    <x v="282"/>
    <x v="118"/>
    <x v="0"/>
    <n v="4"/>
    <n v="600"/>
    <n v="2400"/>
    <n v="54"/>
  </r>
  <r>
    <n v="2800"/>
    <x v="282"/>
    <x v="101"/>
    <x v="4"/>
    <n v="5"/>
    <n v="150"/>
    <n v="750"/>
    <n v="100"/>
  </r>
  <r>
    <n v="3418"/>
    <x v="282"/>
    <x v="164"/>
    <x v="1"/>
    <n v="5"/>
    <n v="500"/>
    <n v="2500"/>
    <n v="74"/>
  </r>
  <r>
    <n v="2904"/>
    <x v="282"/>
    <x v="331"/>
    <x v="0"/>
    <n v="2"/>
    <n v="600"/>
    <n v="1200"/>
    <n v="26"/>
  </r>
  <r>
    <n v="1772"/>
    <x v="283"/>
    <x v="24"/>
    <x v="5"/>
    <n v="3"/>
    <n v="1500"/>
    <n v="4500"/>
    <n v="59"/>
  </r>
  <r>
    <n v="1613"/>
    <x v="283"/>
    <x v="270"/>
    <x v="2"/>
    <n v="5"/>
    <n v="1000"/>
    <n v="5000"/>
    <n v="47"/>
  </r>
  <r>
    <n v="2469"/>
    <x v="283"/>
    <x v="153"/>
    <x v="1"/>
    <n v="2"/>
    <n v="500"/>
    <n v="1000"/>
    <n v="72"/>
  </r>
  <r>
    <n v="2546"/>
    <x v="283"/>
    <x v="245"/>
    <x v="5"/>
    <n v="4"/>
    <n v="1500"/>
    <n v="6000"/>
    <n v="24"/>
  </r>
  <r>
    <n v="2044"/>
    <x v="283"/>
    <x v="32"/>
    <x v="5"/>
    <n v="3"/>
    <n v="1500"/>
    <n v="4500"/>
    <n v="51"/>
  </r>
  <r>
    <n v="1736"/>
    <x v="283"/>
    <x v="5"/>
    <x v="5"/>
    <n v="4"/>
    <n v="1500"/>
    <n v="6000"/>
    <n v="52"/>
  </r>
  <r>
    <n v="2268"/>
    <x v="283"/>
    <x v="248"/>
    <x v="3"/>
    <n v="2"/>
    <n v="400"/>
    <n v="800"/>
    <n v="50"/>
  </r>
  <r>
    <n v="1096"/>
    <x v="284"/>
    <x v="138"/>
    <x v="2"/>
    <n v="1"/>
    <n v="1000"/>
    <n v="1000"/>
    <n v="54"/>
  </r>
  <r>
    <n v="2616"/>
    <x v="284"/>
    <x v="320"/>
    <x v="0"/>
    <n v="1"/>
    <n v="600"/>
    <n v="600"/>
    <n v="67"/>
  </r>
  <r>
    <n v="1814"/>
    <x v="284"/>
    <x v="56"/>
    <x v="4"/>
    <n v="3"/>
    <n v="150"/>
    <n v="450"/>
    <n v="52"/>
  </r>
  <r>
    <n v="1189"/>
    <x v="285"/>
    <x v="55"/>
    <x v="1"/>
    <n v="4"/>
    <n v="500"/>
    <n v="2000"/>
    <n v="29"/>
  </r>
  <r>
    <n v="2195"/>
    <x v="285"/>
    <x v="11"/>
    <x v="2"/>
    <n v="1"/>
    <n v="1000"/>
    <n v="1000"/>
    <n v="100"/>
  </r>
  <r>
    <n v="1310"/>
    <x v="285"/>
    <x v="169"/>
    <x v="4"/>
    <n v="2"/>
    <n v="150"/>
    <n v="300"/>
    <n v="38"/>
  </r>
  <r>
    <n v="1788"/>
    <x v="285"/>
    <x v="306"/>
    <x v="1"/>
    <n v="2"/>
    <n v="500"/>
    <n v="1000"/>
    <n v="91"/>
  </r>
  <r>
    <n v="1735"/>
    <x v="286"/>
    <x v="174"/>
    <x v="1"/>
    <n v="2"/>
    <n v="500"/>
    <n v="1000"/>
    <n v="93"/>
  </r>
  <r>
    <n v="1212"/>
    <x v="286"/>
    <x v="211"/>
    <x v="0"/>
    <n v="3"/>
    <n v="600"/>
    <n v="1800"/>
    <n v="89"/>
  </r>
  <r>
    <n v="2518"/>
    <x v="286"/>
    <x v="105"/>
    <x v="5"/>
    <n v="5"/>
    <n v="1500"/>
    <n v="7500"/>
    <n v="23"/>
  </r>
  <r>
    <n v="1875"/>
    <x v="286"/>
    <x v="358"/>
    <x v="3"/>
    <n v="1"/>
    <n v="400"/>
    <n v="400"/>
    <n v="94"/>
  </r>
  <r>
    <n v="1089"/>
    <x v="286"/>
    <x v="134"/>
    <x v="2"/>
    <n v="1"/>
    <n v="1000"/>
    <n v="1000"/>
    <n v="98"/>
  </r>
  <r>
    <n v="3107"/>
    <x v="286"/>
    <x v="11"/>
    <x v="5"/>
    <n v="4"/>
    <n v="1500"/>
    <n v="6000"/>
    <n v="44"/>
  </r>
  <r>
    <n v="3334"/>
    <x v="286"/>
    <x v="275"/>
    <x v="2"/>
    <n v="3"/>
    <n v="1000"/>
    <n v="3000"/>
    <n v="82"/>
  </r>
  <r>
    <n v="1372"/>
    <x v="287"/>
    <x v="349"/>
    <x v="2"/>
    <n v="5"/>
    <n v="1000"/>
    <n v="5000"/>
    <n v="78"/>
  </r>
  <r>
    <n v="2676"/>
    <x v="287"/>
    <x v="274"/>
    <x v="5"/>
    <n v="4"/>
    <n v="1500"/>
    <n v="6000"/>
    <n v="43"/>
  </r>
  <r>
    <n v="3469"/>
    <x v="288"/>
    <x v="347"/>
    <x v="1"/>
    <n v="4"/>
    <n v="500"/>
    <n v="2000"/>
    <n v="84"/>
  </r>
  <r>
    <n v="2887"/>
    <x v="288"/>
    <x v="159"/>
    <x v="2"/>
    <n v="5"/>
    <n v="1000"/>
    <n v="5000"/>
    <n v="41"/>
  </r>
  <r>
    <n v="2935"/>
    <x v="288"/>
    <x v="239"/>
    <x v="4"/>
    <n v="5"/>
    <n v="150"/>
    <n v="750"/>
    <n v="71"/>
  </r>
  <r>
    <n v="1168"/>
    <x v="288"/>
    <x v="26"/>
    <x v="4"/>
    <n v="4"/>
    <n v="150"/>
    <n v="600"/>
    <n v="74"/>
  </r>
  <r>
    <n v="2151"/>
    <x v="288"/>
    <x v="81"/>
    <x v="1"/>
    <n v="1"/>
    <n v="500"/>
    <n v="500"/>
    <n v="87"/>
  </r>
  <r>
    <n v="2638"/>
    <x v="288"/>
    <x v="107"/>
    <x v="4"/>
    <n v="2"/>
    <n v="150"/>
    <n v="300"/>
    <n v="46"/>
  </r>
  <r>
    <n v="1939"/>
    <x v="289"/>
    <x v="286"/>
    <x v="0"/>
    <n v="2"/>
    <n v="600"/>
    <n v="1200"/>
    <n v="77"/>
  </r>
  <r>
    <n v="1113"/>
    <x v="289"/>
    <x v="222"/>
    <x v="5"/>
    <n v="5"/>
    <n v="1500"/>
    <n v="7500"/>
    <n v="63"/>
  </r>
  <r>
    <n v="2618"/>
    <x v="289"/>
    <x v="222"/>
    <x v="5"/>
    <n v="4"/>
    <n v="1500"/>
    <n v="6000"/>
    <n v="18"/>
  </r>
  <r>
    <n v="1543"/>
    <x v="289"/>
    <x v="10"/>
    <x v="0"/>
    <n v="4"/>
    <n v="600"/>
    <n v="2400"/>
    <n v="24"/>
  </r>
  <r>
    <n v="2848"/>
    <x v="289"/>
    <x v="143"/>
    <x v="5"/>
    <n v="1"/>
    <n v="1500"/>
    <n v="1500"/>
    <n v="97"/>
  </r>
  <r>
    <n v="1333"/>
    <x v="289"/>
    <x v="350"/>
    <x v="2"/>
    <n v="2"/>
    <n v="1000"/>
    <n v="2000"/>
    <n v="63"/>
  </r>
  <r>
    <n v="2828"/>
    <x v="289"/>
    <x v="102"/>
    <x v="1"/>
    <n v="4"/>
    <n v="500"/>
    <n v="2000"/>
    <n v="81"/>
  </r>
  <r>
    <n v="1221"/>
    <x v="289"/>
    <x v="255"/>
    <x v="0"/>
    <n v="2"/>
    <n v="600"/>
    <n v="1200"/>
    <n v="78"/>
  </r>
  <r>
    <n v="3146"/>
    <x v="290"/>
    <x v="315"/>
    <x v="4"/>
    <n v="1"/>
    <n v="150"/>
    <n v="150"/>
    <n v="75"/>
  </r>
  <r>
    <n v="2714"/>
    <x v="290"/>
    <x v="60"/>
    <x v="1"/>
    <n v="3"/>
    <n v="500"/>
    <n v="1500"/>
    <n v="63"/>
  </r>
  <r>
    <n v="1332"/>
    <x v="290"/>
    <x v="182"/>
    <x v="0"/>
    <n v="5"/>
    <n v="600"/>
    <n v="3000"/>
    <n v="36"/>
  </r>
  <r>
    <n v="3138"/>
    <x v="290"/>
    <x v="13"/>
    <x v="0"/>
    <n v="4"/>
    <n v="600"/>
    <n v="2400"/>
    <n v="95"/>
  </r>
  <r>
    <n v="2987"/>
    <x v="290"/>
    <x v="225"/>
    <x v="2"/>
    <n v="3"/>
    <n v="1000"/>
    <n v="3000"/>
    <n v="59"/>
  </r>
  <r>
    <n v="2453"/>
    <x v="291"/>
    <x v="129"/>
    <x v="5"/>
    <n v="2"/>
    <n v="1500"/>
    <n v="3000"/>
    <n v="70"/>
  </r>
  <r>
    <n v="1635"/>
    <x v="291"/>
    <x v="10"/>
    <x v="1"/>
    <n v="5"/>
    <n v="500"/>
    <n v="2500"/>
    <n v="52"/>
  </r>
  <r>
    <n v="2853"/>
    <x v="292"/>
    <x v="6"/>
    <x v="1"/>
    <n v="3"/>
    <n v="500"/>
    <n v="1500"/>
    <n v="57"/>
  </r>
  <r>
    <n v="1474"/>
    <x v="292"/>
    <x v="80"/>
    <x v="3"/>
    <n v="1"/>
    <n v="400"/>
    <n v="400"/>
    <n v="51"/>
  </r>
  <r>
    <n v="1114"/>
    <x v="292"/>
    <x v="189"/>
    <x v="0"/>
    <n v="1"/>
    <n v="600"/>
    <n v="600"/>
    <n v="42"/>
  </r>
  <r>
    <n v="1607"/>
    <x v="292"/>
    <x v="116"/>
    <x v="1"/>
    <n v="1"/>
    <n v="500"/>
    <n v="500"/>
    <n v="91"/>
  </r>
  <r>
    <n v="2207"/>
    <x v="293"/>
    <x v="123"/>
    <x v="5"/>
    <n v="4"/>
    <n v="1500"/>
    <n v="6000"/>
    <n v="56"/>
  </r>
  <r>
    <n v="1463"/>
    <x v="293"/>
    <x v="4"/>
    <x v="1"/>
    <n v="1"/>
    <n v="500"/>
    <n v="500"/>
    <n v="79"/>
  </r>
  <r>
    <n v="2334"/>
    <x v="293"/>
    <x v="71"/>
    <x v="5"/>
    <n v="1"/>
    <n v="1500"/>
    <n v="1500"/>
    <n v="74"/>
  </r>
  <r>
    <n v="1011"/>
    <x v="293"/>
    <x v="184"/>
    <x v="1"/>
    <n v="5"/>
    <n v="500"/>
    <n v="2500"/>
    <n v="36"/>
  </r>
  <r>
    <n v="2891"/>
    <x v="293"/>
    <x v="4"/>
    <x v="3"/>
    <n v="4"/>
    <n v="400"/>
    <n v="1600"/>
    <n v="78"/>
  </r>
  <r>
    <n v="3349"/>
    <x v="293"/>
    <x v="320"/>
    <x v="0"/>
    <n v="3"/>
    <n v="600"/>
    <n v="1800"/>
    <n v="100"/>
  </r>
  <r>
    <n v="1837"/>
    <x v="293"/>
    <x v="233"/>
    <x v="3"/>
    <n v="2"/>
    <n v="400"/>
    <n v="800"/>
    <n v="60"/>
  </r>
  <r>
    <n v="1907"/>
    <x v="294"/>
    <x v="299"/>
    <x v="3"/>
    <n v="3"/>
    <n v="400"/>
    <n v="1200"/>
    <n v="29"/>
  </r>
  <r>
    <n v="2951"/>
    <x v="294"/>
    <x v="266"/>
    <x v="0"/>
    <n v="3"/>
    <n v="600"/>
    <n v="1800"/>
    <n v="76"/>
  </r>
  <r>
    <n v="1507"/>
    <x v="294"/>
    <x v="19"/>
    <x v="1"/>
    <n v="5"/>
    <n v="500"/>
    <n v="2500"/>
    <n v="70"/>
  </r>
  <r>
    <n v="3234"/>
    <x v="295"/>
    <x v="167"/>
    <x v="5"/>
    <n v="3"/>
    <n v="1500"/>
    <n v="4500"/>
    <n v="23"/>
  </r>
  <r>
    <n v="1949"/>
    <x v="295"/>
    <x v="119"/>
    <x v="4"/>
    <n v="3"/>
    <n v="150"/>
    <n v="450"/>
    <n v="33"/>
  </r>
  <r>
    <n v="1470"/>
    <x v="295"/>
    <x v="65"/>
    <x v="5"/>
    <n v="5"/>
    <n v="1500"/>
    <n v="7500"/>
    <n v="42"/>
  </r>
  <r>
    <n v="1319"/>
    <x v="295"/>
    <x v="252"/>
    <x v="4"/>
    <n v="5"/>
    <n v="150"/>
    <n v="750"/>
    <n v="54"/>
  </r>
  <r>
    <n v="3313"/>
    <x v="296"/>
    <x v="192"/>
    <x v="3"/>
    <n v="3"/>
    <n v="400"/>
    <n v="1200"/>
    <n v="66"/>
  </r>
  <r>
    <n v="2573"/>
    <x v="296"/>
    <x v="172"/>
    <x v="4"/>
    <n v="5"/>
    <n v="150"/>
    <n v="750"/>
    <n v="30"/>
  </r>
  <r>
    <n v="2133"/>
    <x v="297"/>
    <x v="14"/>
    <x v="3"/>
    <n v="5"/>
    <n v="400"/>
    <n v="2000"/>
    <n v="59"/>
  </r>
  <r>
    <n v="1752"/>
    <x v="297"/>
    <x v="47"/>
    <x v="3"/>
    <n v="2"/>
    <n v="400"/>
    <n v="800"/>
    <n v="35"/>
  </r>
  <r>
    <n v="2473"/>
    <x v="297"/>
    <x v="272"/>
    <x v="3"/>
    <n v="2"/>
    <n v="400"/>
    <n v="800"/>
    <n v="73"/>
  </r>
  <r>
    <n v="1484"/>
    <x v="297"/>
    <x v="219"/>
    <x v="0"/>
    <n v="5"/>
    <n v="600"/>
    <n v="3000"/>
    <n v="53"/>
  </r>
  <r>
    <n v="1462"/>
    <x v="297"/>
    <x v="3"/>
    <x v="5"/>
    <n v="2"/>
    <n v="1500"/>
    <n v="3000"/>
    <n v="25"/>
  </r>
  <r>
    <n v="2558"/>
    <x v="297"/>
    <x v="46"/>
    <x v="4"/>
    <n v="3"/>
    <n v="150"/>
    <n v="450"/>
    <n v="50"/>
  </r>
  <r>
    <n v="3007"/>
    <x v="298"/>
    <x v="48"/>
    <x v="4"/>
    <n v="1"/>
    <n v="150"/>
    <n v="150"/>
    <n v="55"/>
  </r>
  <r>
    <n v="1774"/>
    <x v="298"/>
    <x v="113"/>
    <x v="3"/>
    <n v="3"/>
    <n v="400"/>
    <n v="1200"/>
    <n v="89"/>
  </r>
  <r>
    <n v="3191"/>
    <x v="298"/>
    <x v="48"/>
    <x v="4"/>
    <n v="4"/>
    <n v="150"/>
    <n v="600"/>
    <n v="72"/>
  </r>
  <r>
    <n v="1977"/>
    <x v="298"/>
    <x v="301"/>
    <x v="1"/>
    <n v="5"/>
    <n v="500"/>
    <n v="2500"/>
    <n v="23"/>
  </r>
  <r>
    <n v="3397"/>
    <x v="298"/>
    <x v="237"/>
    <x v="1"/>
    <n v="5"/>
    <n v="500"/>
    <n v="2500"/>
    <n v="27"/>
  </r>
  <r>
    <n v="1374"/>
    <x v="299"/>
    <x v="230"/>
    <x v="1"/>
    <n v="5"/>
    <n v="500"/>
    <n v="2500"/>
    <n v="54"/>
  </r>
  <r>
    <n v="2543"/>
    <x v="299"/>
    <x v="176"/>
    <x v="0"/>
    <n v="1"/>
    <n v="600"/>
    <n v="600"/>
    <n v="83"/>
  </r>
  <r>
    <n v="2585"/>
    <x v="299"/>
    <x v="145"/>
    <x v="2"/>
    <n v="2"/>
    <n v="1000"/>
    <n v="2000"/>
    <n v="23"/>
  </r>
  <r>
    <n v="1915"/>
    <x v="300"/>
    <x v="35"/>
    <x v="1"/>
    <n v="5"/>
    <n v="500"/>
    <n v="2500"/>
    <n v="88"/>
  </r>
  <r>
    <n v="1136"/>
    <x v="300"/>
    <x v="140"/>
    <x v="5"/>
    <n v="5"/>
    <n v="1500"/>
    <n v="7500"/>
    <n v="98"/>
  </r>
  <r>
    <n v="1863"/>
    <x v="301"/>
    <x v="54"/>
    <x v="3"/>
    <n v="5"/>
    <n v="400"/>
    <n v="2000"/>
    <n v="23"/>
  </r>
  <r>
    <n v="1199"/>
    <x v="301"/>
    <x v="211"/>
    <x v="1"/>
    <n v="3"/>
    <n v="500"/>
    <n v="1500"/>
    <n v="36"/>
  </r>
  <r>
    <n v="3012"/>
    <x v="301"/>
    <x v="277"/>
    <x v="0"/>
    <n v="3"/>
    <n v="600"/>
    <n v="1800"/>
    <n v="18"/>
  </r>
  <r>
    <n v="3304"/>
    <x v="301"/>
    <x v="223"/>
    <x v="4"/>
    <n v="1"/>
    <n v="150"/>
    <n v="150"/>
    <n v="46"/>
  </r>
  <r>
    <n v="1527"/>
    <x v="301"/>
    <x v="352"/>
    <x v="4"/>
    <n v="1"/>
    <n v="150"/>
    <n v="150"/>
    <n v="30"/>
  </r>
  <r>
    <n v="2276"/>
    <x v="301"/>
    <x v="321"/>
    <x v="3"/>
    <n v="5"/>
    <n v="400"/>
    <n v="2000"/>
    <n v="32"/>
  </r>
  <r>
    <n v="2364"/>
    <x v="301"/>
    <x v="151"/>
    <x v="0"/>
    <n v="3"/>
    <n v="600"/>
    <n v="1800"/>
    <n v="26"/>
  </r>
  <r>
    <n v="1381"/>
    <x v="302"/>
    <x v="260"/>
    <x v="2"/>
    <n v="3"/>
    <n v="1000"/>
    <n v="3000"/>
    <n v="63"/>
  </r>
  <r>
    <n v="1042"/>
    <x v="302"/>
    <x v="0"/>
    <x v="1"/>
    <n v="5"/>
    <n v="500"/>
    <n v="2500"/>
    <n v="20"/>
  </r>
  <r>
    <n v="2664"/>
    <x v="302"/>
    <x v="28"/>
    <x v="3"/>
    <n v="3"/>
    <n v="400"/>
    <n v="1200"/>
    <n v="50"/>
  </r>
  <r>
    <n v="2226"/>
    <x v="302"/>
    <x v="270"/>
    <x v="3"/>
    <n v="4"/>
    <n v="400"/>
    <n v="1600"/>
    <n v="37"/>
  </r>
  <r>
    <n v="2394"/>
    <x v="302"/>
    <x v="31"/>
    <x v="5"/>
    <n v="3"/>
    <n v="1500"/>
    <n v="4500"/>
    <n v="28"/>
  </r>
  <r>
    <n v="2643"/>
    <x v="303"/>
    <x v="66"/>
    <x v="4"/>
    <n v="5"/>
    <n v="150"/>
    <n v="750"/>
    <n v="35"/>
  </r>
  <r>
    <n v="1908"/>
    <x v="303"/>
    <x v="168"/>
    <x v="1"/>
    <n v="3"/>
    <n v="500"/>
    <n v="1500"/>
    <n v="18"/>
  </r>
  <r>
    <n v="2407"/>
    <x v="303"/>
    <x v="141"/>
    <x v="1"/>
    <n v="4"/>
    <n v="500"/>
    <n v="2000"/>
    <n v="77"/>
  </r>
  <r>
    <n v="2039"/>
    <x v="303"/>
    <x v="255"/>
    <x v="2"/>
    <n v="2"/>
    <n v="1000"/>
    <n v="2000"/>
    <n v="66"/>
  </r>
  <r>
    <n v="2413"/>
    <x v="303"/>
    <x v="298"/>
    <x v="3"/>
    <n v="5"/>
    <n v="400"/>
    <n v="2000"/>
    <n v="99"/>
  </r>
  <r>
    <n v="1894"/>
    <x v="304"/>
    <x v="330"/>
    <x v="2"/>
    <n v="5"/>
    <n v="1000"/>
    <n v="5000"/>
    <n v="92"/>
  </r>
  <r>
    <n v="2802"/>
    <x v="304"/>
    <x v="143"/>
    <x v="4"/>
    <n v="5"/>
    <n v="150"/>
    <n v="750"/>
    <n v="49"/>
  </r>
  <r>
    <n v="1006"/>
    <x v="304"/>
    <x v="53"/>
    <x v="0"/>
    <n v="3"/>
    <n v="600"/>
    <n v="1800"/>
    <n v="73"/>
  </r>
  <r>
    <n v="1188"/>
    <x v="304"/>
    <x v="116"/>
    <x v="3"/>
    <n v="4"/>
    <n v="400"/>
    <n v="1600"/>
    <n v="37"/>
  </r>
  <r>
    <n v="1868"/>
    <x v="305"/>
    <x v="6"/>
    <x v="4"/>
    <n v="2"/>
    <n v="150"/>
    <n v="300"/>
    <n v="77"/>
  </r>
  <r>
    <n v="2071"/>
    <x v="305"/>
    <x v="299"/>
    <x v="5"/>
    <n v="5"/>
    <n v="1500"/>
    <n v="7500"/>
    <n v="71"/>
  </r>
  <r>
    <n v="1648"/>
    <x v="305"/>
    <x v="236"/>
    <x v="0"/>
    <n v="1"/>
    <n v="600"/>
    <n v="600"/>
    <n v="39"/>
  </r>
  <r>
    <n v="3270"/>
    <x v="305"/>
    <x v="12"/>
    <x v="1"/>
    <n v="5"/>
    <n v="500"/>
    <n v="2500"/>
    <n v="67"/>
  </r>
  <r>
    <n v="2210"/>
    <x v="306"/>
    <x v="148"/>
    <x v="1"/>
    <n v="2"/>
    <n v="500"/>
    <n v="1000"/>
    <n v="86"/>
  </r>
  <r>
    <n v="2492"/>
    <x v="306"/>
    <x v="37"/>
    <x v="5"/>
    <n v="5"/>
    <n v="1500"/>
    <n v="7500"/>
    <n v="47"/>
  </r>
  <r>
    <n v="2398"/>
    <x v="306"/>
    <x v="38"/>
    <x v="3"/>
    <n v="3"/>
    <n v="400"/>
    <n v="1200"/>
    <n v="90"/>
  </r>
  <r>
    <n v="2426"/>
    <x v="306"/>
    <x v="202"/>
    <x v="4"/>
    <n v="2"/>
    <n v="150"/>
    <n v="300"/>
    <n v="61"/>
  </r>
  <r>
    <n v="2570"/>
    <x v="306"/>
    <x v="133"/>
    <x v="0"/>
    <n v="4"/>
    <n v="600"/>
    <n v="2400"/>
    <n v="62"/>
  </r>
  <r>
    <n v="1973"/>
    <x v="306"/>
    <x v="180"/>
    <x v="1"/>
    <n v="1"/>
    <n v="500"/>
    <n v="500"/>
    <n v="31"/>
  </r>
  <r>
    <n v="2404"/>
    <x v="307"/>
    <x v="131"/>
    <x v="1"/>
    <n v="2"/>
    <n v="500"/>
    <n v="1000"/>
    <n v="57"/>
  </r>
  <r>
    <n v="2971"/>
    <x v="307"/>
    <x v="261"/>
    <x v="5"/>
    <n v="1"/>
    <n v="1500"/>
    <n v="1500"/>
    <n v="30"/>
  </r>
  <r>
    <n v="1282"/>
    <x v="307"/>
    <x v="234"/>
    <x v="0"/>
    <n v="4"/>
    <n v="600"/>
    <n v="2400"/>
    <n v="100"/>
  </r>
  <r>
    <n v="2001"/>
    <x v="307"/>
    <x v="166"/>
    <x v="3"/>
    <n v="3"/>
    <n v="400"/>
    <n v="1200"/>
    <n v="37"/>
  </r>
  <r>
    <n v="1287"/>
    <x v="307"/>
    <x v="37"/>
    <x v="2"/>
    <n v="4"/>
    <n v="1000"/>
    <n v="4000"/>
    <n v="58"/>
  </r>
  <r>
    <n v="3479"/>
    <x v="308"/>
    <x v="145"/>
    <x v="3"/>
    <n v="3"/>
    <n v="400"/>
    <n v="1200"/>
    <n v="77"/>
  </r>
  <r>
    <n v="2863"/>
    <x v="308"/>
    <x v="85"/>
    <x v="4"/>
    <n v="2"/>
    <n v="150"/>
    <n v="300"/>
    <n v="64"/>
  </r>
  <r>
    <n v="2528"/>
    <x v="308"/>
    <x v="62"/>
    <x v="5"/>
    <n v="2"/>
    <n v="1500"/>
    <n v="3000"/>
    <n v="95"/>
  </r>
  <r>
    <n v="2260"/>
    <x v="308"/>
    <x v="174"/>
    <x v="4"/>
    <n v="1"/>
    <n v="150"/>
    <n v="150"/>
    <n v="99"/>
  </r>
  <r>
    <n v="1755"/>
    <x v="308"/>
    <x v="357"/>
    <x v="3"/>
    <n v="2"/>
    <n v="400"/>
    <n v="800"/>
    <n v="65"/>
  </r>
  <r>
    <n v="1807"/>
    <x v="308"/>
    <x v="213"/>
    <x v="4"/>
    <n v="2"/>
    <n v="150"/>
    <n v="300"/>
    <n v="66"/>
  </r>
  <r>
    <n v="2975"/>
    <x v="308"/>
    <x v="310"/>
    <x v="4"/>
    <n v="3"/>
    <n v="150"/>
    <n v="450"/>
    <n v="40"/>
  </r>
  <r>
    <n v="3008"/>
    <x v="308"/>
    <x v="198"/>
    <x v="0"/>
    <n v="4"/>
    <n v="600"/>
    <n v="2400"/>
    <n v="94"/>
  </r>
  <r>
    <n v="1888"/>
    <x v="309"/>
    <x v="359"/>
    <x v="5"/>
    <n v="1"/>
    <n v="1500"/>
    <n v="1500"/>
    <n v="67"/>
  </r>
  <r>
    <n v="1429"/>
    <x v="309"/>
    <x v="3"/>
    <x v="2"/>
    <n v="3"/>
    <n v="1000"/>
    <n v="3000"/>
    <n v="19"/>
  </r>
  <r>
    <n v="2092"/>
    <x v="309"/>
    <x v="121"/>
    <x v="4"/>
    <n v="1"/>
    <n v="150"/>
    <n v="150"/>
    <n v="74"/>
  </r>
  <r>
    <n v="1441"/>
    <x v="309"/>
    <x v="173"/>
    <x v="0"/>
    <n v="2"/>
    <n v="600"/>
    <n v="1200"/>
    <n v="30"/>
  </r>
  <r>
    <n v="2884"/>
    <x v="309"/>
    <x v="117"/>
    <x v="0"/>
    <n v="5"/>
    <n v="600"/>
    <n v="3000"/>
    <n v="33"/>
  </r>
  <r>
    <n v="1327"/>
    <x v="309"/>
    <x v="226"/>
    <x v="2"/>
    <n v="4"/>
    <n v="1000"/>
    <n v="4000"/>
    <n v="43"/>
  </r>
  <r>
    <n v="3247"/>
    <x v="309"/>
    <x v="258"/>
    <x v="2"/>
    <n v="1"/>
    <n v="1000"/>
    <n v="1000"/>
    <n v="65"/>
  </r>
  <r>
    <n v="1612"/>
    <x v="310"/>
    <x v="335"/>
    <x v="2"/>
    <n v="5"/>
    <n v="1000"/>
    <n v="5000"/>
    <n v="25"/>
  </r>
  <r>
    <n v="3094"/>
    <x v="310"/>
    <x v="7"/>
    <x v="5"/>
    <n v="2"/>
    <n v="1500"/>
    <n v="3000"/>
    <n v="48"/>
  </r>
  <r>
    <n v="3373"/>
    <x v="310"/>
    <x v="104"/>
    <x v="1"/>
    <n v="2"/>
    <n v="500"/>
    <n v="1000"/>
    <n v="75"/>
  </r>
  <r>
    <n v="1540"/>
    <x v="310"/>
    <x v="350"/>
    <x v="1"/>
    <n v="4"/>
    <n v="500"/>
    <n v="2000"/>
    <n v="87"/>
  </r>
  <r>
    <n v="1164"/>
    <x v="311"/>
    <x v="53"/>
    <x v="4"/>
    <n v="3"/>
    <n v="150"/>
    <n v="450"/>
    <n v="79"/>
  </r>
  <r>
    <n v="1445"/>
    <x v="311"/>
    <x v="198"/>
    <x v="5"/>
    <n v="4"/>
    <n v="1500"/>
    <n v="6000"/>
    <n v="85"/>
  </r>
  <r>
    <n v="1972"/>
    <x v="311"/>
    <x v="360"/>
    <x v="0"/>
    <n v="5"/>
    <n v="600"/>
    <n v="3000"/>
    <n v="89"/>
  </r>
  <r>
    <n v="2685"/>
    <x v="312"/>
    <x v="223"/>
    <x v="1"/>
    <n v="5"/>
    <n v="500"/>
    <n v="2500"/>
    <n v="37"/>
  </r>
  <r>
    <n v="1679"/>
    <x v="312"/>
    <x v="179"/>
    <x v="3"/>
    <n v="2"/>
    <n v="400"/>
    <n v="800"/>
    <n v="87"/>
  </r>
  <r>
    <n v="2036"/>
    <x v="312"/>
    <x v="235"/>
    <x v="4"/>
    <n v="4"/>
    <n v="150"/>
    <n v="600"/>
    <n v="20"/>
  </r>
  <r>
    <n v="1145"/>
    <x v="313"/>
    <x v="3"/>
    <x v="2"/>
    <n v="5"/>
    <n v="1000"/>
    <n v="5000"/>
    <n v="71"/>
  </r>
  <r>
    <n v="2190"/>
    <x v="313"/>
    <x v="191"/>
    <x v="4"/>
    <n v="3"/>
    <n v="150"/>
    <n v="450"/>
    <n v="21"/>
  </r>
  <r>
    <n v="3411"/>
    <x v="313"/>
    <x v="175"/>
    <x v="0"/>
    <n v="1"/>
    <n v="600"/>
    <n v="600"/>
    <n v="72"/>
  </r>
  <r>
    <n v="1256"/>
    <x v="313"/>
    <x v="312"/>
    <x v="5"/>
    <n v="1"/>
    <n v="1500"/>
    <n v="1500"/>
    <n v="92"/>
  </r>
  <r>
    <n v="1632"/>
    <x v="314"/>
    <x v="226"/>
    <x v="5"/>
    <n v="4"/>
    <n v="1500"/>
    <n v="6000"/>
    <n v="79"/>
  </r>
  <r>
    <n v="1549"/>
    <x v="314"/>
    <x v="39"/>
    <x v="2"/>
    <n v="3"/>
    <n v="1000"/>
    <n v="3000"/>
    <n v="78"/>
  </r>
  <r>
    <n v="3067"/>
    <x v="314"/>
    <x v="135"/>
    <x v="4"/>
    <n v="3"/>
    <n v="150"/>
    <n v="450"/>
    <n v="25"/>
  </r>
  <r>
    <n v="2917"/>
    <x v="314"/>
    <x v="58"/>
    <x v="5"/>
    <n v="5"/>
    <n v="1500"/>
    <n v="7500"/>
    <n v="45"/>
  </r>
  <r>
    <n v="1152"/>
    <x v="314"/>
    <x v="42"/>
    <x v="4"/>
    <n v="5"/>
    <n v="150"/>
    <n v="750"/>
    <n v="69"/>
  </r>
  <r>
    <n v="1564"/>
    <x v="315"/>
    <x v="341"/>
    <x v="5"/>
    <n v="1"/>
    <n v="1500"/>
    <n v="1500"/>
    <n v="46"/>
  </r>
  <r>
    <n v="2472"/>
    <x v="315"/>
    <x v="57"/>
    <x v="0"/>
    <n v="2"/>
    <n v="600"/>
    <n v="1200"/>
    <n v="80"/>
  </r>
  <r>
    <n v="1107"/>
    <x v="315"/>
    <x v="124"/>
    <x v="1"/>
    <n v="5"/>
    <n v="500"/>
    <n v="2500"/>
    <n v="74"/>
  </r>
  <r>
    <n v="2014"/>
    <x v="316"/>
    <x v="86"/>
    <x v="5"/>
    <n v="4"/>
    <n v="1500"/>
    <n v="6000"/>
    <n v="83"/>
  </r>
  <r>
    <n v="2688"/>
    <x v="316"/>
    <x v="318"/>
    <x v="3"/>
    <n v="4"/>
    <n v="400"/>
    <n v="1600"/>
    <n v="71"/>
  </r>
  <r>
    <n v="2160"/>
    <x v="316"/>
    <x v="154"/>
    <x v="4"/>
    <n v="5"/>
    <n v="150"/>
    <n v="750"/>
    <n v="45"/>
  </r>
  <r>
    <n v="2420"/>
    <x v="316"/>
    <x v="15"/>
    <x v="5"/>
    <n v="5"/>
    <n v="1500"/>
    <n v="7500"/>
    <n v="72"/>
  </r>
  <r>
    <n v="2285"/>
    <x v="317"/>
    <x v="77"/>
    <x v="5"/>
    <n v="5"/>
    <n v="1500"/>
    <n v="7500"/>
    <n v="25"/>
  </r>
  <r>
    <n v="1373"/>
    <x v="317"/>
    <x v="13"/>
    <x v="2"/>
    <n v="5"/>
    <n v="1000"/>
    <n v="5000"/>
    <n v="67"/>
  </r>
  <r>
    <n v="2307"/>
    <x v="317"/>
    <x v="281"/>
    <x v="4"/>
    <n v="4"/>
    <n v="150"/>
    <n v="600"/>
    <n v="48"/>
  </r>
  <r>
    <n v="3160"/>
    <x v="318"/>
    <x v="12"/>
    <x v="1"/>
    <n v="3"/>
    <n v="500"/>
    <n v="1500"/>
    <n v="70"/>
  </r>
  <r>
    <n v="3393"/>
    <x v="318"/>
    <x v="17"/>
    <x v="5"/>
    <n v="4"/>
    <n v="1500"/>
    <n v="6000"/>
    <n v="87"/>
  </r>
  <r>
    <n v="3406"/>
    <x v="318"/>
    <x v="140"/>
    <x v="5"/>
    <n v="5"/>
    <n v="1500"/>
    <n v="7500"/>
    <n v="25"/>
  </r>
  <r>
    <n v="1690"/>
    <x v="318"/>
    <x v="161"/>
    <x v="1"/>
    <n v="4"/>
    <n v="500"/>
    <n v="2000"/>
    <n v="43"/>
  </r>
  <r>
    <n v="2866"/>
    <x v="319"/>
    <x v="173"/>
    <x v="3"/>
    <n v="1"/>
    <n v="400"/>
    <n v="400"/>
    <n v="52"/>
  </r>
  <r>
    <n v="2601"/>
    <x v="319"/>
    <x v="44"/>
    <x v="3"/>
    <n v="1"/>
    <n v="400"/>
    <n v="400"/>
    <n v="84"/>
  </r>
  <r>
    <n v="2213"/>
    <x v="320"/>
    <x v="57"/>
    <x v="4"/>
    <n v="3"/>
    <n v="150"/>
    <n v="450"/>
    <n v="97"/>
  </r>
  <r>
    <n v="2667"/>
    <x v="320"/>
    <x v="149"/>
    <x v="4"/>
    <n v="2"/>
    <n v="150"/>
    <n v="300"/>
    <n v="75"/>
  </r>
  <r>
    <n v="2215"/>
    <x v="320"/>
    <x v="224"/>
    <x v="2"/>
    <n v="4"/>
    <n v="1000"/>
    <n v="4000"/>
    <n v="29"/>
  </r>
  <r>
    <n v="2613"/>
    <x v="320"/>
    <x v="1"/>
    <x v="4"/>
    <n v="2"/>
    <n v="150"/>
    <n v="300"/>
    <n v="63"/>
  </r>
  <r>
    <n v="3002"/>
    <x v="320"/>
    <x v="177"/>
    <x v="5"/>
    <n v="3"/>
    <n v="1500"/>
    <n v="4500"/>
    <n v="54"/>
  </r>
  <r>
    <n v="1024"/>
    <x v="321"/>
    <x v="172"/>
    <x v="1"/>
    <n v="1"/>
    <n v="500"/>
    <n v="500"/>
    <n v="58"/>
  </r>
  <r>
    <n v="1475"/>
    <x v="321"/>
    <x v="201"/>
    <x v="4"/>
    <n v="3"/>
    <n v="150"/>
    <n v="450"/>
    <n v="81"/>
  </r>
  <r>
    <n v="1840"/>
    <x v="322"/>
    <x v="261"/>
    <x v="0"/>
    <n v="2"/>
    <n v="600"/>
    <n v="1200"/>
    <n v="47"/>
  </r>
  <r>
    <n v="3287"/>
    <x v="322"/>
    <x v="226"/>
    <x v="3"/>
    <n v="4"/>
    <n v="400"/>
    <n v="1600"/>
    <n v="45"/>
  </r>
  <r>
    <n v="2760"/>
    <x v="322"/>
    <x v="7"/>
    <x v="0"/>
    <n v="5"/>
    <n v="600"/>
    <n v="3000"/>
    <n v="58"/>
  </r>
  <r>
    <n v="2255"/>
    <x v="322"/>
    <x v="211"/>
    <x v="0"/>
    <n v="2"/>
    <n v="600"/>
    <n v="1200"/>
    <n v="56"/>
  </r>
  <r>
    <n v="1689"/>
    <x v="322"/>
    <x v="149"/>
    <x v="5"/>
    <n v="5"/>
    <n v="1500"/>
    <n v="7500"/>
    <n v="49"/>
  </r>
  <r>
    <n v="2217"/>
    <x v="323"/>
    <x v="308"/>
    <x v="1"/>
    <n v="3"/>
    <n v="500"/>
    <n v="1500"/>
    <n v="47"/>
  </r>
  <r>
    <n v="2329"/>
    <x v="323"/>
    <x v="305"/>
    <x v="2"/>
    <n v="3"/>
    <n v="1000"/>
    <n v="3000"/>
    <n v="68"/>
  </r>
  <r>
    <n v="2785"/>
    <x v="323"/>
    <x v="215"/>
    <x v="1"/>
    <n v="4"/>
    <n v="500"/>
    <n v="2000"/>
    <n v="100"/>
  </r>
  <r>
    <n v="2789"/>
    <x v="323"/>
    <x v="132"/>
    <x v="3"/>
    <n v="5"/>
    <n v="400"/>
    <n v="2000"/>
    <n v="93"/>
  </r>
  <r>
    <n v="3084"/>
    <x v="323"/>
    <x v="294"/>
    <x v="5"/>
    <n v="1"/>
    <n v="1500"/>
    <n v="1500"/>
    <n v="62"/>
  </r>
  <r>
    <n v="2968"/>
    <x v="323"/>
    <x v="188"/>
    <x v="1"/>
    <n v="4"/>
    <n v="500"/>
    <n v="2000"/>
    <n v="25"/>
  </r>
  <r>
    <n v="3214"/>
    <x v="324"/>
    <x v="130"/>
    <x v="4"/>
    <n v="5"/>
    <n v="150"/>
    <n v="750"/>
    <n v="29"/>
  </r>
  <r>
    <n v="1890"/>
    <x v="324"/>
    <x v="148"/>
    <x v="0"/>
    <n v="1"/>
    <n v="600"/>
    <n v="600"/>
    <n v="95"/>
  </r>
  <r>
    <n v="3360"/>
    <x v="324"/>
    <x v="343"/>
    <x v="0"/>
    <n v="3"/>
    <n v="600"/>
    <n v="1800"/>
    <n v="57"/>
  </r>
  <r>
    <n v="2728"/>
    <x v="324"/>
    <x v="209"/>
    <x v="0"/>
    <n v="2"/>
    <n v="600"/>
    <n v="1200"/>
    <n v="25"/>
  </r>
  <r>
    <n v="2683"/>
    <x v="324"/>
    <x v="277"/>
    <x v="0"/>
    <n v="5"/>
    <n v="600"/>
    <n v="3000"/>
    <n v="70"/>
  </r>
  <r>
    <n v="1781"/>
    <x v="325"/>
    <x v="258"/>
    <x v="3"/>
    <n v="4"/>
    <n v="400"/>
    <n v="1600"/>
    <n v="33"/>
  </r>
  <r>
    <n v="2832"/>
    <x v="325"/>
    <x v="31"/>
    <x v="4"/>
    <n v="1"/>
    <n v="150"/>
    <n v="150"/>
    <n v="53"/>
  </r>
  <r>
    <n v="1694"/>
    <x v="325"/>
    <x v="361"/>
    <x v="1"/>
    <n v="2"/>
    <n v="500"/>
    <n v="1000"/>
    <n v="36"/>
  </r>
  <r>
    <n v="2437"/>
    <x v="325"/>
    <x v="28"/>
    <x v="0"/>
    <n v="1"/>
    <n v="600"/>
    <n v="600"/>
    <n v="21"/>
  </r>
  <r>
    <n v="1197"/>
    <x v="325"/>
    <x v="213"/>
    <x v="3"/>
    <n v="5"/>
    <n v="400"/>
    <n v="2000"/>
    <n v="84"/>
  </r>
  <r>
    <n v="2103"/>
    <x v="325"/>
    <x v="146"/>
    <x v="5"/>
    <n v="5"/>
    <n v="1500"/>
    <n v="7500"/>
    <n v="20"/>
  </r>
  <r>
    <n v="3464"/>
    <x v="325"/>
    <x v="92"/>
    <x v="0"/>
    <n v="4"/>
    <n v="600"/>
    <n v="2400"/>
    <n v="68"/>
  </r>
  <r>
    <n v="1958"/>
    <x v="326"/>
    <x v="15"/>
    <x v="3"/>
    <n v="4"/>
    <n v="400"/>
    <n v="1600"/>
    <n v="24"/>
  </r>
  <r>
    <n v="2066"/>
    <x v="326"/>
    <x v="165"/>
    <x v="1"/>
    <n v="4"/>
    <n v="500"/>
    <n v="2000"/>
    <n v="24"/>
  </r>
  <r>
    <n v="1481"/>
    <x v="326"/>
    <x v="3"/>
    <x v="3"/>
    <n v="3"/>
    <n v="400"/>
    <n v="1200"/>
    <n v="65"/>
  </r>
  <r>
    <n v="3440"/>
    <x v="326"/>
    <x v="312"/>
    <x v="3"/>
    <n v="4"/>
    <n v="400"/>
    <n v="1600"/>
    <n v="98"/>
  </r>
  <r>
    <n v="2915"/>
    <x v="326"/>
    <x v="95"/>
    <x v="2"/>
    <n v="4"/>
    <n v="1000"/>
    <n v="4000"/>
    <n v="56"/>
  </r>
  <r>
    <n v="1873"/>
    <x v="326"/>
    <x v="161"/>
    <x v="5"/>
    <n v="2"/>
    <n v="1500"/>
    <n v="3000"/>
    <n v="77"/>
  </r>
  <r>
    <n v="3377"/>
    <x v="327"/>
    <x v="113"/>
    <x v="3"/>
    <n v="4"/>
    <n v="400"/>
    <n v="1600"/>
    <n v="67"/>
  </r>
  <r>
    <n v="2969"/>
    <x v="327"/>
    <x v="241"/>
    <x v="4"/>
    <n v="1"/>
    <n v="150"/>
    <n v="150"/>
    <n v="23"/>
  </r>
  <r>
    <n v="2149"/>
    <x v="327"/>
    <x v="188"/>
    <x v="5"/>
    <n v="2"/>
    <n v="1500"/>
    <n v="3000"/>
    <n v="100"/>
  </r>
  <r>
    <n v="1121"/>
    <x v="327"/>
    <x v="38"/>
    <x v="3"/>
    <n v="4"/>
    <n v="400"/>
    <n v="1600"/>
    <n v="50"/>
  </r>
  <r>
    <n v="1185"/>
    <x v="327"/>
    <x v="221"/>
    <x v="3"/>
    <n v="3"/>
    <n v="400"/>
    <n v="1200"/>
    <n v="40"/>
  </r>
  <r>
    <n v="2208"/>
    <x v="327"/>
    <x v="130"/>
    <x v="4"/>
    <n v="4"/>
    <n v="150"/>
    <n v="600"/>
    <n v="77"/>
  </r>
  <r>
    <n v="1597"/>
    <x v="328"/>
    <x v="50"/>
    <x v="2"/>
    <n v="3"/>
    <n v="1000"/>
    <n v="3000"/>
    <n v="96"/>
  </r>
  <r>
    <n v="1191"/>
    <x v="328"/>
    <x v="163"/>
    <x v="2"/>
    <n v="2"/>
    <n v="1000"/>
    <n v="2000"/>
    <n v="34"/>
  </r>
  <r>
    <n v="2297"/>
    <x v="328"/>
    <x v="217"/>
    <x v="4"/>
    <n v="2"/>
    <n v="150"/>
    <n v="300"/>
    <n v="83"/>
  </r>
  <r>
    <n v="2938"/>
    <x v="328"/>
    <x v="114"/>
    <x v="2"/>
    <n v="2"/>
    <n v="1000"/>
    <n v="2000"/>
    <n v="82"/>
  </r>
  <r>
    <n v="2443"/>
    <x v="329"/>
    <x v="20"/>
    <x v="4"/>
    <n v="1"/>
    <n v="150"/>
    <n v="150"/>
    <n v="96"/>
  </r>
  <r>
    <n v="1236"/>
    <x v="329"/>
    <x v="269"/>
    <x v="1"/>
    <n v="4"/>
    <n v="500"/>
    <n v="2000"/>
    <n v="62"/>
  </r>
  <r>
    <n v="1682"/>
    <x v="329"/>
    <x v="321"/>
    <x v="1"/>
    <n v="4"/>
    <n v="500"/>
    <n v="2000"/>
    <n v="87"/>
  </r>
  <r>
    <n v="3198"/>
    <x v="329"/>
    <x v="287"/>
    <x v="0"/>
    <n v="3"/>
    <n v="600"/>
    <n v="1800"/>
    <n v="30"/>
  </r>
  <r>
    <n v="2668"/>
    <x v="329"/>
    <x v="255"/>
    <x v="1"/>
    <n v="3"/>
    <n v="500"/>
    <n v="1500"/>
    <n v="63"/>
  </r>
  <r>
    <n v="1579"/>
    <x v="329"/>
    <x v="150"/>
    <x v="4"/>
    <n v="1"/>
    <n v="150"/>
    <n v="150"/>
    <n v="66"/>
  </r>
  <r>
    <n v="1940"/>
    <x v="330"/>
    <x v="299"/>
    <x v="0"/>
    <n v="4"/>
    <n v="600"/>
    <n v="2400"/>
    <n v="90"/>
  </r>
  <r>
    <n v="3180"/>
    <x v="330"/>
    <x v="66"/>
    <x v="5"/>
    <n v="3"/>
    <n v="1500"/>
    <n v="4500"/>
    <n v="24"/>
  </r>
  <r>
    <n v="2742"/>
    <x v="330"/>
    <x v="180"/>
    <x v="3"/>
    <n v="3"/>
    <n v="400"/>
    <n v="1200"/>
    <n v="94"/>
  </r>
  <r>
    <n v="3154"/>
    <x v="330"/>
    <x v="199"/>
    <x v="0"/>
    <n v="1"/>
    <n v="600"/>
    <n v="600"/>
    <n v="34"/>
  </r>
  <r>
    <n v="1896"/>
    <x v="330"/>
    <x v="74"/>
    <x v="1"/>
    <n v="4"/>
    <n v="500"/>
    <n v="2000"/>
    <n v="18"/>
  </r>
  <r>
    <n v="2078"/>
    <x v="331"/>
    <x v="103"/>
    <x v="4"/>
    <n v="4"/>
    <n v="150"/>
    <n v="600"/>
    <n v="57"/>
  </r>
  <r>
    <n v="1709"/>
    <x v="331"/>
    <x v="322"/>
    <x v="3"/>
    <n v="1"/>
    <n v="400"/>
    <n v="400"/>
    <n v="68"/>
  </r>
  <r>
    <n v="3434"/>
    <x v="331"/>
    <x v="233"/>
    <x v="0"/>
    <n v="4"/>
    <n v="600"/>
    <n v="2400"/>
    <n v="39"/>
  </r>
  <r>
    <n v="2647"/>
    <x v="331"/>
    <x v="183"/>
    <x v="5"/>
    <n v="1"/>
    <n v="1500"/>
    <n v="1500"/>
    <n v="30"/>
  </r>
  <r>
    <n v="2509"/>
    <x v="331"/>
    <x v="300"/>
    <x v="0"/>
    <n v="4"/>
    <n v="600"/>
    <n v="2400"/>
    <n v="63"/>
  </r>
  <r>
    <n v="2918"/>
    <x v="331"/>
    <x v="92"/>
    <x v="1"/>
    <n v="4"/>
    <n v="500"/>
    <n v="2000"/>
    <n v="69"/>
  </r>
  <r>
    <n v="1104"/>
    <x v="332"/>
    <x v="112"/>
    <x v="0"/>
    <n v="1"/>
    <n v="600"/>
    <n v="600"/>
    <n v="36"/>
  </r>
  <r>
    <n v="1982"/>
    <x v="332"/>
    <x v="344"/>
    <x v="1"/>
    <n v="4"/>
    <n v="500"/>
    <n v="2000"/>
    <n v="54"/>
  </r>
  <r>
    <n v="1031"/>
    <x v="332"/>
    <x v="141"/>
    <x v="3"/>
    <n v="4"/>
    <n v="400"/>
    <n v="1600"/>
    <n v="67"/>
  </r>
  <r>
    <n v="2633"/>
    <x v="332"/>
    <x v="193"/>
    <x v="0"/>
    <n v="4"/>
    <n v="600"/>
    <n v="2400"/>
    <n v="84"/>
  </r>
  <r>
    <n v="3323"/>
    <x v="332"/>
    <x v="10"/>
    <x v="4"/>
    <n v="4"/>
    <n v="150"/>
    <n v="600"/>
    <n v="77"/>
  </r>
  <r>
    <n v="3057"/>
    <x v="332"/>
    <x v="146"/>
    <x v="3"/>
    <n v="1"/>
    <n v="400"/>
    <n v="400"/>
    <n v="32"/>
  </r>
  <r>
    <n v="3394"/>
    <x v="333"/>
    <x v="265"/>
    <x v="3"/>
    <n v="3"/>
    <n v="400"/>
    <n v="1200"/>
    <n v="91"/>
  </r>
  <r>
    <n v="1402"/>
    <x v="333"/>
    <x v="318"/>
    <x v="3"/>
    <n v="2"/>
    <n v="400"/>
    <n v="800"/>
    <n v="88"/>
  </r>
  <r>
    <n v="3134"/>
    <x v="333"/>
    <x v="156"/>
    <x v="4"/>
    <n v="4"/>
    <n v="150"/>
    <n v="600"/>
    <n v="42"/>
  </r>
  <r>
    <n v="1825"/>
    <x v="333"/>
    <x v="33"/>
    <x v="1"/>
    <n v="3"/>
    <n v="500"/>
    <n v="1500"/>
    <n v="67"/>
  </r>
  <r>
    <n v="3168"/>
    <x v="333"/>
    <x v="7"/>
    <x v="1"/>
    <n v="5"/>
    <n v="500"/>
    <n v="2500"/>
    <n v="19"/>
  </r>
  <r>
    <n v="2827"/>
    <x v="333"/>
    <x v="313"/>
    <x v="2"/>
    <n v="2"/>
    <n v="1000"/>
    <n v="2000"/>
    <n v="60"/>
  </r>
  <r>
    <n v="2077"/>
    <x v="333"/>
    <x v="117"/>
    <x v="0"/>
    <n v="3"/>
    <n v="600"/>
    <n v="1800"/>
    <n v="63"/>
  </r>
  <r>
    <n v="2577"/>
    <x v="333"/>
    <x v="226"/>
    <x v="3"/>
    <n v="4"/>
    <n v="400"/>
    <n v="1600"/>
    <n v="25"/>
  </r>
  <r>
    <n v="1909"/>
    <x v="333"/>
    <x v="142"/>
    <x v="5"/>
    <n v="4"/>
    <n v="1500"/>
    <n v="6000"/>
    <n v="30"/>
  </r>
  <r>
    <n v="3432"/>
    <x v="334"/>
    <x v="35"/>
    <x v="1"/>
    <n v="4"/>
    <n v="500"/>
    <n v="2000"/>
    <n v="48"/>
  </r>
  <r>
    <n v="1923"/>
    <x v="334"/>
    <x v="229"/>
    <x v="2"/>
    <n v="5"/>
    <n v="1000"/>
    <n v="5000"/>
    <n v="91"/>
  </r>
  <r>
    <n v="1183"/>
    <x v="334"/>
    <x v="64"/>
    <x v="3"/>
    <n v="4"/>
    <n v="400"/>
    <n v="1600"/>
    <n v="91"/>
  </r>
  <r>
    <n v="2738"/>
    <x v="335"/>
    <x v="39"/>
    <x v="2"/>
    <n v="3"/>
    <n v="1000"/>
    <n v="3000"/>
    <n v="25"/>
  </r>
  <r>
    <n v="2201"/>
    <x v="335"/>
    <x v="16"/>
    <x v="3"/>
    <n v="2"/>
    <n v="400"/>
    <n v="800"/>
    <n v="40"/>
  </r>
  <r>
    <n v="3414"/>
    <x v="335"/>
    <x v="286"/>
    <x v="3"/>
    <n v="2"/>
    <n v="400"/>
    <n v="800"/>
    <n v="90"/>
  </r>
  <r>
    <n v="2599"/>
    <x v="336"/>
    <x v="320"/>
    <x v="3"/>
    <n v="4"/>
    <n v="400"/>
    <n v="1600"/>
    <n v="53"/>
  </r>
  <r>
    <n v="2623"/>
    <x v="336"/>
    <x v="99"/>
    <x v="0"/>
    <n v="2"/>
    <n v="600"/>
    <n v="1200"/>
    <n v="97"/>
  </r>
  <r>
    <n v="2798"/>
    <x v="336"/>
    <x v="213"/>
    <x v="4"/>
    <n v="3"/>
    <n v="150"/>
    <n v="450"/>
    <n v="25"/>
  </r>
  <r>
    <n v="2368"/>
    <x v="336"/>
    <x v="113"/>
    <x v="4"/>
    <n v="4"/>
    <n v="150"/>
    <n v="600"/>
    <n v="45"/>
  </r>
  <r>
    <n v="3424"/>
    <x v="336"/>
    <x v="201"/>
    <x v="1"/>
    <n v="2"/>
    <n v="500"/>
    <n v="1000"/>
    <n v="96"/>
  </r>
  <r>
    <n v="1291"/>
    <x v="336"/>
    <x v="52"/>
    <x v="3"/>
    <n v="5"/>
    <n v="400"/>
    <n v="2000"/>
    <n v="44"/>
  </r>
  <r>
    <n v="2892"/>
    <x v="336"/>
    <x v="262"/>
    <x v="3"/>
    <n v="3"/>
    <n v="400"/>
    <n v="1200"/>
    <n v="70"/>
  </r>
  <r>
    <n v="2393"/>
    <x v="336"/>
    <x v="2"/>
    <x v="3"/>
    <n v="3"/>
    <n v="400"/>
    <n v="1200"/>
    <n v="78"/>
  </r>
  <r>
    <n v="2264"/>
    <x v="337"/>
    <x v="349"/>
    <x v="3"/>
    <n v="3"/>
    <n v="400"/>
    <n v="1200"/>
    <n v="32"/>
  </r>
  <r>
    <n v="2315"/>
    <x v="337"/>
    <x v="35"/>
    <x v="4"/>
    <n v="1"/>
    <n v="150"/>
    <n v="150"/>
    <n v="70"/>
  </r>
  <r>
    <n v="1617"/>
    <x v="337"/>
    <x v="200"/>
    <x v="3"/>
    <n v="5"/>
    <n v="400"/>
    <n v="2000"/>
    <n v="89"/>
  </r>
  <r>
    <n v="1450"/>
    <x v="337"/>
    <x v="17"/>
    <x v="5"/>
    <n v="4"/>
    <n v="1500"/>
    <n v="6000"/>
    <n v="60"/>
  </r>
  <r>
    <n v="2674"/>
    <x v="338"/>
    <x v="80"/>
    <x v="5"/>
    <n v="1"/>
    <n v="1500"/>
    <n v="1500"/>
    <n v="53"/>
  </r>
  <r>
    <n v="2850"/>
    <x v="338"/>
    <x v="6"/>
    <x v="5"/>
    <n v="4"/>
    <n v="1500"/>
    <n v="6000"/>
    <n v="75"/>
  </r>
  <r>
    <n v="1580"/>
    <x v="338"/>
    <x v="264"/>
    <x v="4"/>
    <n v="5"/>
    <n v="150"/>
    <n v="750"/>
    <n v="61"/>
  </r>
  <r>
    <n v="2982"/>
    <x v="338"/>
    <x v="264"/>
    <x v="3"/>
    <n v="5"/>
    <n v="400"/>
    <n v="2000"/>
    <n v="99"/>
  </r>
  <r>
    <n v="2507"/>
    <x v="338"/>
    <x v="325"/>
    <x v="4"/>
    <n v="3"/>
    <n v="150"/>
    <n v="450"/>
    <n v="18"/>
  </r>
  <r>
    <n v="1022"/>
    <x v="338"/>
    <x v="298"/>
    <x v="2"/>
    <n v="5"/>
    <n v="1000"/>
    <n v="5000"/>
    <n v="23"/>
  </r>
  <r>
    <n v="3235"/>
    <x v="338"/>
    <x v="323"/>
    <x v="1"/>
    <n v="4"/>
    <n v="500"/>
    <n v="2000"/>
    <n v="38"/>
  </r>
  <r>
    <n v="2700"/>
    <x v="338"/>
    <x v="343"/>
    <x v="2"/>
    <n v="1"/>
    <n v="1000"/>
    <n v="1000"/>
    <n v="18"/>
  </r>
  <r>
    <n v="2534"/>
    <x v="339"/>
    <x v="92"/>
    <x v="0"/>
    <n v="1"/>
    <n v="600"/>
    <n v="600"/>
    <n v="28"/>
  </r>
  <r>
    <n v="1171"/>
    <x v="339"/>
    <x v="242"/>
    <x v="1"/>
    <n v="4"/>
    <n v="500"/>
    <n v="2000"/>
    <n v="28"/>
  </r>
  <r>
    <n v="2689"/>
    <x v="339"/>
    <x v="177"/>
    <x v="1"/>
    <n v="5"/>
    <n v="500"/>
    <n v="2500"/>
    <n v="24"/>
  </r>
  <r>
    <n v="1505"/>
    <x v="339"/>
    <x v="147"/>
    <x v="4"/>
    <n v="4"/>
    <n v="150"/>
    <n v="600"/>
    <n v="65"/>
  </r>
  <r>
    <n v="1542"/>
    <x v="339"/>
    <x v="19"/>
    <x v="4"/>
    <n v="3"/>
    <n v="150"/>
    <n v="450"/>
    <n v="78"/>
  </r>
  <r>
    <n v="1257"/>
    <x v="340"/>
    <x v="74"/>
    <x v="3"/>
    <n v="2"/>
    <n v="400"/>
    <n v="800"/>
    <n v="73"/>
  </r>
  <r>
    <n v="3127"/>
    <x v="340"/>
    <x v="308"/>
    <x v="0"/>
    <n v="2"/>
    <n v="600"/>
    <n v="1200"/>
    <n v="64"/>
  </r>
  <r>
    <n v="3401"/>
    <x v="340"/>
    <x v="97"/>
    <x v="5"/>
    <n v="5"/>
    <n v="1500"/>
    <n v="7500"/>
    <n v="78"/>
  </r>
  <r>
    <n v="3159"/>
    <x v="340"/>
    <x v="337"/>
    <x v="5"/>
    <n v="2"/>
    <n v="1500"/>
    <n v="3000"/>
    <n v="39"/>
  </r>
  <r>
    <n v="3046"/>
    <x v="341"/>
    <x v="15"/>
    <x v="5"/>
    <n v="4"/>
    <n v="1500"/>
    <n v="6000"/>
    <n v="86"/>
  </r>
  <r>
    <n v="1292"/>
    <x v="341"/>
    <x v="247"/>
    <x v="0"/>
    <n v="1"/>
    <n v="600"/>
    <n v="600"/>
    <n v="91"/>
  </r>
  <r>
    <n v="3045"/>
    <x v="341"/>
    <x v="115"/>
    <x v="0"/>
    <n v="1"/>
    <n v="600"/>
    <n v="600"/>
    <n v="82"/>
  </r>
  <r>
    <n v="1750"/>
    <x v="341"/>
    <x v="337"/>
    <x v="5"/>
    <n v="3"/>
    <n v="1500"/>
    <n v="4500"/>
    <n v="52"/>
  </r>
  <r>
    <n v="1671"/>
    <x v="341"/>
    <x v="37"/>
    <x v="0"/>
    <n v="3"/>
    <n v="600"/>
    <n v="1800"/>
    <n v="62"/>
  </r>
  <r>
    <n v="1315"/>
    <x v="341"/>
    <x v="194"/>
    <x v="3"/>
    <n v="2"/>
    <n v="400"/>
    <n v="800"/>
    <n v="56"/>
  </r>
  <r>
    <n v="2641"/>
    <x v="342"/>
    <x v="330"/>
    <x v="5"/>
    <n v="3"/>
    <n v="1500"/>
    <n v="4500"/>
    <n v="50"/>
  </r>
  <r>
    <n v="1293"/>
    <x v="342"/>
    <x v="243"/>
    <x v="2"/>
    <n v="2"/>
    <n v="1000"/>
    <n v="2000"/>
    <n v="49"/>
  </r>
  <r>
    <n v="2814"/>
    <x v="342"/>
    <x v="252"/>
    <x v="1"/>
    <n v="2"/>
    <n v="500"/>
    <n v="1000"/>
    <n v="66"/>
  </r>
  <r>
    <n v="2068"/>
    <x v="342"/>
    <x v="306"/>
    <x v="0"/>
    <n v="2"/>
    <n v="600"/>
    <n v="1200"/>
    <n v="66"/>
  </r>
  <r>
    <n v="1157"/>
    <x v="342"/>
    <x v="250"/>
    <x v="5"/>
    <n v="1"/>
    <n v="1500"/>
    <n v="1500"/>
    <n v="84"/>
  </r>
  <r>
    <n v="1211"/>
    <x v="342"/>
    <x v="125"/>
    <x v="5"/>
    <n v="1"/>
    <n v="1500"/>
    <n v="1500"/>
    <n v="58"/>
  </r>
  <r>
    <n v="2713"/>
    <x v="342"/>
    <x v="264"/>
    <x v="3"/>
    <n v="1"/>
    <n v="400"/>
    <n v="400"/>
    <n v="95"/>
  </r>
  <r>
    <n v="1449"/>
    <x v="343"/>
    <x v="163"/>
    <x v="3"/>
    <n v="4"/>
    <n v="400"/>
    <n v="1600"/>
    <n v="72"/>
  </r>
  <r>
    <n v="3389"/>
    <x v="343"/>
    <x v="286"/>
    <x v="3"/>
    <n v="3"/>
    <n v="400"/>
    <n v="1200"/>
    <n v="88"/>
  </r>
  <r>
    <n v="2895"/>
    <x v="343"/>
    <x v="324"/>
    <x v="5"/>
    <n v="5"/>
    <n v="1500"/>
    <n v="7500"/>
    <n v="81"/>
  </r>
  <r>
    <n v="2171"/>
    <x v="343"/>
    <x v="335"/>
    <x v="3"/>
    <n v="2"/>
    <n v="400"/>
    <n v="800"/>
    <n v="79"/>
  </r>
  <r>
    <n v="1598"/>
    <x v="343"/>
    <x v="230"/>
    <x v="3"/>
    <n v="4"/>
    <n v="400"/>
    <n v="1600"/>
    <n v="73"/>
  </r>
  <r>
    <n v="2541"/>
    <x v="343"/>
    <x v="29"/>
    <x v="5"/>
    <n v="4"/>
    <n v="1500"/>
    <n v="6000"/>
    <n v="98"/>
  </r>
  <r>
    <n v="1916"/>
    <x v="343"/>
    <x v="351"/>
    <x v="4"/>
    <n v="5"/>
    <n v="150"/>
    <n v="750"/>
    <n v="49"/>
  </r>
  <r>
    <n v="2445"/>
    <x v="343"/>
    <x v="295"/>
    <x v="1"/>
    <n v="1"/>
    <n v="500"/>
    <n v="500"/>
    <n v="68"/>
  </r>
  <r>
    <n v="3299"/>
    <x v="343"/>
    <x v="6"/>
    <x v="3"/>
    <n v="5"/>
    <n v="400"/>
    <n v="2000"/>
    <n v="31"/>
  </r>
  <r>
    <n v="2401"/>
    <x v="344"/>
    <x v="119"/>
    <x v="5"/>
    <n v="3"/>
    <n v="1500"/>
    <n v="4500"/>
    <n v="92"/>
  </r>
  <r>
    <n v="3038"/>
    <x v="344"/>
    <x v="136"/>
    <x v="3"/>
    <n v="2"/>
    <n v="400"/>
    <n v="800"/>
    <n v="36"/>
  </r>
  <r>
    <n v="3013"/>
    <x v="344"/>
    <x v="278"/>
    <x v="1"/>
    <n v="4"/>
    <n v="500"/>
    <n v="2000"/>
    <n v="93"/>
  </r>
  <r>
    <n v="3073"/>
    <x v="345"/>
    <x v="157"/>
    <x v="2"/>
    <n v="4"/>
    <n v="1000"/>
    <n v="4000"/>
    <n v="90"/>
  </r>
  <r>
    <n v="1479"/>
    <x v="345"/>
    <x v="162"/>
    <x v="4"/>
    <n v="3"/>
    <n v="150"/>
    <n v="450"/>
    <n v="71"/>
  </r>
  <r>
    <n v="1691"/>
    <x v="345"/>
    <x v="338"/>
    <x v="2"/>
    <n v="4"/>
    <n v="1000"/>
    <n v="4000"/>
    <n v="46"/>
  </r>
  <r>
    <n v="1192"/>
    <x v="345"/>
    <x v="14"/>
    <x v="0"/>
    <n v="5"/>
    <n v="600"/>
    <n v="3000"/>
    <n v="35"/>
  </r>
  <r>
    <n v="2764"/>
    <x v="346"/>
    <x v="322"/>
    <x v="5"/>
    <n v="5"/>
    <n v="1500"/>
    <n v="7500"/>
    <n v="73"/>
  </r>
  <r>
    <n v="3387"/>
    <x v="346"/>
    <x v="199"/>
    <x v="5"/>
    <n v="1"/>
    <n v="1500"/>
    <n v="1500"/>
    <n v="65"/>
  </r>
  <r>
    <n v="3407"/>
    <x v="346"/>
    <x v="41"/>
    <x v="3"/>
    <n v="3"/>
    <n v="400"/>
    <n v="1200"/>
    <n v="65"/>
  </r>
  <r>
    <n v="1057"/>
    <x v="346"/>
    <x v="305"/>
    <x v="5"/>
    <n v="5"/>
    <n v="1500"/>
    <n v="7500"/>
    <n v="84"/>
  </r>
  <r>
    <n v="3188"/>
    <x v="346"/>
    <x v="260"/>
    <x v="5"/>
    <n v="2"/>
    <n v="1500"/>
    <n v="3000"/>
    <n v="36"/>
  </r>
  <r>
    <n v="3322"/>
    <x v="346"/>
    <x v="133"/>
    <x v="1"/>
    <n v="3"/>
    <n v="500"/>
    <n v="1500"/>
    <n v="46"/>
  </r>
  <r>
    <n v="2286"/>
    <x v="347"/>
    <x v="61"/>
    <x v="0"/>
    <n v="5"/>
    <n v="600"/>
    <n v="3000"/>
    <n v="45"/>
  </r>
  <r>
    <n v="3391"/>
    <x v="347"/>
    <x v="360"/>
    <x v="4"/>
    <n v="1"/>
    <n v="150"/>
    <n v="150"/>
    <n v="98"/>
  </r>
  <r>
    <n v="1605"/>
    <x v="347"/>
    <x v="186"/>
    <x v="2"/>
    <n v="4"/>
    <n v="1000"/>
    <n v="4000"/>
    <n v="60"/>
  </r>
  <r>
    <n v="1344"/>
    <x v="347"/>
    <x v="158"/>
    <x v="5"/>
    <n v="1"/>
    <n v="1500"/>
    <n v="1500"/>
    <n v="24"/>
  </r>
  <r>
    <n v="1746"/>
    <x v="348"/>
    <x v="37"/>
    <x v="5"/>
    <n v="4"/>
    <n v="1500"/>
    <n v="6000"/>
    <n v="67"/>
  </r>
  <r>
    <n v="2057"/>
    <x v="348"/>
    <x v="5"/>
    <x v="1"/>
    <n v="3"/>
    <n v="500"/>
    <n v="1500"/>
    <n v="71"/>
  </r>
  <r>
    <n v="2931"/>
    <x v="348"/>
    <x v="160"/>
    <x v="0"/>
    <n v="5"/>
    <n v="600"/>
    <n v="3000"/>
    <n v="18"/>
  </r>
  <r>
    <n v="2771"/>
    <x v="348"/>
    <x v="69"/>
    <x v="3"/>
    <n v="2"/>
    <n v="400"/>
    <n v="800"/>
    <n v="50"/>
  </r>
  <r>
    <n v="3319"/>
    <x v="348"/>
    <x v="217"/>
    <x v="5"/>
    <n v="3"/>
    <n v="1500"/>
    <n v="4500"/>
    <n v="53"/>
  </r>
  <r>
    <n v="1717"/>
    <x v="348"/>
    <x v="47"/>
    <x v="3"/>
    <n v="5"/>
    <n v="400"/>
    <n v="2000"/>
    <n v="100"/>
  </r>
  <r>
    <n v="2088"/>
    <x v="348"/>
    <x v="199"/>
    <x v="0"/>
    <n v="4"/>
    <n v="600"/>
    <n v="2400"/>
    <n v="67"/>
  </r>
  <r>
    <n v="1545"/>
    <x v="349"/>
    <x v="190"/>
    <x v="5"/>
    <n v="3"/>
    <n v="1500"/>
    <n v="4500"/>
    <n v="86"/>
  </r>
  <r>
    <n v="2069"/>
    <x v="349"/>
    <x v="144"/>
    <x v="1"/>
    <n v="2"/>
    <n v="500"/>
    <n v="1000"/>
    <n v="85"/>
  </r>
  <r>
    <n v="2350"/>
    <x v="349"/>
    <x v="295"/>
    <x v="1"/>
    <n v="5"/>
    <n v="500"/>
    <n v="2500"/>
    <n v="70"/>
  </r>
  <r>
    <n v="3162"/>
    <x v="350"/>
    <x v="306"/>
    <x v="5"/>
    <n v="3"/>
    <n v="1500"/>
    <n v="4500"/>
    <n v="59"/>
  </r>
  <r>
    <n v="1331"/>
    <x v="350"/>
    <x v="276"/>
    <x v="4"/>
    <n v="5"/>
    <n v="150"/>
    <n v="750"/>
    <n v="96"/>
  </r>
  <r>
    <n v="1353"/>
    <x v="350"/>
    <x v="217"/>
    <x v="3"/>
    <n v="2"/>
    <n v="400"/>
    <n v="800"/>
    <n v="49"/>
  </r>
  <r>
    <n v="2942"/>
    <x v="350"/>
    <x v="352"/>
    <x v="5"/>
    <n v="1"/>
    <n v="1500"/>
    <n v="1500"/>
    <n v="67"/>
  </r>
  <r>
    <n v="2981"/>
    <x v="351"/>
    <x v="160"/>
    <x v="4"/>
    <n v="5"/>
    <n v="150"/>
    <n v="750"/>
    <n v="72"/>
  </r>
  <r>
    <n v="1594"/>
    <x v="351"/>
    <x v="108"/>
    <x v="2"/>
    <n v="2"/>
    <n v="1000"/>
    <n v="2000"/>
    <n v="50"/>
  </r>
  <r>
    <n v="3280"/>
    <x v="352"/>
    <x v="230"/>
    <x v="2"/>
    <n v="3"/>
    <n v="1000"/>
    <n v="3000"/>
    <n v="55"/>
  </r>
  <r>
    <n v="2654"/>
    <x v="352"/>
    <x v="115"/>
    <x v="3"/>
    <n v="3"/>
    <n v="400"/>
    <n v="1200"/>
    <n v="26"/>
  </r>
  <r>
    <n v="3273"/>
    <x v="352"/>
    <x v="37"/>
    <x v="5"/>
    <n v="2"/>
    <n v="1500"/>
    <n v="3000"/>
    <n v="47"/>
  </r>
  <r>
    <n v="3372"/>
    <x v="353"/>
    <x v="182"/>
    <x v="5"/>
    <n v="5"/>
    <n v="1500"/>
    <n v="7500"/>
    <n v="73"/>
  </r>
  <r>
    <n v="2835"/>
    <x v="353"/>
    <x v="88"/>
    <x v="2"/>
    <n v="5"/>
    <n v="1000"/>
    <n v="5000"/>
    <n v="92"/>
  </r>
  <r>
    <n v="2290"/>
    <x v="353"/>
    <x v="246"/>
    <x v="0"/>
    <n v="5"/>
    <n v="600"/>
    <n v="3000"/>
    <n v="36"/>
  </r>
  <r>
    <n v="1941"/>
    <x v="353"/>
    <x v="191"/>
    <x v="2"/>
    <n v="3"/>
    <n v="1000"/>
    <n v="3000"/>
    <n v="53"/>
  </r>
  <r>
    <n v="3342"/>
    <x v="354"/>
    <x v="318"/>
    <x v="2"/>
    <n v="4"/>
    <n v="1000"/>
    <n v="4000"/>
    <n v="44"/>
  </r>
  <r>
    <n v="1300"/>
    <x v="354"/>
    <x v="135"/>
    <x v="5"/>
    <n v="2"/>
    <n v="1500"/>
    <n v="3000"/>
    <n v="77"/>
  </r>
  <r>
    <n v="3148"/>
    <x v="354"/>
    <x v="270"/>
    <x v="3"/>
    <n v="3"/>
    <n v="400"/>
    <n v="1200"/>
    <n v="21"/>
  </r>
  <r>
    <n v="1386"/>
    <x v="354"/>
    <x v="281"/>
    <x v="5"/>
    <n v="5"/>
    <n v="1500"/>
    <n v="7500"/>
    <n v="74"/>
  </r>
  <r>
    <n v="2675"/>
    <x v="354"/>
    <x v="31"/>
    <x v="1"/>
    <n v="3"/>
    <n v="500"/>
    <n v="1500"/>
    <n v="61"/>
  </r>
  <r>
    <n v="1150"/>
    <x v="355"/>
    <x v="321"/>
    <x v="2"/>
    <n v="2"/>
    <n v="1000"/>
    <n v="2000"/>
    <n v="64"/>
  </r>
  <r>
    <n v="2087"/>
    <x v="355"/>
    <x v="331"/>
    <x v="0"/>
    <n v="1"/>
    <n v="600"/>
    <n v="600"/>
    <n v="86"/>
  </r>
  <r>
    <n v="1603"/>
    <x v="355"/>
    <x v="253"/>
    <x v="5"/>
    <n v="3"/>
    <n v="1500"/>
    <n v="4500"/>
    <n v="70"/>
  </r>
  <r>
    <n v="1466"/>
    <x v="355"/>
    <x v="103"/>
    <x v="2"/>
    <n v="2"/>
    <n v="1000"/>
    <n v="2000"/>
    <n v="59"/>
  </r>
  <r>
    <n v="3129"/>
    <x v="355"/>
    <x v="29"/>
    <x v="1"/>
    <n v="4"/>
    <n v="500"/>
    <n v="2000"/>
    <n v="37"/>
  </r>
  <r>
    <n v="2666"/>
    <x v="356"/>
    <x v="68"/>
    <x v="0"/>
    <n v="5"/>
    <n v="600"/>
    <n v="3000"/>
    <n v="20"/>
  </r>
  <r>
    <n v="2765"/>
    <x v="356"/>
    <x v="111"/>
    <x v="0"/>
    <n v="1"/>
    <n v="600"/>
    <n v="600"/>
    <n v="42"/>
  </r>
  <r>
    <n v="2175"/>
    <x v="356"/>
    <x v="233"/>
    <x v="4"/>
    <n v="2"/>
    <n v="150"/>
    <n v="300"/>
    <n v="95"/>
  </r>
  <r>
    <n v="2551"/>
    <x v="356"/>
    <x v="315"/>
    <x v="0"/>
    <n v="4"/>
    <n v="600"/>
    <n v="2400"/>
    <n v="68"/>
  </r>
  <r>
    <n v="2403"/>
    <x v="356"/>
    <x v="286"/>
    <x v="2"/>
    <n v="2"/>
    <n v="1000"/>
    <n v="2000"/>
    <n v="64"/>
  </r>
  <r>
    <n v="2221"/>
    <x v="357"/>
    <x v="141"/>
    <x v="0"/>
    <n v="5"/>
    <n v="600"/>
    <n v="3000"/>
    <n v="69"/>
  </r>
  <r>
    <n v="2622"/>
    <x v="357"/>
    <x v="123"/>
    <x v="1"/>
    <n v="2"/>
    <n v="500"/>
    <n v="1000"/>
    <n v="30"/>
  </r>
  <r>
    <n v="1611"/>
    <x v="357"/>
    <x v="276"/>
    <x v="1"/>
    <n v="3"/>
    <n v="500"/>
    <n v="1500"/>
    <n v="91"/>
  </r>
  <r>
    <n v="2994"/>
    <x v="357"/>
    <x v="105"/>
    <x v="4"/>
    <n v="1"/>
    <n v="150"/>
    <n v="150"/>
    <n v="55"/>
  </r>
  <r>
    <n v="3426"/>
    <x v="357"/>
    <x v="136"/>
    <x v="4"/>
    <n v="4"/>
    <n v="150"/>
    <n v="600"/>
    <n v="41"/>
  </r>
  <r>
    <n v="1986"/>
    <x v="357"/>
    <x v="291"/>
    <x v="1"/>
    <n v="4"/>
    <n v="500"/>
    <n v="2000"/>
    <n v="46"/>
  </r>
  <r>
    <n v="2306"/>
    <x v="358"/>
    <x v="222"/>
    <x v="2"/>
    <n v="4"/>
    <n v="1000"/>
    <n v="4000"/>
    <n v="86"/>
  </r>
  <r>
    <n v="3427"/>
    <x v="358"/>
    <x v="138"/>
    <x v="0"/>
    <n v="4"/>
    <n v="600"/>
    <n v="2400"/>
    <n v="26"/>
  </r>
  <r>
    <n v="2252"/>
    <x v="358"/>
    <x v="273"/>
    <x v="2"/>
    <n v="2"/>
    <n v="1000"/>
    <n v="2000"/>
    <n v="68"/>
  </r>
  <r>
    <n v="3031"/>
    <x v="358"/>
    <x v="128"/>
    <x v="5"/>
    <n v="4"/>
    <n v="1500"/>
    <n v="6000"/>
    <n v="47"/>
  </r>
  <r>
    <n v="1959"/>
    <x v="359"/>
    <x v="343"/>
    <x v="3"/>
    <n v="3"/>
    <n v="400"/>
    <n v="1200"/>
    <n v="56"/>
  </r>
  <r>
    <n v="2002"/>
    <x v="359"/>
    <x v="29"/>
    <x v="4"/>
    <n v="1"/>
    <n v="150"/>
    <n v="150"/>
    <n v="66"/>
  </r>
  <r>
    <n v="3351"/>
    <x v="359"/>
    <x v="293"/>
    <x v="2"/>
    <n v="3"/>
    <n v="1000"/>
    <n v="3000"/>
    <n v="80"/>
  </r>
  <r>
    <n v="1488"/>
    <x v="360"/>
    <x v="273"/>
    <x v="3"/>
    <n v="4"/>
    <n v="400"/>
    <n v="1600"/>
    <n v="53"/>
  </r>
  <r>
    <n v="2391"/>
    <x v="360"/>
    <x v="22"/>
    <x v="0"/>
    <n v="1"/>
    <n v="600"/>
    <n v="600"/>
    <n v="63"/>
  </r>
  <r>
    <n v="1743"/>
    <x v="360"/>
    <x v="15"/>
    <x v="2"/>
    <n v="2"/>
    <n v="1000"/>
    <n v="2000"/>
    <n v="95"/>
  </r>
  <r>
    <n v="2058"/>
    <x v="360"/>
    <x v="110"/>
    <x v="3"/>
    <n v="5"/>
    <n v="400"/>
    <n v="2000"/>
    <n v="62"/>
  </r>
  <r>
    <n v="3395"/>
    <x v="360"/>
    <x v="46"/>
    <x v="5"/>
    <n v="5"/>
    <n v="1500"/>
    <n v="7500"/>
    <n v="20"/>
  </r>
  <r>
    <n v="1453"/>
    <x v="360"/>
    <x v="361"/>
    <x v="5"/>
    <n v="3"/>
    <n v="1500"/>
    <n v="4500"/>
    <n v="76"/>
  </r>
  <r>
    <n v="3083"/>
    <x v="361"/>
    <x v="19"/>
    <x v="0"/>
    <n v="5"/>
    <n v="600"/>
    <n v="3000"/>
    <n v="96"/>
  </r>
  <r>
    <n v="2038"/>
    <x v="361"/>
    <x v="129"/>
    <x v="1"/>
    <n v="5"/>
    <n v="500"/>
    <n v="2500"/>
    <n v="80"/>
  </r>
  <r>
    <n v="2731"/>
    <x v="362"/>
    <x v="264"/>
    <x v="1"/>
    <n v="5"/>
    <n v="500"/>
    <n v="2500"/>
    <n v="55"/>
  </r>
  <r>
    <n v="1610"/>
    <x v="362"/>
    <x v="264"/>
    <x v="5"/>
    <n v="1"/>
    <n v="1500"/>
    <n v="1500"/>
    <n v="24"/>
  </r>
  <r>
    <n v="1707"/>
    <x v="363"/>
    <x v="90"/>
    <x v="1"/>
    <n v="5"/>
    <n v="500"/>
    <n v="2500"/>
    <n v="33"/>
  </r>
  <r>
    <n v="3207"/>
    <x v="363"/>
    <x v="304"/>
    <x v="5"/>
    <n v="2"/>
    <n v="1500"/>
    <n v="3000"/>
    <n v="83"/>
  </r>
  <r>
    <n v="3486"/>
    <x v="363"/>
    <x v="237"/>
    <x v="5"/>
    <n v="4"/>
    <n v="1500"/>
    <n v="6000"/>
    <n v="68"/>
  </r>
  <r>
    <n v="1421"/>
    <x v="364"/>
    <x v="251"/>
    <x v="2"/>
    <n v="4"/>
    <n v="1000"/>
    <n v="4000"/>
    <n v="94"/>
  </r>
  <r>
    <n v="2337"/>
    <x v="364"/>
    <x v="172"/>
    <x v="5"/>
    <n v="4"/>
    <n v="1500"/>
    <n v="6000"/>
    <n v="57"/>
  </r>
  <r>
    <n v="2106"/>
    <x v="364"/>
    <x v="168"/>
    <x v="4"/>
    <n v="1"/>
    <n v="150"/>
    <n v="150"/>
    <n v="63"/>
  </r>
  <r>
    <n v="2919"/>
    <x v="365"/>
    <x v="112"/>
    <x v="4"/>
    <n v="1"/>
    <n v="150"/>
    <n v="150"/>
    <n v="47"/>
  </r>
  <r>
    <n v="1860"/>
    <x v="365"/>
    <x v="331"/>
    <x v="2"/>
    <n v="3"/>
    <n v="1000"/>
    <n v="3000"/>
    <n v="94"/>
  </r>
  <r>
    <n v="1523"/>
    <x v="366"/>
    <x v="81"/>
    <x v="3"/>
    <n v="5"/>
    <n v="400"/>
    <n v="2000"/>
    <n v="85"/>
  </r>
  <r>
    <n v="3318"/>
    <x v="366"/>
    <x v="201"/>
    <x v="0"/>
    <n v="2"/>
    <n v="600"/>
    <n v="1200"/>
    <n v="97"/>
  </r>
  <r>
    <n v="2839"/>
    <x v="366"/>
    <x v="51"/>
    <x v="5"/>
    <n v="4"/>
    <n v="1500"/>
    <n v="6000"/>
    <n v="98"/>
  </r>
  <r>
    <n v="2385"/>
    <x v="366"/>
    <x v="311"/>
    <x v="3"/>
    <n v="5"/>
    <n v="400"/>
    <n v="2000"/>
    <n v="64"/>
  </r>
  <r>
    <n v="1992"/>
    <x v="366"/>
    <x v="362"/>
    <x v="2"/>
    <n v="2"/>
    <n v="1000"/>
    <n v="2000"/>
    <n v="32"/>
  </r>
  <r>
    <n v="2833"/>
    <x v="366"/>
    <x v="72"/>
    <x v="1"/>
    <n v="3"/>
    <n v="500"/>
    <n v="1500"/>
    <n v="33"/>
  </r>
  <r>
    <n v="1041"/>
    <x v="367"/>
    <x v="31"/>
    <x v="5"/>
    <n v="1"/>
    <n v="1500"/>
    <n v="1500"/>
    <n v="100"/>
  </r>
  <r>
    <n v="2684"/>
    <x v="367"/>
    <x v="53"/>
    <x v="0"/>
    <n v="2"/>
    <n v="600"/>
    <n v="1200"/>
    <n v="61"/>
  </r>
  <r>
    <n v="1059"/>
    <x v="367"/>
    <x v="293"/>
    <x v="1"/>
    <n v="3"/>
    <n v="500"/>
    <n v="1500"/>
    <n v="37"/>
  </r>
  <r>
    <n v="2475"/>
    <x v="367"/>
    <x v="164"/>
    <x v="5"/>
    <n v="3"/>
    <n v="1500"/>
    <n v="4500"/>
    <n v="34"/>
  </r>
  <r>
    <n v="2442"/>
    <x v="367"/>
    <x v="81"/>
    <x v="0"/>
    <n v="2"/>
    <n v="600"/>
    <n v="1200"/>
    <n v="75"/>
  </r>
  <r>
    <n v="1216"/>
    <x v="367"/>
    <x v="273"/>
    <x v="0"/>
    <n v="3"/>
    <n v="600"/>
    <n v="1800"/>
    <n v="63"/>
  </r>
  <r>
    <n v="1092"/>
    <x v="367"/>
    <x v="64"/>
    <x v="1"/>
    <n v="2"/>
    <n v="500"/>
    <n v="1000"/>
    <n v="54"/>
  </r>
  <r>
    <n v="3271"/>
    <x v="368"/>
    <x v="246"/>
    <x v="0"/>
    <n v="1"/>
    <n v="600"/>
    <n v="600"/>
    <n v="41"/>
  </r>
  <r>
    <n v="2497"/>
    <x v="368"/>
    <x v="275"/>
    <x v="0"/>
    <n v="4"/>
    <n v="600"/>
    <n v="2400"/>
    <n v="96"/>
  </r>
  <r>
    <n v="1782"/>
    <x v="368"/>
    <x v="89"/>
    <x v="3"/>
    <n v="1"/>
    <n v="400"/>
    <n v="400"/>
    <n v="44"/>
  </r>
  <r>
    <n v="2520"/>
    <x v="368"/>
    <x v="197"/>
    <x v="2"/>
    <n v="3"/>
    <n v="1000"/>
    <n v="3000"/>
    <n v="27"/>
  </r>
  <r>
    <n v="2955"/>
    <x v="368"/>
    <x v="169"/>
    <x v="4"/>
    <n v="1"/>
    <n v="150"/>
    <n v="150"/>
    <n v="79"/>
  </r>
  <r>
    <n v="2367"/>
    <x v="368"/>
    <x v="69"/>
    <x v="3"/>
    <n v="2"/>
    <n v="400"/>
    <n v="800"/>
    <n v="75"/>
  </r>
  <r>
    <n v="1094"/>
    <x v="368"/>
    <x v="65"/>
    <x v="0"/>
    <n v="5"/>
    <n v="600"/>
    <n v="3000"/>
    <n v="74"/>
  </r>
  <r>
    <n v="1698"/>
    <x v="368"/>
    <x v="283"/>
    <x v="0"/>
    <n v="5"/>
    <n v="600"/>
    <n v="3000"/>
    <n v="58"/>
  </r>
  <r>
    <n v="2712"/>
    <x v="369"/>
    <x v="54"/>
    <x v="0"/>
    <n v="4"/>
    <n v="600"/>
    <n v="2400"/>
    <n v="90"/>
  </r>
  <r>
    <n v="2363"/>
    <x v="369"/>
    <x v="302"/>
    <x v="4"/>
    <n v="5"/>
    <n v="150"/>
    <n v="750"/>
    <n v="67"/>
  </r>
  <r>
    <n v="3237"/>
    <x v="369"/>
    <x v="288"/>
    <x v="3"/>
    <n v="3"/>
    <n v="400"/>
    <n v="1200"/>
    <n v="52"/>
  </r>
  <r>
    <n v="1551"/>
    <x v="369"/>
    <x v="312"/>
    <x v="3"/>
    <n v="4"/>
    <n v="400"/>
    <n v="1600"/>
    <n v="66"/>
  </r>
  <r>
    <n v="1664"/>
    <x v="369"/>
    <x v="68"/>
    <x v="4"/>
    <n v="5"/>
    <n v="150"/>
    <n v="750"/>
    <n v="100"/>
  </r>
  <r>
    <n v="2604"/>
    <x v="370"/>
    <x v="228"/>
    <x v="1"/>
    <n v="4"/>
    <n v="500"/>
    <n v="2000"/>
    <n v="59"/>
  </r>
  <r>
    <n v="3121"/>
    <x v="370"/>
    <x v="122"/>
    <x v="1"/>
    <n v="2"/>
    <n v="500"/>
    <n v="1000"/>
    <n v="29"/>
  </r>
  <r>
    <n v="1109"/>
    <x v="370"/>
    <x v="304"/>
    <x v="4"/>
    <n v="4"/>
    <n v="150"/>
    <n v="600"/>
    <n v="98"/>
  </r>
  <r>
    <n v="2119"/>
    <x v="370"/>
    <x v="327"/>
    <x v="2"/>
    <n v="2"/>
    <n v="1000"/>
    <n v="2000"/>
    <n v="35"/>
  </r>
  <r>
    <n v="1591"/>
    <x v="370"/>
    <x v="317"/>
    <x v="4"/>
    <n v="2"/>
    <n v="150"/>
    <n v="300"/>
    <n v="49"/>
  </r>
  <r>
    <n v="2598"/>
    <x v="370"/>
    <x v="256"/>
    <x v="0"/>
    <n v="1"/>
    <n v="600"/>
    <n v="600"/>
    <n v="28"/>
  </r>
  <r>
    <n v="1534"/>
    <x v="370"/>
    <x v="72"/>
    <x v="4"/>
    <n v="5"/>
    <n v="150"/>
    <n v="750"/>
    <n v="44"/>
  </r>
  <r>
    <n v="1836"/>
    <x v="370"/>
    <x v="307"/>
    <x v="5"/>
    <n v="5"/>
    <n v="1500"/>
    <n v="7500"/>
    <n v="100"/>
  </r>
  <r>
    <n v="1798"/>
    <x v="371"/>
    <x v="361"/>
    <x v="2"/>
    <n v="5"/>
    <n v="1000"/>
    <n v="5000"/>
    <n v="49"/>
  </r>
  <r>
    <n v="2130"/>
    <x v="371"/>
    <x v="220"/>
    <x v="1"/>
    <n v="4"/>
    <n v="500"/>
    <n v="2000"/>
    <n v="25"/>
  </r>
  <r>
    <n v="2610"/>
    <x v="371"/>
    <x v="334"/>
    <x v="3"/>
    <n v="1"/>
    <n v="400"/>
    <n v="400"/>
    <n v="29"/>
  </r>
  <r>
    <n v="2090"/>
    <x v="371"/>
    <x v="155"/>
    <x v="5"/>
    <n v="1"/>
    <n v="1500"/>
    <n v="1500"/>
    <n v="55"/>
  </r>
  <r>
    <n v="3242"/>
    <x v="371"/>
    <x v="2"/>
    <x v="5"/>
    <n v="2"/>
    <n v="1500"/>
    <n v="3000"/>
    <n v="76"/>
  </r>
  <r>
    <n v="1266"/>
    <x v="371"/>
    <x v="175"/>
    <x v="5"/>
    <n v="2"/>
    <n v="1500"/>
    <n v="3000"/>
    <n v="62"/>
  </r>
  <r>
    <n v="1913"/>
    <x v="372"/>
    <x v="361"/>
    <x v="2"/>
    <n v="5"/>
    <n v="1000"/>
    <n v="5000"/>
    <n v="29"/>
  </r>
  <r>
    <n v="1638"/>
    <x v="372"/>
    <x v="125"/>
    <x v="1"/>
    <n v="1"/>
    <n v="500"/>
    <n v="500"/>
    <n v="55"/>
  </r>
  <r>
    <n v="1210"/>
    <x v="372"/>
    <x v="191"/>
    <x v="4"/>
    <n v="4"/>
    <n v="150"/>
    <n v="600"/>
    <n v="54"/>
  </r>
  <r>
    <n v="3228"/>
    <x v="372"/>
    <x v="108"/>
    <x v="4"/>
    <n v="1"/>
    <n v="150"/>
    <n v="150"/>
    <n v="75"/>
  </r>
  <r>
    <n v="2565"/>
    <x v="372"/>
    <x v="105"/>
    <x v="0"/>
    <n v="4"/>
    <n v="600"/>
    <n v="2400"/>
    <n v="67"/>
  </r>
  <r>
    <n v="3190"/>
    <x v="372"/>
    <x v="16"/>
    <x v="1"/>
    <n v="4"/>
    <n v="500"/>
    <n v="2000"/>
    <n v="19"/>
  </r>
  <r>
    <n v="2726"/>
    <x v="372"/>
    <x v="239"/>
    <x v="1"/>
    <n v="5"/>
    <n v="500"/>
    <n v="2500"/>
    <n v="82"/>
  </r>
  <r>
    <n v="1629"/>
    <x v="372"/>
    <x v="225"/>
    <x v="0"/>
    <n v="5"/>
    <n v="600"/>
    <n v="3000"/>
    <n v="49"/>
  </r>
  <r>
    <n v="1427"/>
    <x v="373"/>
    <x v="159"/>
    <x v="2"/>
    <n v="4"/>
    <n v="1000"/>
    <n v="4000"/>
    <n v="26"/>
  </r>
  <r>
    <n v="2012"/>
    <x v="373"/>
    <x v="97"/>
    <x v="5"/>
    <n v="4"/>
    <n v="1500"/>
    <n v="6000"/>
    <n v="28"/>
  </r>
  <r>
    <n v="2499"/>
    <x v="373"/>
    <x v="283"/>
    <x v="2"/>
    <n v="2"/>
    <n v="1000"/>
    <n v="2000"/>
    <n v="97"/>
  </r>
  <r>
    <n v="2571"/>
    <x v="373"/>
    <x v="233"/>
    <x v="0"/>
    <n v="1"/>
    <n v="600"/>
    <n v="600"/>
    <n v="43"/>
  </r>
  <r>
    <n v="2110"/>
    <x v="373"/>
    <x v="285"/>
    <x v="5"/>
    <n v="1"/>
    <n v="1500"/>
    <n v="1500"/>
    <n v="26"/>
  </r>
  <r>
    <n v="1258"/>
    <x v="373"/>
    <x v="62"/>
    <x v="3"/>
    <n v="4"/>
    <n v="400"/>
    <n v="1600"/>
    <n v="78"/>
  </r>
  <r>
    <n v="2179"/>
    <x v="373"/>
    <x v="314"/>
    <x v="4"/>
    <n v="1"/>
    <n v="150"/>
    <n v="150"/>
    <n v="55"/>
  </r>
  <r>
    <n v="2686"/>
    <x v="373"/>
    <x v="131"/>
    <x v="3"/>
    <n v="2"/>
    <n v="400"/>
    <n v="800"/>
    <n v="100"/>
  </r>
  <r>
    <n v="2222"/>
    <x v="374"/>
    <x v="312"/>
    <x v="2"/>
    <n v="2"/>
    <n v="1000"/>
    <n v="2000"/>
    <n v="46"/>
  </r>
  <r>
    <n v="1756"/>
    <x v="374"/>
    <x v="302"/>
    <x v="3"/>
    <n v="2"/>
    <n v="400"/>
    <n v="800"/>
    <n v="78"/>
  </r>
  <r>
    <n v="1309"/>
    <x v="374"/>
    <x v="267"/>
    <x v="4"/>
    <n v="1"/>
    <n v="150"/>
    <n v="150"/>
    <n v="63"/>
  </r>
  <r>
    <n v="2344"/>
    <x v="374"/>
    <x v="92"/>
    <x v="5"/>
    <n v="1"/>
    <n v="1500"/>
    <n v="1500"/>
    <n v="69"/>
  </r>
  <r>
    <n v="3166"/>
    <x v="374"/>
    <x v="95"/>
    <x v="1"/>
    <n v="2"/>
    <n v="500"/>
    <n v="1000"/>
    <n v="50"/>
  </r>
  <r>
    <n v="3465"/>
    <x v="375"/>
    <x v="67"/>
    <x v="0"/>
    <n v="5"/>
    <n v="600"/>
    <n v="3000"/>
    <n v="43"/>
  </r>
  <r>
    <n v="3338"/>
    <x v="375"/>
    <x v="109"/>
    <x v="0"/>
    <n v="1"/>
    <n v="600"/>
    <n v="600"/>
    <n v="49"/>
  </r>
  <r>
    <n v="2889"/>
    <x v="375"/>
    <x v="102"/>
    <x v="3"/>
    <n v="2"/>
    <n v="400"/>
    <n v="800"/>
    <n v="26"/>
  </r>
  <r>
    <n v="2168"/>
    <x v="375"/>
    <x v="73"/>
    <x v="5"/>
    <n v="1"/>
    <n v="1500"/>
    <n v="1500"/>
    <n v="61"/>
  </r>
  <r>
    <n v="2182"/>
    <x v="375"/>
    <x v="246"/>
    <x v="0"/>
    <n v="2"/>
    <n v="600"/>
    <n v="1200"/>
    <n v="78"/>
  </r>
  <r>
    <n v="1651"/>
    <x v="375"/>
    <x v="182"/>
    <x v="4"/>
    <n v="3"/>
    <n v="150"/>
    <n v="450"/>
    <n v="60"/>
  </r>
  <r>
    <n v="1582"/>
    <x v="376"/>
    <x v="285"/>
    <x v="0"/>
    <n v="1"/>
    <n v="600"/>
    <n v="600"/>
    <n v="93"/>
  </r>
  <r>
    <n v="3354"/>
    <x v="376"/>
    <x v="149"/>
    <x v="4"/>
    <n v="3"/>
    <n v="150"/>
    <n v="450"/>
    <n v="55"/>
  </r>
  <r>
    <n v="2777"/>
    <x v="376"/>
    <x v="135"/>
    <x v="1"/>
    <n v="5"/>
    <n v="500"/>
    <n v="2500"/>
    <n v="85"/>
  </r>
  <r>
    <n v="1683"/>
    <x v="376"/>
    <x v="145"/>
    <x v="4"/>
    <n v="1"/>
    <n v="150"/>
    <n v="150"/>
    <n v="46"/>
  </r>
  <r>
    <n v="2105"/>
    <x v="376"/>
    <x v="19"/>
    <x v="2"/>
    <n v="3"/>
    <n v="1000"/>
    <n v="3000"/>
    <n v="28"/>
  </r>
  <r>
    <n v="1416"/>
    <x v="376"/>
    <x v="28"/>
    <x v="4"/>
    <n v="3"/>
    <n v="150"/>
    <n v="450"/>
    <n v="22"/>
  </r>
  <r>
    <n v="1252"/>
    <x v="377"/>
    <x v="131"/>
    <x v="0"/>
    <n v="2"/>
    <n v="600"/>
    <n v="1200"/>
    <n v="22"/>
  </r>
  <r>
    <n v="2441"/>
    <x v="377"/>
    <x v="91"/>
    <x v="5"/>
    <n v="4"/>
    <n v="1500"/>
    <n v="6000"/>
    <n v="40"/>
  </r>
  <r>
    <n v="3217"/>
    <x v="377"/>
    <x v="13"/>
    <x v="5"/>
    <n v="1"/>
    <n v="1500"/>
    <n v="1500"/>
    <n v="48"/>
  </r>
  <r>
    <n v="2097"/>
    <x v="377"/>
    <x v="263"/>
    <x v="3"/>
    <n v="4"/>
    <n v="400"/>
    <n v="1600"/>
    <n v="68"/>
  </r>
  <r>
    <n v="1037"/>
    <x v="378"/>
    <x v="224"/>
    <x v="0"/>
    <n v="3"/>
    <n v="600"/>
    <n v="1800"/>
    <n v="28"/>
  </r>
  <r>
    <n v="3078"/>
    <x v="378"/>
    <x v="313"/>
    <x v="2"/>
    <n v="5"/>
    <n v="1000"/>
    <n v="5000"/>
    <n v="85"/>
  </r>
  <r>
    <n v="2298"/>
    <x v="378"/>
    <x v="20"/>
    <x v="2"/>
    <n v="4"/>
    <n v="1000"/>
    <n v="4000"/>
    <n v="28"/>
  </r>
  <r>
    <n v="2523"/>
    <x v="379"/>
    <x v="95"/>
    <x v="5"/>
    <n v="4"/>
    <n v="1500"/>
    <n v="6000"/>
    <n v="83"/>
  </r>
  <r>
    <n v="3048"/>
    <x v="379"/>
    <x v="267"/>
    <x v="3"/>
    <n v="2"/>
    <n v="400"/>
    <n v="800"/>
    <n v="94"/>
  </r>
  <r>
    <n v="3049"/>
    <x v="379"/>
    <x v="298"/>
    <x v="0"/>
    <n v="4"/>
    <n v="600"/>
    <n v="2400"/>
    <n v="26"/>
  </r>
  <r>
    <n v="2365"/>
    <x v="380"/>
    <x v="175"/>
    <x v="5"/>
    <n v="5"/>
    <n v="1500"/>
    <n v="7500"/>
    <n v="68"/>
  </r>
  <r>
    <n v="2868"/>
    <x v="380"/>
    <x v="258"/>
    <x v="2"/>
    <n v="1"/>
    <n v="1000"/>
    <n v="1000"/>
    <n v="44"/>
  </r>
  <r>
    <n v="3447"/>
    <x v="381"/>
    <x v="274"/>
    <x v="1"/>
    <n v="4"/>
    <n v="500"/>
    <n v="2000"/>
    <n v="47"/>
  </r>
  <r>
    <n v="2491"/>
    <x v="381"/>
    <x v="94"/>
    <x v="4"/>
    <n v="2"/>
    <n v="150"/>
    <n v="300"/>
    <n v="75"/>
  </r>
  <r>
    <n v="2542"/>
    <x v="382"/>
    <x v="132"/>
    <x v="3"/>
    <n v="3"/>
    <n v="400"/>
    <n v="1200"/>
    <n v="41"/>
  </r>
  <r>
    <n v="2775"/>
    <x v="382"/>
    <x v="242"/>
    <x v="5"/>
    <n v="2"/>
    <n v="1500"/>
    <n v="3000"/>
    <n v="52"/>
  </r>
  <r>
    <n v="2047"/>
    <x v="382"/>
    <x v="315"/>
    <x v="5"/>
    <n v="1"/>
    <n v="1500"/>
    <n v="1500"/>
    <n v="59"/>
  </r>
  <r>
    <n v="2974"/>
    <x v="382"/>
    <x v="322"/>
    <x v="3"/>
    <n v="5"/>
    <n v="400"/>
    <n v="2000"/>
    <n v="36"/>
  </r>
  <r>
    <n v="2310"/>
    <x v="382"/>
    <x v="265"/>
    <x v="2"/>
    <n v="1"/>
    <n v="1000"/>
    <n v="1000"/>
    <n v="33"/>
  </r>
  <r>
    <n v="1510"/>
    <x v="382"/>
    <x v="265"/>
    <x v="2"/>
    <n v="1"/>
    <n v="1000"/>
    <n v="1000"/>
    <n v="58"/>
  </r>
  <r>
    <n v="2803"/>
    <x v="383"/>
    <x v="41"/>
    <x v="5"/>
    <n v="1"/>
    <n v="1500"/>
    <n v="1500"/>
    <n v="31"/>
  </r>
  <r>
    <n v="1317"/>
    <x v="383"/>
    <x v="249"/>
    <x v="3"/>
    <n v="1"/>
    <n v="400"/>
    <n v="400"/>
    <n v="81"/>
  </r>
  <r>
    <n v="2302"/>
    <x v="383"/>
    <x v="65"/>
    <x v="3"/>
    <n v="4"/>
    <n v="400"/>
    <n v="1600"/>
    <n v="50"/>
  </r>
  <r>
    <n v="1795"/>
    <x v="383"/>
    <x v="31"/>
    <x v="1"/>
    <n v="5"/>
    <n v="500"/>
    <n v="2500"/>
    <n v="95"/>
  </r>
  <r>
    <n v="1455"/>
    <x v="384"/>
    <x v="151"/>
    <x v="2"/>
    <n v="4"/>
    <n v="1000"/>
    <n v="4000"/>
    <n v="73"/>
  </r>
  <r>
    <n v="1757"/>
    <x v="384"/>
    <x v="33"/>
    <x v="4"/>
    <n v="1"/>
    <n v="150"/>
    <n v="150"/>
    <n v="50"/>
  </r>
  <r>
    <n v="3272"/>
    <x v="384"/>
    <x v="54"/>
    <x v="0"/>
    <n v="2"/>
    <n v="600"/>
    <n v="1200"/>
    <n v="63"/>
  </r>
  <r>
    <n v="2067"/>
    <x v="384"/>
    <x v="256"/>
    <x v="4"/>
    <n v="1"/>
    <n v="150"/>
    <n v="150"/>
    <n v="62"/>
  </r>
  <r>
    <n v="1787"/>
    <x v="384"/>
    <x v="275"/>
    <x v="4"/>
    <n v="5"/>
    <n v="150"/>
    <n v="750"/>
    <n v="29"/>
  </r>
  <r>
    <n v="2658"/>
    <x v="384"/>
    <x v="85"/>
    <x v="4"/>
    <n v="3"/>
    <n v="150"/>
    <n v="450"/>
    <n v="18"/>
  </r>
  <r>
    <n v="2553"/>
    <x v="385"/>
    <x v="302"/>
    <x v="1"/>
    <n v="3"/>
    <n v="500"/>
    <n v="1500"/>
    <n v="61"/>
  </r>
  <r>
    <n v="2932"/>
    <x v="385"/>
    <x v="154"/>
    <x v="1"/>
    <n v="2"/>
    <n v="500"/>
    <n v="1000"/>
    <n v="79"/>
  </r>
  <r>
    <n v="2909"/>
    <x v="385"/>
    <x v="31"/>
    <x v="2"/>
    <n v="4"/>
    <n v="1000"/>
    <n v="4000"/>
    <n v="45"/>
  </r>
  <r>
    <n v="2152"/>
    <x v="385"/>
    <x v="62"/>
    <x v="2"/>
    <n v="4"/>
    <n v="1000"/>
    <n v="4000"/>
    <n v="92"/>
  </r>
  <r>
    <n v="2512"/>
    <x v="385"/>
    <x v="230"/>
    <x v="5"/>
    <n v="4"/>
    <n v="1500"/>
    <n v="6000"/>
    <n v="55"/>
  </r>
  <r>
    <n v="3327"/>
    <x v="385"/>
    <x v="89"/>
    <x v="3"/>
    <n v="3"/>
    <n v="400"/>
    <n v="1200"/>
    <n v="92"/>
  </r>
  <r>
    <n v="3018"/>
    <x v="385"/>
    <x v="50"/>
    <x v="3"/>
    <n v="2"/>
    <n v="400"/>
    <n v="800"/>
    <n v="92"/>
  </r>
  <r>
    <n v="1245"/>
    <x v="386"/>
    <x v="181"/>
    <x v="1"/>
    <n v="4"/>
    <n v="500"/>
    <n v="2000"/>
    <n v="88"/>
  </r>
  <r>
    <n v="1422"/>
    <x v="387"/>
    <x v="63"/>
    <x v="1"/>
    <n v="5"/>
    <n v="500"/>
    <n v="2500"/>
    <n v="30"/>
  </r>
  <r>
    <n v="2203"/>
    <x v="387"/>
    <x v="85"/>
    <x v="1"/>
    <n v="2"/>
    <n v="500"/>
    <n v="1000"/>
    <n v="32"/>
  </r>
  <r>
    <n v="1855"/>
    <x v="387"/>
    <x v="269"/>
    <x v="2"/>
    <n v="3"/>
    <n v="1000"/>
    <n v="3000"/>
    <n v="90"/>
  </r>
  <r>
    <n v="1203"/>
    <x v="387"/>
    <x v="141"/>
    <x v="4"/>
    <n v="4"/>
    <n v="150"/>
    <n v="600"/>
    <n v="44"/>
  </r>
  <r>
    <n v="2219"/>
    <x v="387"/>
    <x v="235"/>
    <x v="2"/>
    <n v="5"/>
    <n v="1000"/>
    <n v="5000"/>
    <n v="55"/>
  </r>
  <r>
    <n v="3381"/>
    <x v="387"/>
    <x v="341"/>
    <x v="0"/>
    <n v="2"/>
    <n v="600"/>
    <n v="1200"/>
    <n v="83"/>
  </r>
  <r>
    <n v="2537"/>
    <x v="387"/>
    <x v="4"/>
    <x v="4"/>
    <n v="4"/>
    <n v="150"/>
    <n v="600"/>
    <n v="59"/>
  </r>
  <r>
    <n v="2373"/>
    <x v="388"/>
    <x v="293"/>
    <x v="4"/>
    <n v="3"/>
    <n v="150"/>
    <n v="450"/>
    <n v="66"/>
  </r>
  <r>
    <n v="2496"/>
    <x v="388"/>
    <x v="291"/>
    <x v="4"/>
    <n v="1"/>
    <n v="150"/>
    <n v="150"/>
    <n v="57"/>
  </r>
  <r>
    <n v="3473"/>
    <x v="388"/>
    <x v="50"/>
    <x v="3"/>
    <n v="2"/>
    <n v="400"/>
    <n v="800"/>
    <n v="45"/>
  </r>
  <r>
    <n v="1043"/>
    <x v="388"/>
    <x v="335"/>
    <x v="2"/>
    <n v="1"/>
    <n v="1000"/>
    <n v="1000"/>
    <n v="37"/>
  </r>
  <r>
    <n v="2967"/>
    <x v="388"/>
    <x v="58"/>
    <x v="1"/>
    <n v="3"/>
    <n v="500"/>
    <n v="1500"/>
    <n v="82"/>
  </r>
  <r>
    <n v="3193"/>
    <x v="388"/>
    <x v="211"/>
    <x v="3"/>
    <n v="5"/>
    <n v="400"/>
    <n v="2000"/>
    <n v="58"/>
  </r>
  <r>
    <n v="1448"/>
    <x v="388"/>
    <x v="283"/>
    <x v="5"/>
    <n v="4"/>
    <n v="1500"/>
    <n v="6000"/>
    <n v="80"/>
  </r>
  <r>
    <n v="2830"/>
    <x v="389"/>
    <x v="54"/>
    <x v="5"/>
    <n v="3"/>
    <n v="1500"/>
    <n v="4500"/>
    <n v="27"/>
  </r>
  <r>
    <n v="2021"/>
    <x v="389"/>
    <x v="160"/>
    <x v="4"/>
    <n v="1"/>
    <n v="150"/>
    <n v="150"/>
    <n v="65"/>
  </r>
  <r>
    <n v="1806"/>
    <x v="389"/>
    <x v="297"/>
    <x v="2"/>
    <n v="1"/>
    <n v="1000"/>
    <n v="1000"/>
    <n v="67"/>
  </r>
  <r>
    <n v="2874"/>
    <x v="390"/>
    <x v="277"/>
    <x v="3"/>
    <n v="2"/>
    <n v="400"/>
    <n v="800"/>
    <n v="63"/>
  </r>
  <r>
    <n v="1407"/>
    <x v="390"/>
    <x v="221"/>
    <x v="0"/>
    <n v="3"/>
    <n v="600"/>
    <n v="1800"/>
    <n v="89"/>
  </r>
  <r>
    <n v="2150"/>
    <x v="390"/>
    <x v="237"/>
    <x v="2"/>
    <n v="1"/>
    <n v="1000"/>
    <n v="1000"/>
    <n v="64"/>
  </r>
  <r>
    <n v="2880"/>
    <x v="390"/>
    <x v="146"/>
    <x v="4"/>
    <n v="4"/>
    <n v="150"/>
    <n v="600"/>
    <n v="44"/>
  </r>
  <r>
    <n v="1231"/>
    <x v="390"/>
    <x v="59"/>
    <x v="5"/>
    <n v="2"/>
    <n v="1500"/>
    <n v="3000"/>
    <n v="52"/>
  </r>
  <r>
    <n v="2457"/>
    <x v="390"/>
    <x v="304"/>
    <x v="3"/>
    <n v="3"/>
    <n v="400"/>
    <n v="1200"/>
    <n v="58"/>
  </r>
  <r>
    <n v="2962"/>
    <x v="390"/>
    <x v="137"/>
    <x v="5"/>
    <n v="5"/>
    <n v="1500"/>
    <n v="7500"/>
    <n v="60"/>
  </r>
  <r>
    <n v="2533"/>
    <x v="390"/>
    <x v="302"/>
    <x v="2"/>
    <n v="3"/>
    <n v="1000"/>
    <n v="3000"/>
    <n v="20"/>
  </r>
  <r>
    <n v="2519"/>
    <x v="390"/>
    <x v="241"/>
    <x v="5"/>
    <n v="1"/>
    <n v="1500"/>
    <n v="1500"/>
    <n v="98"/>
  </r>
  <r>
    <n v="3074"/>
    <x v="391"/>
    <x v="18"/>
    <x v="5"/>
    <n v="2"/>
    <n v="1500"/>
    <n v="3000"/>
    <n v="31"/>
  </r>
  <r>
    <n v="1720"/>
    <x v="391"/>
    <x v="259"/>
    <x v="5"/>
    <n v="1"/>
    <n v="1500"/>
    <n v="1500"/>
    <n v="36"/>
  </r>
  <r>
    <n v="2761"/>
    <x v="391"/>
    <x v="347"/>
    <x v="3"/>
    <n v="5"/>
    <n v="400"/>
    <n v="2000"/>
    <n v="33"/>
  </r>
  <r>
    <n v="2172"/>
    <x v="391"/>
    <x v="332"/>
    <x v="5"/>
    <n v="2"/>
    <n v="1500"/>
    <n v="3000"/>
    <n v="36"/>
  </r>
  <r>
    <n v="3040"/>
    <x v="391"/>
    <x v="88"/>
    <x v="5"/>
    <n v="4"/>
    <n v="1500"/>
    <n v="6000"/>
    <n v="79"/>
  </r>
  <r>
    <n v="1053"/>
    <x v="391"/>
    <x v="127"/>
    <x v="4"/>
    <n v="4"/>
    <n v="150"/>
    <n v="600"/>
    <n v="77"/>
  </r>
  <r>
    <n v="2945"/>
    <x v="392"/>
    <x v="85"/>
    <x v="0"/>
    <n v="1"/>
    <n v="600"/>
    <n v="600"/>
    <n v="25"/>
  </r>
  <r>
    <n v="1587"/>
    <x v="392"/>
    <x v="64"/>
    <x v="1"/>
    <n v="5"/>
    <n v="500"/>
    <n v="2500"/>
    <n v="31"/>
  </r>
  <r>
    <n v="3369"/>
    <x v="393"/>
    <x v="275"/>
    <x v="4"/>
    <n v="3"/>
    <n v="150"/>
    <n v="450"/>
    <n v="63"/>
  </r>
  <r>
    <n v="1112"/>
    <x v="393"/>
    <x v="295"/>
    <x v="5"/>
    <n v="1"/>
    <n v="1500"/>
    <n v="1500"/>
    <n v="64"/>
  </r>
  <r>
    <n v="3054"/>
    <x v="394"/>
    <x v="47"/>
    <x v="5"/>
    <n v="3"/>
    <n v="1500"/>
    <n v="4500"/>
    <n v="94"/>
  </r>
  <r>
    <n v="2463"/>
    <x v="394"/>
    <x v="232"/>
    <x v="2"/>
    <n v="2"/>
    <n v="1000"/>
    <n v="2000"/>
    <n v="85"/>
  </r>
  <r>
    <n v="2778"/>
    <x v="394"/>
    <x v="127"/>
    <x v="1"/>
    <n v="2"/>
    <n v="500"/>
    <n v="1000"/>
    <n v="99"/>
  </r>
  <r>
    <n v="2706"/>
    <x v="394"/>
    <x v="179"/>
    <x v="5"/>
    <n v="4"/>
    <n v="1500"/>
    <n v="6000"/>
    <n v="73"/>
  </r>
  <r>
    <n v="2820"/>
    <x v="394"/>
    <x v="286"/>
    <x v="4"/>
    <n v="5"/>
    <n v="150"/>
    <n v="750"/>
    <n v="62"/>
  </r>
  <r>
    <n v="1270"/>
    <x v="395"/>
    <x v="267"/>
    <x v="3"/>
    <n v="2"/>
    <n v="400"/>
    <n v="800"/>
    <n v="100"/>
  </r>
  <r>
    <n v="1824"/>
    <x v="395"/>
    <x v="176"/>
    <x v="3"/>
    <n v="1"/>
    <n v="400"/>
    <n v="400"/>
    <n v="46"/>
  </r>
  <r>
    <n v="3086"/>
    <x v="395"/>
    <x v="297"/>
    <x v="3"/>
    <n v="1"/>
    <n v="400"/>
    <n v="400"/>
    <n v="21"/>
  </r>
  <r>
    <n v="1482"/>
    <x v="395"/>
    <x v="207"/>
    <x v="1"/>
    <n v="3"/>
    <n v="500"/>
    <n v="1500"/>
    <n v="91"/>
  </r>
  <r>
    <n v="3293"/>
    <x v="395"/>
    <x v="158"/>
    <x v="4"/>
    <n v="2"/>
    <n v="150"/>
    <n v="300"/>
    <n v="47"/>
  </r>
  <r>
    <n v="3016"/>
    <x v="395"/>
    <x v="266"/>
    <x v="1"/>
    <n v="5"/>
    <n v="500"/>
    <n v="2500"/>
    <n v="47"/>
  </r>
  <r>
    <n v="3487"/>
    <x v="396"/>
    <x v="81"/>
    <x v="2"/>
    <n v="3"/>
    <n v="1000"/>
    <n v="3000"/>
    <n v="84"/>
  </r>
  <r>
    <n v="2671"/>
    <x v="396"/>
    <x v="172"/>
    <x v="2"/>
    <n v="2"/>
    <n v="1000"/>
    <n v="2000"/>
    <n v="52"/>
  </r>
  <r>
    <n v="1447"/>
    <x v="396"/>
    <x v="289"/>
    <x v="5"/>
    <n v="4"/>
    <n v="1500"/>
    <n v="6000"/>
    <n v="89"/>
  </r>
  <r>
    <n v="1801"/>
    <x v="397"/>
    <x v="18"/>
    <x v="3"/>
    <n v="1"/>
    <n v="400"/>
    <n v="400"/>
    <n v="47"/>
  </r>
  <r>
    <n v="2351"/>
    <x v="397"/>
    <x v="8"/>
    <x v="4"/>
    <n v="1"/>
    <n v="150"/>
    <n v="150"/>
    <n v="95"/>
  </r>
  <r>
    <n v="2984"/>
    <x v="398"/>
    <x v="59"/>
    <x v="1"/>
    <n v="2"/>
    <n v="500"/>
    <n v="1000"/>
    <n v="49"/>
  </r>
  <r>
    <n v="1485"/>
    <x v="398"/>
    <x v="182"/>
    <x v="0"/>
    <n v="1"/>
    <n v="600"/>
    <n v="600"/>
    <n v="55"/>
  </r>
  <r>
    <n v="1921"/>
    <x v="398"/>
    <x v="129"/>
    <x v="0"/>
    <n v="2"/>
    <n v="600"/>
    <n v="1200"/>
    <n v="53"/>
  </r>
  <r>
    <n v="2665"/>
    <x v="399"/>
    <x v="130"/>
    <x v="2"/>
    <n v="2"/>
    <n v="1000"/>
    <n v="2000"/>
    <n v="32"/>
  </r>
  <r>
    <n v="3444"/>
    <x v="399"/>
    <x v="347"/>
    <x v="3"/>
    <n v="3"/>
    <n v="400"/>
    <n v="1200"/>
    <n v="32"/>
  </r>
  <r>
    <n v="1993"/>
    <x v="399"/>
    <x v="53"/>
    <x v="1"/>
    <n v="3"/>
    <n v="500"/>
    <n v="1500"/>
    <n v="42"/>
  </r>
  <r>
    <n v="2345"/>
    <x v="399"/>
    <x v="334"/>
    <x v="2"/>
    <n v="5"/>
    <n v="1000"/>
    <n v="5000"/>
    <n v="48"/>
  </r>
  <r>
    <n v="1811"/>
    <x v="400"/>
    <x v="206"/>
    <x v="3"/>
    <n v="5"/>
    <n v="400"/>
    <n v="2000"/>
    <n v="57"/>
  </r>
  <r>
    <n v="3085"/>
    <x v="400"/>
    <x v="336"/>
    <x v="5"/>
    <n v="2"/>
    <n v="1500"/>
    <n v="3000"/>
    <n v="92"/>
  </r>
  <r>
    <n v="3362"/>
    <x v="400"/>
    <x v="173"/>
    <x v="0"/>
    <n v="2"/>
    <n v="600"/>
    <n v="1200"/>
    <n v="18"/>
  </r>
  <r>
    <n v="1091"/>
    <x v="400"/>
    <x v="37"/>
    <x v="2"/>
    <n v="4"/>
    <n v="1000"/>
    <n v="4000"/>
    <n v="24"/>
  </r>
  <r>
    <n v="3248"/>
    <x v="401"/>
    <x v="155"/>
    <x v="3"/>
    <n v="3"/>
    <n v="400"/>
    <n v="1200"/>
    <n v="63"/>
  </r>
  <r>
    <n v="2816"/>
    <x v="401"/>
    <x v="91"/>
    <x v="1"/>
    <n v="4"/>
    <n v="500"/>
    <n v="2000"/>
    <n v="84"/>
  </r>
  <r>
    <n v="1851"/>
    <x v="401"/>
    <x v="112"/>
    <x v="0"/>
    <n v="2"/>
    <n v="600"/>
    <n v="1200"/>
    <n v="99"/>
  </r>
  <r>
    <n v="2644"/>
    <x v="401"/>
    <x v="287"/>
    <x v="3"/>
    <n v="5"/>
    <n v="400"/>
    <n v="2000"/>
    <n v="81"/>
  </r>
  <r>
    <n v="1934"/>
    <x v="401"/>
    <x v="295"/>
    <x v="1"/>
    <n v="2"/>
    <n v="500"/>
    <n v="1000"/>
    <n v="18"/>
  </r>
  <r>
    <n v="1622"/>
    <x v="401"/>
    <x v="244"/>
    <x v="3"/>
    <n v="5"/>
    <n v="400"/>
    <n v="2000"/>
    <n v="71"/>
  </r>
  <r>
    <n v="3403"/>
    <x v="401"/>
    <x v="299"/>
    <x v="2"/>
    <n v="1"/>
    <n v="1000"/>
    <n v="1000"/>
    <n v="81"/>
  </r>
  <r>
    <n v="2063"/>
    <x v="401"/>
    <x v="168"/>
    <x v="4"/>
    <n v="2"/>
    <n v="150"/>
    <n v="300"/>
    <n v="52"/>
  </r>
  <r>
    <n v="2400"/>
    <x v="401"/>
    <x v="135"/>
    <x v="5"/>
    <n v="1"/>
    <n v="1500"/>
    <n v="1500"/>
    <n v="54"/>
  </r>
  <r>
    <n v="1193"/>
    <x v="402"/>
    <x v="191"/>
    <x v="1"/>
    <n v="1"/>
    <n v="500"/>
    <n v="500"/>
    <n v="99"/>
  </r>
  <r>
    <n v="1207"/>
    <x v="402"/>
    <x v="136"/>
    <x v="4"/>
    <n v="3"/>
    <n v="150"/>
    <n v="450"/>
    <n v="26"/>
  </r>
  <r>
    <n v="2316"/>
    <x v="402"/>
    <x v="254"/>
    <x v="0"/>
    <n v="1"/>
    <n v="600"/>
    <n v="600"/>
    <n v="80"/>
  </r>
  <r>
    <n v="1631"/>
    <x v="402"/>
    <x v="236"/>
    <x v="2"/>
    <n v="1"/>
    <n v="1000"/>
    <n v="1000"/>
    <n v="80"/>
  </r>
  <r>
    <n v="1816"/>
    <x v="402"/>
    <x v="94"/>
    <x v="4"/>
    <n v="2"/>
    <n v="150"/>
    <n v="300"/>
    <n v="85"/>
  </r>
  <r>
    <n v="1946"/>
    <x v="402"/>
    <x v="69"/>
    <x v="2"/>
    <n v="5"/>
    <n v="1000"/>
    <n v="5000"/>
    <n v="70"/>
  </r>
  <r>
    <n v="3017"/>
    <x v="403"/>
    <x v="150"/>
    <x v="1"/>
    <n v="3"/>
    <n v="500"/>
    <n v="1500"/>
    <n v="44"/>
  </r>
  <r>
    <n v="1375"/>
    <x v="403"/>
    <x v="41"/>
    <x v="0"/>
    <n v="4"/>
    <n v="600"/>
    <n v="2400"/>
    <n v="19"/>
  </r>
  <r>
    <n v="1458"/>
    <x v="403"/>
    <x v="12"/>
    <x v="0"/>
    <n v="3"/>
    <n v="600"/>
    <n v="1800"/>
    <n v="55"/>
  </r>
  <r>
    <n v="1525"/>
    <x v="403"/>
    <x v="71"/>
    <x v="3"/>
    <n v="4"/>
    <n v="400"/>
    <n v="1600"/>
    <n v="65"/>
  </r>
  <r>
    <n v="2053"/>
    <x v="403"/>
    <x v="180"/>
    <x v="4"/>
    <n v="2"/>
    <n v="150"/>
    <n v="300"/>
    <n v="82"/>
  </r>
  <r>
    <n v="1652"/>
    <x v="404"/>
    <x v="95"/>
    <x v="5"/>
    <n v="3"/>
    <n v="1500"/>
    <n v="4500"/>
    <n v="47"/>
  </r>
  <r>
    <n v="1397"/>
    <x v="404"/>
    <x v="43"/>
    <x v="5"/>
    <n v="5"/>
    <n v="1500"/>
    <n v="7500"/>
    <n v="66"/>
  </r>
  <r>
    <n v="1747"/>
    <x v="404"/>
    <x v="131"/>
    <x v="4"/>
    <n v="4"/>
    <n v="150"/>
    <n v="600"/>
    <n v="45"/>
  </r>
  <r>
    <n v="2102"/>
    <x v="404"/>
    <x v="79"/>
    <x v="5"/>
    <n v="3"/>
    <n v="1500"/>
    <n v="4500"/>
    <n v="32"/>
  </r>
  <r>
    <n v="3463"/>
    <x v="405"/>
    <x v="326"/>
    <x v="4"/>
    <n v="4"/>
    <n v="150"/>
    <n v="600"/>
    <n v="43"/>
  </r>
  <r>
    <n v="3175"/>
    <x v="405"/>
    <x v="253"/>
    <x v="0"/>
    <n v="2"/>
    <n v="600"/>
    <n v="1200"/>
    <n v="54"/>
  </r>
  <r>
    <n v="1496"/>
    <x v="405"/>
    <x v="190"/>
    <x v="2"/>
    <n v="4"/>
    <n v="1000"/>
    <n v="4000"/>
    <n v="99"/>
  </r>
  <r>
    <n v="2289"/>
    <x v="406"/>
    <x v="145"/>
    <x v="4"/>
    <n v="1"/>
    <n v="150"/>
    <n v="150"/>
    <n v="24"/>
  </r>
  <r>
    <n v="2020"/>
    <x v="406"/>
    <x v="289"/>
    <x v="2"/>
    <n v="1"/>
    <n v="1000"/>
    <n v="1000"/>
    <n v="95"/>
  </r>
  <r>
    <n v="1082"/>
    <x v="406"/>
    <x v="275"/>
    <x v="4"/>
    <n v="3"/>
    <n v="150"/>
    <n v="450"/>
    <n v="63"/>
  </r>
  <r>
    <n v="1650"/>
    <x v="406"/>
    <x v="61"/>
    <x v="3"/>
    <n v="5"/>
    <n v="400"/>
    <n v="2000"/>
    <n v="89"/>
  </r>
  <r>
    <n v="1520"/>
    <x v="406"/>
    <x v="241"/>
    <x v="2"/>
    <n v="2"/>
    <n v="1000"/>
    <n v="2000"/>
    <n v="28"/>
  </r>
  <r>
    <n v="2927"/>
    <x v="407"/>
    <x v="194"/>
    <x v="3"/>
    <n v="2"/>
    <n v="400"/>
    <n v="800"/>
    <n v="46"/>
  </r>
  <r>
    <n v="1424"/>
    <x v="407"/>
    <x v="36"/>
    <x v="5"/>
    <n v="2"/>
    <n v="1500"/>
    <n v="3000"/>
    <n v="99"/>
  </r>
  <r>
    <n v="3337"/>
    <x v="407"/>
    <x v="117"/>
    <x v="2"/>
    <n v="4"/>
    <n v="1000"/>
    <n v="4000"/>
    <n v="72"/>
  </r>
  <r>
    <n v="2323"/>
    <x v="407"/>
    <x v="329"/>
    <x v="1"/>
    <n v="5"/>
    <n v="500"/>
    <n v="2500"/>
    <n v="68"/>
  </r>
  <r>
    <n v="2924"/>
    <x v="408"/>
    <x v="237"/>
    <x v="3"/>
    <n v="2"/>
    <n v="400"/>
    <n v="800"/>
    <n v="81"/>
  </r>
  <r>
    <n v="3201"/>
    <x v="408"/>
    <x v="158"/>
    <x v="5"/>
    <n v="1"/>
    <n v="1500"/>
    <n v="1500"/>
    <n v="18"/>
  </r>
  <r>
    <n v="2809"/>
    <x v="408"/>
    <x v="110"/>
    <x v="0"/>
    <n v="1"/>
    <n v="600"/>
    <n v="600"/>
    <n v="67"/>
  </r>
  <r>
    <n v="1675"/>
    <x v="408"/>
    <x v="241"/>
    <x v="2"/>
    <n v="4"/>
    <n v="1000"/>
    <n v="4000"/>
    <n v="88"/>
  </r>
  <r>
    <n v="2046"/>
    <x v="408"/>
    <x v="284"/>
    <x v="2"/>
    <n v="5"/>
    <n v="1000"/>
    <n v="5000"/>
    <n v="53"/>
  </r>
  <r>
    <n v="1265"/>
    <x v="409"/>
    <x v="271"/>
    <x v="4"/>
    <n v="1"/>
    <n v="150"/>
    <n v="150"/>
    <n v="45"/>
  </r>
  <r>
    <n v="2458"/>
    <x v="409"/>
    <x v="3"/>
    <x v="5"/>
    <n v="3"/>
    <n v="1500"/>
    <n v="4500"/>
    <n v="80"/>
  </r>
  <r>
    <n v="3177"/>
    <x v="410"/>
    <x v="276"/>
    <x v="0"/>
    <n v="1"/>
    <n v="600"/>
    <n v="600"/>
    <n v="84"/>
  </r>
  <r>
    <n v="1625"/>
    <x v="410"/>
    <x v="199"/>
    <x v="5"/>
    <n v="4"/>
    <n v="1500"/>
    <n v="6000"/>
    <n v="33"/>
  </r>
  <r>
    <n v="2961"/>
    <x v="410"/>
    <x v="134"/>
    <x v="0"/>
    <n v="2"/>
    <n v="600"/>
    <n v="1200"/>
    <n v="55"/>
  </r>
  <r>
    <n v="2825"/>
    <x v="410"/>
    <x v="11"/>
    <x v="5"/>
    <n v="3"/>
    <n v="1500"/>
    <n v="4500"/>
    <n v="71"/>
  </r>
  <r>
    <n v="3476"/>
    <x v="410"/>
    <x v="169"/>
    <x v="1"/>
    <n v="5"/>
    <n v="500"/>
    <n v="2500"/>
    <n v="18"/>
  </r>
  <r>
    <n v="2555"/>
    <x v="410"/>
    <x v="285"/>
    <x v="0"/>
    <n v="3"/>
    <n v="600"/>
    <n v="1800"/>
    <n v="97"/>
  </r>
  <r>
    <n v="1817"/>
    <x v="410"/>
    <x v="111"/>
    <x v="5"/>
    <n v="4"/>
    <n v="1500"/>
    <n v="6000"/>
    <n v="53"/>
  </r>
  <r>
    <n v="3472"/>
    <x v="410"/>
    <x v="56"/>
    <x v="5"/>
    <n v="4"/>
    <n v="1500"/>
    <n v="6000"/>
    <n v="92"/>
  </r>
  <r>
    <n v="2591"/>
    <x v="411"/>
    <x v="227"/>
    <x v="4"/>
    <n v="5"/>
    <n v="150"/>
    <n v="750"/>
    <n v="45"/>
  </r>
  <r>
    <n v="1000"/>
    <x v="411"/>
    <x v="71"/>
    <x v="4"/>
    <n v="2"/>
    <n v="150"/>
    <n v="300"/>
    <n v="37"/>
  </r>
  <r>
    <n v="2025"/>
    <x v="411"/>
    <x v="284"/>
    <x v="5"/>
    <n v="4"/>
    <n v="1500"/>
    <n v="6000"/>
    <n v="20"/>
  </r>
  <r>
    <n v="1119"/>
    <x v="411"/>
    <x v="270"/>
    <x v="5"/>
    <n v="3"/>
    <n v="1500"/>
    <n v="4500"/>
    <n v="36"/>
  </r>
  <r>
    <n v="3009"/>
    <x v="411"/>
    <x v="327"/>
    <x v="0"/>
    <n v="2"/>
    <n v="600"/>
    <n v="1200"/>
    <n v="44"/>
  </r>
  <r>
    <n v="2651"/>
    <x v="411"/>
    <x v="333"/>
    <x v="1"/>
    <n v="3"/>
    <n v="500"/>
    <n v="1500"/>
    <n v="68"/>
  </r>
  <r>
    <n v="3497"/>
    <x v="411"/>
    <x v="73"/>
    <x v="3"/>
    <n v="4"/>
    <n v="400"/>
    <n v="1600"/>
    <n v="74"/>
  </r>
  <r>
    <n v="1339"/>
    <x v="412"/>
    <x v="300"/>
    <x v="2"/>
    <n v="2"/>
    <n v="1000"/>
    <n v="2000"/>
    <n v="19"/>
  </r>
  <r>
    <n v="2940"/>
    <x v="412"/>
    <x v="91"/>
    <x v="0"/>
    <n v="5"/>
    <n v="600"/>
    <n v="3000"/>
    <n v="19"/>
  </r>
  <r>
    <n v="1269"/>
    <x v="412"/>
    <x v="92"/>
    <x v="3"/>
    <n v="5"/>
    <n v="400"/>
    <n v="2000"/>
    <n v="66"/>
  </r>
  <r>
    <n v="3335"/>
    <x v="412"/>
    <x v="37"/>
    <x v="1"/>
    <n v="2"/>
    <n v="500"/>
    <n v="1000"/>
    <n v="100"/>
  </r>
  <r>
    <n v="1586"/>
    <x v="412"/>
    <x v="202"/>
    <x v="0"/>
    <n v="4"/>
    <n v="600"/>
    <n v="2400"/>
    <n v="31"/>
  </r>
  <r>
    <n v="2000"/>
    <x v="413"/>
    <x v="158"/>
    <x v="1"/>
    <n v="4"/>
    <n v="500"/>
    <n v="2000"/>
    <n v="34"/>
  </r>
  <r>
    <n v="1763"/>
    <x v="413"/>
    <x v="326"/>
    <x v="0"/>
    <n v="3"/>
    <n v="600"/>
    <n v="1800"/>
    <n v="95"/>
  </r>
  <r>
    <n v="1502"/>
    <x v="413"/>
    <x v="168"/>
    <x v="0"/>
    <n v="3"/>
    <n v="600"/>
    <n v="1800"/>
    <n v="57"/>
  </r>
  <r>
    <n v="2877"/>
    <x v="413"/>
    <x v="249"/>
    <x v="4"/>
    <n v="1"/>
    <n v="150"/>
    <n v="150"/>
    <n v="31"/>
  </r>
  <r>
    <n v="1325"/>
    <x v="413"/>
    <x v="36"/>
    <x v="3"/>
    <n v="1"/>
    <n v="400"/>
    <n v="400"/>
    <n v="22"/>
  </r>
  <r>
    <n v="1218"/>
    <x v="413"/>
    <x v="209"/>
    <x v="3"/>
    <n v="1"/>
    <n v="400"/>
    <n v="400"/>
    <n v="43"/>
  </r>
  <r>
    <n v="1472"/>
    <x v="414"/>
    <x v="220"/>
    <x v="4"/>
    <n v="4"/>
    <n v="150"/>
    <n v="600"/>
    <n v="32"/>
  </r>
  <r>
    <n v="1012"/>
    <x v="414"/>
    <x v="221"/>
    <x v="5"/>
    <n v="3"/>
    <n v="1500"/>
    <n v="4500"/>
    <n v="21"/>
  </r>
  <r>
    <n v="1174"/>
    <x v="414"/>
    <x v="136"/>
    <x v="3"/>
    <n v="2"/>
    <n v="400"/>
    <n v="800"/>
    <n v="52"/>
  </r>
  <r>
    <n v="2357"/>
    <x v="414"/>
    <x v="256"/>
    <x v="4"/>
    <n v="2"/>
    <n v="150"/>
    <n v="300"/>
    <n v="46"/>
  </r>
  <r>
    <n v="1930"/>
    <x v="415"/>
    <x v="10"/>
    <x v="5"/>
    <n v="1"/>
    <n v="1500"/>
    <n v="1500"/>
    <n v="48"/>
  </r>
  <r>
    <n v="2389"/>
    <x v="415"/>
    <x v="3"/>
    <x v="5"/>
    <n v="5"/>
    <n v="1500"/>
    <n v="7500"/>
    <n v="67"/>
  </r>
  <r>
    <n v="2026"/>
    <x v="415"/>
    <x v="356"/>
    <x v="4"/>
    <n v="5"/>
    <n v="150"/>
    <n v="750"/>
    <n v="43"/>
  </r>
  <r>
    <n v="2628"/>
    <x v="415"/>
    <x v="143"/>
    <x v="3"/>
    <n v="2"/>
    <n v="400"/>
    <n v="800"/>
    <n v="95"/>
  </r>
  <r>
    <n v="1305"/>
    <x v="416"/>
    <x v="234"/>
    <x v="4"/>
    <n v="2"/>
    <n v="150"/>
    <n v="300"/>
    <n v="18"/>
  </r>
  <r>
    <n v="3088"/>
    <x v="416"/>
    <x v="187"/>
    <x v="2"/>
    <n v="4"/>
    <n v="1000"/>
    <n v="4000"/>
    <n v="75"/>
  </r>
  <r>
    <n v="2663"/>
    <x v="416"/>
    <x v="77"/>
    <x v="5"/>
    <n v="1"/>
    <n v="1500"/>
    <n v="1500"/>
    <n v="84"/>
  </r>
  <r>
    <n v="2049"/>
    <x v="416"/>
    <x v="246"/>
    <x v="4"/>
    <n v="5"/>
    <n v="150"/>
    <n v="750"/>
    <n v="52"/>
  </r>
  <r>
    <n v="1950"/>
    <x v="417"/>
    <x v="15"/>
    <x v="5"/>
    <n v="1"/>
    <n v="1500"/>
    <n v="1500"/>
    <n v="41"/>
  </r>
  <r>
    <n v="3320"/>
    <x v="417"/>
    <x v="57"/>
    <x v="2"/>
    <n v="5"/>
    <n v="1000"/>
    <n v="5000"/>
    <n v="33"/>
  </r>
  <r>
    <n v="3452"/>
    <x v="417"/>
    <x v="320"/>
    <x v="3"/>
    <n v="3"/>
    <n v="400"/>
    <n v="1200"/>
    <n v="85"/>
  </r>
  <r>
    <n v="2186"/>
    <x v="417"/>
    <x v="291"/>
    <x v="3"/>
    <n v="4"/>
    <n v="400"/>
    <n v="1600"/>
    <n v="88"/>
  </r>
  <r>
    <n v="3437"/>
    <x v="418"/>
    <x v="240"/>
    <x v="3"/>
    <n v="1"/>
    <n v="400"/>
    <n v="400"/>
    <n v="79"/>
  </r>
  <r>
    <n v="3244"/>
    <x v="418"/>
    <x v="140"/>
    <x v="5"/>
    <n v="1"/>
    <n v="1500"/>
    <n v="1500"/>
    <n v="23"/>
  </r>
  <r>
    <n v="1575"/>
    <x v="418"/>
    <x v="265"/>
    <x v="4"/>
    <n v="3"/>
    <n v="150"/>
    <n v="450"/>
    <n v="92"/>
  </r>
  <r>
    <n v="3295"/>
    <x v="418"/>
    <x v="248"/>
    <x v="5"/>
    <n v="1"/>
    <n v="1500"/>
    <n v="1500"/>
    <n v="27"/>
  </r>
  <r>
    <n v="1979"/>
    <x v="419"/>
    <x v="238"/>
    <x v="2"/>
    <n v="2"/>
    <n v="1000"/>
    <n v="2000"/>
    <n v="77"/>
  </r>
  <r>
    <n v="1493"/>
    <x v="419"/>
    <x v="30"/>
    <x v="5"/>
    <n v="3"/>
    <n v="1500"/>
    <n v="4500"/>
    <n v="19"/>
  </r>
  <r>
    <n v="1044"/>
    <x v="419"/>
    <x v="106"/>
    <x v="2"/>
    <n v="2"/>
    <n v="1000"/>
    <n v="2000"/>
    <n v="70"/>
  </r>
  <r>
    <n v="3433"/>
    <x v="419"/>
    <x v="68"/>
    <x v="0"/>
    <n v="4"/>
    <n v="600"/>
    <n v="2400"/>
    <n v="99"/>
  </r>
  <r>
    <n v="2262"/>
    <x v="419"/>
    <x v="16"/>
    <x v="1"/>
    <n v="3"/>
    <n v="500"/>
    <n v="1500"/>
    <n v="91"/>
  </r>
  <r>
    <n v="2024"/>
    <x v="419"/>
    <x v="254"/>
    <x v="1"/>
    <n v="3"/>
    <n v="500"/>
    <n v="1500"/>
    <n v="79"/>
  </r>
  <r>
    <n v="1186"/>
    <x v="420"/>
    <x v="250"/>
    <x v="2"/>
    <n v="2"/>
    <n v="1000"/>
    <n v="2000"/>
    <n v="62"/>
  </r>
  <r>
    <n v="1696"/>
    <x v="420"/>
    <x v="250"/>
    <x v="4"/>
    <n v="1"/>
    <n v="150"/>
    <n v="150"/>
    <n v="95"/>
  </r>
  <r>
    <n v="2715"/>
    <x v="420"/>
    <x v="19"/>
    <x v="5"/>
    <n v="5"/>
    <n v="1500"/>
    <n v="7500"/>
    <n v="52"/>
  </r>
  <r>
    <n v="2977"/>
    <x v="420"/>
    <x v="25"/>
    <x v="3"/>
    <n v="2"/>
    <n v="400"/>
    <n v="800"/>
    <n v="82"/>
  </r>
  <r>
    <n v="1060"/>
    <x v="420"/>
    <x v="288"/>
    <x v="2"/>
    <n v="2"/>
    <n v="1000"/>
    <n v="2000"/>
    <n v="57"/>
  </r>
  <r>
    <n v="1843"/>
    <x v="420"/>
    <x v="3"/>
    <x v="1"/>
    <n v="1"/>
    <n v="500"/>
    <n v="500"/>
    <n v="60"/>
  </r>
  <r>
    <n v="2327"/>
    <x v="420"/>
    <x v="272"/>
    <x v="0"/>
    <n v="2"/>
    <n v="600"/>
    <n v="1200"/>
    <n v="77"/>
  </r>
  <r>
    <n v="1550"/>
    <x v="420"/>
    <x v="276"/>
    <x v="3"/>
    <n v="5"/>
    <n v="400"/>
    <n v="2000"/>
    <n v="86"/>
  </r>
  <r>
    <n v="3325"/>
    <x v="421"/>
    <x v="111"/>
    <x v="5"/>
    <n v="1"/>
    <n v="1500"/>
    <n v="1500"/>
    <n v="33"/>
  </r>
  <r>
    <n v="3346"/>
    <x v="421"/>
    <x v="60"/>
    <x v="0"/>
    <n v="1"/>
    <n v="600"/>
    <n v="600"/>
    <n v="29"/>
  </r>
  <r>
    <n v="2128"/>
    <x v="421"/>
    <x v="131"/>
    <x v="0"/>
    <n v="5"/>
    <n v="600"/>
    <n v="3000"/>
    <n v="63"/>
  </r>
  <r>
    <n v="1142"/>
    <x v="422"/>
    <x v="219"/>
    <x v="2"/>
    <n v="5"/>
    <n v="1000"/>
    <n v="5000"/>
    <n v="37"/>
  </r>
  <r>
    <n v="2993"/>
    <x v="422"/>
    <x v="272"/>
    <x v="3"/>
    <n v="4"/>
    <n v="400"/>
    <n v="1600"/>
    <n v="93"/>
  </r>
  <r>
    <n v="3183"/>
    <x v="422"/>
    <x v="347"/>
    <x v="2"/>
    <n v="4"/>
    <n v="1000"/>
    <n v="4000"/>
    <n v="98"/>
  </r>
  <r>
    <n v="2411"/>
    <x v="422"/>
    <x v="145"/>
    <x v="3"/>
    <n v="4"/>
    <n v="400"/>
    <n v="1600"/>
    <n v="48"/>
  </r>
  <r>
    <n v="1556"/>
    <x v="422"/>
    <x v="210"/>
    <x v="3"/>
    <n v="2"/>
    <n v="400"/>
    <n v="800"/>
    <n v="48"/>
  </r>
  <r>
    <n v="1585"/>
    <x v="423"/>
    <x v="81"/>
    <x v="0"/>
    <n v="5"/>
    <n v="600"/>
    <n v="3000"/>
    <n v="27"/>
  </r>
  <r>
    <n v="2185"/>
    <x v="423"/>
    <x v="66"/>
    <x v="1"/>
    <n v="5"/>
    <n v="500"/>
    <n v="2500"/>
    <n v="72"/>
  </r>
  <r>
    <n v="3400"/>
    <x v="423"/>
    <x v="24"/>
    <x v="5"/>
    <n v="5"/>
    <n v="1500"/>
    <n v="7500"/>
    <n v="85"/>
  </r>
  <r>
    <n v="2781"/>
    <x v="423"/>
    <x v="344"/>
    <x v="2"/>
    <n v="3"/>
    <n v="1000"/>
    <n v="3000"/>
    <n v="59"/>
  </r>
  <r>
    <n v="1731"/>
    <x v="423"/>
    <x v="303"/>
    <x v="0"/>
    <n v="4"/>
    <n v="600"/>
    <n v="2400"/>
    <n v="77"/>
  </r>
  <r>
    <n v="3446"/>
    <x v="424"/>
    <x v="150"/>
    <x v="5"/>
    <n v="2"/>
    <n v="1500"/>
    <n v="3000"/>
    <n v="34"/>
  </r>
  <r>
    <n v="2854"/>
    <x v="424"/>
    <x v="363"/>
    <x v="2"/>
    <n v="3"/>
    <n v="1000"/>
    <n v="3000"/>
    <n v="19"/>
  </r>
  <r>
    <n v="1444"/>
    <x v="424"/>
    <x v="156"/>
    <x v="2"/>
    <n v="5"/>
    <n v="1000"/>
    <n v="5000"/>
    <n v="39"/>
  </r>
  <r>
    <n v="2805"/>
    <x v="424"/>
    <x v="87"/>
    <x v="0"/>
    <n v="1"/>
    <n v="600"/>
    <n v="600"/>
    <n v="96"/>
  </r>
  <r>
    <n v="2836"/>
    <x v="425"/>
    <x v="294"/>
    <x v="2"/>
    <n v="4"/>
    <n v="1000"/>
    <n v="4000"/>
    <n v="66"/>
  </r>
  <r>
    <n v="1874"/>
    <x v="426"/>
    <x v="5"/>
    <x v="5"/>
    <n v="5"/>
    <n v="1500"/>
    <n v="7500"/>
    <n v="49"/>
  </r>
  <r>
    <n v="2590"/>
    <x v="426"/>
    <x v="190"/>
    <x v="0"/>
    <n v="4"/>
    <n v="600"/>
    <n v="2400"/>
    <n v="72"/>
  </r>
  <r>
    <n v="2690"/>
    <x v="426"/>
    <x v="143"/>
    <x v="0"/>
    <n v="4"/>
    <n v="600"/>
    <n v="2400"/>
    <n v="51"/>
  </r>
  <r>
    <n v="1357"/>
    <x v="426"/>
    <x v="92"/>
    <x v="3"/>
    <n v="4"/>
    <n v="400"/>
    <n v="1600"/>
    <n v="18"/>
  </r>
  <r>
    <n v="1404"/>
    <x v="426"/>
    <x v="336"/>
    <x v="1"/>
    <n v="3"/>
    <n v="500"/>
    <n v="1500"/>
    <n v="58"/>
  </r>
  <r>
    <n v="3365"/>
    <x v="427"/>
    <x v="187"/>
    <x v="3"/>
    <n v="4"/>
    <n v="400"/>
    <n v="1600"/>
    <n v="98"/>
  </r>
  <r>
    <n v="1838"/>
    <x v="427"/>
    <x v="144"/>
    <x v="5"/>
    <n v="1"/>
    <n v="1500"/>
    <n v="1500"/>
    <n v="63"/>
  </r>
  <r>
    <n v="1695"/>
    <x v="428"/>
    <x v="98"/>
    <x v="5"/>
    <n v="3"/>
    <n v="1500"/>
    <n v="4500"/>
    <n v="30"/>
  </r>
  <r>
    <n v="3192"/>
    <x v="428"/>
    <x v="76"/>
    <x v="0"/>
    <n v="1"/>
    <n v="600"/>
    <n v="600"/>
    <n v="79"/>
  </r>
  <r>
    <n v="3482"/>
    <x v="429"/>
    <x v="143"/>
    <x v="5"/>
    <n v="5"/>
    <n v="1500"/>
    <n v="7500"/>
    <n v="71"/>
  </r>
  <r>
    <n v="3429"/>
    <x v="429"/>
    <x v="98"/>
    <x v="1"/>
    <n v="4"/>
    <n v="500"/>
    <n v="2000"/>
    <n v="57"/>
  </r>
  <r>
    <n v="1911"/>
    <x v="429"/>
    <x v="140"/>
    <x v="5"/>
    <n v="3"/>
    <n v="1500"/>
    <n v="4500"/>
    <n v="87"/>
  </r>
  <r>
    <n v="1355"/>
    <x v="429"/>
    <x v="327"/>
    <x v="4"/>
    <n v="4"/>
    <n v="150"/>
    <n v="600"/>
    <n v="30"/>
  </r>
  <r>
    <n v="3300"/>
    <x v="429"/>
    <x v="29"/>
    <x v="2"/>
    <n v="3"/>
    <n v="1000"/>
    <n v="3000"/>
    <n v="64"/>
  </r>
  <r>
    <n v="3239"/>
    <x v="429"/>
    <x v="257"/>
    <x v="3"/>
    <n v="2"/>
    <n v="400"/>
    <n v="800"/>
    <n v="34"/>
  </r>
  <r>
    <n v="1749"/>
    <x v="429"/>
    <x v="264"/>
    <x v="1"/>
    <n v="1"/>
    <n v="500"/>
    <n v="500"/>
    <n v="40"/>
  </r>
  <r>
    <n v="3025"/>
    <x v="430"/>
    <x v="123"/>
    <x v="4"/>
    <n v="3"/>
    <n v="150"/>
    <n v="450"/>
    <n v="77"/>
  </r>
  <r>
    <n v="2525"/>
    <x v="430"/>
    <x v="76"/>
    <x v="1"/>
    <n v="2"/>
    <n v="500"/>
    <n v="1000"/>
    <n v="34"/>
  </r>
  <r>
    <n v="3185"/>
    <x v="430"/>
    <x v="132"/>
    <x v="5"/>
    <n v="1"/>
    <n v="1500"/>
    <n v="1500"/>
    <n v="85"/>
  </r>
  <r>
    <n v="2527"/>
    <x v="430"/>
    <x v="279"/>
    <x v="2"/>
    <n v="5"/>
    <n v="1000"/>
    <n v="5000"/>
    <n v="61"/>
  </r>
  <r>
    <n v="3233"/>
    <x v="430"/>
    <x v="57"/>
    <x v="5"/>
    <n v="2"/>
    <n v="1500"/>
    <n v="3000"/>
    <n v="74"/>
  </r>
  <r>
    <n v="1184"/>
    <x v="430"/>
    <x v="43"/>
    <x v="3"/>
    <n v="1"/>
    <n v="400"/>
    <n v="400"/>
    <n v="83"/>
  </r>
  <r>
    <n v="2681"/>
    <x v="431"/>
    <x v="111"/>
    <x v="0"/>
    <n v="3"/>
    <n v="600"/>
    <n v="1800"/>
    <n v="56"/>
  </r>
  <r>
    <n v="1590"/>
    <x v="431"/>
    <x v="295"/>
    <x v="4"/>
    <n v="2"/>
    <n v="150"/>
    <n v="300"/>
    <n v="28"/>
  </r>
  <r>
    <n v="1013"/>
    <x v="431"/>
    <x v="190"/>
    <x v="0"/>
    <n v="1"/>
    <n v="600"/>
    <n v="600"/>
    <n v="39"/>
  </r>
  <r>
    <n v="2693"/>
    <x v="432"/>
    <x v="228"/>
    <x v="1"/>
    <n v="2"/>
    <n v="500"/>
    <n v="1000"/>
    <n v="45"/>
  </r>
  <r>
    <n v="1376"/>
    <x v="432"/>
    <x v="200"/>
    <x v="5"/>
    <n v="4"/>
    <n v="1500"/>
    <n v="6000"/>
    <n v="20"/>
  </r>
  <r>
    <n v="2220"/>
    <x v="432"/>
    <x v="7"/>
    <x v="2"/>
    <n v="3"/>
    <n v="1000"/>
    <n v="3000"/>
    <n v="47"/>
  </r>
  <r>
    <n v="1856"/>
    <x v="433"/>
    <x v="94"/>
    <x v="3"/>
    <n v="5"/>
    <n v="400"/>
    <n v="2000"/>
    <n v="79"/>
  </r>
  <r>
    <n v="2188"/>
    <x v="433"/>
    <x v="345"/>
    <x v="2"/>
    <n v="5"/>
    <n v="1000"/>
    <n v="5000"/>
    <n v="90"/>
  </r>
  <r>
    <n v="3011"/>
    <x v="433"/>
    <x v="153"/>
    <x v="3"/>
    <n v="5"/>
    <n v="400"/>
    <n v="2000"/>
    <n v="18"/>
  </r>
  <r>
    <n v="2371"/>
    <x v="433"/>
    <x v="325"/>
    <x v="4"/>
    <n v="4"/>
    <n v="150"/>
    <n v="600"/>
    <n v="49"/>
  </r>
  <r>
    <n v="2433"/>
    <x v="433"/>
    <x v="307"/>
    <x v="5"/>
    <n v="5"/>
    <n v="1500"/>
    <n v="7500"/>
    <n v="73"/>
  </r>
  <r>
    <n v="1138"/>
    <x v="434"/>
    <x v="205"/>
    <x v="4"/>
    <n v="1"/>
    <n v="150"/>
    <n v="150"/>
    <n v="23"/>
  </r>
  <r>
    <n v="1497"/>
    <x v="434"/>
    <x v="271"/>
    <x v="3"/>
    <n v="4"/>
    <n v="400"/>
    <n v="1600"/>
    <n v="74"/>
  </r>
  <r>
    <n v="3457"/>
    <x v="435"/>
    <x v="4"/>
    <x v="3"/>
    <n v="4"/>
    <n v="400"/>
    <n v="1600"/>
    <n v="33"/>
  </r>
  <r>
    <n v="1204"/>
    <x v="435"/>
    <x v="120"/>
    <x v="4"/>
    <n v="1"/>
    <n v="150"/>
    <n v="150"/>
    <n v="59"/>
  </r>
  <r>
    <n v="2037"/>
    <x v="435"/>
    <x v="296"/>
    <x v="3"/>
    <n v="3"/>
    <n v="400"/>
    <n v="1200"/>
    <n v="38"/>
  </r>
  <r>
    <n v="3488"/>
    <x v="435"/>
    <x v="148"/>
    <x v="1"/>
    <n v="5"/>
    <n v="500"/>
    <n v="2500"/>
    <n v="79"/>
  </r>
  <r>
    <n v="3087"/>
    <x v="435"/>
    <x v="251"/>
    <x v="0"/>
    <n v="1"/>
    <n v="600"/>
    <n v="600"/>
    <n v="42"/>
  </r>
  <r>
    <n v="1730"/>
    <x v="435"/>
    <x v="243"/>
    <x v="5"/>
    <n v="2"/>
    <n v="1500"/>
    <n v="3000"/>
    <n v="87"/>
  </r>
  <r>
    <n v="1624"/>
    <x v="436"/>
    <x v="208"/>
    <x v="4"/>
    <n v="2"/>
    <n v="150"/>
    <n v="300"/>
    <n v="48"/>
  </r>
  <r>
    <n v="1891"/>
    <x v="436"/>
    <x v="226"/>
    <x v="5"/>
    <n v="2"/>
    <n v="1500"/>
    <n v="3000"/>
    <n v="34"/>
  </r>
  <r>
    <n v="1434"/>
    <x v="436"/>
    <x v="53"/>
    <x v="5"/>
    <n v="3"/>
    <n v="1500"/>
    <n v="4500"/>
    <n v="71"/>
  </r>
  <r>
    <n v="1827"/>
    <x v="436"/>
    <x v="143"/>
    <x v="0"/>
    <n v="3"/>
    <n v="600"/>
    <n v="1800"/>
    <n v="50"/>
  </r>
  <r>
    <n v="3028"/>
    <x v="436"/>
    <x v="205"/>
    <x v="4"/>
    <n v="1"/>
    <n v="150"/>
    <n v="150"/>
    <n v="38"/>
  </r>
  <r>
    <n v="1299"/>
    <x v="436"/>
    <x v="209"/>
    <x v="2"/>
    <n v="3"/>
    <n v="1000"/>
    <n v="3000"/>
    <n v="98"/>
  </r>
  <r>
    <n v="3388"/>
    <x v="437"/>
    <x v="102"/>
    <x v="3"/>
    <n v="2"/>
    <n v="400"/>
    <n v="800"/>
    <n v="69"/>
  </r>
  <r>
    <n v="1467"/>
    <x v="437"/>
    <x v="325"/>
    <x v="5"/>
    <n v="4"/>
    <n v="1500"/>
    <n v="6000"/>
    <n v="100"/>
  </r>
  <r>
    <n v="1454"/>
    <x v="437"/>
    <x v="328"/>
    <x v="4"/>
    <n v="3"/>
    <n v="150"/>
    <n v="450"/>
    <n v="67"/>
  </r>
  <r>
    <n v="1668"/>
    <x v="437"/>
    <x v="30"/>
    <x v="0"/>
    <n v="4"/>
    <n v="600"/>
    <n v="2400"/>
    <n v="41"/>
  </r>
  <r>
    <n v="1710"/>
    <x v="437"/>
    <x v="277"/>
    <x v="1"/>
    <n v="1"/>
    <n v="500"/>
    <n v="500"/>
    <n v="22"/>
  </r>
  <r>
    <n v="2089"/>
    <x v="438"/>
    <x v="212"/>
    <x v="2"/>
    <n v="5"/>
    <n v="1000"/>
    <n v="5000"/>
    <n v="78"/>
  </r>
  <r>
    <n v="1546"/>
    <x v="438"/>
    <x v="153"/>
    <x v="3"/>
    <n v="1"/>
    <n v="400"/>
    <n v="400"/>
    <n v="43"/>
  </r>
  <r>
    <n v="2126"/>
    <x v="438"/>
    <x v="280"/>
    <x v="5"/>
    <n v="1"/>
    <n v="1500"/>
    <n v="1500"/>
    <n v="48"/>
  </r>
  <r>
    <n v="3206"/>
    <x v="439"/>
    <x v="179"/>
    <x v="2"/>
    <n v="4"/>
    <n v="1000"/>
    <n v="4000"/>
    <n v="99"/>
  </r>
  <r>
    <n v="1604"/>
    <x v="439"/>
    <x v="203"/>
    <x v="3"/>
    <n v="2"/>
    <n v="400"/>
    <n v="800"/>
    <n v="32"/>
  </r>
  <r>
    <n v="1351"/>
    <x v="440"/>
    <x v="89"/>
    <x v="2"/>
    <n v="1"/>
    <n v="1000"/>
    <n v="1000"/>
    <n v="54"/>
  </r>
  <r>
    <n v="2564"/>
    <x v="440"/>
    <x v="191"/>
    <x v="2"/>
    <n v="5"/>
    <n v="1000"/>
    <n v="5000"/>
    <n v="41"/>
  </r>
  <r>
    <n v="3417"/>
    <x v="440"/>
    <x v="284"/>
    <x v="2"/>
    <n v="4"/>
    <n v="1000"/>
    <n v="4000"/>
    <n v="90"/>
  </r>
  <r>
    <n v="3041"/>
    <x v="441"/>
    <x v="334"/>
    <x v="3"/>
    <n v="3"/>
    <n v="400"/>
    <n v="1200"/>
    <n v="78"/>
  </r>
  <r>
    <n v="2482"/>
    <x v="442"/>
    <x v="211"/>
    <x v="2"/>
    <n v="1"/>
    <n v="1000"/>
    <n v="1000"/>
    <n v="63"/>
  </r>
  <r>
    <n v="1341"/>
    <x v="442"/>
    <x v="188"/>
    <x v="5"/>
    <n v="3"/>
    <n v="1500"/>
    <n v="4500"/>
    <n v="82"/>
  </r>
  <r>
    <n v="3396"/>
    <x v="442"/>
    <x v="58"/>
    <x v="4"/>
    <n v="2"/>
    <n v="150"/>
    <n v="300"/>
    <n v="49"/>
  </r>
  <r>
    <n v="2941"/>
    <x v="442"/>
    <x v="338"/>
    <x v="1"/>
    <n v="2"/>
    <n v="500"/>
    <n v="1000"/>
    <n v="91"/>
  </r>
  <r>
    <n v="2634"/>
    <x v="442"/>
    <x v="338"/>
    <x v="1"/>
    <n v="2"/>
    <n v="500"/>
    <n v="1000"/>
    <n v="22"/>
  </r>
  <r>
    <n v="3376"/>
    <x v="442"/>
    <x v="140"/>
    <x v="2"/>
    <n v="5"/>
    <n v="1000"/>
    <n v="5000"/>
    <n v="19"/>
  </r>
  <r>
    <n v="2759"/>
    <x v="443"/>
    <x v="72"/>
    <x v="3"/>
    <n v="4"/>
    <n v="400"/>
    <n v="1600"/>
    <n v="25"/>
  </r>
  <r>
    <n v="2281"/>
    <x v="443"/>
    <x v="345"/>
    <x v="5"/>
    <n v="4"/>
    <n v="1500"/>
    <n v="6000"/>
    <n v="63"/>
  </r>
  <r>
    <n v="2288"/>
    <x v="443"/>
    <x v="11"/>
    <x v="2"/>
    <n v="5"/>
    <n v="1000"/>
    <n v="5000"/>
    <n v="33"/>
  </r>
  <r>
    <n v="3438"/>
    <x v="443"/>
    <x v="172"/>
    <x v="3"/>
    <n v="1"/>
    <n v="400"/>
    <n v="400"/>
    <n v="74"/>
  </r>
  <r>
    <n v="2477"/>
    <x v="443"/>
    <x v="88"/>
    <x v="4"/>
    <n v="3"/>
    <n v="150"/>
    <n v="450"/>
    <n v="93"/>
  </r>
  <r>
    <n v="1483"/>
    <x v="443"/>
    <x v="170"/>
    <x v="3"/>
    <n v="3"/>
    <n v="400"/>
    <n v="1200"/>
    <n v="56"/>
  </r>
  <r>
    <n v="1570"/>
    <x v="443"/>
    <x v="250"/>
    <x v="4"/>
    <n v="3"/>
    <n v="150"/>
    <n v="450"/>
    <n v="19"/>
  </r>
  <r>
    <n v="2157"/>
    <x v="444"/>
    <x v="85"/>
    <x v="1"/>
    <n v="5"/>
    <n v="500"/>
    <n v="2500"/>
    <n v="86"/>
  </r>
  <r>
    <n v="1779"/>
    <x v="444"/>
    <x v="110"/>
    <x v="2"/>
    <n v="5"/>
    <n v="1000"/>
    <n v="5000"/>
    <n v="72"/>
  </r>
  <r>
    <n v="3155"/>
    <x v="444"/>
    <x v="87"/>
    <x v="0"/>
    <n v="4"/>
    <n v="600"/>
    <n v="2400"/>
    <n v="53"/>
  </r>
  <r>
    <n v="1054"/>
    <x v="444"/>
    <x v="89"/>
    <x v="0"/>
    <n v="2"/>
    <n v="600"/>
    <n v="1200"/>
    <n v="19"/>
  </r>
  <r>
    <n v="2423"/>
    <x v="444"/>
    <x v="147"/>
    <x v="4"/>
    <n v="4"/>
    <n v="150"/>
    <n v="600"/>
    <n v="69"/>
  </r>
  <r>
    <n v="1032"/>
    <x v="444"/>
    <x v="65"/>
    <x v="2"/>
    <n v="4"/>
    <n v="1000"/>
    <n v="4000"/>
    <n v="39"/>
  </r>
  <r>
    <n v="1230"/>
    <x v="444"/>
    <x v="333"/>
    <x v="4"/>
    <n v="3"/>
    <n v="150"/>
    <n v="450"/>
    <n v="48"/>
  </r>
  <r>
    <n v="1663"/>
    <x v="445"/>
    <x v="287"/>
    <x v="4"/>
    <n v="1"/>
    <n v="150"/>
    <n v="150"/>
    <n v="99"/>
  </r>
  <r>
    <n v="2303"/>
    <x v="445"/>
    <x v="125"/>
    <x v="2"/>
    <n v="2"/>
    <n v="1000"/>
    <n v="2000"/>
    <n v="89"/>
  </r>
  <r>
    <n v="2234"/>
    <x v="445"/>
    <x v="239"/>
    <x v="3"/>
    <n v="2"/>
    <n v="400"/>
    <n v="800"/>
    <n v="60"/>
  </r>
  <r>
    <n v="3260"/>
    <x v="445"/>
    <x v="356"/>
    <x v="4"/>
    <n v="5"/>
    <n v="150"/>
    <n v="750"/>
    <n v="19"/>
  </r>
  <r>
    <n v="1845"/>
    <x v="446"/>
    <x v="53"/>
    <x v="4"/>
    <n v="4"/>
    <n v="150"/>
    <n v="600"/>
    <n v="99"/>
  </r>
  <r>
    <n v="1478"/>
    <x v="446"/>
    <x v="79"/>
    <x v="0"/>
    <n v="3"/>
    <n v="600"/>
    <n v="1800"/>
    <n v="80"/>
  </r>
  <r>
    <n v="3218"/>
    <x v="446"/>
    <x v="249"/>
    <x v="5"/>
    <n v="3"/>
    <n v="1500"/>
    <n v="4500"/>
    <n v="60"/>
  </r>
  <r>
    <n v="2070"/>
    <x v="446"/>
    <x v="341"/>
    <x v="5"/>
    <n v="2"/>
    <n v="1500"/>
    <n v="3000"/>
    <n v="91"/>
  </r>
  <r>
    <n v="3037"/>
    <x v="446"/>
    <x v="331"/>
    <x v="2"/>
    <n v="4"/>
    <n v="1000"/>
    <n v="4000"/>
    <n v="66"/>
  </r>
  <r>
    <n v="2950"/>
    <x v="447"/>
    <x v="331"/>
    <x v="1"/>
    <n v="5"/>
    <n v="500"/>
    <n v="2500"/>
    <n v="87"/>
  </r>
  <r>
    <n v="3184"/>
    <x v="447"/>
    <x v="243"/>
    <x v="1"/>
    <n v="2"/>
    <n v="500"/>
    <n v="1000"/>
    <n v="66"/>
  </r>
  <r>
    <n v="2964"/>
    <x v="447"/>
    <x v="58"/>
    <x v="3"/>
    <n v="1"/>
    <n v="400"/>
    <n v="400"/>
    <n v="97"/>
  </r>
  <r>
    <n v="3226"/>
    <x v="448"/>
    <x v="1"/>
    <x v="0"/>
    <n v="5"/>
    <n v="600"/>
    <n v="3000"/>
    <n v="34"/>
  </r>
  <r>
    <n v="3059"/>
    <x v="448"/>
    <x v="253"/>
    <x v="5"/>
    <n v="5"/>
    <n v="1500"/>
    <n v="7500"/>
    <n v="45"/>
  </r>
  <r>
    <n v="1222"/>
    <x v="448"/>
    <x v="33"/>
    <x v="3"/>
    <n v="4"/>
    <n v="400"/>
    <n v="1600"/>
    <n v="51"/>
  </r>
  <r>
    <n v="3264"/>
    <x v="448"/>
    <x v="190"/>
    <x v="5"/>
    <n v="1"/>
    <n v="1500"/>
    <n v="1500"/>
    <n v="30"/>
  </r>
  <r>
    <n v="1159"/>
    <x v="448"/>
    <x v="66"/>
    <x v="3"/>
    <n v="4"/>
    <n v="400"/>
    <n v="1600"/>
    <n v="32"/>
  </r>
  <r>
    <n v="2677"/>
    <x v="448"/>
    <x v="286"/>
    <x v="5"/>
    <n v="4"/>
    <n v="1500"/>
    <n v="6000"/>
    <n v="55"/>
  </r>
  <r>
    <n v="1061"/>
    <x v="448"/>
    <x v="25"/>
    <x v="4"/>
    <n v="1"/>
    <n v="150"/>
    <n v="150"/>
    <n v="39"/>
  </r>
  <r>
    <n v="1715"/>
    <x v="448"/>
    <x v="286"/>
    <x v="2"/>
    <n v="5"/>
    <n v="1000"/>
    <n v="5000"/>
    <n v="67"/>
  </r>
  <r>
    <n v="3072"/>
    <x v="449"/>
    <x v="115"/>
    <x v="4"/>
    <n v="1"/>
    <n v="150"/>
    <n v="150"/>
    <n v="93"/>
  </r>
  <r>
    <n v="1999"/>
    <x v="449"/>
    <x v="87"/>
    <x v="1"/>
    <n v="3"/>
    <n v="500"/>
    <n v="1500"/>
    <n v="66"/>
  </r>
  <r>
    <n v="3331"/>
    <x v="449"/>
    <x v="91"/>
    <x v="4"/>
    <n v="4"/>
    <n v="150"/>
    <n v="600"/>
    <n v="46"/>
  </r>
  <r>
    <n v="1154"/>
    <x v="449"/>
    <x v="355"/>
    <x v="2"/>
    <n v="1"/>
    <n v="1000"/>
    <n v="1000"/>
    <n v="50"/>
  </r>
  <r>
    <n v="3301"/>
    <x v="449"/>
    <x v="110"/>
    <x v="3"/>
    <n v="4"/>
    <n v="400"/>
    <n v="1600"/>
    <n v="29"/>
  </r>
  <r>
    <n v="2639"/>
    <x v="450"/>
    <x v="103"/>
    <x v="3"/>
    <n v="4"/>
    <n v="400"/>
    <n v="1600"/>
    <n v="98"/>
  </r>
  <r>
    <n v="2239"/>
    <x v="450"/>
    <x v="2"/>
    <x v="3"/>
    <n v="2"/>
    <n v="400"/>
    <n v="800"/>
    <n v="81"/>
  </r>
  <r>
    <n v="3172"/>
    <x v="450"/>
    <x v="42"/>
    <x v="5"/>
    <n v="1"/>
    <n v="1500"/>
    <n v="1500"/>
    <n v="84"/>
  </r>
  <r>
    <n v="1588"/>
    <x v="451"/>
    <x v="319"/>
    <x v="5"/>
    <n v="3"/>
    <n v="1500"/>
    <n v="4500"/>
    <n v="40"/>
  </r>
  <r>
    <n v="2859"/>
    <x v="451"/>
    <x v="289"/>
    <x v="2"/>
    <n v="2"/>
    <n v="1000"/>
    <n v="2000"/>
    <n v="82"/>
  </r>
  <r>
    <n v="2716"/>
    <x v="451"/>
    <x v="327"/>
    <x v="1"/>
    <n v="5"/>
    <n v="500"/>
    <n v="2500"/>
    <n v="73"/>
  </r>
  <r>
    <n v="2988"/>
    <x v="451"/>
    <x v="38"/>
    <x v="2"/>
    <n v="4"/>
    <n v="1000"/>
    <n v="4000"/>
    <n v="76"/>
  </r>
  <r>
    <n v="2741"/>
    <x v="451"/>
    <x v="254"/>
    <x v="0"/>
    <n v="4"/>
    <n v="600"/>
    <n v="2400"/>
    <n v="64"/>
  </r>
  <r>
    <n v="1436"/>
    <x v="452"/>
    <x v="75"/>
    <x v="0"/>
    <n v="5"/>
    <n v="600"/>
    <n v="3000"/>
    <n v="71"/>
  </r>
  <r>
    <n v="1457"/>
    <x v="452"/>
    <x v="352"/>
    <x v="3"/>
    <n v="4"/>
    <n v="400"/>
    <n v="1600"/>
    <n v="93"/>
  </r>
  <r>
    <n v="1279"/>
    <x v="452"/>
    <x v="327"/>
    <x v="2"/>
    <n v="4"/>
    <n v="1000"/>
    <n v="4000"/>
    <n v="76"/>
  </r>
  <r>
    <n v="2767"/>
    <x v="452"/>
    <x v="254"/>
    <x v="3"/>
    <n v="3"/>
    <n v="400"/>
    <n v="1200"/>
    <n v="90"/>
  </r>
  <r>
    <n v="1740"/>
    <x v="452"/>
    <x v="101"/>
    <x v="3"/>
    <n v="4"/>
    <n v="400"/>
    <n v="1600"/>
    <n v="50"/>
  </r>
  <r>
    <n v="3370"/>
    <x v="452"/>
    <x v="197"/>
    <x v="3"/>
    <n v="5"/>
    <n v="400"/>
    <n v="2000"/>
    <n v="58"/>
  </r>
  <r>
    <n v="2369"/>
    <x v="453"/>
    <x v="282"/>
    <x v="1"/>
    <n v="5"/>
    <n v="500"/>
    <n v="2500"/>
    <n v="83"/>
  </r>
  <r>
    <n v="2815"/>
    <x v="453"/>
    <x v="287"/>
    <x v="3"/>
    <n v="5"/>
    <n v="400"/>
    <n v="2000"/>
    <n v="18"/>
  </r>
  <r>
    <n v="1361"/>
    <x v="453"/>
    <x v="35"/>
    <x v="3"/>
    <n v="2"/>
    <n v="400"/>
    <n v="800"/>
    <n v="38"/>
  </r>
  <r>
    <n v="2779"/>
    <x v="453"/>
    <x v="224"/>
    <x v="5"/>
    <n v="5"/>
    <n v="1500"/>
    <n v="7500"/>
    <n v="26"/>
  </r>
  <r>
    <n v="2536"/>
    <x v="453"/>
    <x v="253"/>
    <x v="5"/>
    <n v="1"/>
    <n v="1500"/>
    <n v="1500"/>
    <n v="19"/>
  </r>
  <r>
    <n v="2013"/>
    <x v="453"/>
    <x v="143"/>
    <x v="2"/>
    <n v="2"/>
    <n v="1000"/>
    <n v="2000"/>
    <n v="24"/>
  </r>
  <r>
    <n v="2637"/>
    <x v="453"/>
    <x v="151"/>
    <x v="5"/>
    <n v="2"/>
    <n v="1500"/>
    <n v="3000"/>
    <n v="61"/>
  </r>
  <r>
    <n v="2856"/>
    <x v="454"/>
    <x v="295"/>
    <x v="0"/>
    <n v="5"/>
    <n v="600"/>
    <n v="3000"/>
    <n v="39"/>
  </r>
  <r>
    <n v="2062"/>
    <x v="454"/>
    <x v="16"/>
    <x v="0"/>
    <n v="5"/>
    <n v="600"/>
    <n v="3000"/>
    <n v="47"/>
  </r>
  <r>
    <n v="1468"/>
    <x v="454"/>
    <x v="287"/>
    <x v="5"/>
    <n v="3"/>
    <n v="1500"/>
    <n v="4500"/>
    <n v="42"/>
  </r>
  <r>
    <n v="2330"/>
    <x v="454"/>
    <x v="241"/>
    <x v="2"/>
    <n v="4"/>
    <n v="1000"/>
    <n v="4000"/>
    <n v="80"/>
  </r>
  <r>
    <n v="1555"/>
    <x v="454"/>
    <x v="286"/>
    <x v="5"/>
    <n v="3"/>
    <n v="1500"/>
    <n v="4500"/>
    <n v="62"/>
  </r>
  <r>
    <n v="2979"/>
    <x v="454"/>
    <x v="300"/>
    <x v="1"/>
    <n v="3"/>
    <n v="500"/>
    <n v="1500"/>
    <n v="30"/>
  </r>
  <r>
    <n v="3492"/>
    <x v="455"/>
    <x v="218"/>
    <x v="5"/>
    <n v="3"/>
    <n v="1500"/>
    <n v="4500"/>
    <n v="25"/>
  </r>
  <r>
    <n v="3303"/>
    <x v="455"/>
    <x v="30"/>
    <x v="5"/>
    <n v="2"/>
    <n v="1500"/>
    <n v="3000"/>
    <n v="59"/>
  </r>
  <r>
    <n v="2899"/>
    <x v="455"/>
    <x v="159"/>
    <x v="5"/>
    <n v="3"/>
    <n v="1500"/>
    <n v="4500"/>
    <n v="85"/>
  </r>
  <r>
    <n v="1414"/>
    <x v="455"/>
    <x v="233"/>
    <x v="4"/>
    <n v="1"/>
    <n v="150"/>
    <n v="150"/>
    <n v="60"/>
  </r>
  <r>
    <n v="1294"/>
    <x v="456"/>
    <x v="38"/>
    <x v="2"/>
    <n v="1"/>
    <n v="1000"/>
    <n v="1000"/>
    <n v="52"/>
  </r>
  <r>
    <n v="2187"/>
    <x v="456"/>
    <x v="266"/>
    <x v="0"/>
    <n v="5"/>
    <n v="600"/>
    <n v="3000"/>
    <n v="70"/>
  </r>
  <r>
    <n v="2711"/>
    <x v="456"/>
    <x v="88"/>
    <x v="2"/>
    <n v="4"/>
    <n v="1000"/>
    <n v="4000"/>
    <n v="77"/>
  </r>
  <r>
    <n v="1123"/>
    <x v="456"/>
    <x v="12"/>
    <x v="3"/>
    <n v="1"/>
    <n v="400"/>
    <n v="400"/>
    <n v="55"/>
  </r>
  <r>
    <n v="3104"/>
    <x v="456"/>
    <x v="141"/>
    <x v="5"/>
    <n v="4"/>
    <n v="1500"/>
    <n v="6000"/>
    <n v="76"/>
  </r>
  <r>
    <n v="3443"/>
    <x v="457"/>
    <x v="130"/>
    <x v="2"/>
    <n v="3"/>
    <n v="1000"/>
    <n v="3000"/>
    <n v="62"/>
  </r>
  <r>
    <n v="1153"/>
    <x v="457"/>
    <x v="60"/>
    <x v="3"/>
    <n v="4"/>
    <n v="400"/>
    <n v="1600"/>
    <n v="27"/>
  </r>
  <r>
    <n v="1560"/>
    <x v="457"/>
    <x v="42"/>
    <x v="5"/>
    <n v="3"/>
    <n v="1500"/>
    <n v="4500"/>
    <n v="41"/>
  </r>
  <r>
    <n v="3150"/>
    <x v="458"/>
    <x v="229"/>
    <x v="4"/>
    <n v="1"/>
    <n v="150"/>
    <n v="150"/>
    <n v="39"/>
  </r>
  <r>
    <n v="1866"/>
    <x v="458"/>
    <x v="65"/>
    <x v="2"/>
    <n v="1"/>
    <n v="1000"/>
    <n v="1000"/>
    <n v="51"/>
  </r>
  <r>
    <n v="2405"/>
    <x v="458"/>
    <x v="211"/>
    <x v="3"/>
    <n v="5"/>
    <n v="400"/>
    <n v="2000"/>
    <n v="23"/>
  </r>
  <r>
    <n v="1835"/>
    <x v="458"/>
    <x v="33"/>
    <x v="0"/>
    <n v="3"/>
    <n v="600"/>
    <n v="1800"/>
    <n v="67"/>
  </r>
  <r>
    <n v="2723"/>
    <x v="459"/>
    <x v="350"/>
    <x v="5"/>
    <n v="3"/>
    <n v="1500"/>
    <n v="4500"/>
    <n v="51"/>
  </r>
  <r>
    <n v="2243"/>
    <x v="459"/>
    <x v="154"/>
    <x v="3"/>
    <n v="5"/>
    <n v="400"/>
    <n v="2000"/>
    <n v="57"/>
  </r>
  <r>
    <n v="2580"/>
    <x v="459"/>
    <x v="4"/>
    <x v="0"/>
    <n v="1"/>
    <n v="600"/>
    <n v="600"/>
    <n v="94"/>
  </r>
  <r>
    <n v="1167"/>
    <x v="459"/>
    <x v="202"/>
    <x v="2"/>
    <n v="4"/>
    <n v="1000"/>
    <n v="4000"/>
    <n v="62"/>
  </r>
  <r>
    <n v="3108"/>
    <x v="460"/>
    <x v="287"/>
    <x v="3"/>
    <n v="2"/>
    <n v="400"/>
    <n v="800"/>
    <n v="73"/>
  </r>
  <r>
    <n v="2624"/>
    <x v="460"/>
    <x v="155"/>
    <x v="0"/>
    <n v="5"/>
    <n v="600"/>
    <n v="3000"/>
    <n v="88"/>
  </r>
  <r>
    <n v="3475"/>
    <x v="460"/>
    <x v="202"/>
    <x v="2"/>
    <n v="1"/>
    <n v="1000"/>
    <n v="1000"/>
    <n v="89"/>
  </r>
  <r>
    <n v="2387"/>
    <x v="460"/>
    <x v="3"/>
    <x v="4"/>
    <n v="5"/>
    <n v="150"/>
    <n v="750"/>
    <n v="67"/>
  </r>
  <r>
    <n v="2928"/>
    <x v="460"/>
    <x v="168"/>
    <x v="4"/>
    <n v="4"/>
    <n v="150"/>
    <n v="600"/>
    <n v="71"/>
  </r>
  <r>
    <n v="1833"/>
    <x v="460"/>
    <x v="3"/>
    <x v="3"/>
    <n v="2"/>
    <n v="400"/>
    <n v="800"/>
    <n v="80"/>
  </r>
  <r>
    <n v="2081"/>
    <x v="460"/>
    <x v="82"/>
    <x v="5"/>
    <n v="5"/>
    <n v="1500"/>
    <n v="7500"/>
    <n v="77"/>
  </r>
  <r>
    <n v="3179"/>
    <x v="461"/>
    <x v="23"/>
    <x v="4"/>
    <n v="2"/>
    <n v="150"/>
    <n v="300"/>
    <n v="58"/>
  </r>
  <r>
    <n v="2966"/>
    <x v="461"/>
    <x v="238"/>
    <x v="1"/>
    <n v="5"/>
    <n v="500"/>
    <n v="2500"/>
    <n v="83"/>
  </r>
  <r>
    <n v="2709"/>
    <x v="461"/>
    <x v="357"/>
    <x v="3"/>
    <n v="2"/>
    <n v="400"/>
    <n v="800"/>
    <n v="87"/>
  </r>
  <r>
    <n v="2431"/>
    <x v="461"/>
    <x v="31"/>
    <x v="2"/>
    <n v="2"/>
    <n v="1000"/>
    <n v="2000"/>
    <n v="87"/>
  </r>
  <r>
    <n v="1712"/>
    <x v="461"/>
    <x v="202"/>
    <x v="3"/>
    <n v="2"/>
    <n v="400"/>
    <n v="800"/>
    <n v="67"/>
  </r>
  <r>
    <n v="2388"/>
    <x v="461"/>
    <x v="237"/>
    <x v="5"/>
    <n v="4"/>
    <n v="1500"/>
    <n v="6000"/>
    <n v="96"/>
  </r>
  <r>
    <n v="2890"/>
    <x v="462"/>
    <x v="173"/>
    <x v="1"/>
    <n v="4"/>
    <n v="500"/>
    <n v="2000"/>
    <n v="97"/>
  </r>
  <r>
    <n v="2992"/>
    <x v="462"/>
    <x v="245"/>
    <x v="3"/>
    <n v="5"/>
    <n v="400"/>
    <n v="2000"/>
    <n v="24"/>
  </r>
  <r>
    <n v="1666"/>
    <x v="462"/>
    <x v="29"/>
    <x v="1"/>
    <n v="1"/>
    <n v="500"/>
    <n v="500"/>
    <n v="62"/>
  </r>
  <r>
    <n v="1476"/>
    <x v="462"/>
    <x v="192"/>
    <x v="4"/>
    <n v="3"/>
    <n v="150"/>
    <n v="450"/>
    <n v="83"/>
  </r>
  <r>
    <n v="2947"/>
    <x v="462"/>
    <x v="259"/>
    <x v="2"/>
    <n v="4"/>
    <n v="1000"/>
    <n v="4000"/>
    <n v="74"/>
  </r>
  <r>
    <n v="1233"/>
    <x v="462"/>
    <x v="160"/>
    <x v="3"/>
    <n v="3"/>
    <n v="400"/>
    <n v="1200"/>
    <n v="87"/>
  </r>
  <r>
    <n v="2608"/>
    <x v="463"/>
    <x v="146"/>
    <x v="2"/>
    <n v="1"/>
    <n v="1000"/>
    <n v="1000"/>
    <n v="91"/>
  </r>
  <r>
    <n v="1050"/>
    <x v="463"/>
    <x v="341"/>
    <x v="5"/>
    <n v="3"/>
    <n v="1500"/>
    <n v="4500"/>
    <n v="99"/>
  </r>
  <r>
    <n v="3043"/>
    <x v="463"/>
    <x v="63"/>
    <x v="0"/>
    <n v="2"/>
    <n v="600"/>
    <n v="1200"/>
    <n v="88"/>
  </r>
  <r>
    <n v="1686"/>
    <x v="463"/>
    <x v="119"/>
    <x v="3"/>
    <n v="4"/>
    <n v="400"/>
    <n v="1600"/>
    <n v="37"/>
  </r>
  <r>
    <n v="2748"/>
    <x v="463"/>
    <x v="334"/>
    <x v="0"/>
    <n v="3"/>
    <n v="600"/>
    <n v="1800"/>
    <n v="52"/>
  </r>
  <r>
    <n v="1897"/>
    <x v="463"/>
    <x v="7"/>
    <x v="2"/>
    <n v="2"/>
    <n v="1000"/>
    <n v="2000"/>
    <n v="98"/>
  </r>
  <r>
    <n v="3490"/>
    <x v="463"/>
    <x v="137"/>
    <x v="5"/>
    <n v="3"/>
    <n v="1500"/>
    <n v="4500"/>
    <n v="32"/>
  </r>
  <r>
    <n v="1072"/>
    <x v="464"/>
    <x v="206"/>
    <x v="3"/>
    <n v="5"/>
    <n v="400"/>
    <n v="2000"/>
    <n v="85"/>
  </r>
  <r>
    <n v="3029"/>
    <x v="464"/>
    <x v="79"/>
    <x v="1"/>
    <n v="1"/>
    <n v="500"/>
    <n v="500"/>
    <n v="76"/>
  </r>
  <r>
    <n v="2104"/>
    <x v="464"/>
    <x v="163"/>
    <x v="4"/>
    <n v="3"/>
    <n v="150"/>
    <n v="450"/>
    <n v="57"/>
  </r>
  <r>
    <n v="1600"/>
    <x v="464"/>
    <x v="150"/>
    <x v="4"/>
    <n v="5"/>
    <n v="150"/>
    <n v="750"/>
    <n v="70"/>
  </r>
  <r>
    <n v="1571"/>
    <x v="464"/>
    <x v="302"/>
    <x v="0"/>
    <n v="2"/>
    <n v="600"/>
    <n v="1200"/>
    <n v="58"/>
  </r>
  <r>
    <n v="3014"/>
    <x v="464"/>
    <x v="304"/>
    <x v="2"/>
    <n v="5"/>
    <n v="1000"/>
    <n v="5000"/>
    <n v="36"/>
  </r>
  <r>
    <n v="1134"/>
    <x v="464"/>
    <x v="114"/>
    <x v="1"/>
    <n v="5"/>
    <n v="500"/>
    <n v="2500"/>
    <n v="85"/>
  </r>
  <r>
    <n v="3003"/>
    <x v="465"/>
    <x v="34"/>
    <x v="2"/>
    <n v="3"/>
    <n v="1000"/>
    <n v="3000"/>
    <n v="33"/>
  </r>
  <r>
    <n v="1175"/>
    <x v="465"/>
    <x v="327"/>
    <x v="2"/>
    <n v="4"/>
    <n v="1000"/>
    <n v="4000"/>
    <n v="57"/>
  </r>
  <r>
    <n v="2111"/>
    <x v="465"/>
    <x v="104"/>
    <x v="5"/>
    <n v="1"/>
    <n v="1500"/>
    <n v="1500"/>
    <n v="70"/>
  </r>
  <r>
    <n v="1764"/>
    <x v="465"/>
    <x v="150"/>
    <x v="2"/>
    <n v="2"/>
    <n v="1000"/>
    <n v="2000"/>
    <n v="87"/>
  </r>
  <r>
    <n v="2661"/>
    <x v="465"/>
    <x v="106"/>
    <x v="1"/>
    <n v="2"/>
    <n v="500"/>
    <n v="1000"/>
    <n v="50"/>
  </r>
  <r>
    <n v="1967"/>
    <x v="466"/>
    <x v="38"/>
    <x v="3"/>
    <n v="1"/>
    <n v="400"/>
    <n v="400"/>
    <n v="18"/>
  </r>
  <r>
    <n v="2035"/>
    <x v="466"/>
    <x v="19"/>
    <x v="1"/>
    <n v="1"/>
    <n v="500"/>
    <n v="500"/>
    <n v="91"/>
  </r>
  <r>
    <n v="1055"/>
    <x v="467"/>
    <x v="224"/>
    <x v="2"/>
    <n v="1"/>
    <n v="1000"/>
    <n v="1000"/>
    <n v="30"/>
  </r>
  <r>
    <n v="3156"/>
    <x v="468"/>
    <x v="185"/>
    <x v="4"/>
    <n v="4"/>
    <n v="150"/>
    <n v="600"/>
    <n v="88"/>
  </r>
  <r>
    <n v="1661"/>
    <x v="468"/>
    <x v="73"/>
    <x v="0"/>
    <n v="3"/>
    <n v="600"/>
    <n v="1800"/>
    <n v="27"/>
  </r>
  <r>
    <n v="1035"/>
    <x v="468"/>
    <x v="126"/>
    <x v="4"/>
    <n v="1"/>
    <n v="150"/>
    <n v="150"/>
    <n v="72"/>
  </r>
  <r>
    <n v="2831"/>
    <x v="468"/>
    <x v="331"/>
    <x v="4"/>
    <n v="2"/>
    <n v="150"/>
    <n v="300"/>
    <n v="62"/>
  </r>
  <r>
    <n v="3445"/>
    <x v="468"/>
    <x v="133"/>
    <x v="5"/>
    <n v="3"/>
    <n v="1500"/>
    <n v="4500"/>
    <n v="73"/>
  </r>
  <r>
    <n v="1228"/>
    <x v="469"/>
    <x v="48"/>
    <x v="0"/>
    <n v="1"/>
    <n v="600"/>
    <n v="600"/>
    <n v="32"/>
  </r>
  <r>
    <n v="1997"/>
    <x v="469"/>
    <x v="308"/>
    <x v="0"/>
    <n v="4"/>
    <n v="600"/>
    <n v="2400"/>
    <n v="86"/>
  </r>
  <r>
    <n v="2870"/>
    <x v="469"/>
    <x v="75"/>
    <x v="2"/>
    <n v="3"/>
    <n v="1000"/>
    <n v="3000"/>
    <n v="32"/>
  </r>
  <r>
    <n v="1423"/>
    <x v="469"/>
    <x v="357"/>
    <x v="2"/>
    <n v="4"/>
    <n v="1000"/>
    <n v="4000"/>
    <n v="95"/>
  </r>
  <r>
    <n v="3250"/>
    <x v="469"/>
    <x v="364"/>
    <x v="2"/>
    <n v="4"/>
    <n v="1000"/>
    <n v="4000"/>
    <n v="83"/>
  </r>
  <r>
    <n v="3136"/>
    <x v="469"/>
    <x v="47"/>
    <x v="2"/>
    <n v="1"/>
    <n v="1000"/>
    <n v="1000"/>
    <n v="79"/>
  </r>
  <r>
    <n v="2501"/>
    <x v="470"/>
    <x v="109"/>
    <x v="4"/>
    <n v="2"/>
    <n v="150"/>
    <n v="300"/>
    <n v="89"/>
  </r>
  <r>
    <n v="1573"/>
    <x v="470"/>
    <x v="349"/>
    <x v="5"/>
    <n v="2"/>
    <n v="1500"/>
    <n v="3000"/>
    <n v="42"/>
  </r>
  <r>
    <n v="2587"/>
    <x v="470"/>
    <x v="362"/>
    <x v="4"/>
    <n v="5"/>
    <n v="150"/>
    <n v="750"/>
    <n v="26"/>
  </r>
  <r>
    <n v="2649"/>
    <x v="470"/>
    <x v="29"/>
    <x v="3"/>
    <n v="5"/>
    <n v="400"/>
    <n v="2000"/>
    <n v="23"/>
  </r>
  <r>
    <n v="3231"/>
    <x v="470"/>
    <x v="188"/>
    <x v="3"/>
    <n v="4"/>
    <n v="400"/>
    <n v="1600"/>
    <n v="47"/>
  </r>
  <r>
    <n v="1314"/>
    <x v="471"/>
    <x v="287"/>
    <x v="0"/>
    <n v="5"/>
    <n v="600"/>
    <n v="3000"/>
    <n v="94"/>
  </r>
  <r>
    <n v="3117"/>
    <x v="471"/>
    <x v="135"/>
    <x v="5"/>
    <n v="4"/>
    <n v="1500"/>
    <n v="6000"/>
    <n v="58"/>
  </r>
  <r>
    <n v="2346"/>
    <x v="472"/>
    <x v="331"/>
    <x v="1"/>
    <n v="5"/>
    <n v="500"/>
    <n v="2500"/>
    <n v="73"/>
  </r>
  <r>
    <n v="3263"/>
    <x v="472"/>
    <x v="70"/>
    <x v="5"/>
    <n v="5"/>
    <n v="1500"/>
    <n v="7500"/>
    <n v="56"/>
  </r>
  <r>
    <n v="2530"/>
    <x v="472"/>
    <x v="109"/>
    <x v="1"/>
    <n v="5"/>
    <n v="500"/>
    <n v="2500"/>
    <n v="39"/>
  </r>
  <r>
    <n v="2662"/>
    <x v="472"/>
    <x v="126"/>
    <x v="4"/>
    <n v="5"/>
    <n v="150"/>
    <n v="750"/>
    <n v="36"/>
  </r>
  <r>
    <n v="2184"/>
    <x v="473"/>
    <x v="161"/>
    <x v="5"/>
    <n v="2"/>
    <n v="1500"/>
    <n v="3000"/>
    <n v="18"/>
  </r>
  <r>
    <n v="3042"/>
    <x v="473"/>
    <x v="340"/>
    <x v="2"/>
    <n v="5"/>
    <n v="1000"/>
    <n v="5000"/>
    <n v="59"/>
  </r>
  <r>
    <n v="3288"/>
    <x v="473"/>
    <x v="0"/>
    <x v="0"/>
    <n v="3"/>
    <n v="600"/>
    <n v="1800"/>
    <n v="61"/>
  </r>
  <r>
    <n v="2211"/>
    <x v="473"/>
    <x v="286"/>
    <x v="5"/>
    <n v="2"/>
    <n v="1500"/>
    <n v="3000"/>
    <n v="24"/>
  </r>
  <r>
    <n v="3115"/>
    <x v="473"/>
    <x v="193"/>
    <x v="4"/>
    <n v="2"/>
    <n v="150"/>
    <n v="300"/>
    <n v="97"/>
  </r>
  <r>
    <n v="2631"/>
    <x v="473"/>
    <x v="98"/>
    <x v="5"/>
    <n v="5"/>
    <n v="1500"/>
    <n v="7500"/>
    <n v="23"/>
  </r>
  <r>
    <n v="1116"/>
    <x v="473"/>
    <x v="264"/>
    <x v="5"/>
    <n v="5"/>
    <n v="1500"/>
    <n v="7500"/>
    <n v="58"/>
  </r>
  <r>
    <n v="2422"/>
    <x v="473"/>
    <x v="234"/>
    <x v="3"/>
    <n v="5"/>
    <n v="400"/>
    <n v="2000"/>
    <n v="45"/>
  </r>
  <r>
    <n v="2163"/>
    <x v="473"/>
    <x v="249"/>
    <x v="1"/>
    <n v="2"/>
    <n v="500"/>
    <n v="1000"/>
    <n v="65"/>
  </r>
  <r>
    <n v="1506"/>
    <x v="473"/>
    <x v="282"/>
    <x v="2"/>
    <n v="1"/>
    <n v="1000"/>
    <n v="1000"/>
    <n v="49"/>
  </r>
  <r>
    <n v="3305"/>
    <x v="473"/>
    <x v="102"/>
    <x v="3"/>
    <n v="4"/>
    <n v="400"/>
    <n v="1600"/>
    <n v="62"/>
  </r>
  <r>
    <n v="2115"/>
    <x v="473"/>
    <x v="218"/>
    <x v="4"/>
    <n v="2"/>
    <n v="150"/>
    <n v="300"/>
    <n v="42"/>
  </r>
  <r>
    <n v="1014"/>
    <x v="474"/>
    <x v="187"/>
    <x v="0"/>
    <n v="1"/>
    <n v="600"/>
    <n v="600"/>
    <n v="48"/>
  </r>
  <r>
    <n v="2490"/>
    <x v="474"/>
    <x v="357"/>
    <x v="5"/>
    <n v="2"/>
    <n v="1500"/>
    <n v="3000"/>
    <n v="65"/>
  </r>
  <r>
    <n v="2813"/>
    <x v="474"/>
    <x v="284"/>
    <x v="4"/>
    <n v="3"/>
    <n v="150"/>
    <n v="450"/>
    <n v="47"/>
  </r>
  <r>
    <n v="1969"/>
    <x v="474"/>
    <x v="73"/>
    <x v="3"/>
    <n v="4"/>
    <n v="400"/>
    <n v="1600"/>
    <n v="67"/>
  </r>
  <r>
    <n v="2218"/>
    <x v="474"/>
    <x v="21"/>
    <x v="5"/>
    <n v="2"/>
    <n v="1500"/>
    <n v="3000"/>
    <n v="18"/>
  </r>
  <r>
    <n v="1354"/>
    <x v="474"/>
    <x v="214"/>
    <x v="1"/>
    <n v="1"/>
    <n v="500"/>
    <n v="500"/>
    <n v="56"/>
  </r>
  <r>
    <n v="2937"/>
    <x v="474"/>
    <x v="179"/>
    <x v="3"/>
    <n v="5"/>
    <n v="400"/>
    <n v="2000"/>
    <n v="33"/>
  </r>
  <r>
    <n v="2052"/>
    <x v="474"/>
    <x v="268"/>
    <x v="2"/>
    <n v="3"/>
    <n v="1000"/>
    <n v="3000"/>
    <n v="77"/>
  </r>
  <r>
    <n v="2600"/>
    <x v="474"/>
    <x v="74"/>
    <x v="5"/>
    <n v="4"/>
    <n v="1500"/>
    <n v="6000"/>
    <n v="91"/>
  </r>
  <r>
    <n v="2296"/>
    <x v="474"/>
    <x v="219"/>
    <x v="4"/>
    <n v="4"/>
    <n v="150"/>
    <n v="600"/>
    <n v="63"/>
  </r>
  <r>
    <n v="1599"/>
    <x v="475"/>
    <x v="139"/>
    <x v="5"/>
    <n v="4"/>
    <n v="1500"/>
    <n v="6000"/>
    <n v="48"/>
  </r>
  <r>
    <n v="2498"/>
    <x v="475"/>
    <x v="71"/>
    <x v="2"/>
    <n v="4"/>
    <n v="1000"/>
    <n v="4000"/>
    <n v="90"/>
  </r>
  <r>
    <n v="1017"/>
    <x v="475"/>
    <x v="304"/>
    <x v="2"/>
    <n v="4"/>
    <n v="1000"/>
    <n v="4000"/>
    <n v="99"/>
  </r>
  <r>
    <n v="1936"/>
    <x v="475"/>
    <x v="176"/>
    <x v="2"/>
    <n v="2"/>
    <n v="1000"/>
    <n v="2000"/>
    <n v="79"/>
  </r>
  <r>
    <n v="1558"/>
    <x v="476"/>
    <x v="231"/>
    <x v="2"/>
    <n v="3"/>
    <n v="1000"/>
    <n v="3000"/>
    <n v="32"/>
  </r>
  <r>
    <n v="3255"/>
    <x v="476"/>
    <x v="191"/>
    <x v="0"/>
    <n v="1"/>
    <n v="600"/>
    <n v="600"/>
    <n v="58"/>
  </r>
  <r>
    <n v="1578"/>
    <x v="476"/>
    <x v="54"/>
    <x v="4"/>
    <n v="5"/>
    <n v="150"/>
    <n v="750"/>
    <n v="33"/>
  </r>
  <r>
    <n v="1290"/>
    <x v="476"/>
    <x v="269"/>
    <x v="3"/>
    <n v="2"/>
    <n v="400"/>
    <n v="800"/>
    <n v="21"/>
  </r>
  <r>
    <n v="2101"/>
    <x v="476"/>
    <x v="221"/>
    <x v="2"/>
    <n v="5"/>
    <n v="1000"/>
    <n v="5000"/>
    <n v="90"/>
  </r>
  <r>
    <n v="2876"/>
    <x v="477"/>
    <x v="323"/>
    <x v="2"/>
    <n v="5"/>
    <n v="1000"/>
    <n v="5000"/>
    <n v="29"/>
  </r>
  <r>
    <n v="1754"/>
    <x v="477"/>
    <x v="324"/>
    <x v="0"/>
    <n v="2"/>
    <n v="600"/>
    <n v="1200"/>
    <n v="71"/>
  </r>
  <r>
    <n v="1639"/>
    <x v="477"/>
    <x v="280"/>
    <x v="0"/>
    <n v="5"/>
    <n v="600"/>
    <n v="3000"/>
    <n v="84"/>
  </r>
  <r>
    <n v="2332"/>
    <x v="478"/>
    <x v="170"/>
    <x v="2"/>
    <n v="1"/>
    <n v="1000"/>
    <n v="1000"/>
    <n v="86"/>
  </r>
  <r>
    <n v="3111"/>
    <x v="478"/>
    <x v="70"/>
    <x v="4"/>
    <n v="4"/>
    <n v="150"/>
    <n v="600"/>
    <n v="86"/>
  </r>
  <r>
    <n v="1127"/>
    <x v="478"/>
    <x v="122"/>
    <x v="3"/>
    <n v="4"/>
    <n v="400"/>
    <n v="1600"/>
    <n v="72"/>
  </r>
  <r>
    <n v="3058"/>
    <x v="478"/>
    <x v="188"/>
    <x v="0"/>
    <n v="5"/>
    <n v="600"/>
    <n v="3000"/>
    <n v="77"/>
  </r>
  <r>
    <n v="2844"/>
    <x v="478"/>
    <x v="308"/>
    <x v="3"/>
    <n v="1"/>
    <n v="400"/>
    <n v="400"/>
    <n v="49"/>
  </r>
  <r>
    <n v="2849"/>
    <x v="478"/>
    <x v="340"/>
    <x v="2"/>
    <n v="4"/>
    <n v="1000"/>
    <n v="4000"/>
    <n v="74"/>
  </r>
  <r>
    <n v="1394"/>
    <x v="479"/>
    <x v="302"/>
    <x v="4"/>
    <n v="5"/>
    <n v="150"/>
    <n v="750"/>
    <n v="81"/>
  </r>
  <r>
    <n v="2720"/>
    <x v="479"/>
    <x v="53"/>
    <x v="0"/>
    <n v="1"/>
    <n v="600"/>
    <n v="600"/>
    <n v="80"/>
  </r>
  <r>
    <n v="2199"/>
    <x v="479"/>
    <x v="321"/>
    <x v="4"/>
    <n v="5"/>
    <n v="150"/>
    <n v="750"/>
    <n v="77"/>
  </r>
  <r>
    <n v="1721"/>
    <x v="479"/>
    <x v="74"/>
    <x v="2"/>
    <n v="2"/>
    <n v="1000"/>
    <n v="2000"/>
    <n v="57"/>
  </r>
  <r>
    <n v="2083"/>
    <x v="479"/>
    <x v="176"/>
    <x v="3"/>
    <n v="3"/>
    <n v="400"/>
    <n v="1200"/>
    <n v="32"/>
  </r>
  <r>
    <n v="2568"/>
    <x v="480"/>
    <x v="205"/>
    <x v="2"/>
    <n v="1"/>
    <n v="1000"/>
    <n v="1000"/>
    <n v="50"/>
  </r>
  <r>
    <n v="1821"/>
    <x v="480"/>
    <x v="148"/>
    <x v="4"/>
    <n v="3"/>
    <n v="150"/>
    <n v="450"/>
    <n v="96"/>
  </r>
  <r>
    <n v="3238"/>
    <x v="480"/>
    <x v="287"/>
    <x v="5"/>
    <n v="2"/>
    <n v="1500"/>
    <n v="3000"/>
    <n v="89"/>
  </r>
  <r>
    <n v="3448"/>
    <x v="480"/>
    <x v="8"/>
    <x v="4"/>
    <n v="4"/>
    <n v="150"/>
    <n v="600"/>
    <n v="97"/>
  </r>
  <r>
    <n v="2257"/>
    <x v="480"/>
    <x v="94"/>
    <x v="4"/>
    <n v="5"/>
    <n v="150"/>
    <n v="750"/>
    <n v="55"/>
  </r>
  <r>
    <n v="1724"/>
    <x v="480"/>
    <x v="61"/>
    <x v="1"/>
    <n v="4"/>
    <n v="500"/>
    <n v="2000"/>
    <n v="88"/>
  </r>
  <r>
    <n v="1933"/>
    <x v="480"/>
    <x v="188"/>
    <x v="0"/>
    <n v="3"/>
    <n v="600"/>
    <n v="1800"/>
    <n v="45"/>
  </r>
  <r>
    <n v="1224"/>
    <x v="480"/>
    <x v="347"/>
    <x v="3"/>
    <n v="4"/>
    <n v="400"/>
    <n v="1600"/>
    <n v="22"/>
  </r>
  <r>
    <n v="2489"/>
    <x v="481"/>
    <x v="165"/>
    <x v="5"/>
    <n v="2"/>
    <n v="1500"/>
    <n v="3000"/>
    <n v="25"/>
  </r>
  <r>
    <n v="2531"/>
    <x v="481"/>
    <x v="1"/>
    <x v="3"/>
    <n v="1"/>
    <n v="400"/>
    <n v="400"/>
    <n v="32"/>
  </r>
  <r>
    <n v="3118"/>
    <x v="481"/>
    <x v="136"/>
    <x v="5"/>
    <n v="4"/>
    <n v="1500"/>
    <n v="6000"/>
    <n v="40"/>
  </r>
  <r>
    <n v="1910"/>
    <x v="481"/>
    <x v="116"/>
    <x v="3"/>
    <n v="2"/>
    <n v="400"/>
    <n v="800"/>
    <n v="47"/>
  </r>
  <r>
    <n v="1495"/>
    <x v="481"/>
    <x v="164"/>
    <x v="0"/>
    <n v="2"/>
    <n v="600"/>
    <n v="1200"/>
    <n v="22"/>
  </r>
  <r>
    <n v="1882"/>
    <x v="481"/>
    <x v="17"/>
    <x v="5"/>
    <n v="1"/>
    <n v="1500"/>
    <n v="1500"/>
    <n v="63"/>
  </r>
  <r>
    <n v="1925"/>
    <x v="481"/>
    <x v="36"/>
    <x v="3"/>
    <n v="5"/>
    <n v="400"/>
    <n v="2000"/>
    <n v="41"/>
  </r>
  <r>
    <n v="2753"/>
    <x v="482"/>
    <x v="341"/>
    <x v="2"/>
    <n v="3"/>
    <n v="1000"/>
    <n v="3000"/>
    <n v="92"/>
  </r>
  <r>
    <n v="2495"/>
    <x v="482"/>
    <x v="58"/>
    <x v="2"/>
    <n v="5"/>
    <n v="1000"/>
    <n v="5000"/>
    <n v="82"/>
  </r>
  <r>
    <n v="2455"/>
    <x v="483"/>
    <x v="25"/>
    <x v="0"/>
    <n v="1"/>
    <n v="600"/>
    <n v="600"/>
    <n v="65"/>
  </r>
  <r>
    <n v="2864"/>
    <x v="483"/>
    <x v="311"/>
    <x v="1"/>
    <n v="2"/>
    <n v="500"/>
    <n v="1000"/>
    <n v="60"/>
  </r>
  <r>
    <n v="2416"/>
    <x v="483"/>
    <x v="168"/>
    <x v="1"/>
    <n v="3"/>
    <n v="500"/>
    <n v="1500"/>
    <n v="83"/>
  </r>
  <r>
    <n v="1853"/>
    <x v="483"/>
    <x v="175"/>
    <x v="0"/>
    <n v="2"/>
    <n v="600"/>
    <n v="1200"/>
    <n v="91"/>
  </r>
  <r>
    <n v="2703"/>
    <x v="483"/>
    <x v="116"/>
    <x v="3"/>
    <n v="1"/>
    <n v="400"/>
    <n v="400"/>
    <n v="38"/>
  </r>
  <r>
    <n v="2795"/>
    <x v="483"/>
    <x v="96"/>
    <x v="2"/>
    <n v="2"/>
    <n v="1000"/>
    <n v="2000"/>
    <n v="100"/>
  </r>
  <r>
    <n v="1685"/>
    <x v="484"/>
    <x v="315"/>
    <x v="0"/>
    <n v="3"/>
    <n v="600"/>
    <n v="1800"/>
    <n v="46"/>
  </r>
  <r>
    <n v="3399"/>
    <x v="484"/>
    <x v="157"/>
    <x v="4"/>
    <n v="5"/>
    <n v="150"/>
    <n v="750"/>
    <n v="37"/>
  </r>
  <r>
    <n v="2500"/>
    <x v="484"/>
    <x v="184"/>
    <x v="0"/>
    <n v="4"/>
    <n v="600"/>
    <n v="2400"/>
    <n v="35"/>
  </r>
  <r>
    <n v="3173"/>
    <x v="484"/>
    <x v="192"/>
    <x v="5"/>
    <n v="3"/>
    <n v="1500"/>
    <n v="4500"/>
    <n v="48"/>
  </r>
  <r>
    <n v="2879"/>
    <x v="484"/>
    <x v="268"/>
    <x v="3"/>
    <n v="3"/>
    <n v="400"/>
    <n v="1200"/>
    <n v="77"/>
  </r>
  <r>
    <n v="2006"/>
    <x v="485"/>
    <x v="350"/>
    <x v="3"/>
    <n v="5"/>
    <n v="400"/>
    <n v="2000"/>
    <n v="89"/>
  </r>
  <r>
    <n v="3336"/>
    <x v="486"/>
    <x v="336"/>
    <x v="0"/>
    <n v="4"/>
    <n v="600"/>
    <n v="2400"/>
    <n v="90"/>
  </r>
  <r>
    <n v="2806"/>
    <x v="487"/>
    <x v="203"/>
    <x v="1"/>
    <n v="2"/>
    <n v="500"/>
    <n v="1000"/>
    <n v="96"/>
  </r>
  <r>
    <n v="1465"/>
    <x v="488"/>
    <x v="97"/>
    <x v="0"/>
    <n v="5"/>
    <n v="600"/>
    <n v="3000"/>
    <n v="54"/>
  </r>
  <r>
    <n v="3120"/>
    <x v="488"/>
    <x v="359"/>
    <x v="5"/>
    <n v="1"/>
    <n v="1500"/>
    <n v="1500"/>
    <n v="40"/>
  </r>
  <r>
    <n v="1442"/>
    <x v="488"/>
    <x v="68"/>
    <x v="0"/>
    <n v="1"/>
    <n v="600"/>
    <n v="600"/>
    <n v="92"/>
  </r>
  <r>
    <n v="2515"/>
    <x v="488"/>
    <x v="18"/>
    <x v="1"/>
    <n v="3"/>
    <n v="500"/>
    <n v="1500"/>
    <n v="57"/>
  </r>
  <r>
    <n v="1302"/>
    <x v="488"/>
    <x v="304"/>
    <x v="0"/>
    <n v="3"/>
    <n v="600"/>
    <n v="1800"/>
    <n v="98"/>
  </r>
  <r>
    <n v="2660"/>
    <x v="488"/>
    <x v="302"/>
    <x v="3"/>
    <n v="1"/>
    <n v="400"/>
    <n v="400"/>
    <n v="71"/>
  </r>
  <r>
    <n v="1714"/>
    <x v="489"/>
    <x v="214"/>
    <x v="4"/>
    <n v="1"/>
    <n v="150"/>
    <n v="150"/>
    <n v="31"/>
  </r>
  <r>
    <n v="2200"/>
    <x v="489"/>
    <x v="257"/>
    <x v="0"/>
    <n v="5"/>
    <n v="600"/>
    <n v="3000"/>
    <n v="51"/>
  </r>
  <r>
    <n v="1870"/>
    <x v="489"/>
    <x v="148"/>
    <x v="4"/>
    <n v="2"/>
    <n v="150"/>
    <n v="300"/>
    <n v="74"/>
  </r>
  <r>
    <n v="1410"/>
    <x v="489"/>
    <x v="238"/>
    <x v="2"/>
    <n v="3"/>
    <n v="1000"/>
    <n v="3000"/>
    <n v="24"/>
  </r>
  <r>
    <n v="2871"/>
    <x v="489"/>
    <x v="206"/>
    <x v="0"/>
    <n v="5"/>
    <n v="600"/>
    <n v="3000"/>
    <n v="78"/>
  </r>
  <r>
    <n v="1989"/>
    <x v="489"/>
    <x v="44"/>
    <x v="1"/>
    <n v="1"/>
    <n v="500"/>
    <n v="500"/>
    <n v="80"/>
  </r>
  <r>
    <n v="2029"/>
    <x v="489"/>
    <x v="255"/>
    <x v="5"/>
    <n v="3"/>
    <n v="1500"/>
    <n v="4500"/>
    <n v="98"/>
  </r>
  <r>
    <n v="1143"/>
    <x v="489"/>
    <x v="239"/>
    <x v="5"/>
    <n v="5"/>
    <n v="1500"/>
    <n v="7500"/>
    <n v="89"/>
  </r>
  <r>
    <n v="1547"/>
    <x v="489"/>
    <x v="240"/>
    <x v="2"/>
    <n v="1"/>
    <n v="1000"/>
    <n v="1000"/>
    <n v="47"/>
  </r>
  <r>
    <n v="3096"/>
    <x v="490"/>
    <x v="226"/>
    <x v="2"/>
    <n v="1"/>
    <n v="1000"/>
    <n v="1000"/>
    <n v="71"/>
  </r>
  <r>
    <n v="2019"/>
    <x v="490"/>
    <x v="349"/>
    <x v="3"/>
    <n v="2"/>
    <n v="400"/>
    <n v="800"/>
    <n v="62"/>
  </r>
  <r>
    <n v="2784"/>
    <x v="491"/>
    <x v="344"/>
    <x v="0"/>
    <n v="2"/>
    <n v="600"/>
    <n v="1200"/>
    <n v="85"/>
  </r>
  <r>
    <n v="3390"/>
    <x v="491"/>
    <x v="67"/>
    <x v="0"/>
    <n v="2"/>
    <n v="600"/>
    <n v="1200"/>
    <n v="88"/>
  </r>
  <r>
    <n v="3251"/>
    <x v="491"/>
    <x v="46"/>
    <x v="2"/>
    <n v="4"/>
    <n v="1000"/>
    <n v="4000"/>
    <n v="42"/>
  </r>
  <r>
    <n v="2048"/>
    <x v="491"/>
    <x v="212"/>
    <x v="2"/>
    <n v="5"/>
    <n v="1000"/>
    <n v="5000"/>
    <n v="93"/>
  </r>
  <r>
    <n v="2256"/>
    <x v="492"/>
    <x v="332"/>
    <x v="4"/>
    <n v="3"/>
    <n v="150"/>
    <n v="450"/>
    <n v="37"/>
  </r>
  <r>
    <n v="2481"/>
    <x v="492"/>
    <x v="227"/>
    <x v="0"/>
    <n v="1"/>
    <n v="600"/>
    <n v="600"/>
    <n v="42"/>
  </r>
  <r>
    <n v="3103"/>
    <x v="492"/>
    <x v="112"/>
    <x v="1"/>
    <n v="1"/>
    <n v="500"/>
    <n v="500"/>
    <n v="51"/>
  </r>
  <r>
    <n v="1029"/>
    <x v="492"/>
    <x v="32"/>
    <x v="5"/>
    <n v="2"/>
    <n v="1500"/>
    <n v="3000"/>
    <n v="70"/>
  </r>
  <r>
    <n v="1831"/>
    <x v="492"/>
    <x v="139"/>
    <x v="3"/>
    <n v="4"/>
    <n v="400"/>
    <n v="1600"/>
    <n v="97"/>
  </r>
  <r>
    <n v="2572"/>
    <x v="492"/>
    <x v="50"/>
    <x v="2"/>
    <n v="1"/>
    <n v="1000"/>
    <n v="1000"/>
    <n v="78"/>
  </r>
  <r>
    <n v="2165"/>
    <x v="492"/>
    <x v="52"/>
    <x v="4"/>
    <n v="1"/>
    <n v="150"/>
    <n v="150"/>
    <n v="29"/>
  </r>
  <r>
    <n v="1087"/>
    <x v="493"/>
    <x v="138"/>
    <x v="5"/>
    <n v="4"/>
    <n v="1500"/>
    <n v="6000"/>
    <n v="90"/>
  </r>
  <r>
    <n v="1574"/>
    <x v="493"/>
    <x v="93"/>
    <x v="1"/>
    <n v="2"/>
    <n v="500"/>
    <n v="1000"/>
    <n v="50"/>
  </r>
  <r>
    <n v="1438"/>
    <x v="493"/>
    <x v="183"/>
    <x v="2"/>
    <n v="2"/>
    <n v="1000"/>
    <n v="2000"/>
    <n v="75"/>
  </r>
  <r>
    <n v="2540"/>
    <x v="493"/>
    <x v="291"/>
    <x v="3"/>
    <n v="5"/>
    <n v="400"/>
    <n v="2000"/>
    <n v="32"/>
  </r>
  <r>
    <n v="2606"/>
    <x v="493"/>
    <x v="132"/>
    <x v="4"/>
    <n v="5"/>
    <n v="150"/>
    <n v="750"/>
    <n v="19"/>
  </r>
  <r>
    <n v="1641"/>
    <x v="494"/>
    <x v="328"/>
    <x v="4"/>
    <n v="4"/>
    <n v="150"/>
    <n v="600"/>
    <n v="88"/>
  </r>
  <r>
    <n v="3459"/>
    <x v="494"/>
    <x v="273"/>
    <x v="2"/>
    <n v="2"/>
    <n v="1000"/>
    <n v="2000"/>
    <n v="82"/>
  </r>
  <r>
    <n v="3081"/>
    <x v="494"/>
    <x v="200"/>
    <x v="4"/>
    <n v="1"/>
    <n v="150"/>
    <n v="150"/>
    <n v="67"/>
  </r>
  <r>
    <n v="1998"/>
    <x v="494"/>
    <x v="92"/>
    <x v="5"/>
    <n v="5"/>
    <n v="1500"/>
    <n v="7500"/>
    <n v="49"/>
  </r>
  <r>
    <n v="1780"/>
    <x v="494"/>
    <x v="322"/>
    <x v="3"/>
    <n v="3"/>
    <n v="400"/>
    <n v="1200"/>
    <n v="75"/>
  </r>
  <r>
    <n v="3039"/>
    <x v="495"/>
    <x v="324"/>
    <x v="1"/>
    <n v="4"/>
    <n v="500"/>
    <n v="2000"/>
    <n v="82"/>
  </r>
  <r>
    <n v="1158"/>
    <x v="495"/>
    <x v="89"/>
    <x v="0"/>
    <n v="2"/>
    <n v="600"/>
    <n v="1200"/>
    <n v="98"/>
  </r>
  <r>
    <n v="2121"/>
    <x v="495"/>
    <x v="173"/>
    <x v="0"/>
    <n v="5"/>
    <n v="600"/>
    <n v="3000"/>
    <n v="96"/>
  </r>
  <r>
    <n v="1176"/>
    <x v="495"/>
    <x v="284"/>
    <x v="1"/>
    <n v="1"/>
    <n v="500"/>
    <n v="500"/>
    <n v="99"/>
  </r>
  <r>
    <n v="1614"/>
    <x v="495"/>
    <x v="299"/>
    <x v="1"/>
    <n v="3"/>
    <n v="500"/>
    <n v="1500"/>
    <n v="97"/>
  </r>
  <r>
    <n v="2418"/>
    <x v="495"/>
    <x v="46"/>
    <x v="1"/>
    <n v="1"/>
    <n v="500"/>
    <n v="500"/>
    <n v="58"/>
  </r>
  <r>
    <n v="1208"/>
    <x v="495"/>
    <x v="64"/>
    <x v="1"/>
    <n v="3"/>
    <n v="500"/>
    <n v="1500"/>
    <n v="70"/>
  </r>
  <r>
    <n v="3345"/>
    <x v="496"/>
    <x v="68"/>
    <x v="1"/>
    <n v="3"/>
    <n v="500"/>
    <n v="1500"/>
    <n v="36"/>
  </r>
  <r>
    <n v="3451"/>
    <x v="496"/>
    <x v="293"/>
    <x v="0"/>
    <n v="4"/>
    <n v="600"/>
    <n v="2400"/>
    <n v="44"/>
  </r>
  <r>
    <n v="2198"/>
    <x v="496"/>
    <x v="134"/>
    <x v="0"/>
    <n v="4"/>
    <n v="600"/>
    <n v="2400"/>
    <n v="99"/>
  </r>
  <r>
    <n v="2328"/>
    <x v="496"/>
    <x v="139"/>
    <x v="2"/>
    <n v="4"/>
    <n v="1000"/>
    <n v="4000"/>
    <n v="98"/>
  </r>
  <r>
    <n v="3140"/>
    <x v="496"/>
    <x v="263"/>
    <x v="0"/>
    <n v="2"/>
    <n v="600"/>
    <n v="1200"/>
    <n v="40"/>
  </r>
  <r>
    <n v="2642"/>
    <x v="496"/>
    <x v="287"/>
    <x v="3"/>
    <n v="4"/>
    <n v="400"/>
    <n v="1600"/>
    <n v="18"/>
  </r>
  <r>
    <n v="2615"/>
    <x v="496"/>
    <x v="54"/>
    <x v="2"/>
    <n v="3"/>
    <n v="1000"/>
    <n v="3000"/>
    <n v="49"/>
  </r>
  <r>
    <n v="1202"/>
    <x v="496"/>
    <x v="324"/>
    <x v="4"/>
    <n v="3"/>
    <n v="150"/>
    <n v="450"/>
    <n v="55"/>
  </r>
  <r>
    <n v="2883"/>
    <x v="496"/>
    <x v="200"/>
    <x v="0"/>
    <n v="4"/>
    <n v="600"/>
    <n v="2400"/>
    <n v="33"/>
  </r>
  <r>
    <n v="3220"/>
    <x v="496"/>
    <x v="175"/>
    <x v="0"/>
    <n v="2"/>
    <n v="600"/>
    <n v="1200"/>
    <n v="73"/>
  </r>
  <r>
    <n v="1264"/>
    <x v="497"/>
    <x v="75"/>
    <x v="5"/>
    <n v="3"/>
    <n v="1500"/>
    <n v="4500"/>
    <n v="87"/>
  </r>
  <r>
    <n v="1232"/>
    <x v="497"/>
    <x v="38"/>
    <x v="1"/>
    <n v="5"/>
    <n v="500"/>
    <n v="2500"/>
    <n v="64"/>
  </r>
  <r>
    <n v="2266"/>
    <x v="497"/>
    <x v="59"/>
    <x v="5"/>
    <n v="2"/>
    <n v="1500"/>
    <n v="3000"/>
    <n v="98"/>
  </r>
  <r>
    <n v="2169"/>
    <x v="497"/>
    <x v="108"/>
    <x v="0"/>
    <n v="4"/>
    <n v="600"/>
    <n v="2400"/>
    <n v="54"/>
  </r>
  <r>
    <n v="2007"/>
    <x v="498"/>
    <x v="84"/>
    <x v="5"/>
    <n v="1"/>
    <n v="1500"/>
    <n v="1500"/>
    <n v="96"/>
  </r>
  <r>
    <n v="1008"/>
    <x v="498"/>
    <x v="175"/>
    <x v="4"/>
    <n v="3"/>
    <n v="150"/>
    <n v="450"/>
    <n v="37"/>
  </r>
  <r>
    <n v="2659"/>
    <x v="498"/>
    <x v="363"/>
    <x v="0"/>
    <n v="1"/>
    <n v="600"/>
    <n v="600"/>
    <n v="80"/>
  </r>
  <r>
    <n v="1975"/>
    <x v="498"/>
    <x v="144"/>
    <x v="5"/>
    <n v="2"/>
    <n v="1500"/>
    <n v="3000"/>
    <n v="70"/>
  </r>
  <r>
    <n v="1362"/>
    <x v="498"/>
    <x v="286"/>
    <x v="5"/>
    <n v="3"/>
    <n v="1500"/>
    <n v="4500"/>
    <n v="20"/>
  </r>
  <r>
    <n v="2549"/>
    <x v="498"/>
    <x v="277"/>
    <x v="1"/>
    <n v="4"/>
    <n v="500"/>
    <n v="2000"/>
    <n v="54"/>
  </r>
  <r>
    <n v="3165"/>
    <x v="498"/>
    <x v="298"/>
    <x v="3"/>
    <n v="4"/>
    <n v="400"/>
    <n v="1600"/>
    <n v="57"/>
  </r>
  <r>
    <n v="2930"/>
    <x v="499"/>
    <x v="84"/>
    <x v="2"/>
    <n v="3"/>
    <n v="1000"/>
    <n v="3000"/>
    <n v="49"/>
  </r>
  <r>
    <n v="1931"/>
    <x v="499"/>
    <x v="263"/>
    <x v="5"/>
    <n v="3"/>
    <n v="1500"/>
    <n v="4500"/>
    <n v="74"/>
  </r>
  <r>
    <n v="2180"/>
    <x v="500"/>
    <x v="207"/>
    <x v="5"/>
    <n v="4"/>
    <n v="1500"/>
    <n v="6000"/>
    <n v="53"/>
  </r>
  <r>
    <n v="1048"/>
    <x v="501"/>
    <x v="233"/>
    <x v="0"/>
    <n v="3"/>
    <n v="600"/>
    <n v="1800"/>
    <n v="85"/>
  </r>
  <r>
    <n v="2669"/>
    <x v="501"/>
    <x v="334"/>
    <x v="3"/>
    <n v="3"/>
    <n v="400"/>
    <n v="1200"/>
    <n v="55"/>
  </r>
  <r>
    <n v="1705"/>
    <x v="501"/>
    <x v="115"/>
    <x v="2"/>
    <n v="4"/>
    <n v="1000"/>
    <n v="4000"/>
    <n v="31"/>
  </r>
  <r>
    <n v="1842"/>
    <x v="501"/>
    <x v="151"/>
    <x v="0"/>
    <n v="5"/>
    <n v="600"/>
    <n v="3000"/>
    <n v="32"/>
  </r>
  <r>
    <n v="1133"/>
    <x v="501"/>
    <x v="226"/>
    <x v="1"/>
    <n v="2"/>
    <n v="500"/>
    <n v="1000"/>
    <n v="68"/>
  </r>
  <r>
    <n v="1283"/>
    <x v="502"/>
    <x v="338"/>
    <x v="5"/>
    <n v="1"/>
    <n v="1500"/>
    <n v="1500"/>
    <n v="53"/>
  </r>
  <r>
    <n v="1340"/>
    <x v="502"/>
    <x v="240"/>
    <x v="4"/>
    <n v="4"/>
    <n v="150"/>
    <n v="600"/>
    <n v="57"/>
  </r>
  <r>
    <n v="1336"/>
    <x v="502"/>
    <x v="132"/>
    <x v="1"/>
    <n v="5"/>
    <n v="500"/>
    <n v="2500"/>
    <n v="99"/>
  </r>
  <r>
    <n v="3343"/>
    <x v="502"/>
    <x v="200"/>
    <x v="1"/>
    <n v="1"/>
    <n v="500"/>
    <n v="500"/>
    <n v="92"/>
  </r>
  <r>
    <n v="2822"/>
    <x v="502"/>
    <x v="45"/>
    <x v="4"/>
    <n v="5"/>
    <n v="150"/>
    <n v="750"/>
    <n v="52"/>
  </r>
  <r>
    <n v="1408"/>
    <x v="502"/>
    <x v="133"/>
    <x v="1"/>
    <n v="5"/>
    <n v="500"/>
    <n v="2500"/>
    <n v="67"/>
  </r>
  <r>
    <n v="3080"/>
    <x v="503"/>
    <x v="315"/>
    <x v="0"/>
    <n v="3"/>
    <n v="600"/>
    <n v="1800"/>
    <n v="76"/>
  </r>
  <r>
    <n v="3050"/>
    <x v="503"/>
    <x v="213"/>
    <x v="2"/>
    <n v="2"/>
    <n v="1000"/>
    <n v="2000"/>
    <n v="64"/>
  </r>
  <r>
    <n v="3182"/>
    <x v="503"/>
    <x v="93"/>
    <x v="3"/>
    <n v="1"/>
    <n v="400"/>
    <n v="400"/>
    <n v="65"/>
  </r>
  <r>
    <n v="1099"/>
    <x v="504"/>
    <x v="287"/>
    <x v="4"/>
    <n v="4"/>
    <n v="150"/>
    <n v="600"/>
    <n v="86"/>
  </r>
  <r>
    <n v="2914"/>
    <x v="504"/>
    <x v="101"/>
    <x v="4"/>
    <n v="3"/>
    <n v="150"/>
    <n v="450"/>
    <n v="44"/>
  </r>
  <r>
    <n v="2893"/>
    <x v="504"/>
    <x v="236"/>
    <x v="5"/>
    <n v="5"/>
    <n v="1500"/>
    <n v="7500"/>
    <n v="55"/>
  </r>
  <r>
    <n v="2470"/>
    <x v="504"/>
    <x v="82"/>
    <x v="0"/>
    <n v="4"/>
    <n v="600"/>
    <n v="2400"/>
    <n v="91"/>
  </r>
  <r>
    <n v="2123"/>
    <x v="505"/>
    <x v="30"/>
    <x v="2"/>
    <n v="1"/>
    <n v="1000"/>
    <n v="1000"/>
    <n v="41"/>
  </r>
  <r>
    <n v="1886"/>
    <x v="505"/>
    <x v="113"/>
    <x v="0"/>
    <n v="4"/>
    <n v="600"/>
    <n v="2400"/>
    <n v="52"/>
  </r>
  <r>
    <n v="2456"/>
    <x v="505"/>
    <x v="298"/>
    <x v="2"/>
    <n v="4"/>
    <n v="1000"/>
    <n v="4000"/>
    <n v="43"/>
  </r>
  <r>
    <n v="1226"/>
    <x v="506"/>
    <x v="17"/>
    <x v="4"/>
    <n v="2"/>
    <n v="150"/>
    <n v="300"/>
    <n v="94"/>
  </r>
  <r>
    <n v="1071"/>
    <x v="506"/>
    <x v="11"/>
    <x v="3"/>
    <n v="3"/>
    <n v="400"/>
    <n v="1200"/>
    <n v="92"/>
  </r>
  <r>
    <n v="2153"/>
    <x v="506"/>
    <x v="357"/>
    <x v="5"/>
    <n v="1"/>
    <n v="1500"/>
    <n v="1500"/>
    <n v="39"/>
  </r>
  <r>
    <n v="2028"/>
    <x v="506"/>
    <x v="155"/>
    <x v="0"/>
    <n v="3"/>
    <n v="600"/>
    <n v="1800"/>
    <n v="42"/>
  </r>
  <r>
    <n v="3161"/>
    <x v="507"/>
    <x v="213"/>
    <x v="4"/>
    <n v="3"/>
    <n v="150"/>
    <n v="450"/>
    <n v="94"/>
  </r>
  <r>
    <n v="1609"/>
    <x v="507"/>
    <x v="226"/>
    <x v="3"/>
    <n v="5"/>
    <n v="400"/>
    <n v="2000"/>
    <n v="51"/>
  </r>
  <r>
    <n v="1343"/>
    <x v="507"/>
    <x v="296"/>
    <x v="2"/>
    <n v="3"/>
    <n v="1000"/>
    <n v="3000"/>
    <n v="29"/>
  </r>
  <r>
    <n v="1797"/>
    <x v="507"/>
    <x v="193"/>
    <x v="1"/>
    <n v="3"/>
    <n v="500"/>
    <n v="1500"/>
    <n v="99"/>
  </r>
  <r>
    <n v="2349"/>
    <x v="508"/>
    <x v="14"/>
    <x v="1"/>
    <n v="3"/>
    <n v="500"/>
    <n v="1500"/>
    <n v="94"/>
  </r>
  <r>
    <n v="3495"/>
    <x v="508"/>
    <x v="144"/>
    <x v="1"/>
    <n v="3"/>
    <n v="500"/>
    <n v="1500"/>
    <n v="54"/>
  </r>
  <r>
    <n v="2679"/>
    <x v="508"/>
    <x v="222"/>
    <x v="2"/>
    <n v="1"/>
    <n v="1000"/>
    <n v="1000"/>
    <n v="74"/>
  </r>
  <r>
    <n v="1722"/>
    <x v="509"/>
    <x v="52"/>
    <x v="5"/>
    <n v="1"/>
    <n v="1500"/>
    <n v="1500"/>
    <n v="61"/>
  </r>
  <r>
    <n v="2427"/>
    <x v="509"/>
    <x v="71"/>
    <x v="1"/>
    <n v="3"/>
    <n v="500"/>
    <n v="1500"/>
    <n v="39"/>
  </r>
  <r>
    <n v="2739"/>
    <x v="509"/>
    <x v="206"/>
    <x v="3"/>
    <n v="4"/>
    <n v="400"/>
    <n v="1600"/>
    <n v="23"/>
  </r>
  <r>
    <n v="1926"/>
    <x v="509"/>
    <x v="236"/>
    <x v="3"/>
    <n v="5"/>
    <n v="400"/>
    <n v="2000"/>
    <n v="28"/>
  </r>
  <r>
    <n v="3384"/>
    <x v="510"/>
    <x v="234"/>
    <x v="5"/>
    <n v="5"/>
    <n v="1500"/>
    <n v="7500"/>
    <n v="43"/>
  </r>
  <r>
    <n v="3415"/>
    <x v="510"/>
    <x v="183"/>
    <x v="2"/>
    <n v="2"/>
    <n v="1000"/>
    <n v="2000"/>
    <n v="32"/>
  </r>
  <r>
    <n v="3106"/>
    <x v="510"/>
    <x v="18"/>
    <x v="4"/>
    <n v="1"/>
    <n v="150"/>
    <n v="150"/>
    <n v="88"/>
  </r>
  <r>
    <n v="2939"/>
    <x v="510"/>
    <x v="206"/>
    <x v="4"/>
    <n v="1"/>
    <n v="150"/>
    <n v="150"/>
    <n v="88"/>
  </r>
  <r>
    <n v="2847"/>
    <x v="510"/>
    <x v="232"/>
    <x v="3"/>
    <n v="2"/>
    <n v="400"/>
    <n v="800"/>
    <n v="92"/>
  </r>
  <r>
    <n v="1409"/>
    <x v="511"/>
    <x v="316"/>
    <x v="1"/>
    <n v="4"/>
    <n v="500"/>
    <n v="2000"/>
    <n v="69"/>
  </r>
  <r>
    <n v="1687"/>
    <x v="511"/>
    <x v="38"/>
    <x v="1"/>
    <n v="2"/>
    <n v="500"/>
    <n v="1000"/>
    <n v="48"/>
  </r>
  <r>
    <n v="2095"/>
    <x v="511"/>
    <x v="3"/>
    <x v="4"/>
    <n v="1"/>
    <n v="150"/>
    <n v="150"/>
    <n v="90"/>
  </r>
  <r>
    <n v="1512"/>
    <x v="511"/>
    <x v="119"/>
    <x v="2"/>
    <n v="4"/>
    <n v="1000"/>
    <n v="4000"/>
    <n v="43"/>
  </r>
  <r>
    <n v="2754"/>
    <x v="511"/>
    <x v="119"/>
    <x v="2"/>
    <n v="1"/>
    <n v="1000"/>
    <n v="1000"/>
    <n v="49"/>
  </r>
  <r>
    <n v="2978"/>
    <x v="511"/>
    <x v="48"/>
    <x v="0"/>
    <n v="1"/>
    <n v="600"/>
    <n v="600"/>
    <n v="84"/>
  </r>
  <r>
    <n v="2324"/>
    <x v="511"/>
    <x v="201"/>
    <x v="5"/>
    <n v="1"/>
    <n v="1500"/>
    <n v="1500"/>
    <n v="19"/>
  </r>
  <r>
    <n v="1440"/>
    <x v="512"/>
    <x v="83"/>
    <x v="2"/>
    <n v="3"/>
    <n v="1000"/>
    <n v="3000"/>
    <n v="65"/>
  </r>
  <r>
    <n v="2127"/>
    <x v="512"/>
    <x v="216"/>
    <x v="3"/>
    <n v="5"/>
    <n v="400"/>
    <n v="2000"/>
    <n v="86"/>
  </r>
  <r>
    <n v="1268"/>
    <x v="512"/>
    <x v="95"/>
    <x v="1"/>
    <n v="2"/>
    <n v="500"/>
    <n v="1000"/>
    <n v="77"/>
  </r>
  <r>
    <n v="2732"/>
    <x v="512"/>
    <x v="93"/>
    <x v="5"/>
    <n v="2"/>
    <n v="1500"/>
    <n v="3000"/>
    <n v="49"/>
  </r>
  <r>
    <n v="3292"/>
    <x v="513"/>
    <x v="297"/>
    <x v="4"/>
    <n v="4"/>
    <n v="150"/>
    <n v="600"/>
    <n v="81"/>
  </r>
  <r>
    <n v="1944"/>
    <x v="513"/>
    <x v="218"/>
    <x v="0"/>
    <n v="1"/>
    <n v="600"/>
    <n v="600"/>
    <n v="97"/>
  </r>
  <r>
    <n v="3125"/>
    <x v="513"/>
    <x v="276"/>
    <x v="1"/>
    <n v="1"/>
    <n v="500"/>
    <n v="500"/>
    <n v="69"/>
  </r>
  <r>
    <n v="3361"/>
    <x v="513"/>
    <x v="88"/>
    <x v="1"/>
    <n v="4"/>
    <n v="500"/>
    <n v="2000"/>
    <n v="61"/>
  </r>
  <r>
    <n v="2154"/>
    <x v="513"/>
    <x v="150"/>
    <x v="1"/>
    <n v="1"/>
    <n v="500"/>
    <n v="500"/>
    <n v="35"/>
  </r>
  <r>
    <n v="3079"/>
    <x v="513"/>
    <x v="321"/>
    <x v="2"/>
    <n v="5"/>
    <n v="1000"/>
    <n v="5000"/>
    <n v="63"/>
  </r>
  <r>
    <n v="2275"/>
    <x v="514"/>
    <x v="354"/>
    <x v="5"/>
    <n v="4"/>
    <n v="1500"/>
    <n v="6000"/>
    <n v="88"/>
  </r>
  <r>
    <n v="2858"/>
    <x v="514"/>
    <x v="251"/>
    <x v="1"/>
    <n v="2"/>
    <n v="500"/>
    <n v="1000"/>
    <n v="61"/>
  </r>
  <r>
    <n v="2421"/>
    <x v="514"/>
    <x v="166"/>
    <x v="0"/>
    <n v="5"/>
    <n v="600"/>
    <n v="3000"/>
    <n v="77"/>
  </r>
  <r>
    <n v="1259"/>
    <x v="514"/>
    <x v="314"/>
    <x v="0"/>
    <n v="2"/>
    <n v="600"/>
    <n v="1200"/>
    <n v="45"/>
  </r>
  <r>
    <n v="2244"/>
    <x v="514"/>
    <x v="93"/>
    <x v="2"/>
    <n v="3"/>
    <n v="1000"/>
    <n v="3000"/>
    <n v="20"/>
  </r>
  <r>
    <n v="2138"/>
    <x v="514"/>
    <x v="360"/>
    <x v="2"/>
    <n v="2"/>
    <n v="1000"/>
    <n v="2000"/>
    <n v="87"/>
  </r>
  <r>
    <n v="2294"/>
    <x v="515"/>
    <x v="320"/>
    <x v="3"/>
    <n v="3"/>
    <n v="400"/>
    <n v="1200"/>
    <n v="57"/>
  </r>
  <r>
    <n v="3485"/>
    <x v="515"/>
    <x v="6"/>
    <x v="0"/>
    <n v="1"/>
    <n v="600"/>
    <n v="600"/>
    <n v="74"/>
  </r>
  <r>
    <n v="3450"/>
    <x v="515"/>
    <x v="303"/>
    <x v="5"/>
    <n v="2"/>
    <n v="1500"/>
    <n v="3000"/>
    <n v="25"/>
  </r>
  <r>
    <n v="1861"/>
    <x v="515"/>
    <x v="143"/>
    <x v="2"/>
    <n v="1"/>
    <n v="1000"/>
    <n v="1000"/>
    <n v="34"/>
  </r>
  <r>
    <n v="3044"/>
    <x v="515"/>
    <x v="99"/>
    <x v="4"/>
    <n v="5"/>
    <n v="150"/>
    <n v="750"/>
    <n v="80"/>
  </r>
  <r>
    <n v="1280"/>
    <x v="515"/>
    <x v="283"/>
    <x v="2"/>
    <n v="5"/>
    <n v="1000"/>
    <n v="5000"/>
    <n v="28"/>
  </r>
  <r>
    <n v="2132"/>
    <x v="516"/>
    <x v="157"/>
    <x v="5"/>
    <n v="1"/>
    <n v="1500"/>
    <n v="1500"/>
    <n v="49"/>
  </r>
  <r>
    <n v="1957"/>
    <x v="516"/>
    <x v="24"/>
    <x v="1"/>
    <n v="4"/>
    <n v="500"/>
    <n v="2000"/>
    <n v="30"/>
  </r>
  <r>
    <n v="3269"/>
    <x v="516"/>
    <x v="338"/>
    <x v="5"/>
    <n v="5"/>
    <n v="1500"/>
    <n v="7500"/>
    <n v="21"/>
  </r>
  <r>
    <n v="1533"/>
    <x v="516"/>
    <x v="227"/>
    <x v="5"/>
    <n v="3"/>
    <n v="1500"/>
    <n v="4500"/>
    <n v="20"/>
  </r>
  <r>
    <n v="1706"/>
    <x v="516"/>
    <x v="129"/>
    <x v="3"/>
    <n v="1"/>
    <n v="400"/>
    <n v="400"/>
    <n v="43"/>
  </r>
  <r>
    <n v="1880"/>
    <x v="516"/>
    <x v="339"/>
    <x v="5"/>
    <n v="2"/>
    <n v="1500"/>
    <n v="3000"/>
    <n v="85"/>
  </r>
  <r>
    <n v="1577"/>
    <x v="517"/>
    <x v="150"/>
    <x v="5"/>
    <n v="1"/>
    <n v="1500"/>
    <n v="1500"/>
    <n v="81"/>
  </r>
  <r>
    <n v="1426"/>
    <x v="517"/>
    <x v="112"/>
    <x v="4"/>
    <n v="2"/>
    <n v="150"/>
    <n v="300"/>
    <n v="75"/>
  </r>
  <r>
    <n v="2202"/>
    <x v="518"/>
    <x v="346"/>
    <x v="1"/>
    <n v="2"/>
    <n v="500"/>
    <n v="1000"/>
    <n v="80"/>
  </r>
  <r>
    <n v="3442"/>
    <x v="518"/>
    <x v="39"/>
    <x v="2"/>
    <n v="5"/>
    <n v="1000"/>
    <n v="5000"/>
    <n v="52"/>
  </r>
  <r>
    <n v="2655"/>
    <x v="518"/>
    <x v="171"/>
    <x v="5"/>
    <n v="2"/>
    <n v="1500"/>
    <n v="3000"/>
    <n v="25"/>
  </r>
  <r>
    <n v="2485"/>
    <x v="518"/>
    <x v="93"/>
    <x v="0"/>
    <n v="2"/>
    <n v="600"/>
    <n v="1200"/>
    <n v="74"/>
  </r>
  <r>
    <n v="1917"/>
    <x v="519"/>
    <x v="86"/>
    <x v="2"/>
    <n v="5"/>
    <n v="1000"/>
    <n v="5000"/>
    <n v="68"/>
  </r>
  <r>
    <n v="3375"/>
    <x v="519"/>
    <x v="248"/>
    <x v="4"/>
    <n v="5"/>
    <n v="150"/>
    <n v="750"/>
    <n v="56"/>
  </r>
  <r>
    <n v="1745"/>
    <x v="519"/>
    <x v="266"/>
    <x v="5"/>
    <n v="1"/>
    <n v="1500"/>
    <n v="1500"/>
    <n v="26"/>
  </r>
  <r>
    <n v="3329"/>
    <x v="519"/>
    <x v="44"/>
    <x v="4"/>
    <n v="1"/>
    <n v="150"/>
    <n v="150"/>
    <n v="33"/>
  </r>
  <r>
    <n v="1633"/>
    <x v="519"/>
    <x v="322"/>
    <x v="5"/>
    <n v="3"/>
    <n v="1500"/>
    <n v="4500"/>
    <n v="23"/>
  </r>
  <r>
    <n v="2409"/>
    <x v="519"/>
    <x v="239"/>
    <x v="1"/>
    <n v="3"/>
    <n v="500"/>
    <n v="1500"/>
    <n v="20"/>
  </r>
  <r>
    <n v="3366"/>
    <x v="519"/>
    <x v="39"/>
    <x v="1"/>
    <n v="4"/>
    <n v="500"/>
    <n v="2000"/>
    <n v="98"/>
  </r>
  <r>
    <n v="1141"/>
    <x v="519"/>
    <x v="182"/>
    <x v="3"/>
    <n v="5"/>
    <n v="400"/>
    <n v="2000"/>
    <n v="84"/>
  </r>
  <r>
    <n v="1751"/>
    <x v="519"/>
    <x v="184"/>
    <x v="4"/>
    <n v="3"/>
    <n v="150"/>
    <n v="450"/>
    <n v="26"/>
  </r>
  <r>
    <n v="3063"/>
    <x v="520"/>
    <x v="279"/>
    <x v="1"/>
    <n v="4"/>
    <n v="500"/>
    <n v="2000"/>
    <n v="71"/>
  </r>
  <r>
    <n v="3151"/>
    <x v="520"/>
    <x v="300"/>
    <x v="4"/>
    <n v="4"/>
    <n v="150"/>
    <n v="600"/>
    <n v="23"/>
  </r>
  <r>
    <n v="1716"/>
    <x v="520"/>
    <x v="79"/>
    <x v="1"/>
    <n v="5"/>
    <n v="500"/>
    <n v="2500"/>
    <n v="62"/>
  </r>
  <r>
    <n v="2965"/>
    <x v="520"/>
    <x v="247"/>
    <x v="4"/>
    <n v="3"/>
    <n v="150"/>
    <n v="450"/>
    <n v="55"/>
  </r>
  <r>
    <n v="2710"/>
    <x v="520"/>
    <x v="41"/>
    <x v="2"/>
    <n v="4"/>
    <n v="1000"/>
    <n v="4000"/>
    <n v="18"/>
  </r>
  <r>
    <n v="2747"/>
    <x v="521"/>
    <x v="19"/>
    <x v="5"/>
    <n v="2"/>
    <n v="1500"/>
    <n v="3000"/>
    <n v="77"/>
  </r>
  <r>
    <n v="1085"/>
    <x v="521"/>
    <x v="113"/>
    <x v="5"/>
    <n v="3"/>
    <n v="1500"/>
    <n v="4500"/>
    <n v="68"/>
  </r>
  <r>
    <n v="1621"/>
    <x v="521"/>
    <x v="331"/>
    <x v="3"/>
    <n v="1"/>
    <n v="400"/>
    <n v="400"/>
    <n v="39"/>
  </r>
  <r>
    <n v="3283"/>
    <x v="521"/>
    <x v="312"/>
    <x v="2"/>
    <n v="1"/>
    <n v="1000"/>
    <n v="1000"/>
    <n v="74"/>
  </r>
  <r>
    <n v="1405"/>
    <x v="522"/>
    <x v="138"/>
    <x v="5"/>
    <n v="5"/>
    <n v="1500"/>
    <n v="7500"/>
    <n v="32"/>
  </r>
  <r>
    <n v="3290"/>
    <x v="522"/>
    <x v="271"/>
    <x v="3"/>
    <n v="1"/>
    <n v="400"/>
    <n v="400"/>
    <n v="87"/>
  </r>
  <r>
    <n v="1723"/>
    <x v="522"/>
    <x v="8"/>
    <x v="4"/>
    <n v="5"/>
    <n v="150"/>
    <n v="750"/>
    <n v="65"/>
  </r>
  <r>
    <n v="3064"/>
    <x v="523"/>
    <x v="257"/>
    <x v="0"/>
    <n v="1"/>
    <n v="600"/>
    <n v="600"/>
    <n v="36"/>
  </r>
  <r>
    <n v="3131"/>
    <x v="523"/>
    <x v="82"/>
    <x v="0"/>
    <n v="5"/>
    <n v="600"/>
    <n v="3000"/>
    <n v="93"/>
  </r>
  <r>
    <n v="1437"/>
    <x v="523"/>
    <x v="74"/>
    <x v="5"/>
    <n v="4"/>
    <n v="1500"/>
    <n v="6000"/>
    <n v="96"/>
  </r>
  <r>
    <n v="2338"/>
    <x v="523"/>
    <x v="332"/>
    <x v="0"/>
    <n v="2"/>
    <n v="600"/>
    <n v="1200"/>
    <n v="59"/>
  </r>
  <r>
    <n v="2539"/>
    <x v="524"/>
    <x v="129"/>
    <x v="2"/>
    <n v="3"/>
    <n v="1000"/>
    <n v="3000"/>
    <n v="38"/>
  </r>
  <r>
    <n v="2055"/>
    <x v="524"/>
    <x v="271"/>
    <x v="1"/>
    <n v="5"/>
    <n v="500"/>
    <n v="2500"/>
    <n v="39"/>
  </r>
  <r>
    <n v="1038"/>
    <x v="524"/>
    <x v="67"/>
    <x v="1"/>
    <n v="4"/>
    <n v="500"/>
    <n v="2000"/>
    <n v="54"/>
  </r>
  <r>
    <n v="2504"/>
    <x v="524"/>
    <x v="239"/>
    <x v="4"/>
    <n v="1"/>
    <n v="150"/>
    <n v="150"/>
    <n v="98"/>
  </r>
  <r>
    <n v="1541"/>
    <x v="524"/>
    <x v="312"/>
    <x v="0"/>
    <n v="1"/>
    <n v="600"/>
    <n v="600"/>
    <n v="66"/>
  </r>
  <r>
    <n v="2155"/>
    <x v="524"/>
    <x v="290"/>
    <x v="0"/>
    <n v="2"/>
    <n v="600"/>
    <n v="1200"/>
    <n v="37"/>
  </r>
  <r>
    <n v="1822"/>
    <x v="525"/>
    <x v="220"/>
    <x v="5"/>
    <n v="3"/>
    <n v="1500"/>
    <n v="4500"/>
    <n v="19"/>
  </r>
  <r>
    <n v="1027"/>
    <x v="525"/>
    <x v="30"/>
    <x v="5"/>
    <n v="5"/>
    <n v="1500"/>
    <n v="7500"/>
    <n v="77"/>
  </r>
  <r>
    <n v="1342"/>
    <x v="525"/>
    <x v="332"/>
    <x v="0"/>
    <n v="3"/>
    <n v="600"/>
    <n v="1800"/>
    <n v="81"/>
  </r>
  <r>
    <n v="3308"/>
    <x v="525"/>
    <x v="327"/>
    <x v="1"/>
    <n v="4"/>
    <n v="500"/>
    <n v="2000"/>
    <n v="93"/>
  </r>
  <r>
    <n v="2567"/>
    <x v="525"/>
    <x v="66"/>
    <x v="4"/>
    <n v="3"/>
    <n v="150"/>
    <n v="450"/>
    <n v="71"/>
  </r>
  <r>
    <n v="2212"/>
    <x v="525"/>
    <x v="295"/>
    <x v="0"/>
    <n v="3"/>
    <n v="600"/>
    <n v="1800"/>
    <n v="68"/>
  </r>
  <r>
    <n v="1151"/>
    <x v="525"/>
    <x v="60"/>
    <x v="4"/>
    <n v="1"/>
    <n v="150"/>
    <n v="150"/>
    <n v="93"/>
  </r>
  <r>
    <n v="1701"/>
    <x v="525"/>
    <x v="144"/>
    <x v="4"/>
    <n v="1"/>
    <n v="150"/>
    <n v="150"/>
    <n v="29"/>
  </r>
  <r>
    <n v="3477"/>
    <x v="526"/>
    <x v="16"/>
    <x v="0"/>
    <n v="3"/>
    <n v="600"/>
    <n v="1800"/>
    <n v="90"/>
  </r>
  <r>
    <n v="2461"/>
    <x v="526"/>
    <x v="361"/>
    <x v="4"/>
    <n v="1"/>
    <n v="150"/>
    <n v="150"/>
    <n v="90"/>
  </r>
  <r>
    <n v="2435"/>
    <x v="527"/>
    <x v="166"/>
    <x v="1"/>
    <n v="1"/>
    <n v="500"/>
    <n v="500"/>
    <n v="62"/>
  </r>
  <r>
    <n v="2696"/>
    <x v="527"/>
    <x v="44"/>
    <x v="4"/>
    <n v="5"/>
    <n v="150"/>
    <n v="750"/>
    <n v="100"/>
  </r>
  <r>
    <n v="3436"/>
    <x v="527"/>
    <x v="225"/>
    <x v="2"/>
    <n v="2"/>
    <n v="1000"/>
    <n v="2000"/>
    <n v="92"/>
  </r>
  <r>
    <n v="1173"/>
    <x v="528"/>
    <x v="233"/>
    <x v="1"/>
    <n v="1"/>
    <n v="500"/>
    <n v="500"/>
    <n v="49"/>
  </r>
  <r>
    <m/>
    <x v="529"/>
    <x v="365"/>
    <x v="6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1">
  <r>
    <n v="2841"/>
    <x v="0"/>
    <d v="2022-06-17T00:00:00"/>
    <x v="0"/>
    <n v="1"/>
    <n v="600"/>
    <n v="600"/>
  </r>
  <r>
    <n v="3339"/>
    <x v="0"/>
    <d v="2022-06-05T00:00:00"/>
    <x v="1"/>
    <n v="1"/>
    <n v="500"/>
    <n v="500"/>
  </r>
  <r>
    <n v="2687"/>
    <x v="0"/>
    <d v="2022-04-29T00:00:00"/>
    <x v="2"/>
    <n v="1"/>
    <n v="1000"/>
    <n v="1000"/>
  </r>
  <r>
    <n v="1677"/>
    <x v="0"/>
    <d v="2022-09-11T00:00:00"/>
    <x v="2"/>
    <n v="3"/>
    <n v="1000"/>
    <n v="3000"/>
  </r>
  <r>
    <n v="1983"/>
    <x v="1"/>
    <d v="2022-02-26T00:00:00"/>
    <x v="0"/>
    <n v="2"/>
    <n v="600"/>
    <n v="1200"/>
  </r>
  <r>
    <n v="1275"/>
    <x v="1"/>
    <d v="2022-05-10T00:00:00"/>
    <x v="3"/>
    <n v="3"/>
    <n v="400"/>
    <n v="1200"/>
  </r>
  <r>
    <n v="1829"/>
    <x v="1"/>
    <d v="2022-06-19T00:00:00"/>
    <x v="2"/>
    <n v="2"/>
    <n v="1000"/>
    <n v="2000"/>
  </r>
  <r>
    <n v="2227"/>
    <x v="1"/>
    <d v="2022-08-24T00:00:00"/>
    <x v="0"/>
    <n v="3"/>
    <n v="600"/>
    <n v="1800"/>
  </r>
  <r>
    <n v="1323"/>
    <x v="1"/>
    <d v="2022-01-13T00:00:00"/>
    <x v="4"/>
    <n v="3"/>
    <n v="150"/>
    <n v="450"/>
  </r>
  <r>
    <n v="1120"/>
    <x v="1"/>
    <d v="2022-04-01T00:00:00"/>
    <x v="1"/>
    <n v="2"/>
    <n v="500"/>
    <n v="1000"/>
  </r>
  <r>
    <n v="1865"/>
    <x v="1"/>
    <d v="2022-11-04T00:00:00"/>
    <x v="3"/>
    <n v="3"/>
    <n v="400"/>
    <n v="1200"/>
  </r>
  <r>
    <n v="2865"/>
    <x v="1"/>
    <d v="2022-11-21T00:00:00"/>
    <x v="0"/>
    <n v="5"/>
    <n v="600"/>
    <n v="3000"/>
  </r>
  <r>
    <n v="2532"/>
    <x v="1"/>
    <d v="2022-07-07T00:00:00"/>
    <x v="3"/>
    <n v="2"/>
    <n v="400"/>
    <n v="800"/>
  </r>
  <r>
    <n v="1521"/>
    <x v="2"/>
    <d v="2022-01-15T00:00:00"/>
    <x v="5"/>
    <n v="1"/>
    <n v="1500"/>
    <n v="1500"/>
  </r>
  <r>
    <n v="1406"/>
    <x v="2"/>
    <d v="2022-04-22T00:00:00"/>
    <x v="1"/>
    <n v="1"/>
    <n v="500"/>
    <n v="500"/>
  </r>
  <r>
    <n v="3385"/>
    <x v="3"/>
    <d v="2022-06-22T00:00:00"/>
    <x v="4"/>
    <n v="2"/>
    <n v="150"/>
    <n v="300"/>
  </r>
  <r>
    <n v="2619"/>
    <x v="3"/>
    <d v="2022-09-03T00:00:00"/>
    <x v="5"/>
    <n v="2"/>
    <n v="1500"/>
    <n v="3000"/>
  </r>
  <r>
    <n v="2529"/>
    <x v="3"/>
    <d v="2022-10-01T00:00:00"/>
    <x v="4"/>
    <n v="4"/>
    <n v="150"/>
    <n v="600"/>
  </r>
  <r>
    <n v="2487"/>
    <x v="3"/>
    <d v="2022-12-09T00:00:00"/>
    <x v="3"/>
    <n v="2"/>
    <n v="400"/>
    <n v="800"/>
  </r>
  <r>
    <n v="3259"/>
    <x v="3"/>
    <d v="2022-07-05T00:00:00"/>
    <x v="0"/>
    <n v="5"/>
    <n v="600"/>
    <n v="3000"/>
  </r>
  <r>
    <n v="1900"/>
    <x v="4"/>
    <d v="2022-12-01T00:00:00"/>
    <x v="1"/>
    <n v="3"/>
    <n v="500"/>
    <n v="1500"/>
  </r>
  <r>
    <n v="3484"/>
    <x v="4"/>
    <d v="2022-11-23T00:00:00"/>
    <x v="4"/>
    <n v="1"/>
    <n v="150"/>
    <n v="150"/>
  </r>
  <r>
    <n v="1399"/>
    <x v="4"/>
    <d v="2022-09-04T00:00:00"/>
    <x v="4"/>
    <n v="2"/>
    <n v="150"/>
    <n v="300"/>
  </r>
  <r>
    <n v="2718"/>
    <x v="4"/>
    <d v="2022-08-07T00:00:00"/>
    <x v="5"/>
    <n v="2"/>
    <n v="1500"/>
    <n v="3000"/>
  </r>
  <r>
    <n v="3024"/>
    <x v="4"/>
    <d v="2022-06-15T00:00:00"/>
    <x v="4"/>
    <n v="3"/>
    <n v="150"/>
    <n v="450"/>
  </r>
  <r>
    <n v="1487"/>
    <x v="4"/>
    <d v="2022-12-07T00:00:00"/>
    <x v="0"/>
    <n v="1"/>
    <n v="600"/>
    <n v="600"/>
  </r>
  <r>
    <n v="2812"/>
    <x v="4"/>
    <d v="2022-02-27T00:00:00"/>
    <x v="2"/>
    <n v="3"/>
    <n v="1000"/>
    <n v="3000"/>
  </r>
  <r>
    <n v="2769"/>
    <x v="5"/>
    <d v="2022-01-06T00:00:00"/>
    <x v="0"/>
    <n v="2"/>
    <n v="600"/>
    <n v="1200"/>
  </r>
  <r>
    <n v="1366"/>
    <x v="5"/>
    <d v="2022-06-20T00:00:00"/>
    <x v="3"/>
    <n v="5"/>
    <n v="400"/>
    <n v="2000"/>
  </r>
  <r>
    <n v="1387"/>
    <x v="5"/>
    <d v="2022-05-12T00:00:00"/>
    <x v="1"/>
    <n v="5"/>
    <n v="500"/>
    <n v="2500"/>
  </r>
  <r>
    <n v="1646"/>
    <x v="5"/>
    <d v="2022-02-26T00:00:00"/>
    <x v="1"/>
    <n v="3"/>
    <n v="500"/>
    <n v="1500"/>
  </r>
  <r>
    <n v="3277"/>
    <x v="5"/>
    <d v="2022-08-28T00:00:00"/>
    <x v="3"/>
    <n v="2"/>
    <n v="400"/>
    <n v="800"/>
  </r>
  <r>
    <n v="3174"/>
    <x v="5"/>
    <d v="2022-07-15T00:00:00"/>
    <x v="1"/>
    <n v="3"/>
    <n v="500"/>
    <n v="1500"/>
  </r>
  <r>
    <n v="1881"/>
    <x v="6"/>
    <d v="2022-06-20T00:00:00"/>
    <x v="2"/>
    <n v="4"/>
    <n v="1000"/>
    <n v="4000"/>
  </r>
  <r>
    <n v="3243"/>
    <x v="6"/>
    <d v="2022-11-01T00:00:00"/>
    <x v="3"/>
    <n v="5"/>
    <n v="400"/>
    <n v="2000"/>
  </r>
  <r>
    <n v="1984"/>
    <x v="6"/>
    <d v="2022-08-20T00:00:00"/>
    <x v="3"/>
    <n v="5"/>
    <n v="400"/>
    <n v="2000"/>
  </r>
  <r>
    <n v="1130"/>
    <x v="6"/>
    <d v="2022-01-17T00:00:00"/>
    <x v="4"/>
    <n v="1"/>
    <n v="150"/>
    <n v="150"/>
  </r>
  <r>
    <n v="2953"/>
    <x v="7"/>
    <d v="2022-09-05T00:00:00"/>
    <x v="3"/>
    <n v="3"/>
    <n v="400"/>
    <n v="1200"/>
  </r>
  <r>
    <n v="3178"/>
    <x v="7"/>
    <d v="2022-06-22T00:00:00"/>
    <x v="0"/>
    <n v="5"/>
    <n v="600"/>
    <n v="3000"/>
  </r>
  <r>
    <n v="1346"/>
    <x v="7"/>
    <d v="2022-03-05T00:00:00"/>
    <x v="1"/>
    <n v="3"/>
    <n v="500"/>
    <n v="1500"/>
  </r>
  <r>
    <n v="3311"/>
    <x v="7"/>
    <d v="2022-06-25T00:00:00"/>
    <x v="4"/>
    <n v="1"/>
    <n v="150"/>
    <n v="150"/>
  </r>
  <r>
    <n v="2506"/>
    <x v="7"/>
    <d v="2022-05-25T00:00:00"/>
    <x v="0"/>
    <n v="5"/>
    <n v="600"/>
    <n v="3000"/>
  </r>
  <r>
    <n v="1528"/>
    <x v="8"/>
    <d v="2022-01-14T00:00:00"/>
    <x v="3"/>
    <n v="2"/>
    <n v="400"/>
    <n v="800"/>
  </r>
  <r>
    <n v="2380"/>
    <x v="8"/>
    <d v="2022-12-09T00:00:00"/>
    <x v="2"/>
    <n v="1"/>
    <n v="1000"/>
    <n v="1000"/>
  </r>
  <r>
    <n v="1964"/>
    <x v="8"/>
    <d v="2022-08-24T00:00:00"/>
    <x v="0"/>
    <n v="5"/>
    <n v="600"/>
    <n v="3000"/>
  </r>
  <r>
    <n v="2926"/>
    <x v="8"/>
    <d v="2022-06-12T00:00:00"/>
    <x v="2"/>
    <n v="2"/>
    <n v="1000"/>
    <n v="2000"/>
  </r>
  <r>
    <n v="1800"/>
    <x v="8"/>
    <d v="2022-06-20T00:00:00"/>
    <x v="1"/>
    <n v="3"/>
    <n v="500"/>
    <n v="1500"/>
  </r>
  <r>
    <n v="3315"/>
    <x v="8"/>
    <d v="2022-11-23T00:00:00"/>
    <x v="3"/>
    <n v="2"/>
    <n v="400"/>
    <n v="800"/>
  </r>
  <r>
    <n v="2559"/>
    <x v="9"/>
    <d v="2022-04-05T00:00:00"/>
    <x v="0"/>
    <n v="1"/>
    <n v="600"/>
    <n v="600"/>
  </r>
  <r>
    <n v="2561"/>
    <x v="9"/>
    <d v="2022-03-05T00:00:00"/>
    <x v="3"/>
    <n v="4"/>
    <n v="400"/>
    <n v="1600"/>
  </r>
  <r>
    <n v="3225"/>
    <x v="9"/>
    <d v="2022-02-08T00:00:00"/>
    <x v="1"/>
    <n v="4"/>
    <n v="500"/>
    <n v="2000"/>
  </r>
  <r>
    <n v="2857"/>
    <x v="9"/>
    <d v="2022-12-05T00:00:00"/>
    <x v="1"/>
    <n v="5"/>
    <n v="500"/>
    <n v="2500"/>
  </r>
  <r>
    <n v="1412"/>
    <x v="10"/>
    <d v="2022-07-14T00:00:00"/>
    <x v="2"/>
    <n v="5"/>
    <n v="1000"/>
    <n v="5000"/>
  </r>
  <r>
    <n v="1383"/>
    <x v="10"/>
    <d v="2022-09-04T00:00:00"/>
    <x v="4"/>
    <n v="1"/>
    <n v="150"/>
    <n v="150"/>
  </r>
  <r>
    <n v="2072"/>
    <x v="10"/>
    <d v="2022-03-27T00:00:00"/>
    <x v="3"/>
    <n v="1"/>
    <n v="400"/>
    <n v="400"/>
  </r>
  <r>
    <n v="2465"/>
    <x v="10"/>
    <d v="2022-08-13T00:00:00"/>
    <x v="3"/>
    <n v="4"/>
    <n v="400"/>
    <n v="1600"/>
  </r>
  <r>
    <n v="2479"/>
    <x v="10"/>
    <d v="2022-09-25T00:00:00"/>
    <x v="2"/>
    <n v="2"/>
    <n v="1000"/>
    <n v="2000"/>
  </r>
  <r>
    <n v="3032"/>
    <x v="11"/>
    <d v="2022-10-02T00:00:00"/>
    <x v="4"/>
    <n v="2"/>
    <n v="150"/>
    <n v="300"/>
  </r>
  <r>
    <n v="1674"/>
    <x v="11"/>
    <d v="2022-09-18T00:00:00"/>
    <x v="2"/>
    <n v="1"/>
    <n v="1000"/>
    <n v="1000"/>
  </r>
  <r>
    <n v="2214"/>
    <x v="11"/>
    <d v="2022-11-05T00:00:00"/>
    <x v="1"/>
    <n v="5"/>
    <n v="500"/>
    <n v="2500"/>
  </r>
  <r>
    <n v="2563"/>
    <x v="11"/>
    <d v="2022-04-20T00:00:00"/>
    <x v="3"/>
    <n v="1"/>
    <n v="400"/>
    <n v="400"/>
  </r>
  <r>
    <n v="1684"/>
    <x v="11"/>
    <d v="2022-11-30T00:00:00"/>
    <x v="2"/>
    <n v="2"/>
    <n v="1000"/>
    <n v="2000"/>
  </r>
  <r>
    <n v="1711"/>
    <x v="11"/>
    <d v="2022-10-21T00:00:00"/>
    <x v="5"/>
    <n v="1"/>
    <n v="1500"/>
    <n v="1500"/>
  </r>
  <r>
    <n v="2735"/>
    <x v="11"/>
    <d v="2022-01-22T00:00:00"/>
    <x v="2"/>
    <n v="5"/>
    <n v="1000"/>
    <n v="5000"/>
  </r>
  <r>
    <n v="1169"/>
    <x v="12"/>
    <d v="2022-10-06T00:00:00"/>
    <x v="1"/>
    <n v="1"/>
    <n v="500"/>
    <n v="500"/>
  </r>
  <r>
    <n v="2902"/>
    <x v="12"/>
    <d v="2022-02-06T00:00:00"/>
    <x v="1"/>
    <n v="3"/>
    <n v="500"/>
    <n v="1500"/>
  </r>
  <r>
    <n v="1526"/>
    <x v="12"/>
    <d v="2022-09-25T00:00:00"/>
    <x v="2"/>
    <n v="4"/>
    <n v="1000"/>
    <n v="4000"/>
  </r>
  <r>
    <n v="2576"/>
    <x v="12"/>
    <d v="2022-03-02T00:00:00"/>
    <x v="2"/>
    <n v="1"/>
    <n v="1000"/>
    <n v="1000"/>
  </r>
  <r>
    <n v="1452"/>
    <x v="12"/>
    <d v="2022-11-20T00:00:00"/>
    <x v="2"/>
    <n v="5"/>
    <n v="1000"/>
    <n v="5000"/>
  </r>
  <r>
    <n v="2347"/>
    <x v="13"/>
    <d v="2022-01-21T00:00:00"/>
    <x v="3"/>
    <n v="2"/>
    <n v="400"/>
    <n v="800"/>
  </r>
  <r>
    <n v="1627"/>
    <x v="13"/>
    <d v="2022-09-01T00:00:00"/>
    <x v="4"/>
    <n v="4"/>
    <n v="150"/>
    <n v="600"/>
  </r>
  <r>
    <n v="3052"/>
    <x v="13"/>
    <d v="2022-01-22T00:00:00"/>
    <x v="1"/>
    <n v="4"/>
    <n v="500"/>
    <n v="2000"/>
  </r>
  <r>
    <n v="2099"/>
    <x v="13"/>
    <d v="2022-09-30T00:00:00"/>
    <x v="2"/>
    <n v="3"/>
    <n v="1000"/>
    <n v="3000"/>
  </r>
  <r>
    <n v="1262"/>
    <x v="14"/>
    <d v="2022-05-22T00:00:00"/>
    <x v="1"/>
    <n v="3"/>
    <n v="500"/>
    <n v="1500"/>
  </r>
  <r>
    <n v="2552"/>
    <x v="14"/>
    <d v="2022-01-10T00:00:00"/>
    <x v="0"/>
    <n v="3"/>
    <n v="600"/>
    <n v="1800"/>
  </r>
  <r>
    <n v="1102"/>
    <x v="14"/>
    <d v="2022-01-26T00:00:00"/>
    <x v="1"/>
    <n v="3"/>
    <n v="500"/>
    <n v="1500"/>
  </r>
  <r>
    <n v="2170"/>
    <x v="14"/>
    <d v="2022-11-11T00:00:00"/>
    <x v="0"/>
    <n v="2"/>
    <n v="600"/>
    <n v="1200"/>
  </r>
  <r>
    <n v="1596"/>
    <x v="14"/>
    <d v="2022-12-24T00:00:00"/>
    <x v="3"/>
    <n v="4"/>
    <n v="400"/>
    <n v="1600"/>
  </r>
  <r>
    <n v="1235"/>
    <x v="14"/>
    <d v="2022-05-17T00:00:00"/>
    <x v="4"/>
    <n v="3"/>
    <n v="150"/>
    <n v="450"/>
  </r>
  <r>
    <n v="1659"/>
    <x v="14"/>
    <d v="2022-08-30T00:00:00"/>
    <x v="3"/>
    <n v="3"/>
    <n v="400"/>
    <n v="1200"/>
  </r>
  <r>
    <n v="2381"/>
    <x v="15"/>
    <d v="2022-03-08T00:00:00"/>
    <x v="1"/>
    <n v="4"/>
    <n v="500"/>
    <n v="2000"/>
  </r>
  <r>
    <n v="3449"/>
    <x v="15"/>
    <d v="2022-08-31T00:00:00"/>
    <x v="1"/>
    <n v="5"/>
    <n v="500"/>
    <n v="2500"/>
  </r>
  <r>
    <n v="2878"/>
    <x v="15"/>
    <d v="2022-10-08T00:00:00"/>
    <x v="5"/>
    <n v="2"/>
    <n v="1500"/>
    <n v="3000"/>
  </r>
  <r>
    <n v="2607"/>
    <x v="15"/>
    <d v="2022-10-23T00:00:00"/>
    <x v="3"/>
    <n v="1"/>
    <n v="400"/>
    <n v="400"/>
  </r>
  <r>
    <n v="3221"/>
    <x v="16"/>
    <d v="2022-03-14T00:00:00"/>
    <x v="0"/>
    <n v="3"/>
    <n v="600"/>
    <n v="1800"/>
  </r>
  <r>
    <n v="1906"/>
    <x v="16"/>
    <d v="2022-09-10T00:00:00"/>
    <x v="4"/>
    <n v="5"/>
    <n v="150"/>
    <n v="750"/>
  </r>
  <r>
    <n v="2045"/>
    <x v="16"/>
    <d v="2022-07-25T00:00:00"/>
    <x v="5"/>
    <n v="4"/>
    <n v="1500"/>
    <n v="6000"/>
  </r>
  <r>
    <n v="2253"/>
    <x v="17"/>
    <d v="2022-02-17T00:00:00"/>
    <x v="0"/>
    <n v="4"/>
    <n v="600"/>
    <n v="2400"/>
  </r>
  <r>
    <n v="2922"/>
    <x v="17"/>
    <d v="2022-03-01T00:00:00"/>
    <x v="5"/>
    <n v="2"/>
    <n v="1500"/>
    <n v="3000"/>
  </r>
  <r>
    <n v="1156"/>
    <x v="17"/>
    <d v="2022-09-03T00:00:00"/>
    <x v="1"/>
    <n v="5"/>
    <n v="500"/>
    <n v="2500"/>
  </r>
  <r>
    <n v="1461"/>
    <x v="17"/>
    <d v="2022-07-30T00:00:00"/>
    <x v="5"/>
    <n v="3"/>
    <n v="1500"/>
    <n v="4500"/>
  </r>
  <r>
    <n v="1644"/>
    <x v="17"/>
    <d v="2022-03-06T00:00:00"/>
    <x v="4"/>
    <n v="1"/>
    <n v="150"/>
    <n v="150"/>
  </r>
  <r>
    <n v="3284"/>
    <x v="18"/>
    <d v="2022-06-25T00:00:00"/>
    <x v="5"/>
    <n v="4"/>
    <n v="1500"/>
    <n v="6000"/>
  </r>
  <r>
    <n v="3281"/>
    <x v="18"/>
    <d v="2022-03-23T00:00:00"/>
    <x v="4"/>
    <n v="3"/>
    <n v="150"/>
    <n v="450"/>
  </r>
  <r>
    <n v="1080"/>
    <x v="18"/>
    <d v="2022-03-04T00:00:00"/>
    <x v="0"/>
    <n v="5"/>
    <n v="600"/>
    <n v="3000"/>
  </r>
  <r>
    <n v="2873"/>
    <x v="18"/>
    <d v="2022-03-29T00:00:00"/>
    <x v="3"/>
    <n v="1"/>
    <n v="400"/>
    <n v="400"/>
  </r>
  <r>
    <n v="1704"/>
    <x v="18"/>
    <d v="2022-11-28T00:00:00"/>
    <x v="2"/>
    <n v="4"/>
    <n v="1000"/>
    <n v="4000"/>
  </r>
  <r>
    <n v="2314"/>
    <x v="18"/>
    <d v="2022-10-02T00:00:00"/>
    <x v="0"/>
    <n v="5"/>
    <n v="600"/>
    <n v="3000"/>
  </r>
  <r>
    <n v="3468"/>
    <x v="19"/>
    <d v="2022-03-29T00:00:00"/>
    <x v="4"/>
    <n v="2"/>
    <n v="150"/>
    <n v="300"/>
  </r>
  <r>
    <n v="2897"/>
    <x v="19"/>
    <d v="2022-09-23T00:00:00"/>
    <x v="3"/>
    <n v="3"/>
    <n v="400"/>
    <n v="1200"/>
  </r>
  <r>
    <n v="1320"/>
    <x v="19"/>
    <d v="2022-08-20T00:00:00"/>
    <x v="4"/>
    <n v="5"/>
    <n v="150"/>
    <n v="750"/>
  </r>
  <r>
    <n v="3076"/>
    <x v="20"/>
    <d v="2022-04-25T00:00:00"/>
    <x v="1"/>
    <n v="3"/>
    <n v="500"/>
    <n v="1500"/>
  </r>
  <r>
    <n v="2060"/>
    <x v="20"/>
    <d v="2022-04-28T00:00:00"/>
    <x v="4"/>
    <n v="2"/>
    <n v="150"/>
    <n v="300"/>
  </r>
  <r>
    <n v="3189"/>
    <x v="20"/>
    <d v="2022-06-06T00:00:00"/>
    <x v="0"/>
    <n v="2"/>
    <n v="600"/>
    <n v="1200"/>
  </r>
  <r>
    <n v="1918"/>
    <x v="20"/>
    <d v="2022-12-13T00:00:00"/>
    <x v="1"/>
    <n v="2"/>
    <n v="500"/>
    <n v="1000"/>
  </r>
  <r>
    <n v="1073"/>
    <x v="20"/>
    <d v="2022-11-23T00:00:00"/>
    <x v="0"/>
    <n v="4"/>
    <n v="600"/>
    <n v="2400"/>
  </r>
  <r>
    <n v="1065"/>
    <x v="20"/>
    <d v="2022-12-02T00:00:00"/>
    <x v="2"/>
    <n v="5"/>
    <n v="1000"/>
    <n v="5000"/>
  </r>
  <r>
    <n v="2946"/>
    <x v="21"/>
    <d v="2022-05-24T00:00:00"/>
    <x v="3"/>
    <n v="1"/>
    <n v="400"/>
    <n v="400"/>
  </r>
  <r>
    <n v="2454"/>
    <x v="21"/>
    <d v="2022-07-08T00:00:00"/>
    <x v="1"/>
    <n v="5"/>
    <n v="500"/>
    <n v="2500"/>
  </r>
  <r>
    <n v="1215"/>
    <x v="21"/>
    <d v="2022-12-20T00:00:00"/>
    <x v="5"/>
    <n v="3"/>
    <n v="1500"/>
    <n v="4500"/>
  </r>
  <r>
    <n v="2191"/>
    <x v="21"/>
    <d v="2022-02-26T00:00:00"/>
    <x v="2"/>
    <n v="1"/>
    <n v="1000"/>
    <n v="1000"/>
  </r>
  <r>
    <n v="1064"/>
    <x v="21"/>
    <d v="2022-02-28T00:00:00"/>
    <x v="2"/>
    <n v="2"/>
    <n v="1000"/>
    <n v="2000"/>
  </r>
  <r>
    <n v="2091"/>
    <x v="22"/>
    <d v="2022-05-12T00:00:00"/>
    <x v="4"/>
    <n v="5"/>
    <n v="150"/>
    <n v="750"/>
  </r>
  <r>
    <n v="3144"/>
    <x v="22"/>
    <d v="2022-09-30T00:00:00"/>
    <x v="5"/>
    <n v="1"/>
    <n v="1500"/>
    <n v="1500"/>
  </r>
  <r>
    <n v="1194"/>
    <x v="22"/>
    <d v="2022-02-26T00:00:00"/>
    <x v="4"/>
    <n v="4"/>
    <n v="150"/>
    <n v="600"/>
  </r>
  <r>
    <n v="2164"/>
    <x v="22"/>
    <d v="2022-03-22T00:00:00"/>
    <x v="2"/>
    <n v="3"/>
    <n v="1000"/>
    <n v="3000"/>
  </r>
  <r>
    <n v="3496"/>
    <x v="23"/>
    <d v="2022-05-19T00:00:00"/>
    <x v="5"/>
    <n v="3"/>
    <n v="1500"/>
    <n v="4500"/>
  </r>
  <r>
    <n v="2135"/>
    <x v="24"/>
    <d v="2022-04-29T00:00:00"/>
    <x v="0"/>
    <n v="3"/>
    <n v="600"/>
    <n v="1800"/>
  </r>
  <r>
    <n v="2790"/>
    <x v="24"/>
    <d v="2022-01-25T00:00:00"/>
    <x v="2"/>
    <n v="4"/>
    <n v="1000"/>
    <n v="4000"/>
  </r>
  <r>
    <n v="1914"/>
    <x v="24"/>
    <d v="2022-03-15T00:00:00"/>
    <x v="1"/>
    <n v="5"/>
    <n v="500"/>
    <n v="2500"/>
  </r>
  <r>
    <n v="2250"/>
    <x v="24"/>
    <d v="2022-04-19T00:00:00"/>
    <x v="2"/>
    <n v="2"/>
    <n v="1000"/>
    <n v="2000"/>
  </r>
  <r>
    <n v="1645"/>
    <x v="24"/>
    <d v="2022-08-12T00:00:00"/>
    <x v="1"/>
    <n v="2"/>
    <n v="500"/>
    <n v="1000"/>
  </r>
  <r>
    <n v="3423"/>
    <x v="24"/>
    <d v="2022-05-19T00:00:00"/>
    <x v="3"/>
    <n v="3"/>
    <n v="400"/>
    <n v="1200"/>
  </r>
  <r>
    <n v="3240"/>
    <x v="24"/>
    <d v="2022-03-30T00:00:00"/>
    <x v="4"/>
    <n v="2"/>
    <n v="150"/>
    <n v="300"/>
  </r>
  <r>
    <n v="2845"/>
    <x v="25"/>
    <d v="2022-09-15T00:00:00"/>
    <x v="4"/>
    <n v="3"/>
    <n v="150"/>
    <n v="450"/>
  </r>
  <r>
    <n v="2920"/>
    <x v="25"/>
    <d v="2022-09-04T00:00:00"/>
    <x v="2"/>
    <n v="4"/>
    <n v="1000"/>
    <n v="4000"/>
  </r>
  <r>
    <n v="1033"/>
    <x v="25"/>
    <d v="2022-11-13T00:00:00"/>
    <x v="0"/>
    <n v="4"/>
    <n v="600"/>
    <n v="2400"/>
  </r>
  <r>
    <n v="1877"/>
    <x v="25"/>
    <d v="2022-08-05T00:00:00"/>
    <x v="3"/>
    <n v="2"/>
    <n v="400"/>
    <n v="800"/>
  </r>
  <r>
    <n v="2317"/>
    <x v="25"/>
    <d v="2022-06-27T00:00:00"/>
    <x v="5"/>
    <n v="4"/>
    <n v="1500"/>
    <n v="6000"/>
  </r>
  <r>
    <n v="1122"/>
    <x v="25"/>
    <d v="2022-02-26T00:00:00"/>
    <x v="4"/>
    <n v="1"/>
    <n v="150"/>
    <n v="150"/>
  </r>
  <r>
    <n v="2936"/>
    <x v="26"/>
    <d v="2022-05-25T00:00:00"/>
    <x v="3"/>
    <n v="2"/>
    <n v="400"/>
    <n v="800"/>
  </r>
  <r>
    <n v="1263"/>
    <x v="26"/>
    <d v="2022-12-29T00:00:00"/>
    <x v="5"/>
    <n v="4"/>
    <n v="1500"/>
    <n v="6000"/>
  </r>
  <r>
    <n v="1759"/>
    <x v="26"/>
    <d v="2022-09-04T00:00:00"/>
    <x v="4"/>
    <n v="5"/>
    <n v="150"/>
    <n v="750"/>
  </r>
  <r>
    <n v="2617"/>
    <x v="27"/>
    <d v="2022-02-12T00:00:00"/>
    <x v="3"/>
    <n v="2"/>
    <n v="400"/>
    <n v="800"/>
  </r>
  <r>
    <n v="2999"/>
    <x v="27"/>
    <d v="2022-02-25T00:00:00"/>
    <x v="1"/>
    <n v="3"/>
    <n v="500"/>
    <n v="1500"/>
  </r>
  <r>
    <n v="3056"/>
    <x v="27"/>
    <d v="2022-06-23T00:00:00"/>
    <x v="1"/>
    <n v="3"/>
    <n v="500"/>
    <n v="1500"/>
  </r>
  <r>
    <n v="2436"/>
    <x v="27"/>
    <d v="2022-09-04T00:00:00"/>
    <x v="5"/>
    <n v="1"/>
    <n v="1500"/>
    <n v="1500"/>
  </r>
  <r>
    <n v="2300"/>
    <x v="27"/>
    <d v="2022-09-29T00:00:00"/>
    <x v="0"/>
    <n v="4"/>
    <n v="600"/>
    <n v="2400"/>
  </r>
  <r>
    <n v="3199"/>
    <x v="27"/>
    <d v="2022-04-26T00:00:00"/>
    <x v="0"/>
    <n v="5"/>
    <n v="600"/>
    <n v="3000"/>
  </r>
  <r>
    <n v="1313"/>
    <x v="27"/>
    <d v="2022-12-22T00:00:00"/>
    <x v="4"/>
    <n v="1"/>
    <n v="150"/>
    <n v="150"/>
  </r>
  <r>
    <n v="2707"/>
    <x v="27"/>
    <d v="2022-12-28T00:00:00"/>
    <x v="4"/>
    <n v="5"/>
    <n v="150"/>
    <n v="750"/>
  </r>
  <r>
    <n v="2851"/>
    <x v="28"/>
    <d v="2022-02-28T00:00:00"/>
    <x v="5"/>
    <n v="5"/>
    <n v="1500"/>
    <n v="7500"/>
  </r>
  <r>
    <n v="3195"/>
    <x v="28"/>
    <d v="2022-06-18T00:00:00"/>
    <x v="5"/>
    <n v="2"/>
    <n v="1500"/>
    <n v="3000"/>
  </r>
  <r>
    <n v="2724"/>
    <x v="28"/>
    <d v="2022-09-17T00:00:00"/>
    <x v="2"/>
    <n v="1"/>
    <n v="1000"/>
    <n v="1000"/>
  </r>
  <r>
    <n v="1839"/>
    <x v="29"/>
    <d v="2022-03-14T00:00:00"/>
    <x v="2"/>
    <n v="4"/>
    <n v="1000"/>
    <n v="4000"/>
  </r>
  <r>
    <n v="2459"/>
    <x v="29"/>
    <d v="2022-11-29T00:00:00"/>
    <x v="0"/>
    <n v="3"/>
    <n v="600"/>
    <n v="1800"/>
  </r>
  <r>
    <n v="1396"/>
    <x v="29"/>
    <d v="2022-04-06T00:00:00"/>
    <x v="4"/>
    <n v="4"/>
    <n v="150"/>
    <n v="600"/>
  </r>
  <r>
    <n v="2050"/>
    <x v="30"/>
    <d v="2022-07-28T00:00:00"/>
    <x v="5"/>
    <n v="4"/>
    <n v="1500"/>
    <n v="6000"/>
  </r>
  <r>
    <n v="1895"/>
    <x v="30"/>
    <d v="2022-08-17T00:00:00"/>
    <x v="5"/>
    <n v="5"/>
    <n v="1500"/>
    <n v="7500"/>
  </r>
  <r>
    <n v="2452"/>
    <x v="30"/>
    <d v="2022-06-26T00:00:00"/>
    <x v="5"/>
    <n v="2"/>
    <n v="1500"/>
    <n v="3000"/>
  </r>
  <r>
    <n v="1337"/>
    <x v="30"/>
    <d v="2022-09-24T00:00:00"/>
    <x v="1"/>
    <n v="5"/>
    <n v="500"/>
    <n v="2500"/>
  </r>
  <r>
    <n v="1794"/>
    <x v="31"/>
    <d v="2022-11-26T00:00:00"/>
    <x v="1"/>
    <n v="4"/>
    <n v="500"/>
    <n v="2000"/>
  </r>
  <r>
    <n v="2032"/>
    <x v="31"/>
    <d v="2022-05-15T00:00:00"/>
    <x v="1"/>
    <n v="4"/>
    <n v="500"/>
    <n v="2000"/>
  </r>
  <r>
    <n v="2916"/>
    <x v="31"/>
    <d v="2022-02-04T00:00:00"/>
    <x v="4"/>
    <n v="4"/>
    <n v="150"/>
    <n v="600"/>
  </r>
  <r>
    <n v="2960"/>
    <x v="31"/>
    <d v="2022-07-06T00:00:00"/>
    <x v="1"/>
    <n v="5"/>
    <n v="500"/>
    <n v="2500"/>
  </r>
  <r>
    <n v="3430"/>
    <x v="31"/>
    <d v="2022-11-10T00:00:00"/>
    <x v="3"/>
    <n v="4"/>
    <n v="400"/>
    <n v="1600"/>
  </r>
  <r>
    <n v="2627"/>
    <x v="32"/>
    <d v="2022-06-01T00:00:00"/>
    <x v="3"/>
    <n v="1"/>
    <n v="400"/>
    <n v="400"/>
  </r>
  <r>
    <n v="1288"/>
    <x v="32"/>
    <d v="2022-04-17T00:00:00"/>
    <x v="0"/>
    <n v="2"/>
    <n v="600"/>
    <n v="1200"/>
  </r>
  <r>
    <n v="2521"/>
    <x v="32"/>
    <d v="2022-12-30T00:00:00"/>
    <x v="3"/>
    <n v="4"/>
    <n v="400"/>
    <n v="1600"/>
  </r>
  <r>
    <n v="2786"/>
    <x v="32"/>
    <d v="2022-09-21T00:00:00"/>
    <x v="5"/>
    <n v="2"/>
    <n v="1500"/>
    <n v="3000"/>
  </r>
  <r>
    <n v="2022"/>
    <x v="33"/>
    <d v="2022-06-01T00:00:00"/>
    <x v="1"/>
    <n v="4"/>
    <n v="500"/>
    <n v="2000"/>
  </r>
  <r>
    <n v="1592"/>
    <x v="33"/>
    <d v="2022-12-02T00:00:00"/>
    <x v="1"/>
    <n v="2"/>
    <n v="500"/>
    <n v="1000"/>
  </r>
  <r>
    <n v="1919"/>
    <x v="34"/>
    <d v="2022-03-24T00:00:00"/>
    <x v="0"/>
    <n v="5"/>
    <n v="600"/>
    <n v="3000"/>
  </r>
  <r>
    <n v="1858"/>
    <x v="34"/>
    <d v="2022-07-16T00:00:00"/>
    <x v="1"/>
    <n v="3"/>
    <n v="500"/>
    <n v="1500"/>
  </r>
  <r>
    <n v="1411"/>
    <x v="34"/>
    <d v="2022-12-15T00:00:00"/>
    <x v="1"/>
    <n v="2"/>
    <n v="500"/>
    <n v="1000"/>
  </r>
  <r>
    <n v="3408"/>
    <x v="35"/>
    <d v="2022-10-02T00:00:00"/>
    <x v="5"/>
    <n v="4"/>
    <n v="1500"/>
    <n v="6000"/>
  </r>
  <r>
    <n v="2054"/>
    <x v="35"/>
    <d v="2022-01-31T00:00:00"/>
    <x v="5"/>
    <n v="2"/>
    <n v="1500"/>
    <n v="3000"/>
  </r>
  <r>
    <n v="2390"/>
    <x v="35"/>
    <d v="2022-05-11T00:00:00"/>
    <x v="4"/>
    <n v="2"/>
    <n v="150"/>
    <n v="300"/>
  </r>
  <r>
    <n v="2410"/>
    <x v="35"/>
    <d v="2022-03-20T00:00:00"/>
    <x v="1"/>
    <n v="1"/>
    <n v="500"/>
    <n v="500"/>
  </r>
  <r>
    <n v="1068"/>
    <x v="35"/>
    <d v="2022-08-16T00:00:00"/>
    <x v="0"/>
    <n v="3"/>
    <n v="600"/>
    <n v="1800"/>
  </r>
  <r>
    <n v="1673"/>
    <x v="35"/>
    <d v="2022-03-25T00:00:00"/>
    <x v="4"/>
    <n v="3"/>
    <n v="150"/>
    <n v="450"/>
  </r>
  <r>
    <n v="1771"/>
    <x v="35"/>
    <d v="2022-04-03T00:00:00"/>
    <x v="2"/>
    <n v="3"/>
    <n v="1000"/>
    <n v="3000"/>
  </r>
  <r>
    <n v="1738"/>
    <x v="36"/>
    <d v="2022-01-02T00:00:00"/>
    <x v="2"/>
    <n v="4"/>
    <n v="1000"/>
    <n v="4000"/>
  </r>
  <r>
    <n v="1492"/>
    <x v="36"/>
    <d v="2022-08-07T00:00:00"/>
    <x v="4"/>
    <n v="4"/>
    <n v="150"/>
    <n v="600"/>
  </r>
  <r>
    <n v="2949"/>
    <x v="36"/>
    <d v="2022-04-01T00:00:00"/>
    <x v="5"/>
    <n v="5"/>
    <n v="1500"/>
    <n v="7500"/>
  </r>
  <r>
    <n v="2242"/>
    <x v="36"/>
    <d v="2022-09-22T00:00:00"/>
    <x v="2"/>
    <n v="3"/>
    <n v="1000"/>
    <n v="3000"/>
  </r>
  <r>
    <n v="1970"/>
    <x v="37"/>
    <d v="2022-02-03T00:00:00"/>
    <x v="1"/>
    <n v="2"/>
    <n v="500"/>
    <n v="1000"/>
  </r>
  <r>
    <n v="2136"/>
    <x v="37"/>
    <d v="2022-05-23T00:00:00"/>
    <x v="5"/>
    <n v="4"/>
    <n v="1500"/>
    <n v="6000"/>
  </r>
  <r>
    <n v="2254"/>
    <x v="37"/>
    <d v="2022-05-09T00:00:00"/>
    <x v="4"/>
    <n v="3"/>
    <n v="150"/>
    <n v="450"/>
  </r>
  <r>
    <n v="1084"/>
    <x v="37"/>
    <d v="2022-10-23T00:00:00"/>
    <x v="3"/>
    <n v="4"/>
    <n v="400"/>
    <n v="1600"/>
  </r>
  <r>
    <n v="3458"/>
    <x v="37"/>
    <d v="2022-10-08T00:00:00"/>
    <x v="1"/>
    <n v="2"/>
    <n v="500"/>
    <n v="1000"/>
  </r>
  <r>
    <n v="2524"/>
    <x v="38"/>
    <d v="2022-05-13T00:00:00"/>
    <x v="0"/>
    <n v="2"/>
    <n v="600"/>
    <n v="1200"/>
  </r>
  <r>
    <n v="2429"/>
    <x v="38"/>
    <d v="2022-08-11T00:00:00"/>
    <x v="2"/>
    <n v="3"/>
    <n v="1000"/>
    <n v="3000"/>
  </r>
  <r>
    <n v="2762"/>
    <x v="38"/>
    <d v="2022-06-21T00:00:00"/>
    <x v="2"/>
    <n v="3"/>
    <n v="1000"/>
    <n v="3000"/>
  </r>
  <r>
    <n v="1076"/>
    <x v="39"/>
    <d v="2022-04-13T00:00:00"/>
    <x v="4"/>
    <n v="1"/>
    <n v="150"/>
    <n v="150"/>
  </r>
  <r>
    <n v="2292"/>
    <x v="39"/>
    <d v="2022-04-07T00:00:00"/>
    <x v="3"/>
    <n v="1"/>
    <n v="400"/>
    <n v="400"/>
  </r>
  <r>
    <n v="1460"/>
    <x v="39"/>
    <d v="2022-06-25T00:00:00"/>
    <x v="1"/>
    <n v="2"/>
    <n v="500"/>
    <n v="1000"/>
  </r>
  <r>
    <n v="2142"/>
    <x v="39"/>
    <d v="2022-01-06T00:00:00"/>
    <x v="2"/>
    <n v="5"/>
    <n v="1000"/>
    <n v="5000"/>
  </r>
  <r>
    <n v="1227"/>
    <x v="39"/>
    <d v="2022-01-21T00:00:00"/>
    <x v="4"/>
    <n v="2"/>
    <n v="150"/>
    <n v="300"/>
  </r>
  <r>
    <n v="1250"/>
    <x v="40"/>
    <d v="2022-03-26T00:00:00"/>
    <x v="0"/>
    <n v="3"/>
    <n v="600"/>
    <n v="1800"/>
  </r>
  <r>
    <n v="1965"/>
    <x v="40"/>
    <d v="2022-08-16T00:00:00"/>
    <x v="5"/>
    <n v="5"/>
    <n v="1500"/>
    <n v="7500"/>
  </r>
  <r>
    <n v="1901"/>
    <x v="40"/>
    <d v="2022-11-08T00:00:00"/>
    <x v="4"/>
    <n v="3"/>
    <n v="150"/>
    <n v="450"/>
  </r>
  <r>
    <n v="3137"/>
    <x v="40"/>
    <d v="2022-10-19T00:00:00"/>
    <x v="4"/>
    <n v="2"/>
    <n v="150"/>
    <n v="300"/>
  </r>
  <r>
    <n v="1187"/>
    <x v="40"/>
    <d v="2022-06-21T00:00:00"/>
    <x v="4"/>
    <n v="5"/>
    <n v="150"/>
    <n v="750"/>
  </r>
  <r>
    <n v="1728"/>
    <x v="41"/>
    <d v="2022-03-07T00:00:00"/>
    <x v="2"/>
    <n v="4"/>
    <n v="1000"/>
    <n v="4000"/>
  </r>
  <r>
    <n v="1719"/>
    <x v="41"/>
    <d v="2022-07-11T00:00:00"/>
    <x v="2"/>
    <n v="2"/>
    <n v="1000"/>
    <n v="2000"/>
  </r>
  <r>
    <n v="2206"/>
    <x v="41"/>
    <d v="2022-09-24T00:00:00"/>
    <x v="2"/>
    <n v="2"/>
    <n v="1000"/>
    <n v="2000"/>
  </r>
  <r>
    <n v="2291"/>
    <x v="41"/>
    <d v="2022-09-03T00:00:00"/>
    <x v="0"/>
    <n v="3"/>
    <n v="600"/>
    <n v="1800"/>
  </r>
  <r>
    <n v="2009"/>
    <x v="41"/>
    <d v="2022-12-06T00:00:00"/>
    <x v="4"/>
    <n v="5"/>
    <n v="150"/>
    <n v="750"/>
  </r>
  <r>
    <n v="3262"/>
    <x v="41"/>
    <d v="2022-07-12T00:00:00"/>
    <x v="0"/>
    <n v="5"/>
    <n v="600"/>
    <n v="3000"/>
  </r>
  <r>
    <n v="2766"/>
    <x v="41"/>
    <d v="2022-08-10T00:00:00"/>
    <x v="5"/>
    <n v="4"/>
    <n v="1500"/>
    <n v="6000"/>
  </r>
  <r>
    <n v="3282"/>
    <x v="42"/>
    <d v="2022-08-19T00:00:00"/>
    <x v="0"/>
    <n v="5"/>
    <n v="600"/>
    <n v="3000"/>
  </r>
  <r>
    <n v="1524"/>
    <x v="42"/>
    <d v="2022-11-14T00:00:00"/>
    <x v="0"/>
    <n v="5"/>
    <n v="600"/>
    <n v="3000"/>
  </r>
  <r>
    <n v="2232"/>
    <x v="42"/>
    <d v="2022-06-05T00:00:00"/>
    <x v="2"/>
    <n v="1"/>
    <n v="1000"/>
    <n v="1000"/>
  </r>
  <r>
    <n v="1971"/>
    <x v="42"/>
    <d v="2022-07-11T00:00:00"/>
    <x v="3"/>
    <n v="2"/>
    <n v="400"/>
    <n v="800"/>
  </r>
  <r>
    <n v="1790"/>
    <x v="42"/>
    <d v="2022-11-02T00:00:00"/>
    <x v="5"/>
    <n v="4"/>
    <n v="1500"/>
    <n v="6000"/>
  </r>
  <r>
    <n v="2181"/>
    <x v="43"/>
    <d v="2022-05-05T00:00:00"/>
    <x v="1"/>
    <n v="2"/>
    <n v="500"/>
    <n v="1000"/>
  </r>
  <r>
    <n v="1261"/>
    <x v="43"/>
    <d v="2022-05-15T00:00:00"/>
    <x v="3"/>
    <n v="5"/>
    <n v="400"/>
    <n v="2000"/>
  </r>
  <r>
    <n v="1981"/>
    <x v="43"/>
    <d v="2022-11-16T00:00:00"/>
    <x v="4"/>
    <n v="1"/>
    <n v="150"/>
    <n v="150"/>
  </r>
  <r>
    <n v="1980"/>
    <x v="43"/>
    <d v="2022-08-20T00:00:00"/>
    <x v="3"/>
    <n v="5"/>
    <n v="400"/>
    <n v="2000"/>
  </r>
  <r>
    <n v="3230"/>
    <x v="43"/>
    <d v="2022-03-09T00:00:00"/>
    <x v="2"/>
    <n v="1"/>
    <n v="1000"/>
    <n v="1000"/>
  </r>
  <r>
    <n v="1775"/>
    <x v="43"/>
    <d v="2022-10-23T00:00:00"/>
    <x v="4"/>
    <n v="5"/>
    <n v="150"/>
    <n v="750"/>
  </r>
  <r>
    <n v="2383"/>
    <x v="43"/>
    <d v="2022-08-16T00:00:00"/>
    <x v="1"/>
    <n v="1"/>
    <n v="500"/>
    <n v="500"/>
  </r>
  <r>
    <n v="1253"/>
    <x v="43"/>
    <d v="2022-08-23T00:00:00"/>
    <x v="2"/>
    <n v="3"/>
    <n v="1000"/>
    <n v="3000"/>
  </r>
  <r>
    <n v="1108"/>
    <x v="43"/>
    <d v="2022-05-20T00:00:00"/>
    <x v="2"/>
    <n v="2"/>
    <n v="1000"/>
    <n v="2000"/>
  </r>
  <r>
    <n v="1020"/>
    <x v="44"/>
    <d v="2022-02-08T00:00:00"/>
    <x v="3"/>
    <n v="5"/>
    <n v="400"/>
    <n v="2000"/>
  </r>
  <r>
    <n v="1148"/>
    <x v="44"/>
    <d v="2022-12-31T00:00:00"/>
    <x v="3"/>
    <n v="4"/>
    <n v="400"/>
    <n v="1600"/>
  </r>
  <r>
    <n v="1117"/>
    <x v="44"/>
    <d v="2022-03-20T00:00:00"/>
    <x v="2"/>
    <n v="2"/>
    <n v="1000"/>
    <n v="2000"/>
  </r>
  <r>
    <n v="2376"/>
    <x v="44"/>
    <d v="2022-09-09T00:00:00"/>
    <x v="3"/>
    <n v="3"/>
    <n v="400"/>
    <n v="1200"/>
  </r>
  <r>
    <n v="1680"/>
    <x v="45"/>
    <d v="2022-09-28T00:00:00"/>
    <x v="2"/>
    <n v="1"/>
    <n v="1000"/>
    <n v="1000"/>
  </r>
  <r>
    <n v="3254"/>
    <x v="45"/>
    <d v="2022-09-26T00:00:00"/>
    <x v="0"/>
    <n v="2"/>
    <n v="600"/>
    <n v="1200"/>
  </r>
  <r>
    <n v="3332"/>
    <x v="46"/>
    <d v="2022-12-09T00:00:00"/>
    <x v="5"/>
    <n v="5"/>
    <n v="1500"/>
    <n v="7500"/>
  </r>
  <r>
    <n v="1942"/>
    <x v="46"/>
    <d v="2022-07-04T00:00:00"/>
    <x v="2"/>
    <n v="3"/>
    <n v="1000"/>
    <n v="3000"/>
  </r>
  <r>
    <n v="3210"/>
    <x v="47"/>
    <d v="2022-09-01T00:00:00"/>
    <x v="1"/>
    <n v="1"/>
    <n v="500"/>
    <n v="500"/>
  </r>
  <r>
    <n v="3265"/>
    <x v="47"/>
    <d v="2022-09-05T00:00:00"/>
    <x v="3"/>
    <n v="5"/>
    <n v="400"/>
    <n v="2000"/>
  </r>
  <r>
    <n v="1040"/>
    <x v="48"/>
    <d v="2022-07-10T00:00:00"/>
    <x v="2"/>
    <n v="1"/>
    <n v="1000"/>
    <n v="1000"/>
  </r>
  <r>
    <n v="3222"/>
    <x v="48"/>
    <d v="2022-05-24T00:00:00"/>
    <x v="5"/>
    <n v="1"/>
    <n v="1500"/>
    <n v="1500"/>
  </r>
  <r>
    <n v="1286"/>
    <x v="48"/>
    <d v="2022-05-15T00:00:00"/>
    <x v="3"/>
    <n v="3"/>
    <n v="400"/>
    <n v="1200"/>
  </r>
  <r>
    <n v="3309"/>
    <x v="48"/>
    <d v="2022-02-02T00:00:00"/>
    <x v="2"/>
    <n v="2"/>
    <n v="1000"/>
    <n v="2000"/>
  </r>
  <r>
    <n v="1026"/>
    <x v="48"/>
    <d v="2022-04-23T00:00:00"/>
    <x v="1"/>
    <n v="2"/>
    <n v="500"/>
    <n v="1000"/>
  </r>
  <r>
    <n v="3208"/>
    <x v="49"/>
    <d v="2022-07-25T00:00:00"/>
    <x v="0"/>
    <n v="1"/>
    <n v="600"/>
    <n v="600"/>
  </r>
  <r>
    <n v="1509"/>
    <x v="49"/>
    <d v="2022-09-06T00:00:00"/>
    <x v="2"/>
    <n v="2"/>
    <n v="1000"/>
    <n v="2000"/>
  </r>
  <r>
    <n v="2855"/>
    <x v="49"/>
    <d v="2022-04-25T00:00:00"/>
    <x v="5"/>
    <n v="3"/>
    <n v="1500"/>
    <n v="4500"/>
  </r>
  <r>
    <n v="1015"/>
    <x v="49"/>
    <d v="2022-11-19T00:00:00"/>
    <x v="0"/>
    <n v="3"/>
    <n v="600"/>
    <n v="1800"/>
  </r>
  <r>
    <n v="1593"/>
    <x v="49"/>
    <d v="2022-07-24T00:00:00"/>
    <x v="1"/>
    <n v="3"/>
    <n v="500"/>
    <n v="1500"/>
  </r>
  <r>
    <n v="2505"/>
    <x v="49"/>
    <d v="2022-06-04T00:00:00"/>
    <x v="1"/>
    <n v="3"/>
    <n v="500"/>
    <n v="1500"/>
  </r>
  <r>
    <n v="3105"/>
    <x v="50"/>
    <d v="2022-11-17T00:00:00"/>
    <x v="5"/>
    <n v="5"/>
    <n v="1500"/>
    <n v="7500"/>
  </r>
  <r>
    <n v="2522"/>
    <x v="50"/>
    <d v="2022-12-29T00:00:00"/>
    <x v="4"/>
    <n v="4"/>
    <n v="150"/>
    <n v="600"/>
  </r>
  <r>
    <n v="1948"/>
    <x v="50"/>
    <d v="2022-06-08T00:00:00"/>
    <x v="2"/>
    <n v="5"/>
    <n v="1000"/>
    <n v="5000"/>
  </r>
  <r>
    <n v="1019"/>
    <x v="51"/>
    <d v="2022-09-12T00:00:00"/>
    <x v="3"/>
    <n v="4"/>
    <n v="400"/>
    <n v="1600"/>
  </r>
  <r>
    <n v="1576"/>
    <x v="51"/>
    <d v="2022-02-18T00:00:00"/>
    <x v="4"/>
    <n v="3"/>
    <n v="150"/>
    <n v="450"/>
  </r>
  <r>
    <n v="1469"/>
    <x v="51"/>
    <d v="2022-11-24T00:00:00"/>
    <x v="1"/>
    <n v="2"/>
    <n v="500"/>
    <n v="1000"/>
  </r>
  <r>
    <n v="1077"/>
    <x v="51"/>
    <d v="2022-06-18T00:00:00"/>
    <x v="5"/>
    <n v="5"/>
    <n v="1500"/>
    <n v="7500"/>
  </r>
  <r>
    <n v="3212"/>
    <x v="52"/>
    <d v="2022-11-20T00:00:00"/>
    <x v="5"/>
    <n v="4"/>
    <n v="1500"/>
    <n v="6000"/>
  </r>
  <r>
    <n v="1569"/>
    <x v="52"/>
    <d v="2022-01-11T00:00:00"/>
    <x v="0"/>
    <n v="5"/>
    <n v="600"/>
    <n v="3000"/>
  </r>
  <r>
    <n v="2384"/>
    <x v="52"/>
    <d v="2022-04-07T00:00:00"/>
    <x v="4"/>
    <n v="1"/>
    <n v="150"/>
    <n v="150"/>
  </r>
  <r>
    <n v="3034"/>
    <x v="52"/>
    <d v="2022-09-14T00:00:00"/>
    <x v="2"/>
    <n v="5"/>
    <n v="1000"/>
    <n v="5000"/>
  </r>
  <r>
    <n v="1106"/>
    <x v="53"/>
    <d v="2022-02-17T00:00:00"/>
    <x v="1"/>
    <n v="4"/>
    <n v="500"/>
    <n v="2000"/>
  </r>
  <r>
    <n v="3091"/>
    <x v="53"/>
    <d v="2022-12-08T00:00:00"/>
    <x v="5"/>
    <n v="5"/>
    <n v="1500"/>
    <n v="7500"/>
  </r>
  <r>
    <n v="1009"/>
    <x v="53"/>
    <d v="2022-10-03T00:00:00"/>
    <x v="2"/>
    <n v="1"/>
    <n v="1000"/>
    <n v="1000"/>
  </r>
  <r>
    <n v="1229"/>
    <x v="53"/>
    <d v="2022-08-09T00:00:00"/>
    <x v="4"/>
    <n v="4"/>
    <n v="150"/>
    <n v="600"/>
  </r>
  <r>
    <n v="2594"/>
    <x v="54"/>
    <d v="2022-12-13T00:00:00"/>
    <x v="0"/>
    <n v="5"/>
    <n v="600"/>
    <n v="3000"/>
  </r>
  <r>
    <n v="3363"/>
    <x v="54"/>
    <d v="2022-02-08T00:00:00"/>
    <x v="5"/>
    <n v="3"/>
    <n v="1500"/>
    <n v="4500"/>
  </r>
  <r>
    <n v="3062"/>
    <x v="54"/>
    <d v="2022-02-28T00:00:00"/>
    <x v="2"/>
    <n v="1"/>
    <n v="1000"/>
    <n v="1000"/>
  </r>
  <r>
    <n v="1892"/>
    <x v="54"/>
    <d v="2022-04-13T00:00:00"/>
    <x v="1"/>
    <n v="1"/>
    <n v="500"/>
    <n v="500"/>
  </r>
  <r>
    <n v="2566"/>
    <x v="54"/>
    <d v="2022-08-13T00:00:00"/>
    <x v="1"/>
    <n v="3"/>
    <n v="500"/>
    <n v="1500"/>
  </r>
  <r>
    <n v="1660"/>
    <x v="54"/>
    <d v="2022-12-17T00:00:00"/>
    <x v="3"/>
    <n v="4"/>
    <n v="400"/>
    <n v="1600"/>
  </r>
  <r>
    <n v="2438"/>
    <x v="55"/>
    <d v="2022-05-12T00:00:00"/>
    <x v="4"/>
    <n v="2"/>
    <n v="150"/>
    <n v="300"/>
  </r>
  <r>
    <n v="2907"/>
    <x v="55"/>
    <d v="2022-01-27T00:00:00"/>
    <x v="2"/>
    <n v="1"/>
    <n v="1000"/>
    <n v="1000"/>
  </r>
  <r>
    <n v="3355"/>
    <x v="55"/>
    <d v="2022-12-14T00:00:00"/>
    <x v="4"/>
    <n v="3"/>
    <n v="150"/>
    <n v="450"/>
  </r>
  <r>
    <n v="1732"/>
    <x v="56"/>
    <d v="2022-07-13T00:00:00"/>
    <x v="5"/>
    <n v="3"/>
    <n v="1500"/>
    <n v="4500"/>
  </r>
  <r>
    <n v="1681"/>
    <x v="56"/>
    <d v="2022-10-17T00:00:00"/>
    <x v="4"/>
    <n v="4"/>
    <n v="150"/>
    <n v="600"/>
  </r>
  <r>
    <n v="1884"/>
    <x v="56"/>
    <d v="2022-05-24T00:00:00"/>
    <x v="4"/>
    <n v="5"/>
    <n v="150"/>
    <n v="750"/>
  </r>
  <r>
    <n v="1118"/>
    <x v="57"/>
    <d v="2022-05-22T00:00:00"/>
    <x v="5"/>
    <n v="4"/>
    <n v="1500"/>
    <n v="6000"/>
  </r>
  <r>
    <n v="1001"/>
    <x v="57"/>
    <d v="2022-04-22T00:00:00"/>
    <x v="1"/>
    <n v="4"/>
    <n v="500"/>
    <n v="2000"/>
  </r>
  <r>
    <n v="2177"/>
    <x v="57"/>
    <d v="2022-11-26T00:00:00"/>
    <x v="0"/>
    <n v="1"/>
    <n v="600"/>
    <n v="600"/>
  </r>
  <r>
    <n v="3382"/>
    <x v="57"/>
    <d v="2022-07-22T00:00:00"/>
    <x v="0"/>
    <n v="5"/>
    <n v="600"/>
    <n v="3000"/>
  </r>
  <r>
    <n v="1365"/>
    <x v="58"/>
    <d v="2022-12-06T00:00:00"/>
    <x v="4"/>
    <n v="1"/>
    <n v="150"/>
    <n v="150"/>
  </r>
  <r>
    <n v="3478"/>
    <x v="58"/>
    <d v="2022-03-11T00:00:00"/>
    <x v="1"/>
    <n v="3"/>
    <n v="500"/>
    <n v="1500"/>
  </r>
  <r>
    <n v="2313"/>
    <x v="58"/>
    <d v="2022-06-20T00:00:00"/>
    <x v="4"/>
    <n v="1"/>
    <n v="150"/>
    <n v="150"/>
  </r>
  <r>
    <n v="1273"/>
    <x v="58"/>
    <d v="2022-05-02T00:00:00"/>
    <x v="0"/>
    <n v="2"/>
    <n v="600"/>
    <n v="1200"/>
  </r>
  <r>
    <n v="1330"/>
    <x v="58"/>
    <d v="2022-08-30T00:00:00"/>
    <x v="3"/>
    <n v="5"/>
    <n v="400"/>
    <n v="2000"/>
  </r>
  <r>
    <n v="2017"/>
    <x v="58"/>
    <d v="2022-12-05T00:00:00"/>
    <x v="2"/>
    <n v="1"/>
    <n v="1000"/>
    <n v="1000"/>
  </r>
  <r>
    <n v="2846"/>
    <x v="58"/>
    <d v="2022-12-14T00:00:00"/>
    <x v="3"/>
    <n v="1"/>
    <n v="400"/>
    <n v="400"/>
  </r>
  <r>
    <n v="1758"/>
    <x v="59"/>
    <d v="2022-09-11T00:00:00"/>
    <x v="3"/>
    <n v="1"/>
    <n v="400"/>
    <n v="400"/>
  </r>
  <r>
    <n v="1297"/>
    <x v="59"/>
    <d v="2022-06-22T00:00:00"/>
    <x v="5"/>
    <n v="3"/>
    <n v="1500"/>
    <n v="4500"/>
  </r>
  <r>
    <n v="2114"/>
    <x v="59"/>
    <d v="2022-11-06T00:00:00"/>
    <x v="0"/>
    <n v="4"/>
    <n v="600"/>
    <n v="2400"/>
  </r>
  <r>
    <n v="2279"/>
    <x v="59"/>
    <d v="2022-11-11T00:00:00"/>
    <x v="5"/>
    <n v="4"/>
    <n v="1500"/>
    <n v="6000"/>
  </r>
  <r>
    <n v="3006"/>
    <x v="60"/>
    <d v="2022-06-01T00:00:00"/>
    <x v="1"/>
    <n v="2"/>
    <n v="500"/>
    <n v="1000"/>
  </r>
  <r>
    <n v="1358"/>
    <x v="60"/>
    <d v="2022-11-21T00:00:00"/>
    <x v="3"/>
    <n v="3"/>
    <n v="400"/>
    <n v="1200"/>
  </r>
  <r>
    <n v="3099"/>
    <x v="60"/>
    <d v="2022-06-21T00:00:00"/>
    <x v="5"/>
    <n v="5"/>
    <n v="1500"/>
    <n v="7500"/>
  </r>
  <r>
    <n v="1961"/>
    <x v="60"/>
    <d v="2022-01-26T00:00:00"/>
    <x v="5"/>
    <n v="2"/>
    <n v="1500"/>
    <n v="3000"/>
  </r>
  <r>
    <n v="1753"/>
    <x v="60"/>
    <d v="2022-10-08T00:00:00"/>
    <x v="0"/>
    <n v="2"/>
    <n v="600"/>
    <n v="1200"/>
  </r>
  <r>
    <n v="2834"/>
    <x v="60"/>
    <d v="2022-10-08T00:00:00"/>
    <x v="1"/>
    <n v="1"/>
    <n v="500"/>
    <n v="500"/>
  </r>
  <r>
    <n v="2557"/>
    <x v="60"/>
    <d v="2022-01-29T00:00:00"/>
    <x v="2"/>
    <n v="3"/>
    <n v="1000"/>
    <n v="3000"/>
  </r>
  <r>
    <n v="1834"/>
    <x v="61"/>
    <d v="2022-07-10T00:00:00"/>
    <x v="0"/>
    <n v="5"/>
    <n v="600"/>
    <n v="3000"/>
  </r>
  <r>
    <n v="1034"/>
    <x v="61"/>
    <d v="2022-09-19T00:00:00"/>
    <x v="1"/>
    <n v="3"/>
    <n v="500"/>
    <n v="1500"/>
  </r>
  <r>
    <n v="2547"/>
    <x v="61"/>
    <d v="2022-12-13T00:00:00"/>
    <x v="3"/>
    <n v="2"/>
    <n v="400"/>
    <n v="800"/>
  </r>
  <r>
    <n v="2672"/>
    <x v="61"/>
    <d v="2022-06-20T00:00:00"/>
    <x v="3"/>
    <n v="3"/>
    <n v="400"/>
    <n v="1200"/>
  </r>
  <r>
    <n v="2143"/>
    <x v="61"/>
    <d v="2022-10-18T00:00:00"/>
    <x v="0"/>
    <n v="5"/>
    <n v="600"/>
    <n v="3000"/>
  </r>
  <r>
    <n v="1377"/>
    <x v="61"/>
    <d v="2022-07-09T00:00:00"/>
    <x v="0"/>
    <n v="5"/>
    <n v="600"/>
    <n v="3000"/>
  </r>
  <r>
    <n v="2277"/>
    <x v="62"/>
    <d v="2022-05-15T00:00:00"/>
    <x v="4"/>
    <n v="5"/>
    <n v="150"/>
    <n v="750"/>
  </r>
  <r>
    <n v="1630"/>
    <x v="62"/>
    <d v="2022-04-05T00:00:00"/>
    <x v="2"/>
    <n v="4"/>
    <n v="1000"/>
    <n v="4000"/>
  </r>
  <r>
    <n v="2990"/>
    <x v="62"/>
    <d v="2022-09-24T00:00:00"/>
    <x v="1"/>
    <n v="1"/>
    <n v="500"/>
    <n v="500"/>
  </r>
  <r>
    <n v="1713"/>
    <x v="62"/>
    <d v="2022-08-29T00:00:00"/>
    <x v="3"/>
    <n v="1"/>
    <n v="400"/>
    <n v="400"/>
  </r>
  <r>
    <n v="1802"/>
    <x v="62"/>
    <d v="2022-09-09T00:00:00"/>
    <x v="5"/>
    <n v="1"/>
    <n v="1500"/>
    <n v="1500"/>
  </r>
  <r>
    <n v="3316"/>
    <x v="63"/>
    <d v="2022-11-02T00:00:00"/>
    <x v="5"/>
    <n v="2"/>
    <n v="1500"/>
    <n v="3000"/>
  </r>
  <r>
    <n v="1277"/>
    <x v="63"/>
    <d v="2022-09-02T00:00:00"/>
    <x v="0"/>
    <n v="1"/>
    <n v="600"/>
    <n v="600"/>
  </r>
  <r>
    <n v="2444"/>
    <x v="63"/>
    <d v="2022-10-07T00:00:00"/>
    <x v="4"/>
    <n v="2"/>
    <n v="150"/>
    <n v="300"/>
  </r>
  <r>
    <n v="1201"/>
    <x v="63"/>
    <d v="2022-06-10T00:00:00"/>
    <x v="4"/>
    <n v="4"/>
    <n v="150"/>
    <n v="600"/>
  </r>
  <r>
    <n v="2156"/>
    <x v="63"/>
    <d v="2022-10-19T00:00:00"/>
    <x v="4"/>
    <n v="4"/>
    <n v="150"/>
    <n v="600"/>
  </r>
  <r>
    <n v="2274"/>
    <x v="63"/>
    <d v="2022-06-22T00:00:00"/>
    <x v="0"/>
    <n v="1"/>
    <n v="600"/>
    <n v="600"/>
  </r>
  <r>
    <n v="1095"/>
    <x v="63"/>
    <d v="2022-06-12T00:00:00"/>
    <x v="4"/>
    <n v="2"/>
    <n v="150"/>
    <n v="300"/>
  </r>
  <r>
    <n v="2486"/>
    <x v="64"/>
    <d v="2022-03-03T00:00:00"/>
    <x v="4"/>
    <n v="1"/>
    <n v="150"/>
    <n v="150"/>
  </r>
  <r>
    <n v="2434"/>
    <x v="64"/>
    <d v="2022-08-21T00:00:00"/>
    <x v="1"/>
    <n v="2"/>
    <n v="500"/>
    <n v="1000"/>
  </r>
  <r>
    <n v="1238"/>
    <x v="65"/>
    <d v="2022-06-27T00:00:00"/>
    <x v="0"/>
    <n v="3"/>
    <n v="600"/>
    <n v="1800"/>
  </r>
  <r>
    <n v="1316"/>
    <x v="66"/>
    <d v="2022-02-18T00:00:00"/>
    <x v="4"/>
    <n v="2"/>
    <n v="150"/>
    <n v="300"/>
  </r>
  <r>
    <n v="2772"/>
    <x v="66"/>
    <d v="2022-06-24T00:00:00"/>
    <x v="3"/>
    <n v="3"/>
    <n v="400"/>
    <n v="1200"/>
  </r>
  <r>
    <n v="2898"/>
    <x v="66"/>
    <d v="2022-06-30T00:00:00"/>
    <x v="5"/>
    <n v="4"/>
    <n v="1500"/>
    <n v="6000"/>
  </r>
  <r>
    <n v="2362"/>
    <x v="66"/>
    <d v="2022-11-06T00:00:00"/>
    <x v="3"/>
    <n v="3"/>
    <n v="400"/>
    <n v="1200"/>
  </r>
  <r>
    <n v="1097"/>
    <x v="66"/>
    <d v="2022-08-29T00:00:00"/>
    <x v="0"/>
    <n v="4"/>
    <n v="600"/>
    <n v="2400"/>
  </r>
  <r>
    <n v="2125"/>
    <x v="67"/>
    <d v="2022-02-03T00:00:00"/>
    <x v="2"/>
    <n v="2"/>
    <n v="1000"/>
    <n v="2000"/>
  </r>
  <r>
    <n v="1115"/>
    <x v="67"/>
    <d v="2022-08-19T00:00:00"/>
    <x v="0"/>
    <n v="3"/>
    <n v="600"/>
    <n v="1800"/>
  </r>
  <r>
    <n v="3068"/>
    <x v="67"/>
    <d v="2022-01-15T00:00:00"/>
    <x v="2"/>
    <n v="4"/>
    <n v="1000"/>
    <n v="4000"/>
  </r>
  <r>
    <n v="3187"/>
    <x v="67"/>
    <d v="2022-02-03T00:00:00"/>
    <x v="1"/>
    <n v="5"/>
    <n v="500"/>
    <n v="2500"/>
  </r>
  <r>
    <n v="2073"/>
    <x v="67"/>
    <d v="2022-06-29T00:00:00"/>
    <x v="4"/>
    <n v="3"/>
    <n v="150"/>
    <n v="450"/>
  </r>
  <r>
    <n v="1178"/>
    <x v="67"/>
    <d v="2022-12-28T00:00:00"/>
    <x v="1"/>
    <n v="1"/>
    <n v="500"/>
    <n v="500"/>
  </r>
  <r>
    <n v="3098"/>
    <x v="67"/>
    <d v="2022-02-17T00:00:00"/>
    <x v="0"/>
    <n v="2"/>
    <n v="600"/>
    <n v="1200"/>
  </r>
  <r>
    <n v="1676"/>
    <x v="67"/>
    <d v="2022-09-27T00:00:00"/>
    <x v="3"/>
    <n v="5"/>
    <n v="400"/>
    <n v="2000"/>
  </r>
  <r>
    <n v="1144"/>
    <x v="67"/>
    <d v="2022-07-11T00:00:00"/>
    <x v="2"/>
    <n v="2"/>
    <n v="1000"/>
    <n v="2000"/>
  </r>
  <r>
    <n v="2030"/>
    <x v="68"/>
    <d v="2022-04-02T00:00:00"/>
    <x v="1"/>
    <n v="5"/>
    <n v="500"/>
    <n v="2500"/>
  </r>
  <r>
    <n v="2331"/>
    <x v="68"/>
    <d v="2022-12-08T00:00:00"/>
    <x v="5"/>
    <n v="1"/>
    <n v="1500"/>
    <n v="1500"/>
  </r>
  <r>
    <n v="2209"/>
    <x v="68"/>
    <d v="2022-08-17T00:00:00"/>
    <x v="4"/>
    <n v="1"/>
    <n v="150"/>
    <n v="150"/>
  </r>
  <r>
    <n v="1584"/>
    <x v="68"/>
    <d v="2022-06-13T00:00:00"/>
    <x v="4"/>
    <n v="5"/>
    <n v="150"/>
    <n v="750"/>
  </r>
  <r>
    <n v="1636"/>
    <x v="68"/>
    <d v="2022-06-07T00:00:00"/>
    <x v="3"/>
    <n v="5"/>
    <n v="400"/>
    <n v="2000"/>
  </r>
  <r>
    <n v="1889"/>
    <x v="69"/>
    <d v="2022-07-08T00:00:00"/>
    <x v="4"/>
    <n v="4"/>
    <n v="150"/>
    <n v="600"/>
  </r>
  <r>
    <n v="2875"/>
    <x v="69"/>
    <d v="2022-07-05T00:00:00"/>
    <x v="2"/>
    <n v="2"/>
    <n v="1000"/>
    <n v="2000"/>
  </r>
  <r>
    <n v="2140"/>
    <x v="69"/>
    <d v="2022-10-01T00:00:00"/>
    <x v="5"/>
    <n v="1"/>
    <n v="1500"/>
    <n v="1500"/>
  </r>
  <r>
    <n v="2419"/>
    <x v="69"/>
    <d v="2022-09-05T00:00:00"/>
    <x v="2"/>
    <n v="2"/>
    <n v="1000"/>
    <n v="2000"/>
  </r>
  <r>
    <n v="2273"/>
    <x v="69"/>
    <d v="2022-09-24T00:00:00"/>
    <x v="1"/>
    <n v="5"/>
    <n v="500"/>
    <n v="2500"/>
  </r>
  <r>
    <n v="2162"/>
    <x v="70"/>
    <d v="2022-04-06T00:00:00"/>
    <x v="5"/>
    <n v="2"/>
    <n v="1500"/>
    <n v="3000"/>
  </r>
  <r>
    <n v="2392"/>
    <x v="70"/>
    <d v="2022-03-31T00:00:00"/>
    <x v="1"/>
    <n v="2"/>
    <n v="500"/>
    <n v="1000"/>
  </r>
  <r>
    <n v="3065"/>
    <x v="71"/>
    <d v="2022-12-25T00:00:00"/>
    <x v="2"/>
    <n v="4"/>
    <n v="1000"/>
    <n v="4000"/>
  </r>
  <r>
    <n v="1572"/>
    <x v="71"/>
    <d v="2022-10-12T00:00:00"/>
    <x v="4"/>
    <n v="4"/>
    <n v="150"/>
    <n v="600"/>
  </r>
  <r>
    <n v="1733"/>
    <x v="71"/>
    <d v="2022-12-16T00:00:00"/>
    <x v="2"/>
    <n v="3"/>
    <n v="1000"/>
    <n v="3000"/>
  </r>
  <r>
    <n v="3036"/>
    <x v="72"/>
    <d v="2022-04-24T00:00:00"/>
    <x v="5"/>
    <n v="1"/>
    <n v="1500"/>
    <n v="1500"/>
  </r>
  <r>
    <n v="2093"/>
    <x v="72"/>
    <d v="2022-06-17T00:00:00"/>
    <x v="3"/>
    <n v="5"/>
    <n v="400"/>
    <n v="2000"/>
  </r>
  <r>
    <n v="3116"/>
    <x v="72"/>
    <d v="2022-12-29T00:00:00"/>
    <x v="5"/>
    <n v="4"/>
    <n v="1500"/>
    <n v="6000"/>
  </r>
  <r>
    <n v="3164"/>
    <x v="72"/>
    <d v="2022-05-15T00:00:00"/>
    <x v="0"/>
    <n v="5"/>
    <n v="600"/>
    <n v="3000"/>
  </r>
  <r>
    <n v="3130"/>
    <x v="72"/>
    <d v="2022-01-26T00:00:00"/>
    <x v="3"/>
    <n v="4"/>
    <n v="400"/>
    <n v="1600"/>
  </r>
  <r>
    <n v="3176"/>
    <x v="72"/>
    <d v="2022-12-13T00:00:00"/>
    <x v="1"/>
    <n v="2"/>
    <n v="500"/>
    <n v="1000"/>
  </r>
  <r>
    <n v="1762"/>
    <x v="72"/>
    <d v="2022-06-30T00:00:00"/>
    <x v="2"/>
    <n v="5"/>
    <n v="1000"/>
    <n v="5000"/>
  </r>
  <r>
    <n v="3278"/>
    <x v="73"/>
    <d v="2022-07-06T00:00:00"/>
    <x v="0"/>
    <n v="3"/>
    <n v="600"/>
    <n v="1800"/>
  </r>
  <r>
    <n v="2900"/>
    <x v="73"/>
    <d v="2022-02-01T00:00:00"/>
    <x v="4"/>
    <n v="5"/>
    <n v="150"/>
    <n v="750"/>
  </r>
  <r>
    <n v="1165"/>
    <x v="73"/>
    <d v="2022-04-28T00:00:00"/>
    <x v="3"/>
    <n v="3"/>
    <n v="400"/>
    <n v="1200"/>
  </r>
  <r>
    <n v="1206"/>
    <x v="73"/>
    <d v="2022-06-28T00:00:00"/>
    <x v="0"/>
    <n v="3"/>
    <n v="600"/>
    <n v="1800"/>
  </r>
  <r>
    <n v="1419"/>
    <x v="73"/>
    <d v="2022-12-06T00:00:00"/>
    <x v="4"/>
    <n v="4"/>
    <n v="150"/>
    <n v="600"/>
  </r>
  <r>
    <n v="3224"/>
    <x v="73"/>
    <d v="2022-09-12T00:00:00"/>
    <x v="5"/>
    <n v="1"/>
    <n v="1500"/>
    <n v="1500"/>
  </r>
  <r>
    <n v="3267"/>
    <x v="74"/>
    <d v="2022-11-26T00:00:00"/>
    <x v="4"/>
    <n v="4"/>
    <n v="150"/>
    <n v="600"/>
  </r>
  <r>
    <n v="1147"/>
    <x v="74"/>
    <d v="2022-06-28T00:00:00"/>
    <x v="2"/>
    <n v="1"/>
    <n v="1000"/>
    <n v="1000"/>
  </r>
  <r>
    <n v="3066"/>
    <x v="75"/>
    <d v="2022-11-27T00:00:00"/>
    <x v="5"/>
    <n v="2"/>
    <n v="1500"/>
    <n v="3000"/>
  </r>
  <r>
    <n v="1878"/>
    <x v="75"/>
    <d v="2022-10-15T00:00:00"/>
    <x v="0"/>
    <n v="4"/>
    <n v="600"/>
    <n v="2400"/>
  </r>
  <r>
    <n v="1653"/>
    <x v="76"/>
    <d v="2022-05-06T00:00:00"/>
    <x v="1"/>
    <n v="4"/>
    <n v="500"/>
    <n v="2000"/>
  </r>
  <r>
    <n v="3333"/>
    <x v="76"/>
    <d v="2022-04-26T00:00:00"/>
    <x v="3"/>
    <n v="4"/>
    <n v="400"/>
    <n v="1600"/>
  </r>
  <r>
    <n v="1045"/>
    <x v="76"/>
    <d v="2022-01-15T00:00:00"/>
    <x v="4"/>
    <n v="3"/>
    <n v="150"/>
    <n v="450"/>
  </r>
  <r>
    <n v="2751"/>
    <x v="76"/>
    <d v="2022-04-16T00:00:00"/>
    <x v="2"/>
    <n v="5"/>
    <n v="1000"/>
    <n v="5000"/>
  </r>
  <r>
    <n v="3095"/>
    <x v="76"/>
    <d v="2022-04-27T00:00:00"/>
    <x v="5"/>
    <n v="5"/>
    <n v="1500"/>
    <n v="7500"/>
  </r>
  <r>
    <n v="3350"/>
    <x v="77"/>
    <d v="2022-09-26T00:00:00"/>
    <x v="3"/>
    <n v="4"/>
    <n v="400"/>
    <n v="1600"/>
  </r>
  <r>
    <n v="2756"/>
    <x v="77"/>
    <d v="2022-03-31T00:00:00"/>
    <x v="2"/>
    <n v="3"/>
    <n v="1000"/>
    <n v="3000"/>
  </r>
  <r>
    <n v="3439"/>
    <x v="77"/>
    <d v="2022-04-16T00:00:00"/>
    <x v="4"/>
    <n v="4"/>
    <n v="150"/>
    <n v="600"/>
  </r>
  <r>
    <n v="2929"/>
    <x v="78"/>
    <d v="2022-02-11T00:00:00"/>
    <x v="0"/>
    <n v="2"/>
    <n v="600"/>
    <n v="1200"/>
  </r>
  <r>
    <n v="1093"/>
    <x v="78"/>
    <d v="2022-11-10T00:00:00"/>
    <x v="2"/>
    <n v="2"/>
    <n v="1000"/>
    <n v="2000"/>
  </r>
  <r>
    <n v="2272"/>
    <x v="78"/>
    <d v="2022-08-28T00:00:00"/>
    <x v="1"/>
    <n v="2"/>
    <n v="500"/>
    <n v="1000"/>
  </r>
  <r>
    <n v="1403"/>
    <x v="78"/>
    <d v="2022-04-12T00:00:00"/>
    <x v="1"/>
    <n v="4"/>
    <n v="500"/>
    <n v="2000"/>
  </r>
  <r>
    <n v="3404"/>
    <x v="78"/>
    <d v="2022-12-29T00:00:00"/>
    <x v="2"/>
    <n v="4"/>
    <n v="1000"/>
    <n v="4000"/>
  </r>
  <r>
    <n v="1473"/>
    <x v="78"/>
    <d v="2022-05-24T00:00:00"/>
    <x v="5"/>
    <n v="2"/>
    <n v="1500"/>
    <n v="3000"/>
  </r>
  <r>
    <n v="2632"/>
    <x v="78"/>
    <d v="2022-06-16T00:00:00"/>
    <x v="0"/>
    <n v="2"/>
    <n v="600"/>
    <n v="1200"/>
  </r>
  <r>
    <n v="3428"/>
    <x v="79"/>
    <d v="2022-11-11T00:00:00"/>
    <x v="0"/>
    <n v="1"/>
    <n v="600"/>
    <n v="600"/>
  </r>
  <r>
    <n v="1246"/>
    <x v="79"/>
    <d v="2022-01-18T00:00:00"/>
    <x v="1"/>
    <n v="4"/>
    <n v="500"/>
    <n v="2000"/>
  </r>
  <r>
    <n v="2821"/>
    <x v="79"/>
    <d v="2022-06-20T00:00:00"/>
    <x v="3"/>
    <n v="2"/>
    <n v="400"/>
    <n v="800"/>
  </r>
  <r>
    <n v="2178"/>
    <x v="79"/>
    <d v="2022-10-10T00:00:00"/>
    <x v="1"/>
    <n v="3"/>
    <n v="500"/>
    <n v="1500"/>
  </r>
  <r>
    <n v="1360"/>
    <x v="79"/>
    <d v="2022-01-09T00:00:00"/>
    <x v="0"/>
    <n v="2"/>
    <n v="600"/>
    <n v="1200"/>
  </r>
  <r>
    <n v="2782"/>
    <x v="80"/>
    <d v="2022-08-15T00:00:00"/>
    <x v="4"/>
    <n v="4"/>
    <n v="150"/>
    <n v="600"/>
  </r>
  <r>
    <n v="2396"/>
    <x v="80"/>
    <d v="2022-12-29T00:00:00"/>
    <x v="1"/>
    <n v="4"/>
    <n v="500"/>
    <n v="2000"/>
  </r>
  <r>
    <n v="1058"/>
    <x v="80"/>
    <d v="2022-03-13T00:00:00"/>
    <x v="0"/>
    <n v="3"/>
    <n v="600"/>
    <n v="1800"/>
  </r>
  <r>
    <n v="1776"/>
    <x v="80"/>
    <d v="2022-02-07T00:00:00"/>
    <x v="0"/>
    <n v="2"/>
    <n v="600"/>
    <n v="1200"/>
  </r>
  <r>
    <n v="2810"/>
    <x v="80"/>
    <d v="2022-05-30T00:00:00"/>
    <x v="0"/>
    <n v="5"/>
    <n v="600"/>
    <n v="3000"/>
  </r>
  <r>
    <n v="1128"/>
    <x v="80"/>
    <d v="2022-09-12T00:00:00"/>
    <x v="1"/>
    <n v="2"/>
    <n v="500"/>
    <n v="1000"/>
  </r>
  <r>
    <n v="1662"/>
    <x v="80"/>
    <d v="2022-02-16T00:00:00"/>
    <x v="3"/>
    <n v="5"/>
    <n v="400"/>
    <n v="2000"/>
  </r>
  <r>
    <n v="1390"/>
    <x v="81"/>
    <d v="2022-11-06T00:00:00"/>
    <x v="1"/>
    <n v="5"/>
    <n v="500"/>
    <n v="2500"/>
  </r>
  <r>
    <n v="1100"/>
    <x v="81"/>
    <d v="2022-03-28T00:00:00"/>
    <x v="1"/>
    <n v="3"/>
    <n v="500"/>
    <n v="1500"/>
  </r>
  <r>
    <n v="1516"/>
    <x v="81"/>
    <d v="2022-06-06T00:00:00"/>
    <x v="4"/>
    <n v="1"/>
    <n v="150"/>
    <n v="150"/>
  </r>
  <r>
    <n v="1955"/>
    <x v="81"/>
    <d v="2022-12-08T00:00:00"/>
    <x v="2"/>
    <n v="4"/>
    <n v="1000"/>
    <n v="4000"/>
  </r>
  <r>
    <n v="1761"/>
    <x v="81"/>
    <d v="2022-10-06T00:00:00"/>
    <x v="1"/>
    <n v="1"/>
    <n v="500"/>
    <n v="500"/>
  </r>
  <r>
    <n v="1862"/>
    <x v="81"/>
    <d v="2022-11-12T00:00:00"/>
    <x v="5"/>
    <n v="2"/>
    <n v="1500"/>
    <n v="3000"/>
  </r>
  <r>
    <n v="2320"/>
    <x v="82"/>
    <d v="2022-08-27T00:00:00"/>
    <x v="1"/>
    <n v="2"/>
    <n v="500"/>
    <n v="1000"/>
  </r>
  <r>
    <n v="2635"/>
    <x v="82"/>
    <d v="2022-11-01T00:00:00"/>
    <x v="3"/>
    <n v="4"/>
    <n v="400"/>
    <n v="1600"/>
  </r>
  <r>
    <n v="3075"/>
    <x v="82"/>
    <d v="2022-01-12T00:00:00"/>
    <x v="3"/>
    <n v="2"/>
    <n v="400"/>
    <n v="800"/>
  </r>
  <r>
    <n v="1658"/>
    <x v="82"/>
    <d v="2022-01-27T00:00:00"/>
    <x v="1"/>
    <n v="5"/>
    <n v="500"/>
    <n v="2500"/>
  </r>
  <r>
    <n v="2229"/>
    <x v="82"/>
    <d v="2022-09-19T00:00:00"/>
    <x v="4"/>
    <n v="5"/>
    <n v="150"/>
    <n v="750"/>
  </r>
  <r>
    <n v="1205"/>
    <x v="82"/>
    <d v="2022-09-16T00:00:00"/>
    <x v="3"/>
    <n v="3"/>
    <n v="400"/>
    <n v="1200"/>
  </r>
  <r>
    <n v="3122"/>
    <x v="82"/>
    <d v="2022-12-25T00:00:00"/>
    <x v="1"/>
    <n v="2"/>
    <n v="500"/>
    <n v="1000"/>
  </r>
  <r>
    <n v="2694"/>
    <x v="83"/>
    <d v="2022-03-29T00:00:00"/>
    <x v="0"/>
    <n v="4"/>
    <n v="600"/>
    <n v="2400"/>
  </r>
  <r>
    <n v="3112"/>
    <x v="83"/>
    <d v="2022-06-04T00:00:00"/>
    <x v="4"/>
    <n v="2"/>
    <n v="150"/>
    <n v="300"/>
  </r>
  <r>
    <n v="1480"/>
    <x v="83"/>
    <d v="2022-05-02T00:00:00"/>
    <x v="0"/>
    <n v="5"/>
    <n v="600"/>
    <n v="3000"/>
  </r>
  <r>
    <n v="1271"/>
    <x v="83"/>
    <d v="2022-09-19T00:00:00"/>
    <x v="4"/>
    <n v="1"/>
    <n v="150"/>
    <n v="150"/>
  </r>
  <r>
    <n v="1741"/>
    <x v="83"/>
    <d v="2022-04-27T00:00:00"/>
    <x v="4"/>
    <n v="4"/>
    <n v="150"/>
    <n v="600"/>
  </r>
  <r>
    <n v="1902"/>
    <x v="83"/>
    <d v="2022-07-22T00:00:00"/>
    <x v="2"/>
    <n v="1"/>
    <n v="1000"/>
    <n v="1000"/>
  </r>
  <r>
    <n v="1129"/>
    <x v="83"/>
    <d v="2022-04-25T00:00:00"/>
    <x v="5"/>
    <n v="5"/>
    <n v="1500"/>
    <n v="7500"/>
  </r>
  <r>
    <n v="3493"/>
    <x v="84"/>
    <d v="2022-04-29T00:00:00"/>
    <x v="1"/>
    <n v="3"/>
    <n v="500"/>
    <n v="1500"/>
  </r>
  <r>
    <n v="1869"/>
    <x v="84"/>
    <d v="2022-11-14T00:00:00"/>
    <x v="1"/>
    <n v="4"/>
    <n v="500"/>
    <n v="2000"/>
  </r>
  <r>
    <n v="1947"/>
    <x v="84"/>
    <d v="2022-01-20T00:00:00"/>
    <x v="5"/>
    <n v="5"/>
    <n v="1500"/>
    <n v="7500"/>
  </r>
  <r>
    <n v="1847"/>
    <x v="84"/>
    <d v="2022-05-28T00:00:00"/>
    <x v="5"/>
    <n v="2"/>
    <n v="1500"/>
    <n v="3000"/>
  </r>
  <r>
    <n v="2799"/>
    <x v="85"/>
    <d v="2022-06-09T00:00:00"/>
    <x v="3"/>
    <n v="5"/>
    <n v="400"/>
    <n v="2000"/>
  </r>
  <r>
    <n v="1432"/>
    <x v="85"/>
    <d v="2022-03-07T00:00:00"/>
    <x v="3"/>
    <n v="2"/>
    <n v="400"/>
    <n v="800"/>
  </r>
  <r>
    <n v="1879"/>
    <x v="86"/>
    <d v="2022-07-11T00:00:00"/>
    <x v="5"/>
    <n v="2"/>
    <n v="1500"/>
    <n v="3000"/>
  </r>
  <r>
    <n v="2065"/>
    <x v="86"/>
    <d v="2022-10-13T00:00:00"/>
    <x v="5"/>
    <n v="3"/>
    <n v="1500"/>
    <n v="4500"/>
  </r>
  <r>
    <n v="2004"/>
    <x v="86"/>
    <d v="2022-03-28T00:00:00"/>
    <x v="4"/>
    <n v="5"/>
    <n v="150"/>
    <n v="750"/>
  </r>
  <r>
    <n v="2743"/>
    <x v="86"/>
    <d v="2022-12-10T00:00:00"/>
    <x v="2"/>
    <n v="2"/>
    <n v="1000"/>
    <n v="2000"/>
  </r>
  <r>
    <n v="1500"/>
    <x v="86"/>
    <d v="2022-06-13T00:00:00"/>
    <x v="4"/>
    <n v="1"/>
    <n v="150"/>
    <n v="150"/>
  </r>
  <r>
    <n v="2508"/>
    <x v="86"/>
    <d v="2022-04-11T00:00:00"/>
    <x v="0"/>
    <n v="2"/>
    <n v="600"/>
    <n v="1200"/>
  </r>
  <r>
    <n v="1166"/>
    <x v="86"/>
    <d v="2022-04-30T00:00:00"/>
    <x v="1"/>
    <n v="1"/>
    <n v="500"/>
    <n v="500"/>
  </r>
  <r>
    <n v="1898"/>
    <x v="87"/>
    <d v="2022-04-16T00:00:00"/>
    <x v="0"/>
    <n v="2"/>
    <n v="600"/>
    <n v="1200"/>
  </r>
  <r>
    <n v="2432"/>
    <x v="87"/>
    <d v="2022-04-25T00:00:00"/>
    <x v="1"/>
    <n v="2"/>
    <n v="500"/>
    <n v="1000"/>
  </r>
  <r>
    <n v="1081"/>
    <x v="87"/>
    <d v="2022-07-16T00:00:00"/>
    <x v="0"/>
    <n v="5"/>
    <n v="600"/>
    <n v="3000"/>
  </r>
  <r>
    <n v="2319"/>
    <x v="87"/>
    <d v="2022-04-10T00:00:00"/>
    <x v="5"/>
    <n v="2"/>
    <n v="1500"/>
    <n v="3000"/>
  </r>
  <r>
    <n v="1272"/>
    <x v="87"/>
    <d v="2022-09-20T00:00:00"/>
    <x v="2"/>
    <n v="5"/>
    <n v="1000"/>
    <n v="5000"/>
  </r>
  <r>
    <n v="2544"/>
    <x v="87"/>
    <d v="2022-02-12T00:00:00"/>
    <x v="0"/>
    <n v="1"/>
    <n v="600"/>
    <n v="600"/>
  </r>
  <r>
    <n v="1924"/>
    <x v="88"/>
    <d v="2022-10-12T00:00:00"/>
    <x v="5"/>
    <n v="2"/>
    <n v="1500"/>
    <n v="3000"/>
  </r>
  <r>
    <n v="2793"/>
    <x v="88"/>
    <d v="2022-09-12T00:00:00"/>
    <x v="1"/>
    <n v="5"/>
    <n v="500"/>
    <n v="2500"/>
  </r>
  <r>
    <n v="1830"/>
    <x v="88"/>
    <d v="2022-07-22T00:00:00"/>
    <x v="2"/>
    <n v="2"/>
    <n v="1000"/>
    <n v="2000"/>
  </r>
  <r>
    <n v="2948"/>
    <x v="88"/>
    <d v="2022-10-28T00:00:00"/>
    <x v="0"/>
    <n v="1"/>
    <n v="600"/>
    <n v="600"/>
  </r>
  <r>
    <n v="3005"/>
    <x v="88"/>
    <d v="2022-06-24T00:00:00"/>
    <x v="5"/>
    <n v="3"/>
    <n v="1500"/>
    <n v="4500"/>
  </r>
  <r>
    <n v="2861"/>
    <x v="88"/>
    <d v="2022-12-29T00:00:00"/>
    <x v="1"/>
    <n v="1"/>
    <n v="500"/>
    <n v="500"/>
  </r>
  <r>
    <n v="2240"/>
    <x v="88"/>
    <d v="2022-08-06T00:00:00"/>
    <x v="5"/>
    <n v="1"/>
    <n v="1500"/>
    <n v="1500"/>
  </r>
  <r>
    <n v="3410"/>
    <x v="88"/>
    <d v="2022-04-23T00:00:00"/>
    <x v="3"/>
    <n v="5"/>
    <n v="400"/>
    <n v="2000"/>
  </r>
  <r>
    <n v="2076"/>
    <x v="88"/>
    <d v="2022-08-25T00:00:00"/>
    <x v="1"/>
    <n v="1"/>
    <n v="500"/>
    <n v="500"/>
  </r>
  <r>
    <n v="3494"/>
    <x v="89"/>
    <d v="2022-12-19T00:00:00"/>
    <x v="5"/>
    <n v="4"/>
    <n v="1500"/>
    <n v="6000"/>
  </r>
  <r>
    <n v="3324"/>
    <x v="89"/>
    <d v="2022-10-19T00:00:00"/>
    <x v="1"/>
    <n v="2"/>
    <n v="500"/>
    <n v="1000"/>
  </r>
  <r>
    <n v="1672"/>
    <x v="89"/>
    <d v="2022-10-15T00:00:00"/>
    <x v="4"/>
    <n v="5"/>
    <n v="150"/>
    <n v="750"/>
  </r>
  <r>
    <n v="1529"/>
    <x v="89"/>
    <d v="2022-07-14T00:00:00"/>
    <x v="4"/>
    <n v="4"/>
    <n v="150"/>
    <n v="600"/>
  </r>
  <r>
    <n v="2550"/>
    <x v="89"/>
    <d v="2022-03-13T00:00:00"/>
    <x v="2"/>
    <n v="5"/>
    <n v="1000"/>
    <n v="5000"/>
  </r>
  <r>
    <n v="2131"/>
    <x v="90"/>
    <d v="2022-06-05T00:00:00"/>
    <x v="5"/>
    <n v="5"/>
    <n v="1500"/>
    <n v="7500"/>
  </r>
  <r>
    <n v="1289"/>
    <x v="90"/>
    <d v="2022-09-01T00:00:00"/>
    <x v="0"/>
    <n v="3"/>
    <n v="600"/>
    <n v="1800"/>
  </r>
  <r>
    <n v="1642"/>
    <x v="90"/>
    <d v="2022-12-17T00:00:00"/>
    <x v="0"/>
    <n v="2"/>
    <n v="600"/>
    <n v="1200"/>
  </r>
  <r>
    <n v="2460"/>
    <x v="90"/>
    <d v="2022-11-30T00:00:00"/>
    <x v="5"/>
    <n v="4"/>
    <n v="1500"/>
    <n v="6000"/>
  </r>
  <r>
    <n v="2295"/>
    <x v="90"/>
    <d v="2022-05-20T00:00:00"/>
    <x v="2"/>
    <n v="2"/>
    <n v="1000"/>
    <n v="2000"/>
  </r>
  <r>
    <n v="2379"/>
    <x v="91"/>
    <d v="2022-01-21T00:00:00"/>
    <x v="1"/>
    <n v="5"/>
    <n v="500"/>
    <n v="2500"/>
  </r>
  <r>
    <n v="2471"/>
    <x v="91"/>
    <d v="2022-03-03T00:00:00"/>
    <x v="3"/>
    <n v="4"/>
    <n v="400"/>
    <n v="1600"/>
  </r>
  <r>
    <n v="1030"/>
    <x v="91"/>
    <d v="2022-10-05T00:00:00"/>
    <x v="2"/>
    <n v="5"/>
    <n v="1000"/>
    <n v="5000"/>
  </r>
  <r>
    <n v="2925"/>
    <x v="92"/>
    <d v="2022-12-09T00:00:00"/>
    <x v="1"/>
    <n v="4"/>
    <n v="500"/>
    <n v="2000"/>
  </r>
  <r>
    <n v="1220"/>
    <x v="92"/>
    <d v="2022-07-20T00:00:00"/>
    <x v="1"/>
    <n v="4"/>
    <n v="500"/>
    <n v="2000"/>
  </r>
  <r>
    <n v="1849"/>
    <x v="93"/>
    <d v="2022-11-25T00:00:00"/>
    <x v="3"/>
    <n v="1"/>
    <n v="400"/>
    <n v="400"/>
  </r>
  <r>
    <n v="1486"/>
    <x v="93"/>
    <d v="2022-09-20T00:00:00"/>
    <x v="5"/>
    <n v="3"/>
    <n v="1500"/>
    <n v="4500"/>
  </r>
  <r>
    <n v="1385"/>
    <x v="93"/>
    <d v="2022-01-08T00:00:00"/>
    <x v="2"/>
    <n v="1"/>
    <n v="1000"/>
    <n v="1000"/>
  </r>
  <r>
    <n v="2299"/>
    <x v="93"/>
    <d v="2022-12-14T00:00:00"/>
    <x v="4"/>
    <n v="5"/>
    <n v="150"/>
    <n v="750"/>
  </r>
  <r>
    <n v="3093"/>
    <x v="93"/>
    <d v="2022-09-23T00:00:00"/>
    <x v="4"/>
    <n v="4"/>
    <n v="150"/>
    <n v="600"/>
  </r>
  <r>
    <n v="2912"/>
    <x v="93"/>
    <d v="2022-04-15T00:00:00"/>
    <x v="2"/>
    <n v="3"/>
    <n v="1000"/>
    <n v="3000"/>
  </r>
  <r>
    <n v="2838"/>
    <x v="94"/>
    <d v="2022-11-29T00:00:00"/>
    <x v="1"/>
    <n v="5"/>
    <n v="500"/>
    <n v="2500"/>
  </r>
  <r>
    <n v="3266"/>
    <x v="94"/>
    <d v="2022-12-24T00:00:00"/>
    <x v="0"/>
    <n v="5"/>
    <n v="600"/>
    <n v="3000"/>
  </r>
  <r>
    <n v="1312"/>
    <x v="94"/>
    <d v="2022-10-01T00:00:00"/>
    <x v="1"/>
    <n v="5"/>
    <n v="500"/>
    <n v="2500"/>
  </r>
  <r>
    <n v="2818"/>
    <x v="94"/>
    <d v="2022-09-19T00:00:00"/>
    <x v="4"/>
    <n v="1"/>
    <n v="150"/>
    <n v="150"/>
  </r>
  <r>
    <n v="2447"/>
    <x v="95"/>
    <d v="2022-11-20T00:00:00"/>
    <x v="4"/>
    <n v="4"/>
    <n v="150"/>
    <n v="600"/>
  </r>
  <r>
    <n v="2113"/>
    <x v="95"/>
    <d v="2022-07-29T00:00:00"/>
    <x v="1"/>
    <n v="4"/>
    <n v="500"/>
    <n v="2000"/>
  </r>
  <r>
    <n v="2304"/>
    <x v="95"/>
    <d v="2022-07-05T00:00:00"/>
    <x v="1"/>
    <n v="5"/>
    <n v="500"/>
    <n v="2500"/>
  </r>
  <r>
    <n v="2923"/>
    <x v="95"/>
    <d v="2022-09-13T00:00:00"/>
    <x v="4"/>
    <n v="5"/>
    <n v="150"/>
    <n v="750"/>
  </r>
  <r>
    <n v="2657"/>
    <x v="95"/>
    <d v="2022-12-27T00:00:00"/>
    <x v="4"/>
    <n v="5"/>
    <n v="150"/>
    <n v="750"/>
  </r>
  <r>
    <n v="1665"/>
    <x v="95"/>
    <d v="2022-11-10T00:00:00"/>
    <x v="2"/>
    <n v="1"/>
    <n v="1000"/>
    <n v="1000"/>
  </r>
  <r>
    <n v="2620"/>
    <x v="95"/>
    <d v="2022-12-24T00:00:00"/>
    <x v="0"/>
    <n v="4"/>
    <n v="600"/>
    <n v="2400"/>
  </r>
  <r>
    <n v="3070"/>
    <x v="95"/>
    <d v="2022-11-20T00:00:00"/>
    <x v="5"/>
    <n v="5"/>
    <n v="1500"/>
    <n v="7500"/>
  </r>
  <r>
    <n v="1702"/>
    <x v="96"/>
    <d v="2022-12-26T00:00:00"/>
    <x v="2"/>
    <n v="3"/>
    <n v="1000"/>
    <n v="3000"/>
  </r>
  <r>
    <n v="2061"/>
    <x v="96"/>
    <d v="2022-01-24T00:00:00"/>
    <x v="3"/>
    <n v="3"/>
    <n v="400"/>
    <n v="1200"/>
  </r>
  <r>
    <n v="1504"/>
    <x v="96"/>
    <d v="2022-06-11T00:00:00"/>
    <x v="1"/>
    <n v="4"/>
    <n v="500"/>
    <n v="2000"/>
  </r>
  <r>
    <n v="2722"/>
    <x v="96"/>
    <d v="2022-06-18T00:00:00"/>
    <x v="4"/>
    <n v="3"/>
    <n v="150"/>
    <n v="450"/>
  </r>
  <r>
    <n v="1239"/>
    <x v="97"/>
    <d v="2022-08-17T00:00:00"/>
    <x v="0"/>
    <n v="3"/>
    <n v="600"/>
    <n v="1800"/>
  </r>
  <r>
    <n v="1451"/>
    <x v="97"/>
    <d v="2022-01-04T00:00:00"/>
    <x v="3"/>
    <n v="5"/>
    <n v="400"/>
    <n v="2000"/>
  </r>
  <r>
    <n v="1021"/>
    <x v="97"/>
    <d v="2022-12-05T00:00:00"/>
    <x v="2"/>
    <n v="1"/>
    <n v="1000"/>
    <n v="1000"/>
  </r>
  <r>
    <n v="1086"/>
    <x v="98"/>
    <d v="2022-06-15T00:00:00"/>
    <x v="2"/>
    <n v="5"/>
    <n v="1000"/>
    <n v="5000"/>
  </r>
  <r>
    <n v="2752"/>
    <x v="98"/>
    <d v="2022-11-01T00:00:00"/>
    <x v="4"/>
    <n v="3"/>
    <n v="150"/>
    <n v="450"/>
  </r>
  <r>
    <n v="2733"/>
    <x v="98"/>
    <d v="2022-10-12T00:00:00"/>
    <x v="2"/>
    <n v="2"/>
    <n v="1000"/>
    <n v="2000"/>
  </r>
  <r>
    <n v="1765"/>
    <x v="98"/>
    <d v="2022-03-03T00:00:00"/>
    <x v="5"/>
    <n v="3"/>
    <n v="1500"/>
    <n v="4500"/>
  </r>
  <r>
    <n v="3344"/>
    <x v="99"/>
    <d v="2022-02-24T00:00:00"/>
    <x v="1"/>
    <n v="3"/>
    <n v="500"/>
    <n v="1500"/>
  </r>
  <r>
    <n v="1938"/>
    <x v="99"/>
    <d v="2022-04-21T00:00:00"/>
    <x v="5"/>
    <n v="2"/>
    <n v="1500"/>
    <n v="3000"/>
  </r>
  <r>
    <n v="2905"/>
    <x v="99"/>
    <d v="2022-05-08T00:00:00"/>
    <x v="1"/>
    <n v="2"/>
    <n v="500"/>
    <n v="1000"/>
  </r>
  <r>
    <n v="1823"/>
    <x v="99"/>
    <d v="2022-08-09T00:00:00"/>
    <x v="3"/>
    <n v="2"/>
    <n v="400"/>
    <n v="800"/>
  </r>
  <r>
    <n v="1111"/>
    <x v="99"/>
    <d v="2022-08-02T00:00:00"/>
    <x v="4"/>
    <n v="5"/>
    <n v="150"/>
    <n v="750"/>
  </r>
  <r>
    <n v="3000"/>
    <x v="99"/>
    <d v="2022-02-13T00:00:00"/>
    <x v="5"/>
    <n v="3"/>
    <n v="1500"/>
    <n v="4500"/>
  </r>
  <r>
    <n v="2901"/>
    <x v="99"/>
    <d v="2022-09-10T00:00:00"/>
    <x v="2"/>
    <n v="4"/>
    <n v="1000"/>
    <n v="4000"/>
  </r>
  <r>
    <n v="3380"/>
    <x v="99"/>
    <d v="2022-08-27T00:00:00"/>
    <x v="4"/>
    <n v="4"/>
    <n v="150"/>
    <n v="600"/>
  </r>
  <r>
    <n v="3110"/>
    <x v="100"/>
    <d v="2022-01-28T00:00:00"/>
    <x v="1"/>
    <n v="2"/>
    <n v="500"/>
    <n v="1000"/>
  </r>
  <r>
    <n v="1016"/>
    <x v="100"/>
    <d v="2022-01-05T00:00:00"/>
    <x v="5"/>
    <n v="1"/>
    <n v="1500"/>
    <n v="1500"/>
  </r>
  <r>
    <n v="1522"/>
    <x v="100"/>
    <d v="2022-05-19T00:00:00"/>
    <x v="0"/>
    <n v="4"/>
    <n v="600"/>
    <n v="2400"/>
  </r>
  <r>
    <n v="2269"/>
    <x v="100"/>
    <d v="2022-11-24T00:00:00"/>
    <x v="2"/>
    <n v="5"/>
    <n v="1000"/>
    <n v="5000"/>
  </r>
  <r>
    <n v="2450"/>
    <x v="100"/>
    <d v="2022-01-09T00:00:00"/>
    <x v="2"/>
    <n v="3"/>
    <n v="1000"/>
    <n v="3000"/>
  </r>
  <r>
    <n v="3256"/>
    <x v="100"/>
    <d v="2022-11-08T00:00:00"/>
    <x v="2"/>
    <n v="3"/>
    <n v="1000"/>
    <n v="3000"/>
  </r>
  <r>
    <n v="1978"/>
    <x v="100"/>
    <d v="2022-03-05T00:00:00"/>
    <x v="2"/>
    <n v="1"/>
    <n v="1000"/>
    <n v="1000"/>
  </r>
  <r>
    <n v="1063"/>
    <x v="100"/>
    <d v="2022-05-03T00:00:00"/>
    <x v="3"/>
    <n v="2"/>
    <n v="400"/>
    <n v="800"/>
  </r>
  <r>
    <n v="1793"/>
    <x v="101"/>
    <d v="2022-08-16T00:00:00"/>
    <x v="3"/>
    <n v="4"/>
    <n v="400"/>
    <n v="1600"/>
  </r>
  <r>
    <n v="2510"/>
    <x v="101"/>
    <d v="2022-12-06T00:00:00"/>
    <x v="2"/>
    <n v="2"/>
    <n v="1000"/>
    <n v="2000"/>
  </r>
  <r>
    <n v="2983"/>
    <x v="101"/>
    <d v="2022-07-07T00:00:00"/>
    <x v="3"/>
    <n v="3"/>
    <n v="400"/>
    <n v="1200"/>
  </r>
  <r>
    <n v="1535"/>
    <x v="101"/>
    <d v="2022-12-17T00:00:00"/>
    <x v="1"/>
    <n v="4"/>
    <n v="500"/>
    <n v="2000"/>
  </r>
  <r>
    <n v="3480"/>
    <x v="101"/>
    <d v="2022-12-16T00:00:00"/>
    <x v="3"/>
    <n v="2"/>
    <n v="400"/>
    <n v="800"/>
  </r>
  <r>
    <n v="2972"/>
    <x v="102"/>
    <d v="2022-10-21T00:00:00"/>
    <x v="2"/>
    <n v="5"/>
    <n v="1000"/>
    <n v="5000"/>
  </r>
  <r>
    <n v="1809"/>
    <x v="102"/>
    <d v="2022-11-08T00:00:00"/>
    <x v="1"/>
    <n v="4"/>
    <n v="500"/>
    <n v="2000"/>
  </r>
  <r>
    <n v="2051"/>
    <x v="102"/>
    <d v="2022-10-16T00:00:00"/>
    <x v="2"/>
    <n v="1"/>
    <n v="1000"/>
    <n v="1000"/>
  </r>
  <r>
    <n v="1649"/>
    <x v="102"/>
    <d v="2022-01-19T00:00:00"/>
    <x v="5"/>
    <n v="1"/>
    <n v="1500"/>
    <n v="1500"/>
  </r>
  <r>
    <n v="2695"/>
    <x v="102"/>
    <d v="2022-06-30T00:00:00"/>
    <x v="3"/>
    <n v="1"/>
    <n v="400"/>
    <n v="400"/>
  </r>
  <r>
    <n v="1514"/>
    <x v="103"/>
    <d v="2022-06-18T00:00:00"/>
    <x v="1"/>
    <n v="4"/>
    <n v="500"/>
    <n v="2000"/>
  </r>
  <r>
    <n v="1371"/>
    <x v="103"/>
    <d v="2022-09-21T00:00:00"/>
    <x v="5"/>
    <n v="2"/>
    <n v="1500"/>
    <n v="3000"/>
  </r>
  <r>
    <n v="1988"/>
    <x v="103"/>
    <d v="2022-01-23T00:00:00"/>
    <x v="1"/>
    <n v="3"/>
    <n v="500"/>
    <n v="1500"/>
  </r>
  <r>
    <n v="1352"/>
    <x v="103"/>
    <d v="2022-04-06T00:00:00"/>
    <x v="4"/>
    <n v="2"/>
    <n v="150"/>
    <n v="300"/>
  </r>
  <r>
    <n v="1075"/>
    <x v="103"/>
    <d v="2022-08-20T00:00:00"/>
    <x v="0"/>
    <n v="1"/>
    <n v="600"/>
    <n v="600"/>
  </r>
  <r>
    <n v="3128"/>
    <x v="103"/>
    <d v="2022-03-27T00:00:00"/>
    <x v="5"/>
    <n v="5"/>
    <n v="1500"/>
    <n v="7500"/>
  </r>
  <r>
    <n v="1124"/>
    <x v="104"/>
    <d v="2022-04-04T00:00:00"/>
    <x v="1"/>
    <n v="3"/>
    <n v="500"/>
    <n v="1500"/>
  </r>
  <r>
    <n v="2440"/>
    <x v="104"/>
    <d v="2022-10-09T00:00:00"/>
    <x v="3"/>
    <n v="5"/>
    <n v="400"/>
    <n v="2000"/>
  </r>
  <r>
    <n v="2702"/>
    <x v="104"/>
    <d v="2022-06-14T00:00:00"/>
    <x v="5"/>
    <n v="2"/>
    <n v="1500"/>
    <n v="3000"/>
  </r>
  <r>
    <n v="1196"/>
    <x v="104"/>
    <d v="2022-03-11T00:00:00"/>
    <x v="3"/>
    <n v="5"/>
    <n v="400"/>
    <n v="2000"/>
  </r>
  <r>
    <n v="1744"/>
    <x v="104"/>
    <d v="2022-03-25T00:00:00"/>
    <x v="2"/>
    <n v="5"/>
    <n v="1000"/>
    <n v="5000"/>
  </r>
  <r>
    <n v="2230"/>
    <x v="104"/>
    <d v="2022-12-03T00:00:00"/>
    <x v="1"/>
    <n v="5"/>
    <n v="500"/>
    <n v="2500"/>
  </r>
  <r>
    <n v="3219"/>
    <x v="104"/>
    <d v="2022-07-28T00:00:00"/>
    <x v="0"/>
    <n v="4"/>
    <n v="600"/>
    <n v="2400"/>
  </r>
  <r>
    <n v="2183"/>
    <x v="105"/>
    <d v="2022-07-14T00:00:00"/>
    <x v="2"/>
    <n v="1"/>
    <n v="1000"/>
    <n v="1000"/>
  </r>
  <r>
    <n v="2372"/>
    <x v="105"/>
    <d v="2022-01-12T00:00:00"/>
    <x v="4"/>
    <n v="1"/>
    <n v="150"/>
    <n v="150"/>
  </r>
  <r>
    <n v="2430"/>
    <x v="105"/>
    <d v="2022-11-30T00:00:00"/>
    <x v="5"/>
    <n v="5"/>
    <n v="1500"/>
    <n v="7500"/>
  </r>
  <r>
    <n v="1501"/>
    <x v="105"/>
    <d v="2022-08-16T00:00:00"/>
    <x v="4"/>
    <n v="4"/>
    <n v="150"/>
    <n v="600"/>
  </r>
  <r>
    <n v="2466"/>
    <x v="105"/>
    <d v="2022-04-16T00:00:00"/>
    <x v="4"/>
    <n v="5"/>
    <n v="150"/>
    <n v="750"/>
  </r>
  <r>
    <n v="3097"/>
    <x v="105"/>
    <d v="2022-09-22T00:00:00"/>
    <x v="5"/>
    <n v="2"/>
    <n v="1500"/>
    <n v="3000"/>
  </r>
  <r>
    <n v="2867"/>
    <x v="106"/>
    <d v="2022-10-02T00:00:00"/>
    <x v="5"/>
    <n v="4"/>
    <n v="1500"/>
    <n v="6000"/>
  </r>
  <r>
    <n v="1760"/>
    <x v="106"/>
    <d v="2022-08-02T00:00:00"/>
    <x v="5"/>
    <n v="2"/>
    <n v="1500"/>
    <n v="3000"/>
  </r>
  <r>
    <n v="2192"/>
    <x v="106"/>
    <d v="2022-10-25T00:00:00"/>
    <x v="0"/>
    <n v="5"/>
    <n v="600"/>
    <n v="3000"/>
  </r>
  <r>
    <n v="1018"/>
    <x v="106"/>
    <d v="2022-07-15T00:00:00"/>
    <x v="5"/>
    <n v="2"/>
    <n v="1500"/>
    <n v="3000"/>
  </r>
  <r>
    <n v="1369"/>
    <x v="106"/>
    <d v="2022-05-04T00:00:00"/>
    <x v="1"/>
    <n v="1"/>
    <n v="500"/>
    <n v="500"/>
  </r>
  <r>
    <n v="1459"/>
    <x v="106"/>
    <d v="2022-05-01T00:00:00"/>
    <x v="1"/>
    <n v="1"/>
    <n v="500"/>
    <n v="500"/>
  </r>
  <r>
    <n v="2791"/>
    <x v="107"/>
    <d v="2022-07-25T00:00:00"/>
    <x v="5"/>
    <n v="5"/>
    <n v="1500"/>
    <n v="7500"/>
  </r>
  <r>
    <n v="1789"/>
    <x v="107"/>
    <d v="2022-05-12T00:00:00"/>
    <x v="5"/>
    <n v="4"/>
    <n v="1500"/>
    <n v="6000"/>
  </r>
  <r>
    <n v="2467"/>
    <x v="107"/>
    <d v="2022-10-09T00:00:00"/>
    <x v="4"/>
    <n v="4"/>
    <n v="150"/>
    <n v="600"/>
  </r>
  <r>
    <n v="2402"/>
    <x v="107"/>
    <d v="2022-08-05T00:00:00"/>
    <x v="0"/>
    <n v="1"/>
    <n v="600"/>
    <n v="600"/>
  </r>
  <r>
    <n v="3383"/>
    <x v="107"/>
    <d v="2022-06-02T00:00:00"/>
    <x v="2"/>
    <n v="3"/>
    <n v="1000"/>
    <n v="3000"/>
  </r>
  <r>
    <n v="1398"/>
    <x v="107"/>
    <d v="2022-12-19T00:00:00"/>
    <x v="2"/>
    <n v="3"/>
    <n v="1000"/>
    <n v="3000"/>
  </r>
  <r>
    <n v="3157"/>
    <x v="107"/>
    <d v="2022-02-05T00:00:00"/>
    <x v="5"/>
    <n v="1"/>
    <n v="1500"/>
    <n v="1500"/>
  </r>
  <r>
    <n v="1815"/>
    <x v="107"/>
    <d v="2022-02-16T00:00:00"/>
    <x v="3"/>
    <n v="3"/>
    <n v="400"/>
    <n v="1200"/>
  </r>
  <r>
    <n v="2653"/>
    <x v="107"/>
    <d v="2022-09-07T00:00:00"/>
    <x v="2"/>
    <n v="5"/>
    <n v="1000"/>
    <n v="5000"/>
  </r>
  <r>
    <n v="2586"/>
    <x v="108"/>
    <d v="2022-09-06T00:00:00"/>
    <x v="4"/>
    <n v="4"/>
    <n v="150"/>
    <n v="600"/>
  </r>
  <r>
    <n v="1844"/>
    <x v="108"/>
    <d v="2022-01-13T00:00:00"/>
    <x v="1"/>
    <n v="4"/>
    <n v="500"/>
    <n v="2000"/>
  </r>
  <r>
    <n v="3123"/>
    <x v="108"/>
    <d v="2022-07-23T00:00:00"/>
    <x v="3"/>
    <n v="1"/>
    <n v="400"/>
    <n v="400"/>
  </r>
  <r>
    <n v="1443"/>
    <x v="108"/>
    <d v="2022-05-31T00:00:00"/>
    <x v="3"/>
    <n v="4"/>
    <n v="400"/>
    <n v="1600"/>
  </r>
  <r>
    <n v="1848"/>
    <x v="108"/>
    <d v="2022-06-28T00:00:00"/>
    <x v="5"/>
    <n v="4"/>
    <n v="1500"/>
    <n v="6000"/>
  </r>
  <r>
    <n v="2578"/>
    <x v="108"/>
    <d v="2022-05-04T00:00:00"/>
    <x v="2"/>
    <n v="2"/>
    <n v="1000"/>
    <n v="2000"/>
  </r>
  <r>
    <n v="1274"/>
    <x v="109"/>
    <d v="2022-03-04T00:00:00"/>
    <x v="2"/>
    <n v="4"/>
    <n v="1000"/>
    <n v="4000"/>
  </r>
  <r>
    <n v="3196"/>
    <x v="109"/>
    <d v="2022-01-16T00:00:00"/>
    <x v="5"/>
    <n v="3"/>
    <n v="1500"/>
    <n v="4500"/>
  </r>
  <r>
    <n v="1036"/>
    <x v="109"/>
    <d v="2022-06-10T00:00:00"/>
    <x v="1"/>
    <n v="3"/>
    <n v="500"/>
    <n v="1500"/>
  </r>
  <r>
    <n v="1356"/>
    <x v="109"/>
    <d v="2022-12-08T00:00:00"/>
    <x v="3"/>
    <n v="2"/>
    <n v="400"/>
    <n v="800"/>
  </r>
  <r>
    <n v="3001"/>
    <x v="109"/>
    <d v="2022-07-20T00:00:00"/>
    <x v="3"/>
    <n v="4"/>
    <n v="400"/>
    <n v="1600"/>
  </r>
  <r>
    <n v="1968"/>
    <x v="109"/>
    <d v="2022-01-12T00:00:00"/>
    <x v="0"/>
    <n v="1"/>
    <n v="600"/>
    <n v="600"/>
  </r>
  <r>
    <n v="1766"/>
    <x v="110"/>
    <d v="2022-04-25T00:00:00"/>
    <x v="0"/>
    <n v="1"/>
    <n v="600"/>
    <n v="600"/>
  </r>
  <r>
    <n v="1350"/>
    <x v="110"/>
    <d v="2022-03-15T00:00:00"/>
    <x v="2"/>
    <n v="4"/>
    <n v="1000"/>
    <n v="4000"/>
  </r>
  <r>
    <n v="2906"/>
    <x v="110"/>
    <d v="2022-04-27T00:00:00"/>
    <x v="4"/>
    <n v="1"/>
    <n v="150"/>
    <n v="150"/>
  </r>
  <r>
    <n v="2954"/>
    <x v="110"/>
    <d v="2022-05-30T00:00:00"/>
    <x v="0"/>
    <n v="4"/>
    <n v="600"/>
    <n v="2400"/>
  </r>
  <r>
    <n v="3202"/>
    <x v="110"/>
    <d v="2022-10-31T00:00:00"/>
    <x v="3"/>
    <n v="3"/>
    <n v="400"/>
    <n v="1200"/>
  </r>
  <r>
    <n v="2117"/>
    <x v="110"/>
    <d v="2022-05-27T00:00:00"/>
    <x v="3"/>
    <n v="3"/>
    <n v="400"/>
    <n v="1200"/>
  </r>
  <r>
    <n v="1242"/>
    <x v="110"/>
    <d v="2022-01-17T00:00:00"/>
    <x v="3"/>
    <n v="2"/>
    <n v="400"/>
    <n v="800"/>
  </r>
  <r>
    <n v="1049"/>
    <x v="111"/>
    <d v="2022-01-01T00:00:00"/>
    <x v="0"/>
    <n v="3"/>
    <n v="600"/>
    <n v="1800"/>
  </r>
  <r>
    <n v="3261"/>
    <x v="111"/>
    <d v="2022-10-11T00:00:00"/>
    <x v="4"/>
    <n v="2"/>
    <n v="150"/>
    <n v="300"/>
  </r>
  <r>
    <n v="1306"/>
    <x v="111"/>
    <d v="2022-11-19T00:00:00"/>
    <x v="1"/>
    <n v="3"/>
    <n v="500"/>
    <n v="1500"/>
  </r>
  <r>
    <n v="1140"/>
    <x v="111"/>
    <d v="2022-01-14T00:00:00"/>
    <x v="5"/>
    <n v="2"/>
    <n v="1500"/>
    <n v="3000"/>
  </r>
  <r>
    <n v="2085"/>
    <x v="112"/>
    <d v="2022-10-15T00:00:00"/>
    <x v="0"/>
    <n v="1"/>
    <n v="600"/>
    <n v="600"/>
  </r>
  <r>
    <n v="3223"/>
    <x v="112"/>
    <d v="2022-02-18T00:00:00"/>
    <x v="2"/>
    <n v="4"/>
    <n v="1000"/>
    <n v="4000"/>
  </r>
  <r>
    <n v="3200"/>
    <x v="112"/>
    <d v="2022-07-21T00:00:00"/>
    <x v="1"/>
    <n v="4"/>
    <n v="500"/>
    <n v="2000"/>
  </r>
  <r>
    <n v="2023"/>
    <x v="113"/>
    <d v="2022-03-02T00:00:00"/>
    <x v="0"/>
    <n v="4"/>
    <n v="600"/>
    <n v="2400"/>
  </r>
  <r>
    <n v="3047"/>
    <x v="113"/>
    <d v="2022-09-14T00:00:00"/>
    <x v="4"/>
    <n v="5"/>
    <n v="150"/>
    <n v="750"/>
  </r>
  <r>
    <n v="3033"/>
    <x v="113"/>
    <d v="2022-05-11T00:00:00"/>
    <x v="3"/>
    <n v="2"/>
    <n v="400"/>
    <n v="800"/>
  </r>
  <r>
    <n v="1477"/>
    <x v="113"/>
    <d v="2022-04-08T00:00:00"/>
    <x v="4"/>
    <n v="4"/>
    <n v="150"/>
    <n v="600"/>
  </r>
  <r>
    <n v="2636"/>
    <x v="113"/>
    <d v="2022-02-26T00:00:00"/>
    <x v="4"/>
    <n v="4"/>
    <n v="150"/>
    <n v="600"/>
  </r>
  <r>
    <n v="2494"/>
    <x v="113"/>
    <d v="2022-05-26T00:00:00"/>
    <x v="5"/>
    <n v="5"/>
    <n v="1500"/>
    <n v="7500"/>
  </r>
  <r>
    <n v="2018"/>
    <x v="113"/>
    <d v="2022-01-16T00:00:00"/>
    <x v="5"/>
    <n v="3"/>
    <n v="1500"/>
    <n v="4500"/>
  </r>
  <r>
    <n v="1966"/>
    <x v="113"/>
    <d v="2022-09-29T00:00:00"/>
    <x v="3"/>
    <n v="4"/>
    <n v="400"/>
    <n v="1600"/>
  </r>
  <r>
    <n v="1303"/>
    <x v="114"/>
    <d v="2022-07-06T00:00:00"/>
    <x v="3"/>
    <n v="2"/>
    <n v="400"/>
    <n v="800"/>
  </r>
  <r>
    <n v="2408"/>
    <x v="114"/>
    <d v="2022-02-26T00:00:00"/>
    <x v="4"/>
    <n v="1"/>
    <n v="150"/>
    <n v="150"/>
  </r>
  <r>
    <n v="2417"/>
    <x v="114"/>
    <d v="2022-02-17T00:00:00"/>
    <x v="1"/>
    <n v="5"/>
    <n v="500"/>
    <n v="2500"/>
  </r>
  <r>
    <n v="3312"/>
    <x v="114"/>
    <d v="2022-06-10T00:00:00"/>
    <x v="1"/>
    <n v="2"/>
    <n v="500"/>
    <n v="1000"/>
  </r>
  <r>
    <n v="1561"/>
    <x v="114"/>
    <d v="2022-03-26T00:00:00"/>
    <x v="2"/>
    <n v="2"/>
    <n v="1000"/>
    <n v="2000"/>
  </r>
  <r>
    <n v="1149"/>
    <x v="115"/>
    <d v="2022-09-03T00:00:00"/>
    <x v="1"/>
    <n v="4"/>
    <n v="500"/>
    <n v="2000"/>
  </r>
  <r>
    <n v="1326"/>
    <x v="115"/>
    <d v="2022-04-07T00:00:00"/>
    <x v="3"/>
    <n v="1"/>
    <n v="400"/>
    <n v="400"/>
  </r>
  <r>
    <n v="2991"/>
    <x v="115"/>
    <d v="2022-03-10T00:00:00"/>
    <x v="3"/>
    <n v="4"/>
    <n v="400"/>
    <n v="1600"/>
  </r>
  <r>
    <n v="1209"/>
    <x v="116"/>
    <d v="2022-07-21T00:00:00"/>
    <x v="1"/>
    <n v="3"/>
    <n v="500"/>
    <n v="1500"/>
  </r>
  <r>
    <n v="1234"/>
    <x v="116"/>
    <d v="2022-12-20T00:00:00"/>
    <x v="4"/>
    <n v="5"/>
    <n v="150"/>
    <n v="750"/>
  </r>
  <r>
    <n v="3082"/>
    <x v="117"/>
    <d v="2022-11-10T00:00:00"/>
    <x v="1"/>
    <n v="4"/>
    <n v="500"/>
    <n v="2000"/>
  </r>
  <r>
    <n v="1643"/>
    <x v="117"/>
    <d v="2022-02-05T00:00:00"/>
    <x v="3"/>
    <n v="1"/>
    <n v="400"/>
    <n v="400"/>
  </r>
  <r>
    <n v="1170"/>
    <x v="117"/>
    <d v="2022-01-04T00:00:00"/>
    <x v="2"/>
    <n v="2"/>
    <n v="1000"/>
    <n v="2000"/>
  </r>
  <r>
    <n v="1742"/>
    <x v="118"/>
    <d v="2022-06-08T00:00:00"/>
    <x v="5"/>
    <n v="5"/>
    <n v="1500"/>
    <n v="7500"/>
  </r>
  <r>
    <n v="1388"/>
    <x v="118"/>
    <d v="2022-07-31T00:00:00"/>
    <x v="5"/>
    <n v="2"/>
    <n v="1500"/>
    <n v="3000"/>
  </r>
  <r>
    <n v="2697"/>
    <x v="118"/>
    <d v="2022-04-09T00:00:00"/>
    <x v="2"/>
    <n v="2"/>
    <n v="1000"/>
    <n v="2000"/>
  </r>
  <r>
    <n v="2236"/>
    <x v="118"/>
    <d v="2022-09-26T00:00:00"/>
    <x v="5"/>
    <n v="2"/>
    <n v="1500"/>
    <n v="3000"/>
  </r>
  <r>
    <n v="3167"/>
    <x v="118"/>
    <d v="2022-08-13T00:00:00"/>
    <x v="1"/>
    <n v="4"/>
    <n v="500"/>
    <n v="2000"/>
  </r>
  <r>
    <n v="2446"/>
    <x v="118"/>
    <d v="2022-01-13T00:00:00"/>
    <x v="1"/>
    <n v="4"/>
    <n v="500"/>
    <n v="2000"/>
  </r>
  <r>
    <n v="3489"/>
    <x v="119"/>
    <d v="2022-11-06T00:00:00"/>
    <x v="1"/>
    <n v="4"/>
    <n v="500"/>
    <n v="2000"/>
  </r>
  <r>
    <n v="3419"/>
    <x v="119"/>
    <d v="2022-08-20T00:00:00"/>
    <x v="4"/>
    <n v="4"/>
    <n v="150"/>
    <n v="600"/>
  </r>
  <r>
    <n v="1769"/>
    <x v="119"/>
    <d v="2022-01-24T00:00:00"/>
    <x v="1"/>
    <n v="4"/>
    <n v="500"/>
    <n v="2000"/>
  </r>
  <r>
    <n v="1725"/>
    <x v="120"/>
    <d v="2022-06-29T00:00:00"/>
    <x v="5"/>
    <n v="4"/>
    <n v="1500"/>
    <n v="6000"/>
  </r>
  <r>
    <n v="2976"/>
    <x v="120"/>
    <d v="2022-02-21T00:00:00"/>
    <x v="5"/>
    <n v="1"/>
    <n v="1500"/>
    <n v="1500"/>
  </r>
  <r>
    <n v="2783"/>
    <x v="120"/>
    <d v="2022-12-31T00:00:00"/>
    <x v="3"/>
    <n v="5"/>
    <n v="400"/>
    <n v="2000"/>
  </r>
  <r>
    <n v="2583"/>
    <x v="120"/>
    <d v="2022-06-27T00:00:00"/>
    <x v="2"/>
    <n v="1"/>
    <n v="1000"/>
    <n v="1000"/>
  </r>
  <r>
    <n v="2808"/>
    <x v="120"/>
    <d v="2022-03-22T00:00:00"/>
    <x v="0"/>
    <n v="4"/>
    <n v="600"/>
    <n v="2400"/>
  </r>
  <r>
    <n v="2860"/>
    <x v="121"/>
    <d v="2022-10-28T00:00:00"/>
    <x v="4"/>
    <n v="1"/>
    <n v="150"/>
    <n v="150"/>
  </r>
  <r>
    <n v="2645"/>
    <x v="121"/>
    <d v="2022-01-18T00:00:00"/>
    <x v="3"/>
    <n v="5"/>
    <n v="400"/>
    <n v="2000"/>
  </r>
  <r>
    <n v="2145"/>
    <x v="121"/>
    <d v="2022-06-27T00:00:00"/>
    <x v="3"/>
    <n v="1"/>
    <n v="400"/>
    <n v="400"/>
  </r>
  <r>
    <n v="2224"/>
    <x v="121"/>
    <d v="2022-05-16T00:00:00"/>
    <x v="0"/>
    <n v="2"/>
    <n v="600"/>
    <n v="1200"/>
  </r>
  <r>
    <n v="3352"/>
    <x v="121"/>
    <d v="2022-06-15T00:00:00"/>
    <x v="0"/>
    <n v="3"/>
    <n v="600"/>
    <n v="1800"/>
  </r>
  <r>
    <n v="3092"/>
    <x v="121"/>
    <d v="2022-07-23T00:00:00"/>
    <x v="0"/>
    <n v="3"/>
    <n v="600"/>
    <n v="1800"/>
  </r>
  <r>
    <n v="1595"/>
    <x v="121"/>
    <d v="2022-08-26T00:00:00"/>
    <x v="4"/>
    <n v="4"/>
    <n v="150"/>
    <n v="600"/>
  </r>
  <r>
    <n v="2744"/>
    <x v="122"/>
    <d v="2022-01-07T00:00:00"/>
    <x v="3"/>
    <n v="3"/>
    <n v="400"/>
    <n v="1200"/>
  </r>
  <r>
    <n v="3431"/>
    <x v="122"/>
    <d v="2022-01-01T00:00:00"/>
    <x v="4"/>
    <n v="3"/>
    <n v="150"/>
    <n v="450"/>
  </r>
  <r>
    <n v="2612"/>
    <x v="122"/>
    <d v="2022-06-06T00:00:00"/>
    <x v="5"/>
    <n v="3"/>
    <n v="1500"/>
    <n v="4500"/>
  </r>
  <r>
    <n v="1214"/>
    <x v="122"/>
    <d v="2022-02-20T00:00:00"/>
    <x v="2"/>
    <n v="3"/>
    <n v="1000"/>
    <n v="3000"/>
  </r>
  <r>
    <n v="1726"/>
    <x v="122"/>
    <d v="2022-08-28T00:00:00"/>
    <x v="3"/>
    <n v="4"/>
    <n v="400"/>
    <n v="1600"/>
  </r>
  <r>
    <n v="1589"/>
    <x v="122"/>
    <d v="2022-10-24T00:00:00"/>
    <x v="2"/>
    <n v="4"/>
    <n v="1000"/>
    <n v="4000"/>
  </r>
  <r>
    <n v="1871"/>
    <x v="122"/>
    <d v="2022-10-29T00:00:00"/>
    <x v="3"/>
    <n v="3"/>
    <n v="400"/>
    <n v="1200"/>
  </r>
  <r>
    <n v="1247"/>
    <x v="123"/>
    <d v="2022-10-28T00:00:00"/>
    <x v="2"/>
    <n v="1"/>
    <n v="1000"/>
    <n v="1000"/>
  </r>
  <r>
    <n v="2148"/>
    <x v="123"/>
    <d v="2022-12-24T00:00:00"/>
    <x v="2"/>
    <n v="2"/>
    <n v="1000"/>
    <n v="2000"/>
  </r>
  <r>
    <n v="3149"/>
    <x v="123"/>
    <d v="2022-08-13T00:00:00"/>
    <x v="2"/>
    <n v="5"/>
    <n v="1000"/>
    <n v="5000"/>
  </r>
  <r>
    <n v="1160"/>
    <x v="123"/>
    <d v="2022-10-26T00:00:00"/>
    <x v="3"/>
    <n v="4"/>
    <n v="400"/>
    <n v="1600"/>
  </r>
  <r>
    <n v="2630"/>
    <x v="123"/>
    <d v="2022-09-09T00:00:00"/>
    <x v="2"/>
    <n v="2"/>
    <n v="1000"/>
    <n v="2000"/>
  </r>
  <r>
    <n v="1135"/>
    <x v="124"/>
    <d v="2022-02-24T00:00:00"/>
    <x v="2"/>
    <n v="1"/>
    <n v="1000"/>
    <n v="1000"/>
  </r>
  <r>
    <n v="1637"/>
    <x v="124"/>
    <d v="2022-11-26T00:00:00"/>
    <x v="4"/>
    <n v="3"/>
    <n v="150"/>
    <n v="450"/>
  </r>
  <r>
    <n v="1820"/>
    <x v="124"/>
    <d v="2022-12-03T00:00:00"/>
    <x v="1"/>
    <n v="1"/>
    <n v="500"/>
    <n v="500"/>
  </r>
  <r>
    <n v="2034"/>
    <x v="124"/>
    <d v="2022-10-04T00:00:00"/>
    <x v="4"/>
    <n v="3"/>
    <n v="150"/>
    <n v="450"/>
  </r>
  <r>
    <n v="3499"/>
    <x v="124"/>
    <d v="2022-01-23T00:00:00"/>
    <x v="3"/>
    <n v="2"/>
    <n v="400"/>
    <n v="800"/>
  </r>
  <r>
    <n v="1431"/>
    <x v="124"/>
    <d v="2022-06-11T00:00:00"/>
    <x v="3"/>
    <n v="4"/>
    <n v="400"/>
    <n v="1600"/>
  </r>
  <r>
    <n v="2056"/>
    <x v="125"/>
    <d v="2022-04-22T00:00:00"/>
    <x v="5"/>
    <n v="3"/>
    <n v="1500"/>
    <n v="4500"/>
  </r>
  <r>
    <n v="1729"/>
    <x v="125"/>
    <d v="2022-10-31T00:00:00"/>
    <x v="1"/>
    <n v="1"/>
    <n v="500"/>
    <n v="500"/>
  </r>
  <r>
    <n v="2216"/>
    <x v="125"/>
    <d v="2022-07-27T00:00:00"/>
    <x v="1"/>
    <n v="5"/>
    <n v="500"/>
    <n v="2500"/>
  </r>
  <r>
    <n v="2476"/>
    <x v="125"/>
    <d v="2022-01-15T00:00:00"/>
    <x v="4"/>
    <n v="1"/>
    <n v="150"/>
    <n v="150"/>
  </r>
  <r>
    <n v="1810"/>
    <x v="125"/>
    <d v="2022-05-31T00:00:00"/>
    <x v="1"/>
    <n v="3"/>
    <n v="500"/>
    <n v="1500"/>
  </r>
  <r>
    <n v="2075"/>
    <x v="125"/>
    <d v="2022-08-31T00:00:00"/>
    <x v="4"/>
    <n v="2"/>
    <n v="150"/>
    <n v="300"/>
  </r>
  <r>
    <n v="2355"/>
    <x v="125"/>
    <d v="2022-11-18T00:00:00"/>
    <x v="0"/>
    <n v="2"/>
    <n v="600"/>
    <n v="1200"/>
  </r>
  <r>
    <n v="1345"/>
    <x v="126"/>
    <d v="2022-08-17T00:00:00"/>
    <x v="0"/>
    <n v="4"/>
    <n v="600"/>
    <n v="2400"/>
  </r>
  <r>
    <n v="1503"/>
    <x v="126"/>
    <d v="2022-08-15T00:00:00"/>
    <x v="3"/>
    <n v="4"/>
    <n v="400"/>
    <n v="1600"/>
  </r>
  <r>
    <n v="1248"/>
    <x v="126"/>
    <d v="2022-02-19T00:00:00"/>
    <x v="5"/>
    <n v="2"/>
    <n v="1500"/>
    <n v="3000"/>
  </r>
  <r>
    <n v="2673"/>
    <x v="126"/>
    <d v="2022-05-09T00:00:00"/>
    <x v="0"/>
    <n v="4"/>
    <n v="600"/>
    <n v="2400"/>
  </r>
  <r>
    <n v="2166"/>
    <x v="126"/>
    <d v="2022-11-11T00:00:00"/>
    <x v="2"/>
    <n v="2"/>
    <n v="1000"/>
    <n v="2000"/>
  </r>
  <r>
    <n v="2293"/>
    <x v="127"/>
    <d v="2022-02-09T00:00:00"/>
    <x v="1"/>
    <n v="2"/>
    <n v="500"/>
    <n v="1000"/>
  </r>
  <r>
    <n v="2109"/>
    <x v="127"/>
    <d v="2022-03-28T00:00:00"/>
    <x v="3"/>
    <n v="3"/>
    <n v="400"/>
    <n v="1200"/>
  </r>
  <r>
    <n v="1718"/>
    <x v="127"/>
    <d v="2022-06-12T00:00:00"/>
    <x v="0"/>
    <n v="4"/>
    <n v="600"/>
    <n v="2400"/>
  </r>
  <r>
    <n v="2080"/>
    <x v="127"/>
    <d v="2022-11-18T00:00:00"/>
    <x v="5"/>
    <n v="3"/>
    <n v="1500"/>
    <n v="4500"/>
  </r>
  <r>
    <n v="2043"/>
    <x v="127"/>
    <d v="2022-03-13T00:00:00"/>
    <x v="1"/>
    <n v="3"/>
    <n v="500"/>
    <n v="1500"/>
  </r>
  <r>
    <n v="1433"/>
    <x v="127"/>
    <d v="2022-11-16T00:00:00"/>
    <x v="4"/>
    <n v="4"/>
    <n v="150"/>
    <n v="600"/>
  </r>
  <r>
    <n v="2238"/>
    <x v="127"/>
    <d v="2022-06-14T00:00:00"/>
    <x v="1"/>
    <n v="5"/>
    <n v="500"/>
    <n v="2500"/>
  </r>
  <r>
    <n v="2763"/>
    <x v="127"/>
    <d v="2022-04-26T00:00:00"/>
    <x v="5"/>
    <n v="5"/>
    <n v="1500"/>
    <n v="7500"/>
  </r>
  <r>
    <n v="2970"/>
    <x v="127"/>
    <d v="2022-04-12T00:00:00"/>
    <x v="5"/>
    <n v="5"/>
    <n v="1500"/>
    <n v="7500"/>
  </r>
  <r>
    <n v="1581"/>
    <x v="128"/>
    <d v="2022-08-04T00:00:00"/>
    <x v="2"/>
    <n v="2"/>
    <n v="1000"/>
    <n v="2000"/>
  </r>
  <r>
    <n v="1669"/>
    <x v="128"/>
    <d v="2022-01-20T00:00:00"/>
    <x v="3"/>
    <n v="4"/>
    <n v="400"/>
    <n v="1600"/>
  </r>
  <r>
    <n v="1051"/>
    <x v="129"/>
    <d v="2022-08-11T00:00:00"/>
    <x v="0"/>
    <n v="4"/>
    <n v="600"/>
    <n v="2400"/>
  </r>
  <r>
    <n v="2629"/>
    <x v="129"/>
    <d v="2022-03-23T00:00:00"/>
    <x v="0"/>
    <n v="5"/>
    <n v="600"/>
    <n v="3000"/>
  </r>
  <r>
    <n v="3412"/>
    <x v="129"/>
    <d v="2022-05-26T00:00:00"/>
    <x v="3"/>
    <n v="5"/>
    <n v="400"/>
    <n v="2000"/>
  </r>
  <r>
    <n v="1828"/>
    <x v="129"/>
    <d v="2022-07-06T00:00:00"/>
    <x v="5"/>
    <n v="1"/>
    <n v="1500"/>
    <n v="1500"/>
  </r>
  <r>
    <n v="1285"/>
    <x v="130"/>
    <d v="2022-09-13T00:00:00"/>
    <x v="3"/>
    <n v="5"/>
    <n v="400"/>
    <n v="2000"/>
  </r>
  <r>
    <n v="2727"/>
    <x v="130"/>
    <d v="2022-02-04T00:00:00"/>
    <x v="4"/>
    <n v="1"/>
    <n v="150"/>
    <n v="150"/>
  </r>
  <r>
    <n v="3252"/>
    <x v="130"/>
    <d v="2022-03-12T00:00:00"/>
    <x v="3"/>
    <n v="1"/>
    <n v="400"/>
    <n v="400"/>
  </r>
  <r>
    <n v="1768"/>
    <x v="131"/>
    <d v="2022-06-08T00:00:00"/>
    <x v="5"/>
    <n v="1"/>
    <n v="1500"/>
    <n v="1500"/>
  </r>
  <r>
    <n v="1223"/>
    <x v="131"/>
    <d v="2022-05-30T00:00:00"/>
    <x v="3"/>
    <n v="2"/>
    <n v="400"/>
    <n v="800"/>
  </r>
  <r>
    <n v="3015"/>
    <x v="131"/>
    <d v="2022-05-17T00:00:00"/>
    <x v="1"/>
    <n v="3"/>
    <n v="500"/>
    <n v="1500"/>
  </r>
  <r>
    <n v="1905"/>
    <x v="131"/>
    <d v="2022-09-18T00:00:00"/>
    <x v="3"/>
    <n v="3"/>
    <n v="400"/>
    <n v="1200"/>
  </r>
  <r>
    <n v="2535"/>
    <x v="131"/>
    <d v="2022-03-12T00:00:00"/>
    <x v="1"/>
    <n v="2"/>
    <n v="500"/>
    <n v="1000"/>
  </r>
  <r>
    <n v="3285"/>
    <x v="131"/>
    <d v="2022-01-01T00:00:00"/>
    <x v="4"/>
    <n v="3"/>
    <n v="150"/>
    <n v="450"/>
  </r>
  <r>
    <n v="2721"/>
    <x v="132"/>
    <d v="2022-05-24T00:00:00"/>
    <x v="4"/>
    <n v="3"/>
    <n v="150"/>
    <n v="450"/>
  </r>
  <r>
    <n v="2040"/>
    <x v="132"/>
    <d v="2022-06-05T00:00:00"/>
    <x v="5"/>
    <n v="4"/>
    <n v="1500"/>
    <n v="6000"/>
  </r>
  <r>
    <n v="3341"/>
    <x v="132"/>
    <d v="2022-03-12T00:00:00"/>
    <x v="2"/>
    <n v="2"/>
    <n v="1000"/>
    <n v="2000"/>
  </r>
  <r>
    <n v="2027"/>
    <x v="132"/>
    <d v="2022-03-13T00:00:00"/>
    <x v="1"/>
    <n v="4"/>
    <n v="500"/>
    <n v="2000"/>
  </r>
  <r>
    <n v="3466"/>
    <x v="132"/>
    <d v="2022-10-25T00:00:00"/>
    <x v="2"/>
    <n v="3"/>
    <n v="1000"/>
    <n v="3000"/>
  </r>
  <r>
    <n v="1425"/>
    <x v="132"/>
    <d v="2022-09-01T00:00:00"/>
    <x v="4"/>
    <n v="4"/>
    <n v="150"/>
    <n v="600"/>
  </r>
  <r>
    <n v="2699"/>
    <x v="133"/>
    <d v="2022-04-27T00:00:00"/>
    <x v="0"/>
    <n v="2"/>
    <n v="600"/>
    <n v="1200"/>
  </r>
  <r>
    <n v="2042"/>
    <x v="133"/>
    <d v="2022-12-18T00:00:00"/>
    <x v="2"/>
    <n v="3"/>
    <n v="1000"/>
    <n v="3000"/>
  </r>
  <r>
    <n v="1943"/>
    <x v="133"/>
    <d v="2022-11-12T00:00:00"/>
    <x v="2"/>
    <n v="3"/>
    <n v="1000"/>
    <n v="3000"/>
  </r>
  <r>
    <n v="1615"/>
    <x v="134"/>
    <d v="2022-10-08T00:00:00"/>
    <x v="2"/>
    <n v="2"/>
    <n v="1000"/>
    <n v="2000"/>
  </r>
  <r>
    <n v="1276"/>
    <x v="134"/>
    <d v="2022-03-13T00:00:00"/>
    <x v="0"/>
    <n v="3"/>
    <n v="600"/>
    <n v="1800"/>
  </r>
  <r>
    <n v="3213"/>
    <x v="134"/>
    <d v="2022-10-08T00:00:00"/>
    <x v="5"/>
    <n v="1"/>
    <n v="1500"/>
    <n v="1500"/>
  </r>
  <r>
    <n v="1074"/>
    <x v="134"/>
    <d v="2022-10-31T00:00:00"/>
    <x v="2"/>
    <n v="4"/>
    <n v="1000"/>
    <n v="4000"/>
  </r>
  <r>
    <n v="1559"/>
    <x v="135"/>
    <d v="2022-03-11T00:00:00"/>
    <x v="4"/>
    <n v="5"/>
    <n v="150"/>
    <n v="750"/>
  </r>
  <r>
    <n v="2082"/>
    <x v="135"/>
    <d v="2022-06-13T00:00:00"/>
    <x v="5"/>
    <n v="3"/>
    <n v="1500"/>
    <n v="4500"/>
  </r>
  <r>
    <n v="1131"/>
    <x v="135"/>
    <d v="2022-09-11T00:00:00"/>
    <x v="1"/>
    <n v="1"/>
    <n v="500"/>
    <n v="500"/>
  </r>
  <r>
    <n v="3152"/>
    <x v="135"/>
    <d v="2022-07-29T00:00:00"/>
    <x v="0"/>
    <n v="4"/>
    <n v="600"/>
    <n v="2400"/>
  </r>
  <r>
    <n v="3216"/>
    <x v="135"/>
    <d v="2022-08-18T00:00:00"/>
    <x v="5"/>
    <n v="3"/>
    <n v="1500"/>
    <n v="4500"/>
  </r>
  <r>
    <n v="3236"/>
    <x v="135"/>
    <d v="2022-08-17T00:00:00"/>
    <x v="1"/>
    <n v="5"/>
    <n v="500"/>
    <n v="2500"/>
  </r>
  <r>
    <n v="2003"/>
    <x v="136"/>
    <d v="2022-06-04T00:00:00"/>
    <x v="2"/>
    <n v="1"/>
    <n v="1000"/>
    <n v="1000"/>
  </r>
  <r>
    <n v="1530"/>
    <x v="136"/>
    <d v="2022-10-16T00:00:00"/>
    <x v="1"/>
    <n v="2"/>
    <n v="500"/>
    <n v="1000"/>
  </r>
  <r>
    <n v="3386"/>
    <x v="136"/>
    <d v="2022-07-06T00:00:00"/>
    <x v="0"/>
    <n v="2"/>
    <n v="600"/>
    <n v="1200"/>
  </r>
  <r>
    <n v="2826"/>
    <x v="136"/>
    <d v="2022-05-02T00:00:00"/>
    <x v="2"/>
    <n v="2"/>
    <n v="1000"/>
    <n v="2000"/>
  </r>
  <r>
    <n v="2318"/>
    <x v="137"/>
    <d v="2022-12-22T00:00:00"/>
    <x v="0"/>
    <n v="1"/>
    <n v="600"/>
    <n v="600"/>
  </r>
  <r>
    <n v="1864"/>
    <x v="137"/>
    <d v="2022-03-13T00:00:00"/>
    <x v="5"/>
    <n v="1"/>
    <n v="1500"/>
    <n v="1500"/>
  </r>
  <r>
    <n v="2625"/>
    <x v="137"/>
    <d v="2022-05-28T00:00:00"/>
    <x v="0"/>
    <n v="1"/>
    <n v="600"/>
    <n v="600"/>
  </r>
  <r>
    <n v="2595"/>
    <x v="138"/>
    <d v="2022-12-27T00:00:00"/>
    <x v="3"/>
    <n v="5"/>
    <n v="400"/>
    <n v="2000"/>
  </r>
  <r>
    <n v="1748"/>
    <x v="138"/>
    <d v="2022-08-17T00:00:00"/>
    <x v="4"/>
    <n v="4"/>
    <n v="150"/>
    <n v="600"/>
  </r>
  <r>
    <n v="1105"/>
    <x v="138"/>
    <d v="2022-11-19T00:00:00"/>
    <x v="0"/>
    <n v="2"/>
    <n v="600"/>
    <n v="1200"/>
  </r>
  <r>
    <n v="1945"/>
    <x v="138"/>
    <d v="2022-03-13T00:00:00"/>
    <x v="0"/>
    <n v="5"/>
    <n v="600"/>
    <n v="3000"/>
  </r>
  <r>
    <n v="2829"/>
    <x v="138"/>
    <d v="2022-07-16T00:00:00"/>
    <x v="3"/>
    <n v="1"/>
    <n v="400"/>
    <n v="400"/>
  </r>
  <r>
    <n v="2650"/>
    <x v="138"/>
    <d v="2022-02-17T00:00:00"/>
    <x v="3"/>
    <n v="5"/>
    <n v="400"/>
    <n v="2000"/>
  </r>
  <r>
    <n v="3279"/>
    <x v="138"/>
    <d v="2022-01-03T00:00:00"/>
    <x v="3"/>
    <n v="5"/>
    <n v="400"/>
    <n v="2000"/>
  </r>
  <r>
    <n v="3416"/>
    <x v="138"/>
    <d v="2022-10-13T00:00:00"/>
    <x v="4"/>
    <n v="4"/>
    <n v="150"/>
    <n v="600"/>
  </r>
  <r>
    <n v="1995"/>
    <x v="139"/>
    <d v="2022-05-25T00:00:00"/>
    <x v="1"/>
    <n v="2"/>
    <n v="500"/>
    <n v="1000"/>
  </r>
  <r>
    <n v="1727"/>
    <x v="139"/>
    <d v="2022-04-18T00:00:00"/>
    <x v="5"/>
    <n v="4"/>
    <n v="1500"/>
    <n v="6000"/>
  </r>
  <r>
    <n v="2305"/>
    <x v="139"/>
    <d v="2022-09-08T00:00:00"/>
    <x v="3"/>
    <n v="3"/>
    <n v="400"/>
    <n v="1200"/>
  </r>
  <r>
    <n v="2656"/>
    <x v="140"/>
    <d v="2022-07-19T00:00:00"/>
    <x v="1"/>
    <n v="1"/>
    <n v="500"/>
    <n v="500"/>
  </r>
  <r>
    <n v="2325"/>
    <x v="140"/>
    <d v="2022-12-12T00:00:00"/>
    <x v="4"/>
    <n v="5"/>
    <n v="150"/>
    <n v="750"/>
  </r>
  <r>
    <n v="1126"/>
    <x v="140"/>
    <d v="2022-02-10T00:00:00"/>
    <x v="4"/>
    <n v="2"/>
    <n v="150"/>
    <n v="300"/>
  </r>
  <r>
    <n v="2312"/>
    <x v="140"/>
    <d v="2022-08-16T00:00:00"/>
    <x v="3"/>
    <n v="5"/>
    <n v="400"/>
    <n v="2000"/>
  </r>
  <r>
    <n v="1489"/>
    <x v="140"/>
    <d v="2022-06-22T00:00:00"/>
    <x v="0"/>
    <n v="4"/>
    <n v="600"/>
    <n v="2400"/>
  </r>
  <r>
    <n v="1413"/>
    <x v="141"/>
    <d v="2022-05-04T00:00:00"/>
    <x v="0"/>
    <n v="2"/>
    <n v="600"/>
    <n v="1200"/>
  </r>
  <r>
    <n v="2352"/>
    <x v="141"/>
    <d v="2022-06-23T00:00:00"/>
    <x v="5"/>
    <n v="5"/>
    <n v="1500"/>
    <n v="7500"/>
  </r>
  <r>
    <n v="2862"/>
    <x v="141"/>
    <d v="2022-04-04T00:00:00"/>
    <x v="5"/>
    <n v="2"/>
    <n v="1500"/>
    <n v="3000"/>
  </r>
  <r>
    <n v="3314"/>
    <x v="141"/>
    <d v="2022-05-08T00:00:00"/>
    <x v="0"/>
    <n v="2"/>
    <n v="600"/>
    <n v="1200"/>
  </r>
  <r>
    <n v="1791"/>
    <x v="141"/>
    <d v="2022-06-11T00:00:00"/>
    <x v="1"/>
    <n v="5"/>
    <n v="500"/>
    <n v="2500"/>
  </r>
  <r>
    <n v="2910"/>
    <x v="141"/>
    <d v="2022-02-27T00:00:00"/>
    <x v="3"/>
    <n v="5"/>
    <n v="400"/>
    <n v="2000"/>
  </r>
  <r>
    <n v="2265"/>
    <x v="142"/>
    <d v="2022-03-20T00:00:00"/>
    <x v="5"/>
    <n v="5"/>
    <n v="1500"/>
    <n v="7500"/>
  </r>
  <r>
    <n v="1626"/>
    <x v="142"/>
    <d v="2022-10-17T00:00:00"/>
    <x v="3"/>
    <n v="2"/>
    <n v="400"/>
    <n v="800"/>
  </r>
  <r>
    <n v="1378"/>
    <x v="142"/>
    <d v="2022-03-16T00:00:00"/>
    <x v="5"/>
    <n v="3"/>
    <n v="1500"/>
    <n v="4500"/>
  </r>
  <r>
    <n v="2247"/>
    <x v="142"/>
    <d v="2022-05-06T00:00:00"/>
    <x v="0"/>
    <n v="4"/>
    <n v="600"/>
    <n v="2400"/>
  </r>
  <r>
    <n v="2096"/>
    <x v="143"/>
    <d v="2022-09-15T00:00:00"/>
    <x v="4"/>
    <n v="5"/>
    <n v="150"/>
    <n v="750"/>
  </r>
  <r>
    <n v="1070"/>
    <x v="143"/>
    <d v="2022-11-09T00:00:00"/>
    <x v="0"/>
    <n v="4"/>
    <n v="600"/>
    <n v="2400"/>
  </r>
  <r>
    <n v="1046"/>
    <x v="143"/>
    <d v="2022-02-21T00:00:00"/>
    <x v="2"/>
    <n v="1"/>
    <n v="1000"/>
    <n v="1000"/>
  </r>
  <r>
    <n v="3004"/>
    <x v="143"/>
    <d v="2022-05-30T00:00:00"/>
    <x v="5"/>
    <n v="5"/>
    <n v="1500"/>
    <n v="7500"/>
  </r>
  <r>
    <n v="1311"/>
    <x v="144"/>
    <d v="2022-11-12T00:00:00"/>
    <x v="3"/>
    <n v="3"/>
    <n v="400"/>
    <n v="1200"/>
  </r>
  <r>
    <n v="1182"/>
    <x v="144"/>
    <d v="2022-01-20T00:00:00"/>
    <x v="2"/>
    <n v="5"/>
    <n v="1000"/>
    <n v="5000"/>
  </r>
  <r>
    <n v="2682"/>
    <x v="145"/>
    <d v="2022-04-13T00:00:00"/>
    <x v="4"/>
    <n v="5"/>
    <n v="150"/>
    <n v="750"/>
  </r>
  <r>
    <n v="2943"/>
    <x v="145"/>
    <d v="2022-10-18T00:00:00"/>
    <x v="5"/>
    <n v="3"/>
    <n v="1500"/>
    <n v="4500"/>
  </r>
  <r>
    <n v="2386"/>
    <x v="145"/>
    <d v="2022-01-06T00:00:00"/>
    <x v="3"/>
    <n v="4"/>
    <n v="400"/>
    <n v="1600"/>
  </r>
  <r>
    <n v="3298"/>
    <x v="145"/>
    <d v="2022-02-15T00:00:00"/>
    <x v="1"/>
    <n v="1"/>
    <n v="500"/>
    <n v="500"/>
  </r>
  <r>
    <n v="2107"/>
    <x v="145"/>
    <d v="2022-07-25T00:00:00"/>
    <x v="5"/>
    <n v="5"/>
    <n v="1500"/>
    <n v="7500"/>
  </r>
  <r>
    <n v="1859"/>
    <x v="145"/>
    <d v="2022-12-18T00:00:00"/>
    <x v="0"/>
    <n v="1"/>
    <n v="600"/>
    <n v="600"/>
  </r>
  <r>
    <n v="2189"/>
    <x v="146"/>
    <d v="2022-07-29T00:00:00"/>
    <x v="1"/>
    <n v="1"/>
    <n v="500"/>
    <n v="500"/>
  </r>
  <r>
    <n v="1301"/>
    <x v="146"/>
    <d v="2022-11-30T00:00:00"/>
    <x v="0"/>
    <n v="2"/>
    <n v="600"/>
    <n v="1200"/>
  </r>
  <r>
    <n v="3253"/>
    <x v="146"/>
    <d v="2022-06-18T00:00:00"/>
    <x v="3"/>
    <n v="3"/>
    <n v="400"/>
    <n v="1200"/>
  </r>
  <r>
    <n v="2921"/>
    <x v="146"/>
    <d v="2022-04-10T00:00:00"/>
    <x v="4"/>
    <n v="4"/>
    <n v="150"/>
    <n v="600"/>
  </r>
  <r>
    <n v="2740"/>
    <x v="146"/>
    <d v="2022-05-05T00:00:00"/>
    <x v="1"/>
    <n v="2"/>
    <n v="500"/>
    <n v="1000"/>
  </r>
  <r>
    <n v="3340"/>
    <x v="146"/>
    <d v="2022-03-04T00:00:00"/>
    <x v="0"/>
    <n v="2"/>
    <n v="600"/>
    <n v="1200"/>
  </r>
  <r>
    <n v="1619"/>
    <x v="146"/>
    <d v="2022-10-15T00:00:00"/>
    <x v="5"/>
    <n v="3"/>
    <n v="1500"/>
    <n v="4500"/>
  </r>
  <r>
    <n v="2011"/>
    <x v="146"/>
    <d v="2022-05-05T00:00:00"/>
    <x v="2"/>
    <n v="2"/>
    <n v="1000"/>
    <n v="2000"/>
  </r>
  <r>
    <n v="1703"/>
    <x v="147"/>
    <d v="2022-08-11T00:00:00"/>
    <x v="5"/>
    <n v="5"/>
    <n v="1500"/>
    <n v="7500"/>
  </r>
  <r>
    <n v="1786"/>
    <x v="147"/>
    <d v="2022-07-29T00:00:00"/>
    <x v="1"/>
    <n v="5"/>
    <n v="500"/>
    <n v="2500"/>
  </r>
  <r>
    <n v="3203"/>
    <x v="147"/>
    <d v="2022-07-21T00:00:00"/>
    <x v="4"/>
    <n v="4"/>
    <n v="150"/>
    <n v="600"/>
  </r>
  <r>
    <n v="3454"/>
    <x v="148"/>
    <d v="2022-05-05T00:00:00"/>
    <x v="2"/>
    <n v="5"/>
    <n v="1000"/>
    <n v="5000"/>
  </r>
  <r>
    <n v="2502"/>
    <x v="148"/>
    <d v="2022-11-19T00:00:00"/>
    <x v="2"/>
    <n v="1"/>
    <n v="1000"/>
    <n v="1000"/>
  </r>
  <r>
    <n v="1996"/>
    <x v="148"/>
    <d v="2022-06-20T00:00:00"/>
    <x v="2"/>
    <n v="4"/>
    <n v="1000"/>
    <n v="4000"/>
  </r>
  <r>
    <n v="2842"/>
    <x v="148"/>
    <d v="2022-04-13T00:00:00"/>
    <x v="5"/>
    <n v="5"/>
    <n v="1500"/>
    <n v="7500"/>
  </r>
  <r>
    <n v="2824"/>
    <x v="148"/>
    <d v="2022-04-04T00:00:00"/>
    <x v="5"/>
    <n v="2"/>
    <n v="1500"/>
    <n v="3000"/>
  </r>
  <r>
    <n v="1066"/>
    <x v="149"/>
    <d v="2022-02-18T00:00:00"/>
    <x v="5"/>
    <n v="2"/>
    <n v="1500"/>
    <n v="3000"/>
  </r>
  <r>
    <n v="1616"/>
    <x v="149"/>
    <d v="2022-07-19T00:00:00"/>
    <x v="5"/>
    <n v="5"/>
    <n v="1500"/>
    <n v="7500"/>
  </r>
  <r>
    <n v="1805"/>
    <x v="149"/>
    <d v="2022-11-10T00:00:00"/>
    <x v="3"/>
    <n v="3"/>
    <n v="400"/>
    <n v="1200"/>
  </r>
  <r>
    <n v="2370"/>
    <x v="149"/>
    <d v="2022-06-22T00:00:00"/>
    <x v="2"/>
    <n v="5"/>
    <n v="1000"/>
    <n v="5000"/>
  </r>
  <r>
    <n v="2811"/>
    <x v="149"/>
    <d v="2022-12-15T00:00:00"/>
    <x v="5"/>
    <n v="3"/>
    <n v="1500"/>
    <n v="4500"/>
  </r>
  <r>
    <n v="2804"/>
    <x v="149"/>
    <d v="2022-02-06T00:00:00"/>
    <x v="1"/>
    <n v="2"/>
    <n v="500"/>
    <n v="1000"/>
  </r>
  <r>
    <n v="1608"/>
    <x v="150"/>
    <d v="2022-05-29T00:00:00"/>
    <x v="2"/>
    <n v="5"/>
    <n v="1000"/>
    <n v="5000"/>
  </r>
  <r>
    <n v="2792"/>
    <x v="150"/>
    <d v="2022-03-07T00:00:00"/>
    <x v="0"/>
    <n v="2"/>
    <n v="600"/>
    <n v="1200"/>
  </r>
  <r>
    <n v="1557"/>
    <x v="150"/>
    <d v="2022-02-25T00:00:00"/>
    <x v="3"/>
    <n v="2"/>
    <n v="400"/>
    <n v="800"/>
  </r>
  <r>
    <n v="3205"/>
    <x v="150"/>
    <d v="2022-01-24T00:00:00"/>
    <x v="0"/>
    <n v="2"/>
    <n v="600"/>
    <n v="1200"/>
  </r>
  <r>
    <n v="3170"/>
    <x v="150"/>
    <d v="2022-01-31T00:00:00"/>
    <x v="1"/>
    <n v="5"/>
    <n v="500"/>
    <n v="2500"/>
  </r>
  <r>
    <n v="2963"/>
    <x v="150"/>
    <d v="2022-09-05T00:00:00"/>
    <x v="2"/>
    <n v="2"/>
    <n v="1000"/>
    <n v="2000"/>
  </r>
  <r>
    <n v="1515"/>
    <x v="151"/>
    <d v="2022-04-22T00:00:00"/>
    <x v="5"/>
    <n v="3"/>
    <n v="1500"/>
    <n v="4500"/>
  </r>
  <r>
    <n v="1137"/>
    <x v="151"/>
    <d v="2022-07-25T00:00:00"/>
    <x v="3"/>
    <n v="3"/>
    <n v="400"/>
    <n v="1200"/>
  </r>
  <r>
    <n v="2237"/>
    <x v="151"/>
    <d v="2022-08-16T00:00:00"/>
    <x v="3"/>
    <n v="5"/>
    <n v="400"/>
    <n v="2000"/>
  </r>
  <r>
    <n v="1656"/>
    <x v="151"/>
    <d v="2022-04-02T00:00:00"/>
    <x v="2"/>
    <n v="2"/>
    <n v="1000"/>
    <n v="2000"/>
  </r>
  <r>
    <n v="3143"/>
    <x v="151"/>
    <d v="2022-12-11T00:00:00"/>
    <x v="1"/>
    <n v="3"/>
    <n v="500"/>
    <n v="1500"/>
  </r>
  <r>
    <n v="1161"/>
    <x v="151"/>
    <d v="2022-07-21T00:00:00"/>
    <x v="3"/>
    <n v="4"/>
    <n v="400"/>
    <n v="1600"/>
  </r>
  <r>
    <n v="1391"/>
    <x v="152"/>
    <d v="2022-07-30T00:00:00"/>
    <x v="1"/>
    <n v="4"/>
    <n v="500"/>
    <n v="2000"/>
  </r>
  <r>
    <n v="1335"/>
    <x v="152"/>
    <d v="2022-03-13T00:00:00"/>
    <x v="1"/>
    <n v="1"/>
    <n v="500"/>
    <n v="500"/>
  </r>
  <r>
    <n v="1544"/>
    <x v="152"/>
    <d v="2022-01-12T00:00:00"/>
    <x v="2"/>
    <n v="3"/>
    <n v="1000"/>
    <n v="3000"/>
  </r>
  <r>
    <n v="1439"/>
    <x v="153"/>
    <d v="2022-02-25T00:00:00"/>
    <x v="1"/>
    <n v="3"/>
    <n v="500"/>
    <n v="1500"/>
  </r>
  <r>
    <n v="1267"/>
    <x v="153"/>
    <d v="2022-09-16T00:00:00"/>
    <x v="5"/>
    <n v="5"/>
    <n v="1500"/>
    <n v="7500"/>
  </r>
  <r>
    <n v="2730"/>
    <x v="153"/>
    <d v="2022-05-27T00:00:00"/>
    <x v="4"/>
    <n v="5"/>
    <n v="150"/>
    <n v="750"/>
  </r>
  <r>
    <n v="2840"/>
    <x v="154"/>
    <d v="2022-09-08T00:00:00"/>
    <x v="2"/>
    <n v="3"/>
    <n v="1000"/>
    <n v="3000"/>
  </r>
  <r>
    <n v="1078"/>
    <x v="154"/>
    <d v="2022-01-01T00:00:00"/>
    <x v="3"/>
    <n v="5"/>
    <n v="400"/>
    <n v="2000"/>
  </r>
  <r>
    <n v="1922"/>
    <x v="154"/>
    <d v="2022-05-30T00:00:00"/>
    <x v="5"/>
    <n v="2"/>
    <n v="1500"/>
    <n v="3000"/>
  </r>
  <r>
    <n v="1393"/>
    <x v="154"/>
    <d v="2022-04-26T00:00:00"/>
    <x v="0"/>
    <n v="4"/>
    <n v="600"/>
    <n v="2400"/>
  </r>
  <r>
    <n v="3307"/>
    <x v="154"/>
    <d v="2022-03-28T00:00:00"/>
    <x v="0"/>
    <n v="3"/>
    <n v="600"/>
    <n v="1800"/>
  </r>
  <r>
    <n v="2008"/>
    <x v="154"/>
    <d v="2022-06-27T00:00:00"/>
    <x v="5"/>
    <n v="5"/>
    <n v="1500"/>
    <n v="7500"/>
  </r>
  <r>
    <n v="2339"/>
    <x v="154"/>
    <d v="2022-12-13T00:00:00"/>
    <x v="0"/>
    <n v="3"/>
    <n v="600"/>
    <n v="1800"/>
  </r>
  <r>
    <n v="2881"/>
    <x v="155"/>
    <d v="2022-05-05T00:00:00"/>
    <x v="3"/>
    <n v="1"/>
    <n v="400"/>
    <n v="400"/>
  </r>
  <r>
    <n v="2084"/>
    <x v="155"/>
    <d v="2022-09-25T00:00:00"/>
    <x v="4"/>
    <n v="5"/>
    <n v="150"/>
    <n v="750"/>
  </r>
  <r>
    <n v="2575"/>
    <x v="155"/>
    <d v="2022-12-09T00:00:00"/>
    <x v="0"/>
    <n v="4"/>
    <n v="600"/>
    <n v="2400"/>
  </r>
  <r>
    <n v="1162"/>
    <x v="155"/>
    <d v="2022-01-27T00:00:00"/>
    <x v="4"/>
    <n v="1"/>
    <n v="150"/>
    <n v="150"/>
  </r>
  <r>
    <n v="2869"/>
    <x v="155"/>
    <d v="2022-11-06T00:00:00"/>
    <x v="1"/>
    <n v="3"/>
    <n v="500"/>
    <n v="1500"/>
  </r>
  <r>
    <n v="2399"/>
    <x v="156"/>
    <d v="2022-08-12T00:00:00"/>
    <x v="0"/>
    <n v="3"/>
    <n v="600"/>
    <n v="1800"/>
  </r>
  <r>
    <n v="2079"/>
    <x v="156"/>
    <d v="2022-03-10T00:00:00"/>
    <x v="3"/>
    <n v="5"/>
    <n v="400"/>
    <n v="2000"/>
  </r>
  <r>
    <n v="2356"/>
    <x v="156"/>
    <d v="2022-02-12T00:00:00"/>
    <x v="5"/>
    <n v="5"/>
    <n v="1500"/>
    <n v="7500"/>
  </r>
  <r>
    <n v="2556"/>
    <x v="156"/>
    <d v="2022-04-16T00:00:00"/>
    <x v="1"/>
    <n v="5"/>
    <n v="500"/>
    <n v="2500"/>
  </r>
  <r>
    <n v="2225"/>
    <x v="156"/>
    <d v="2022-10-06T00:00:00"/>
    <x v="5"/>
    <n v="1"/>
    <n v="1500"/>
    <n v="1500"/>
  </r>
  <r>
    <n v="1249"/>
    <x v="157"/>
    <d v="2022-09-11T00:00:00"/>
    <x v="4"/>
    <n v="2"/>
    <n v="150"/>
    <n v="300"/>
  </r>
  <r>
    <n v="1308"/>
    <x v="157"/>
    <d v="2022-10-05T00:00:00"/>
    <x v="0"/>
    <n v="4"/>
    <n v="600"/>
    <n v="2400"/>
  </r>
  <r>
    <n v="1400"/>
    <x v="157"/>
    <d v="2022-04-12T00:00:00"/>
    <x v="0"/>
    <n v="3"/>
    <n v="600"/>
    <n v="1800"/>
  </r>
  <r>
    <n v="2538"/>
    <x v="158"/>
    <d v="2022-05-20T00:00:00"/>
    <x v="2"/>
    <n v="4"/>
    <n v="1000"/>
    <n v="4000"/>
  </r>
  <r>
    <n v="1850"/>
    <x v="158"/>
    <d v="2022-04-09T00:00:00"/>
    <x v="4"/>
    <n v="3"/>
    <n v="150"/>
    <n v="450"/>
  </r>
  <r>
    <n v="1634"/>
    <x v="158"/>
    <d v="2022-07-29T00:00:00"/>
    <x v="0"/>
    <n v="3"/>
    <n v="600"/>
    <n v="1800"/>
  </r>
  <r>
    <n v="2342"/>
    <x v="158"/>
    <d v="2022-02-13T00:00:00"/>
    <x v="0"/>
    <n v="4"/>
    <n v="600"/>
    <n v="2400"/>
  </r>
  <r>
    <n v="1347"/>
    <x v="159"/>
    <d v="2022-06-09T00:00:00"/>
    <x v="3"/>
    <n v="5"/>
    <n v="400"/>
    <n v="2000"/>
  </r>
  <r>
    <n v="3358"/>
    <x v="159"/>
    <d v="2022-10-17T00:00:00"/>
    <x v="5"/>
    <n v="3"/>
    <n v="1500"/>
    <n v="4500"/>
  </r>
  <r>
    <n v="2425"/>
    <x v="159"/>
    <d v="2022-10-02T00:00:00"/>
    <x v="3"/>
    <n v="2"/>
    <n v="400"/>
    <n v="800"/>
  </r>
  <r>
    <n v="1359"/>
    <x v="159"/>
    <d v="2022-02-24T00:00:00"/>
    <x v="4"/>
    <n v="5"/>
    <n v="150"/>
    <n v="750"/>
  </r>
  <r>
    <n v="3326"/>
    <x v="159"/>
    <d v="2022-02-17T00:00:00"/>
    <x v="4"/>
    <n v="5"/>
    <n v="150"/>
    <n v="750"/>
  </r>
  <r>
    <n v="1846"/>
    <x v="160"/>
    <d v="2022-01-22T00:00:00"/>
    <x v="3"/>
    <n v="5"/>
    <n v="400"/>
    <n v="2000"/>
  </r>
  <r>
    <n v="2648"/>
    <x v="160"/>
    <d v="2022-06-09T00:00:00"/>
    <x v="3"/>
    <n v="5"/>
    <n v="400"/>
    <n v="2000"/>
  </r>
  <r>
    <n v="3153"/>
    <x v="160"/>
    <d v="2022-05-24T00:00:00"/>
    <x v="0"/>
    <n v="5"/>
    <n v="600"/>
    <n v="3000"/>
  </r>
  <r>
    <n v="3474"/>
    <x v="160"/>
    <d v="2022-03-31T00:00:00"/>
    <x v="0"/>
    <n v="3"/>
    <n v="600"/>
    <n v="1800"/>
  </r>
  <r>
    <n v="1471"/>
    <x v="160"/>
    <d v="2022-10-31T00:00:00"/>
    <x v="2"/>
    <n v="2"/>
    <n v="1000"/>
    <n v="2000"/>
  </r>
  <r>
    <n v="1004"/>
    <x v="160"/>
    <d v="2022-12-01T00:00:00"/>
    <x v="1"/>
    <n v="4"/>
    <n v="500"/>
    <n v="2000"/>
  </r>
  <r>
    <n v="2204"/>
    <x v="160"/>
    <d v="2022-02-02T00:00:00"/>
    <x v="0"/>
    <n v="3"/>
    <n v="600"/>
    <n v="1800"/>
  </r>
  <r>
    <n v="3294"/>
    <x v="160"/>
    <d v="2022-07-26T00:00:00"/>
    <x v="3"/>
    <n v="3"/>
    <n v="400"/>
    <n v="1200"/>
  </r>
  <r>
    <n v="3328"/>
    <x v="161"/>
    <d v="2022-06-26T00:00:00"/>
    <x v="4"/>
    <n v="5"/>
    <n v="150"/>
    <n v="750"/>
  </r>
  <r>
    <n v="3145"/>
    <x v="161"/>
    <d v="2022-06-20T00:00:00"/>
    <x v="2"/>
    <n v="1"/>
    <n v="1000"/>
    <n v="1000"/>
  </r>
  <r>
    <n v="3453"/>
    <x v="161"/>
    <d v="2022-07-16T00:00:00"/>
    <x v="3"/>
    <n v="3"/>
    <n v="400"/>
    <n v="1200"/>
  </r>
  <r>
    <n v="1069"/>
    <x v="161"/>
    <d v="2022-06-04T00:00:00"/>
    <x v="2"/>
    <n v="1"/>
    <n v="1000"/>
    <n v="1000"/>
  </r>
  <r>
    <n v="1334"/>
    <x v="162"/>
    <d v="2022-06-23T00:00:00"/>
    <x v="3"/>
    <n v="4"/>
    <n v="400"/>
    <n v="1600"/>
  </r>
  <r>
    <n v="3113"/>
    <x v="162"/>
    <d v="2022-04-18T00:00:00"/>
    <x v="3"/>
    <n v="1"/>
    <n v="400"/>
    <n v="400"/>
  </r>
  <r>
    <n v="1370"/>
    <x v="162"/>
    <d v="2022-06-30T00:00:00"/>
    <x v="3"/>
    <n v="1"/>
    <n v="400"/>
    <n v="400"/>
  </r>
  <r>
    <n v="2360"/>
    <x v="163"/>
    <d v="2022-12-21T00:00:00"/>
    <x v="3"/>
    <n v="2"/>
    <n v="400"/>
    <n v="800"/>
  </r>
  <r>
    <n v="2584"/>
    <x v="163"/>
    <d v="2022-11-15T00:00:00"/>
    <x v="0"/>
    <n v="4"/>
    <n v="600"/>
    <n v="2400"/>
  </r>
  <r>
    <n v="1498"/>
    <x v="163"/>
    <d v="2022-12-06T00:00:00"/>
    <x v="0"/>
    <n v="4"/>
    <n v="600"/>
    <n v="2400"/>
  </r>
  <r>
    <n v="1699"/>
    <x v="163"/>
    <d v="2022-06-25T00:00:00"/>
    <x v="0"/>
    <n v="1"/>
    <n v="600"/>
    <n v="600"/>
  </r>
  <r>
    <n v="2378"/>
    <x v="164"/>
    <d v="2022-09-23T00:00:00"/>
    <x v="1"/>
    <n v="4"/>
    <n v="500"/>
    <n v="2000"/>
  </r>
  <r>
    <n v="3030"/>
    <x v="164"/>
    <d v="2022-06-23T00:00:00"/>
    <x v="4"/>
    <n v="1"/>
    <n v="150"/>
    <n v="150"/>
  </r>
  <r>
    <n v="1693"/>
    <x v="164"/>
    <d v="2022-07-05T00:00:00"/>
    <x v="4"/>
    <n v="2"/>
    <n v="150"/>
    <n v="300"/>
  </r>
  <r>
    <n v="2137"/>
    <x v="165"/>
    <d v="2022-03-12T00:00:00"/>
    <x v="1"/>
    <n v="4"/>
    <n v="500"/>
    <n v="2000"/>
  </r>
  <r>
    <n v="2797"/>
    <x v="165"/>
    <d v="2022-08-29T00:00:00"/>
    <x v="2"/>
    <n v="3"/>
    <n v="1000"/>
    <n v="3000"/>
  </r>
  <r>
    <n v="1517"/>
    <x v="166"/>
    <d v="2022-10-21T00:00:00"/>
    <x v="3"/>
    <n v="4"/>
    <n v="400"/>
    <n v="1600"/>
  </r>
  <r>
    <n v="2134"/>
    <x v="166"/>
    <d v="2022-06-21T00:00:00"/>
    <x v="1"/>
    <n v="1"/>
    <n v="500"/>
    <n v="500"/>
  </r>
  <r>
    <n v="2997"/>
    <x v="167"/>
    <d v="2022-06-19T00:00:00"/>
    <x v="3"/>
    <n v="3"/>
    <n v="400"/>
    <n v="1200"/>
  </r>
  <r>
    <n v="2562"/>
    <x v="168"/>
    <d v="2022-07-01T00:00:00"/>
    <x v="4"/>
    <n v="2"/>
    <n v="150"/>
    <n v="300"/>
  </r>
  <r>
    <n v="1389"/>
    <x v="168"/>
    <d v="2022-10-02T00:00:00"/>
    <x v="4"/>
    <n v="5"/>
    <n v="150"/>
    <n v="750"/>
  </r>
  <r>
    <n v="1195"/>
    <x v="168"/>
    <d v="2022-03-08T00:00:00"/>
    <x v="4"/>
    <n v="5"/>
    <n v="150"/>
    <n v="750"/>
  </r>
  <r>
    <n v="2124"/>
    <x v="169"/>
    <d v="2022-09-04T00:00:00"/>
    <x v="1"/>
    <n v="1"/>
    <n v="500"/>
    <n v="500"/>
  </r>
  <r>
    <n v="1098"/>
    <x v="169"/>
    <d v="2022-04-02T00:00:00"/>
    <x v="3"/>
    <n v="1"/>
    <n v="400"/>
    <n v="400"/>
  </r>
  <r>
    <n v="2956"/>
    <x v="169"/>
    <d v="2022-05-10T00:00:00"/>
    <x v="0"/>
    <n v="5"/>
    <n v="600"/>
    <n v="3000"/>
  </r>
  <r>
    <n v="2896"/>
    <x v="169"/>
    <d v="2022-04-06T00:00:00"/>
    <x v="2"/>
    <n v="5"/>
    <n v="1000"/>
    <n v="5000"/>
  </r>
  <r>
    <n v="1005"/>
    <x v="169"/>
    <d v="2022-06-06T00:00:00"/>
    <x v="5"/>
    <n v="4"/>
    <n v="1500"/>
    <n v="6000"/>
  </r>
  <r>
    <n v="1773"/>
    <x v="169"/>
    <d v="2022-05-30T00:00:00"/>
    <x v="3"/>
    <n v="4"/>
    <n v="400"/>
    <n v="1600"/>
  </r>
  <r>
    <n v="3124"/>
    <x v="169"/>
    <d v="2022-12-24T00:00:00"/>
    <x v="2"/>
    <n v="4"/>
    <n v="1000"/>
    <n v="4000"/>
  </r>
  <r>
    <n v="2108"/>
    <x v="170"/>
    <d v="2022-08-01T00:00:00"/>
    <x v="5"/>
    <n v="3"/>
    <n v="1500"/>
    <n v="4500"/>
  </r>
  <r>
    <n v="1606"/>
    <x v="170"/>
    <d v="2022-06-17T00:00:00"/>
    <x v="0"/>
    <n v="4"/>
    <n v="600"/>
    <n v="2400"/>
  </r>
  <r>
    <n v="3246"/>
    <x v="171"/>
    <d v="2022-10-25T00:00:00"/>
    <x v="3"/>
    <n v="1"/>
    <n v="400"/>
    <n v="400"/>
  </r>
  <r>
    <n v="1240"/>
    <x v="171"/>
    <d v="2022-04-09T00:00:00"/>
    <x v="2"/>
    <n v="4"/>
    <n v="1000"/>
    <n v="4000"/>
  </r>
  <r>
    <n v="2064"/>
    <x v="171"/>
    <d v="2022-05-14T00:00:00"/>
    <x v="2"/>
    <n v="2"/>
    <n v="1000"/>
    <n v="2000"/>
  </r>
  <r>
    <n v="3421"/>
    <x v="171"/>
    <d v="2022-10-08T00:00:00"/>
    <x v="1"/>
    <n v="4"/>
    <n v="500"/>
    <n v="2000"/>
  </r>
  <r>
    <n v="2995"/>
    <x v="171"/>
    <d v="2022-06-04T00:00:00"/>
    <x v="3"/>
    <n v="3"/>
    <n v="400"/>
    <n v="1200"/>
  </r>
  <r>
    <n v="1962"/>
    <x v="171"/>
    <d v="2022-09-13T00:00:00"/>
    <x v="0"/>
    <n v="5"/>
    <n v="600"/>
    <n v="3000"/>
  </r>
  <r>
    <n v="3142"/>
    <x v="171"/>
    <d v="2022-02-02T00:00:00"/>
    <x v="3"/>
    <n v="4"/>
    <n v="400"/>
    <n v="1600"/>
  </r>
  <r>
    <n v="2205"/>
    <x v="172"/>
    <d v="2022-09-08T00:00:00"/>
    <x v="1"/>
    <n v="2"/>
    <n v="500"/>
    <n v="1000"/>
  </r>
  <r>
    <n v="3420"/>
    <x v="173"/>
    <d v="2022-11-30T00:00:00"/>
    <x v="5"/>
    <n v="1"/>
    <n v="1500"/>
    <n v="1500"/>
  </r>
  <r>
    <n v="3367"/>
    <x v="173"/>
    <d v="2022-08-08T00:00:00"/>
    <x v="1"/>
    <n v="5"/>
    <n v="500"/>
    <n v="2500"/>
  </r>
  <r>
    <n v="2246"/>
    <x v="173"/>
    <d v="2022-10-13T00:00:00"/>
    <x v="3"/>
    <n v="5"/>
    <n v="400"/>
    <n v="2000"/>
  </r>
  <r>
    <n v="2758"/>
    <x v="173"/>
    <d v="2022-11-04T00:00:00"/>
    <x v="1"/>
    <n v="5"/>
    <n v="500"/>
    <n v="2500"/>
  </r>
  <r>
    <n v="2309"/>
    <x v="173"/>
    <d v="2022-08-02T00:00:00"/>
    <x v="1"/>
    <n v="1"/>
    <n v="500"/>
    <n v="500"/>
  </r>
  <r>
    <n v="1083"/>
    <x v="173"/>
    <d v="2022-09-02T00:00:00"/>
    <x v="4"/>
    <n v="4"/>
    <n v="150"/>
    <n v="600"/>
  </r>
  <r>
    <n v="2746"/>
    <x v="173"/>
    <d v="2022-10-07T00:00:00"/>
    <x v="2"/>
    <n v="1"/>
    <n v="1000"/>
    <n v="1000"/>
  </r>
  <r>
    <n v="3275"/>
    <x v="173"/>
    <d v="2022-08-08T00:00:00"/>
    <x v="2"/>
    <n v="5"/>
    <n v="1000"/>
    <n v="5000"/>
  </r>
  <r>
    <n v="2005"/>
    <x v="174"/>
    <d v="2022-04-30T00:00:00"/>
    <x v="4"/>
    <n v="1"/>
    <n v="150"/>
    <n v="150"/>
  </r>
  <r>
    <n v="1953"/>
    <x v="174"/>
    <d v="2022-01-21T00:00:00"/>
    <x v="4"/>
    <n v="2"/>
    <n v="150"/>
    <n v="300"/>
  </r>
  <r>
    <n v="2776"/>
    <x v="174"/>
    <d v="2022-06-08T00:00:00"/>
    <x v="4"/>
    <n v="2"/>
    <n v="150"/>
    <n v="300"/>
  </r>
  <r>
    <n v="1991"/>
    <x v="174"/>
    <d v="2022-05-27T00:00:00"/>
    <x v="4"/>
    <n v="4"/>
    <n v="150"/>
    <n v="600"/>
  </r>
  <r>
    <n v="1954"/>
    <x v="174"/>
    <d v="2022-09-05T00:00:00"/>
    <x v="2"/>
    <n v="3"/>
    <n v="1000"/>
    <n v="3000"/>
  </r>
  <r>
    <n v="1177"/>
    <x v="174"/>
    <d v="2022-10-31T00:00:00"/>
    <x v="5"/>
    <n v="4"/>
    <n v="1500"/>
    <n v="6000"/>
  </r>
  <r>
    <n v="1464"/>
    <x v="175"/>
    <d v="2022-01-07T00:00:00"/>
    <x v="1"/>
    <n v="5"/>
    <n v="500"/>
    <n v="2500"/>
  </r>
  <r>
    <n v="1885"/>
    <x v="175"/>
    <d v="2022-09-05T00:00:00"/>
    <x v="1"/>
    <n v="2"/>
    <n v="500"/>
    <n v="1000"/>
  </r>
  <r>
    <n v="1241"/>
    <x v="175"/>
    <d v="2022-01-24T00:00:00"/>
    <x v="1"/>
    <n v="5"/>
    <n v="500"/>
    <n v="2500"/>
  </r>
  <r>
    <n v="1428"/>
    <x v="176"/>
    <d v="2022-07-08T00:00:00"/>
    <x v="2"/>
    <n v="2"/>
    <n v="1000"/>
    <n v="2000"/>
  </r>
  <r>
    <n v="2382"/>
    <x v="176"/>
    <d v="2022-10-10T00:00:00"/>
    <x v="2"/>
    <n v="5"/>
    <n v="1000"/>
    <n v="5000"/>
  </r>
  <r>
    <n v="1554"/>
    <x v="176"/>
    <d v="2022-03-16T00:00:00"/>
    <x v="2"/>
    <n v="2"/>
    <n v="1000"/>
    <n v="2000"/>
  </r>
  <r>
    <n v="2913"/>
    <x v="177"/>
    <d v="2022-06-28T00:00:00"/>
    <x v="5"/>
    <n v="1"/>
    <n v="1500"/>
    <n v="1500"/>
  </r>
  <r>
    <n v="1067"/>
    <x v="177"/>
    <d v="2022-12-06T00:00:00"/>
    <x v="0"/>
    <n v="4"/>
    <n v="600"/>
    <n v="2400"/>
  </r>
  <r>
    <n v="3461"/>
    <x v="177"/>
    <d v="2022-12-28T00:00:00"/>
    <x v="2"/>
    <n v="4"/>
    <n v="1000"/>
    <n v="4000"/>
  </r>
  <r>
    <n v="1110"/>
    <x v="177"/>
    <d v="2022-07-14T00:00:00"/>
    <x v="4"/>
    <n v="4"/>
    <n v="150"/>
    <n v="600"/>
  </r>
  <r>
    <n v="1088"/>
    <x v="177"/>
    <d v="2022-08-03T00:00:00"/>
    <x v="5"/>
    <n v="4"/>
    <n v="1500"/>
    <n v="6000"/>
  </r>
  <r>
    <n v="1415"/>
    <x v="177"/>
    <d v="2022-11-11T00:00:00"/>
    <x v="4"/>
    <n v="1"/>
    <n v="150"/>
    <n v="150"/>
  </r>
  <r>
    <n v="3019"/>
    <x v="178"/>
    <d v="2022-03-01T00:00:00"/>
    <x v="0"/>
    <n v="1"/>
    <n v="600"/>
    <n v="600"/>
  </r>
  <r>
    <n v="2823"/>
    <x v="178"/>
    <d v="2022-10-12T00:00:00"/>
    <x v="2"/>
    <n v="3"/>
    <n v="1000"/>
    <n v="3000"/>
  </r>
  <r>
    <n v="3289"/>
    <x v="179"/>
    <d v="2022-12-31T00:00:00"/>
    <x v="2"/>
    <n v="2"/>
    <n v="1000"/>
    <n v="2000"/>
  </r>
  <r>
    <n v="2582"/>
    <x v="179"/>
    <d v="2022-06-16T00:00:00"/>
    <x v="4"/>
    <n v="1"/>
    <n v="150"/>
    <n v="150"/>
  </r>
  <r>
    <n v="3035"/>
    <x v="179"/>
    <d v="2022-05-07T00:00:00"/>
    <x v="2"/>
    <n v="1"/>
    <n v="1000"/>
    <n v="1000"/>
  </r>
  <r>
    <n v="3402"/>
    <x v="180"/>
    <d v="2022-11-23T00:00:00"/>
    <x v="0"/>
    <n v="3"/>
    <n v="600"/>
    <n v="1800"/>
  </r>
  <r>
    <n v="2120"/>
    <x v="180"/>
    <d v="2022-01-08T00:00:00"/>
    <x v="0"/>
    <n v="1"/>
    <n v="600"/>
    <n v="600"/>
  </r>
  <r>
    <n v="3274"/>
    <x v="180"/>
    <d v="2022-10-03T00:00:00"/>
    <x v="2"/>
    <n v="1"/>
    <n v="1000"/>
    <n v="1000"/>
  </r>
  <r>
    <n v="1852"/>
    <x v="180"/>
    <d v="2022-05-12T00:00:00"/>
    <x v="3"/>
    <n v="4"/>
    <n v="400"/>
    <n v="1600"/>
  </r>
  <r>
    <n v="3061"/>
    <x v="181"/>
    <d v="2022-04-09T00:00:00"/>
    <x v="1"/>
    <n v="4"/>
    <n v="500"/>
    <n v="2000"/>
  </r>
  <r>
    <n v="2147"/>
    <x v="181"/>
    <d v="2022-12-13T00:00:00"/>
    <x v="3"/>
    <n v="3"/>
    <n v="400"/>
    <n v="1200"/>
  </r>
  <r>
    <n v="2059"/>
    <x v="181"/>
    <d v="2022-10-28T00:00:00"/>
    <x v="5"/>
    <n v="4"/>
    <n v="1500"/>
    <n v="6000"/>
  </r>
  <r>
    <n v="3135"/>
    <x v="182"/>
    <d v="2022-05-25T00:00:00"/>
    <x v="0"/>
    <n v="1"/>
    <n v="600"/>
    <n v="600"/>
  </r>
  <r>
    <n v="3186"/>
    <x v="182"/>
    <d v="2022-04-11T00:00:00"/>
    <x v="2"/>
    <n v="4"/>
    <n v="1000"/>
    <n v="4000"/>
  </r>
  <r>
    <n v="2729"/>
    <x v="182"/>
    <d v="2022-02-02T00:00:00"/>
    <x v="4"/>
    <n v="1"/>
    <n v="150"/>
    <n v="150"/>
  </r>
  <r>
    <n v="1179"/>
    <x v="182"/>
    <d v="2022-06-25T00:00:00"/>
    <x v="1"/>
    <n v="2"/>
    <n v="500"/>
    <n v="1000"/>
  </r>
  <r>
    <n v="2736"/>
    <x v="182"/>
    <d v="2022-12-27T00:00:00"/>
    <x v="1"/>
    <n v="2"/>
    <n v="500"/>
    <n v="1000"/>
  </r>
  <r>
    <n v="1255"/>
    <x v="182"/>
    <d v="2022-12-11T00:00:00"/>
    <x v="2"/>
    <n v="2"/>
    <n v="1000"/>
    <n v="2000"/>
  </r>
  <r>
    <n v="1511"/>
    <x v="182"/>
    <d v="2022-08-19T00:00:00"/>
    <x v="5"/>
    <n v="4"/>
    <n v="1500"/>
    <n v="6000"/>
  </r>
  <r>
    <n v="2885"/>
    <x v="182"/>
    <d v="2022-03-02T00:00:00"/>
    <x v="3"/>
    <n v="4"/>
    <n v="400"/>
    <n v="1600"/>
  </r>
  <r>
    <n v="2640"/>
    <x v="183"/>
    <d v="2022-01-18T00:00:00"/>
    <x v="1"/>
    <n v="4"/>
    <n v="500"/>
    <n v="2000"/>
  </r>
  <r>
    <n v="1322"/>
    <x v="183"/>
    <d v="2022-10-26T00:00:00"/>
    <x v="3"/>
    <n v="2"/>
    <n v="400"/>
    <n v="800"/>
  </r>
  <r>
    <n v="2159"/>
    <x v="183"/>
    <d v="2022-05-03T00:00:00"/>
    <x v="1"/>
    <n v="5"/>
    <n v="500"/>
    <n v="2500"/>
  </r>
  <r>
    <n v="1792"/>
    <x v="183"/>
    <d v="2022-01-14T00:00:00"/>
    <x v="5"/>
    <n v="3"/>
    <n v="1500"/>
    <n v="4500"/>
  </r>
  <r>
    <n v="2321"/>
    <x v="183"/>
    <d v="2022-01-20T00:00:00"/>
    <x v="2"/>
    <n v="2"/>
    <n v="1000"/>
    <n v="2000"/>
  </r>
  <r>
    <n v="2449"/>
    <x v="183"/>
    <d v="2022-04-19T00:00:00"/>
    <x v="3"/>
    <n v="1"/>
    <n v="400"/>
    <n v="400"/>
  </r>
  <r>
    <n v="2010"/>
    <x v="183"/>
    <d v="2022-12-05T00:00:00"/>
    <x v="4"/>
    <n v="4"/>
    <n v="150"/>
    <n v="600"/>
  </r>
  <r>
    <n v="3101"/>
    <x v="184"/>
    <d v="2022-12-10T00:00:00"/>
    <x v="4"/>
    <n v="4"/>
    <n v="150"/>
    <n v="600"/>
  </r>
  <r>
    <n v="1985"/>
    <x v="184"/>
    <d v="2022-10-28T00:00:00"/>
    <x v="5"/>
    <n v="4"/>
    <n v="1500"/>
    <n v="6000"/>
  </r>
  <r>
    <n v="1708"/>
    <x v="184"/>
    <d v="2022-10-27T00:00:00"/>
    <x v="2"/>
    <n v="3"/>
    <n v="1000"/>
    <n v="3000"/>
  </r>
  <r>
    <n v="1647"/>
    <x v="184"/>
    <d v="2022-12-26T00:00:00"/>
    <x v="4"/>
    <n v="5"/>
    <n v="150"/>
    <n v="750"/>
  </r>
  <r>
    <n v="2986"/>
    <x v="185"/>
    <d v="2022-03-21T00:00:00"/>
    <x v="4"/>
    <n v="2"/>
    <n v="150"/>
    <n v="300"/>
  </r>
  <r>
    <n v="2146"/>
    <x v="185"/>
    <d v="2022-12-13T00:00:00"/>
    <x v="5"/>
    <n v="5"/>
    <n v="1500"/>
    <n v="7500"/>
  </r>
  <r>
    <n v="1435"/>
    <x v="185"/>
    <d v="2022-08-04T00:00:00"/>
    <x v="0"/>
    <n v="1"/>
    <n v="600"/>
    <n v="600"/>
  </r>
  <r>
    <n v="3090"/>
    <x v="185"/>
    <d v="2022-08-04T00:00:00"/>
    <x v="5"/>
    <n v="2"/>
    <n v="1500"/>
    <n v="3000"/>
  </r>
  <r>
    <n v="2602"/>
    <x v="185"/>
    <d v="2022-02-17T00:00:00"/>
    <x v="1"/>
    <n v="1"/>
    <n v="500"/>
    <n v="500"/>
  </r>
  <r>
    <n v="2174"/>
    <x v="186"/>
    <d v="2022-10-01T00:00:00"/>
    <x v="3"/>
    <n v="4"/>
    <n v="400"/>
    <n v="1600"/>
  </r>
  <r>
    <n v="1494"/>
    <x v="186"/>
    <d v="2022-05-17T00:00:00"/>
    <x v="0"/>
    <n v="5"/>
    <n v="600"/>
    <n v="3000"/>
  </r>
  <r>
    <n v="3310"/>
    <x v="186"/>
    <d v="2022-01-14T00:00:00"/>
    <x v="1"/>
    <n v="4"/>
    <n v="500"/>
    <n v="2000"/>
  </r>
  <r>
    <n v="3126"/>
    <x v="186"/>
    <d v="2022-02-26T00:00:00"/>
    <x v="4"/>
    <n v="5"/>
    <n v="150"/>
    <n v="750"/>
  </r>
  <r>
    <n v="1348"/>
    <x v="186"/>
    <d v="2022-07-22T00:00:00"/>
    <x v="1"/>
    <n v="3"/>
    <n v="500"/>
    <n v="1500"/>
  </r>
  <r>
    <n v="1887"/>
    <x v="186"/>
    <d v="2022-04-05T00:00:00"/>
    <x v="3"/>
    <n v="4"/>
    <n v="400"/>
    <n v="1600"/>
  </r>
  <r>
    <n v="2609"/>
    <x v="186"/>
    <d v="2022-03-17T00:00:00"/>
    <x v="1"/>
    <n v="3"/>
    <n v="500"/>
    <n v="1500"/>
  </r>
  <r>
    <n v="1532"/>
    <x v="186"/>
    <d v="2022-05-28T00:00:00"/>
    <x v="5"/>
    <n v="1"/>
    <n v="1500"/>
    <n v="1500"/>
  </r>
  <r>
    <n v="3119"/>
    <x v="186"/>
    <d v="2022-04-14T00:00:00"/>
    <x v="2"/>
    <n v="2"/>
    <n v="1000"/>
    <n v="2000"/>
  </r>
  <r>
    <n v="2626"/>
    <x v="187"/>
    <d v="2022-09-04T00:00:00"/>
    <x v="5"/>
    <n v="5"/>
    <n v="1500"/>
    <n v="7500"/>
  </r>
  <r>
    <n v="1813"/>
    <x v="187"/>
    <d v="2022-01-07T00:00:00"/>
    <x v="4"/>
    <n v="4"/>
    <n v="150"/>
    <n v="600"/>
  </r>
  <r>
    <n v="2468"/>
    <x v="187"/>
    <d v="2022-03-16T00:00:00"/>
    <x v="2"/>
    <n v="4"/>
    <n v="1000"/>
    <n v="4000"/>
  </r>
  <r>
    <n v="2957"/>
    <x v="187"/>
    <d v="2022-12-06T00:00:00"/>
    <x v="5"/>
    <n v="3"/>
    <n v="1500"/>
    <n v="4500"/>
  </r>
  <r>
    <n v="1244"/>
    <x v="187"/>
    <d v="2022-02-15T00:00:00"/>
    <x v="3"/>
    <n v="2"/>
    <n v="400"/>
    <n v="800"/>
  </r>
  <r>
    <n v="2680"/>
    <x v="188"/>
    <d v="2022-01-12T00:00:00"/>
    <x v="1"/>
    <n v="2"/>
    <n v="500"/>
    <n v="1000"/>
  </r>
  <r>
    <n v="1927"/>
    <x v="188"/>
    <d v="2022-10-29T00:00:00"/>
    <x v="3"/>
    <n v="1"/>
    <n v="400"/>
    <n v="400"/>
  </r>
  <r>
    <n v="3425"/>
    <x v="189"/>
    <d v="2022-10-26T00:00:00"/>
    <x v="0"/>
    <n v="2"/>
    <n v="600"/>
    <n v="1200"/>
  </r>
  <r>
    <n v="2788"/>
    <x v="189"/>
    <d v="2022-09-07T00:00:00"/>
    <x v="1"/>
    <n v="5"/>
    <n v="500"/>
    <n v="2500"/>
  </r>
  <r>
    <n v="1857"/>
    <x v="190"/>
    <d v="2022-02-26T00:00:00"/>
    <x v="1"/>
    <n v="4"/>
    <n v="500"/>
    <n v="2000"/>
  </r>
  <r>
    <n v="2098"/>
    <x v="190"/>
    <d v="2022-06-22T00:00:00"/>
    <x v="0"/>
    <n v="3"/>
    <n v="600"/>
    <n v="1800"/>
  </r>
  <r>
    <n v="3498"/>
    <x v="190"/>
    <d v="2022-03-20T00:00:00"/>
    <x v="3"/>
    <n v="1"/>
    <n v="400"/>
    <n v="400"/>
  </r>
  <r>
    <n v="1818"/>
    <x v="191"/>
    <d v="2022-03-29T00:00:00"/>
    <x v="4"/>
    <n v="2"/>
    <n v="150"/>
    <n v="300"/>
  </r>
  <r>
    <n v="2894"/>
    <x v="191"/>
    <d v="2022-03-18T00:00:00"/>
    <x v="3"/>
    <n v="3"/>
    <n v="400"/>
    <n v="1200"/>
  </r>
  <r>
    <n v="2597"/>
    <x v="191"/>
    <d v="2022-06-04T00:00:00"/>
    <x v="4"/>
    <n v="4"/>
    <n v="150"/>
    <n v="600"/>
  </r>
  <r>
    <n v="2513"/>
    <x v="191"/>
    <d v="2022-08-18T00:00:00"/>
    <x v="5"/>
    <n v="3"/>
    <n v="1500"/>
    <n v="4500"/>
  </r>
  <r>
    <n v="2340"/>
    <x v="191"/>
    <d v="2022-12-14T00:00:00"/>
    <x v="3"/>
    <n v="2"/>
    <n v="400"/>
    <n v="800"/>
  </r>
  <r>
    <n v="2284"/>
    <x v="192"/>
    <d v="2022-07-10T00:00:00"/>
    <x v="1"/>
    <n v="1"/>
    <n v="500"/>
    <n v="500"/>
  </r>
  <r>
    <n v="1562"/>
    <x v="192"/>
    <d v="2022-12-06T00:00:00"/>
    <x v="1"/>
    <n v="1"/>
    <n v="500"/>
    <n v="500"/>
  </r>
  <r>
    <n v="2588"/>
    <x v="192"/>
    <d v="2022-07-18T00:00:00"/>
    <x v="4"/>
    <n v="2"/>
    <n v="150"/>
    <n v="300"/>
  </r>
  <r>
    <n v="2141"/>
    <x v="193"/>
    <d v="2022-10-08T00:00:00"/>
    <x v="4"/>
    <n v="4"/>
    <n v="150"/>
    <n v="600"/>
  </r>
  <r>
    <n v="2483"/>
    <x v="193"/>
    <d v="2022-08-29T00:00:00"/>
    <x v="1"/>
    <n v="2"/>
    <n v="500"/>
    <n v="1000"/>
  </r>
  <r>
    <n v="2341"/>
    <x v="193"/>
    <d v="2022-09-20T00:00:00"/>
    <x v="1"/>
    <n v="2"/>
    <n v="500"/>
    <n v="1000"/>
  </r>
  <r>
    <n v="2516"/>
    <x v="194"/>
    <d v="2022-06-20T00:00:00"/>
    <x v="0"/>
    <n v="2"/>
    <n v="600"/>
    <n v="1200"/>
  </r>
  <r>
    <n v="2560"/>
    <x v="194"/>
    <d v="2022-03-03T00:00:00"/>
    <x v="1"/>
    <n v="4"/>
    <n v="500"/>
    <n v="2000"/>
  </r>
  <r>
    <n v="2719"/>
    <x v="194"/>
    <d v="2022-10-15T00:00:00"/>
    <x v="2"/>
    <n v="5"/>
    <n v="1000"/>
    <n v="5000"/>
  </r>
  <r>
    <n v="2933"/>
    <x v="194"/>
    <d v="2022-09-04T00:00:00"/>
    <x v="5"/>
    <n v="4"/>
    <n v="1500"/>
    <n v="6000"/>
  </r>
  <r>
    <n v="2033"/>
    <x v="194"/>
    <d v="2022-02-19T00:00:00"/>
    <x v="4"/>
    <n v="1"/>
    <n v="150"/>
    <n v="150"/>
  </r>
  <r>
    <n v="1321"/>
    <x v="195"/>
    <d v="2022-06-05T00:00:00"/>
    <x v="5"/>
    <n v="1"/>
    <n v="1500"/>
    <n v="1500"/>
  </r>
  <r>
    <n v="3357"/>
    <x v="195"/>
    <d v="2022-08-05T00:00:00"/>
    <x v="3"/>
    <n v="2"/>
    <n v="400"/>
    <n v="800"/>
  </r>
  <r>
    <n v="1379"/>
    <x v="196"/>
    <d v="2022-03-10T00:00:00"/>
    <x v="3"/>
    <n v="5"/>
    <n v="400"/>
    <n v="2000"/>
  </r>
  <r>
    <n v="3409"/>
    <x v="196"/>
    <d v="2022-09-10T00:00:00"/>
    <x v="5"/>
    <n v="5"/>
    <n v="1500"/>
    <n v="7500"/>
  </r>
  <r>
    <n v="3330"/>
    <x v="196"/>
    <d v="2022-05-01T00:00:00"/>
    <x v="3"/>
    <n v="2"/>
    <n v="400"/>
    <n v="800"/>
  </r>
  <r>
    <n v="2424"/>
    <x v="196"/>
    <d v="2022-12-06T00:00:00"/>
    <x v="1"/>
    <n v="5"/>
    <n v="500"/>
    <n v="2500"/>
  </r>
  <r>
    <n v="3297"/>
    <x v="197"/>
    <d v="2022-06-19T00:00:00"/>
    <x v="1"/>
    <n v="4"/>
    <n v="500"/>
    <n v="2000"/>
  </r>
  <r>
    <n v="2493"/>
    <x v="197"/>
    <d v="2022-08-05T00:00:00"/>
    <x v="0"/>
    <n v="1"/>
    <n v="600"/>
    <n v="600"/>
  </r>
  <r>
    <n v="1700"/>
    <x v="197"/>
    <d v="2022-04-27T00:00:00"/>
    <x v="2"/>
    <n v="3"/>
    <n v="1000"/>
    <n v="3000"/>
  </r>
  <r>
    <n v="2231"/>
    <x v="197"/>
    <d v="2022-05-27T00:00:00"/>
    <x v="5"/>
    <n v="5"/>
    <n v="1500"/>
    <n v="7500"/>
  </r>
  <r>
    <n v="3194"/>
    <x v="197"/>
    <d v="2022-11-15T00:00:00"/>
    <x v="0"/>
    <n v="3"/>
    <n v="600"/>
    <n v="1800"/>
  </r>
  <r>
    <n v="3241"/>
    <x v="198"/>
    <d v="2022-07-05T00:00:00"/>
    <x v="0"/>
    <n v="2"/>
    <n v="600"/>
    <n v="1200"/>
  </r>
  <r>
    <n v="3022"/>
    <x v="198"/>
    <d v="2022-05-11T00:00:00"/>
    <x v="5"/>
    <n v="3"/>
    <n v="1500"/>
    <n v="4500"/>
  </r>
  <r>
    <n v="1893"/>
    <x v="198"/>
    <d v="2022-07-30T00:00:00"/>
    <x v="3"/>
    <n v="1"/>
    <n v="400"/>
    <n v="400"/>
  </r>
  <r>
    <n v="3102"/>
    <x v="198"/>
    <d v="2022-09-29T00:00:00"/>
    <x v="5"/>
    <n v="1"/>
    <n v="1500"/>
    <n v="1500"/>
  </r>
  <r>
    <n v="2882"/>
    <x v="199"/>
    <d v="2022-12-15T00:00:00"/>
    <x v="1"/>
    <n v="2"/>
    <n v="500"/>
    <n v="1000"/>
  </r>
  <r>
    <n v="3257"/>
    <x v="199"/>
    <d v="2022-01-11T00:00:00"/>
    <x v="2"/>
    <n v="1"/>
    <n v="1000"/>
    <n v="1000"/>
  </r>
  <r>
    <n v="2086"/>
    <x v="199"/>
    <d v="2022-01-15T00:00:00"/>
    <x v="2"/>
    <n v="4"/>
    <n v="1000"/>
    <n v="4000"/>
  </r>
  <r>
    <n v="1628"/>
    <x v="199"/>
    <d v="2022-12-09T00:00:00"/>
    <x v="5"/>
    <n v="1"/>
    <n v="1500"/>
    <n v="1500"/>
  </r>
  <r>
    <n v="2112"/>
    <x v="199"/>
    <d v="2022-09-26T00:00:00"/>
    <x v="1"/>
    <n v="2"/>
    <n v="500"/>
    <n v="1000"/>
  </r>
  <r>
    <n v="1618"/>
    <x v="199"/>
    <d v="2022-03-04T00:00:00"/>
    <x v="4"/>
    <n v="2"/>
    <n v="150"/>
    <n v="300"/>
  </r>
  <r>
    <n v="3258"/>
    <x v="200"/>
    <d v="2022-06-03T00:00:00"/>
    <x v="1"/>
    <n v="1"/>
    <n v="500"/>
    <n v="500"/>
  </r>
  <r>
    <n v="1139"/>
    <x v="201"/>
    <d v="2022-10-02T00:00:00"/>
    <x v="4"/>
    <n v="1"/>
    <n v="150"/>
    <n v="150"/>
  </r>
  <r>
    <n v="2652"/>
    <x v="201"/>
    <d v="2022-12-02T00:00:00"/>
    <x v="1"/>
    <n v="5"/>
    <n v="500"/>
    <n v="2500"/>
  </r>
  <r>
    <n v="1785"/>
    <x v="201"/>
    <d v="2022-11-20T00:00:00"/>
    <x v="5"/>
    <n v="2"/>
    <n v="1500"/>
    <n v="3000"/>
  </r>
  <r>
    <n v="2579"/>
    <x v="201"/>
    <d v="2022-03-07T00:00:00"/>
    <x v="1"/>
    <n v="3"/>
    <n v="500"/>
    <n v="1500"/>
  </r>
  <r>
    <n v="2717"/>
    <x v="201"/>
    <d v="2022-01-01T00:00:00"/>
    <x v="3"/>
    <n v="1"/>
    <n v="400"/>
    <n v="400"/>
  </r>
  <r>
    <n v="1737"/>
    <x v="201"/>
    <d v="2022-03-31T00:00:00"/>
    <x v="3"/>
    <n v="4"/>
    <n v="400"/>
    <n v="1600"/>
  </r>
  <r>
    <n v="3023"/>
    <x v="201"/>
    <d v="2022-10-11T00:00:00"/>
    <x v="2"/>
    <n v="5"/>
    <n v="1000"/>
    <n v="5000"/>
  </r>
  <r>
    <n v="2852"/>
    <x v="202"/>
    <d v="2022-01-14T00:00:00"/>
    <x v="5"/>
    <n v="1"/>
    <n v="1500"/>
    <n v="1500"/>
  </r>
  <r>
    <n v="1804"/>
    <x v="202"/>
    <d v="2022-08-02T00:00:00"/>
    <x v="3"/>
    <n v="1"/>
    <n v="400"/>
    <n v="400"/>
  </r>
  <r>
    <n v="1976"/>
    <x v="202"/>
    <d v="2022-01-19T00:00:00"/>
    <x v="4"/>
    <n v="3"/>
    <n v="150"/>
    <n v="450"/>
  </r>
  <r>
    <n v="1808"/>
    <x v="202"/>
    <d v="2022-11-28T00:00:00"/>
    <x v="0"/>
    <n v="2"/>
    <n v="600"/>
    <n v="1200"/>
  </r>
  <r>
    <n v="1307"/>
    <x v="202"/>
    <d v="2022-04-21T00:00:00"/>
    <x v="0"/>
    <n v="3"/>
    <n v="600"/>
    <n v="1800"/>
  </r>
  <r>
    <n v="2757"/>
    <x v="202"/>
    <d v="2022-04-27T00:00:00"/>
    <x v="0"/>
    <n v="3"/>
    <n v="600"/>
    <n v="1800"/>
  </r>
  <r>
    <n v="1812"/>
    <x v="202"/>
    <d v="2022-10-26T00:00:00"/>
    <x v="2"/>
    <n v="3"/>
    <n v="1000"/>
    <n v="3000"/>
  </r>
  <r>
    <n v="2807"/>
    <x v="203"/>
    <d v="2022-04-24T00:00:00"/>
    <x v="1"/>
    <n v="2"/>
    <n v="500"/>
    <n v="1000"/>
  </r>
  <r>
    <n v="1200"/>
    <x v="203"/>
    <d v="2022-09-14T00:00:00"/>
    <x v="4"/>
    <n v="4"/>
    <n v="150"/>
    <n v="600"/>
  </r>
  <r>
    <n v="2167"/>
    <x v="204"/>
    <d v="2022-08-17T00:00:00"/>
    <x v="3"/>
    <n v="3"/>
    <n v="400"/>
    <n v="1200"/>
  </r>
  <r>
    <n v="3020"/>
    <x v="204"/>
    <d v="2022-02-03T00:00:00"/>
    <x v="5"/>
    <n v="4"/>
    <n v="1500"/>
    <n v="6000"/>
  </r>
  <r>
    <n v="2451"/>
    <x v="204"/>
    <d v="2022-08-22T00:00:00"/>
    <x v="4"/>
    <n v="3"/>
    <n v="150"/>
    <n v="450"/>
  </r>
  <r>
    <n v="2511"/>
    <x v="205"/>
    <d v="2022-12-29T00:00:00"/>
    <x v="3"/>
    <n v="5"/>
    <n v="400"/>
    <n v="2000"/>
  </r>
  <r>
    <n v="2698"/>
    <x v="206"/>
    <d v="2022-06-20T00:00:00"/>
    <x v="4"/>
    <n v="1"/>
    <n v="150"/>
    <n v="150"/>
  </r>
  <r>
    <n v="2843"/>
    <x v="206"/>
    <d v="2022-12-28T00:00:00"/>
    <x v="3"/>
    <n v="3"/>
    <n v="400"/>
    <n v="1200"/>
  </r>
  <r>
    <n v="1640"/>
    <x v="206"/>
    <d v="2022-07-17T00:00:00"/>
    <x v="5"/>
    <n v="5"/>
    <n v="1500"/>
    <n v="7500"/>
  </r>
  <r>
    <n v="2678"/>
    <x v="206"/>
    <d v="2022-01-23T00:00:00"/>
    <x v="3"/>
    <n v="3"/>
    <n v="400"/>
    <n v="1200"/>
  </r>
  <r>
    <n v="2129"/>
    <x v="206"/>
    <d v="2022-09-23T00:00:00"/>
    <x v="0"/>
    <n v="5"/>
    <n v="600"/>
    <n v="3000"/>
  </r>
  <r>
    <n v="1777"/>
    <x v="207"/>
    <d v="2022-01-26T00:00:00"/>
    <x v="4"/>
    <n v="3"/>
    <n v="150"/>
    <n v="450"/>
  </r>
  <r>
    <n v="2263"/>
    <x v="207"/>
    <d v="2022-06-22T00:00:00"/>
    <x v="1"/>
    <n v="5"/>
    <n v="500"/>
    <n v="2500"/>
  </r>
  <r>
    <n v="2701"/>
    <x v="207"/>
    <d v="2022-11-07T00:00:00"/>
    <x v="0"/>
    <n v="5"/>
    <n v="600"/>
    <n v="3000"/>
  </r>
  <r>
    <n v="2770"/>
    <x v="207"/>
    <d v="2022-02-19T00:00:00"/>
    <x v="5"/>
    <n v="4"/>
    <n v="1500"/>
    <n v="6000"/>
  </r>
  <r>
    <n v="1899"/>
    <x v="207"/>
    <d v="2022-06-05T00:00:00"/>
    <x v="5"/>
    <n v="1"/>
    <n v="1500"/>
    <n v="1500"/>
  </r>
  <r>
    <n v="2704"/>
    <x v="207"/>
    <d v="2022-07-06T00:00:00"/>
    <x v="5"/>
    <n v="5"/>
    <n v="1500"/>
    <n v="7500"/>
  </r>
  <r>
    <n v="1284"/>
    <x v="207"/>
    <d v="2022-10-28T00:00:00"/>
    <x v="3"/>
    <n v="5"/>
    <n v="400"/>
    <n v="2000"/>
  </r>
  <r>
    <n v="1324"/>
    <x v="207"/>
    <d v="2022-09-17T00:00:00"/>
    <x v="4"/>
    <n v="5"/>
    <n v="150"/>
    <n v="750"/>
  </r>
  <r>
    <n v="2333"/>
    <x v="207"/>
    <d v="2022-10-21T00:00:00"/>
    <x v="3"/>
    <n v="5"/>
    <n v="400"/>
    <n v="2000"/>
  </r>
  <r>
    <n v="1237"/>
    <x v="207"/>
    <d v="2022-11-02T00:00:00"/>
    <x v="5"/>
    <n v="4"/>
    <n v="1500"/>
    <n v="6000"/>
  </r>
  <r>
    <n v="3249"/>
    <x v="207"/>
    <d v="2022-01-30T00:00:00"/>
    <x v="2"/>
    <n v="3"/>
    <n v="1000"/>
    <n v="3000"/>
  </r>
  <r>
    <n v="1456"/>
    <x v="208"/>
    <d v="2022-03-23T00:00:00"/>
    <x v="0"/>
    <n v="3"/>
    <n v="600"/>
    <n v="1800"/>
  </r>
  <r>
    <n v="1318"/>
    <x v="208"/>
    <d v="2022-02-06T00:00:00"/>
    <x v="3"/>
    <n v="2"/>
    <n v="400"/>
    <n v="800"/>
  </r>
  <r>
    <n v="1552"/>
    <x v="208"/>
    <d v="2022-05-14T00:00:00"/>
    <x v="5"/>
    <n v="2"/>
    <n v="1500"/>
    <n v="3000"/>
  </r>
  <r>
    <n v="2031"/>
    <x v="208"/>
    <d v="2022-03-09T00:00:00"/>
    <x v="4"/>
    <n v="3"/>
    <n v="150"/>
    <n v="450"/>
  </r>
  <r>
    <n v="2708"/>
    <x v="208"/>
    <d v="2022-02-21T00:00:00"/>
    <x v="4"/>
    <n v="2"/>
    <n v="150"/>
    <n v="300"/>
  </r>
  <r>
    <n v="1260"/>
    <x v="208"/>
    <d v="2022-04-24T00:00:00"/>
    <x v="3"/>
    <n v="5"/>
    <n v="400"/>
    <n v="2000"/>
  </r>
  <r>
    <n v="3021"/>
    <x v="208"/>
    <d v="2022-11-16T00:00:00"/>
    <x v="1"/>
    <n v="2"/>
    <n v="500"/>
    <n v="1000"/>
  </r>
  <r>
    <n v="1363"/>
    <x v="208"/>
    <d v="2022-03-22T00:00:00"/>
    <x v="3"/>
    <n v="5"/>
    <n v="400"/>
    <n v="2000"/>
  </r>
  <r>
    <n v="2503"/>
    <x v="209"/>
    <d v="2022-01-22T00:00:00"/>
    <x v="4"/>
    <n v="1"/>
    <n v="150"/>
    <n v="150"/>
  </r>
  <r>
    <n v="2173"/>
    <x v="209"/>
    <d v="2022-02-16T00:00:00"/>
    <x v="1"/>
    <n v="3"/>
    <n v="500"/>
    <n v="1500"/>
  </r>
  <r>
    <n v="3089"/>
    <x v="209"/>
    <d v="2022-02-10T00:00:00"/>
    <x v="3"/>
    <n v="1"/>
    <n v="400"/>
    <n v="400"/>
  </r>
  <r>
    <n v="1987"/>
    <x v="209"/>
    <d v="2022-03-19T00:00:00"/>
    <x v="3"/>
    <n v="2"/>
    <n v="400"/>
    <n v="800"/>
  </r>
  <r>
    <n v="3356"/>
    <x v="209"/>
    <d v="2022-09-04T00:00:00"/>
    <x v="5"/>
    <n v="3"/>
    <n v="1500"/>
    <n v="4500"/>
  </r>
  <r>
    <n v="1298"/>
    <x v="209"/>
    <d v="2022-07-06T00:00:00"/>
    <x v="0"/>
    <n v="1"/>
    <n v="600"/>
    <n v="600"/>
  </r>
  <r>
    <n v="1518"/>
    <x v="210"/>
    <d v="2022-05-10T00:00:00"/>
    <x v="2"/>
    <n v="5"/>
    <n v="1000"/>
    <n v="5000"/>
  </r>
  <r>
    <n v="2395"/>
    <x v="210"/>
    <d v="2022-04-09T00:00:00"/>
    <x v="2"/>
    <n v="3"/>
    <n v="1000"/>
    <n v="3000"/>
  </r>
  <r>
    <n v="3470"/>
    <x v="210"/>
    <d v="2022-11-04T00:00:00"/>
    <x v="4"/>
    <n v="3"/>
    <n v="150"/>
    <n v="450"/>
  </r>
  <r>
    <n v="2973"/>
    <x v="211"/>
    <d v="2022-02-04T00:00:00"/>
    <x v="1"/>
    <n v="2"/>
    <n v="500"/>
    <n v="1000"/>
  </r>
  <r>
    <n v="2282"/>
    <x v="211"/>
    <d v="2022-09-26T00:00:00"/>
    <x v="1"/>
    <n v="1"/>
    <n v="500"/>
    <n v="500"/>
  </r>
  <r>
    <n v="1251"/>
    <x v="211"/>
    <d v="2022-03-18T00:00:00"/>
    <x v="3"/>
    <n v="3"/>
    <n v="400"/>
    <n v="1200"/>
  </r>
  <r>
    <n v="1418"/>
    <x v="211"/>
    <d v="2022-08-31T00:00:00"/>
    <x v="2"/>
    <n v="2"/>
    <n v="1000"/>
    <n v="2000"/>
  </r>
  <r>
    <n v="2462"/>
    <x v="211"/>
    <d v="2022-03-24T00:00:00"/>
    <x v="0"/>
    <n v="1"/>
    <n v="600"/>
    <n v="600"/>
  </r>
  <r>
    <n v="2428"/>
    <x v="211"/>
    <d v="2022-02-13T00:00:00"/>
    <x v="2"/>
    <n v="1"/>
    <n v="1000"/>
    <n v="1000"/>
  </r>
  <r>
    <n v="2646"/>
    <x v="211"/>
    <d v="2022-12-15T00:00:00"/>
    <x v="0"/>
    <n v="3"/>
    <n v="600"/>
    <n v="1800"/>
  </r>
  <r>
    <n v="1739"/>
    <x v="211"/>
    <d v="2022-02-04T00:00:00"/>
    <x v="3"/>
    <n v="3"/>
    <n v="400"/>
    <n v="1200"/>
  </r>
  <r>
    <n v="1010"/>
    <x v="212"/>
    <d v="2022-02-07T00:00:00"/>
    <x v="1"/>
    <n v="1"/>
    <n v="500"/>
    <n v="500"/>
  </r>
  <r>
    <n v="1932"/>
    <x v="212"/>
    <d v="2022-03-29T00:00:00"/>
    <x v="1"/>
    <n v="5"/>
    <n v="500"/>
    <n v="2500"/>
  </r>
  <r>
    <n v="1382"/>
    <x v="212"/>
    <d v="2022-11-13T00:00:00"/>
    <x v="2"/>
    <n v="5"/>
    <n v="1000"/>
    <n v="5000"/>
  </r>
  <r>
    <n v="3197"/>
    <x v="212"/>
    <d v="2022-08-22T00:00:00"/>
    <x v="5"/>
    <n v="3"/>
    <n v="1500"/>
    <n v="4500"/>
  </r>
  <r>
    <n v="2287"/>
    <x v="213"/>
    <d v="2022-07-30T00:00:00"/>
    <x v="2"/>
    <n v="4"/>
    <n v="1000"/>
    <n v="4000"/>
  </r>
  <r>
    <n v="1225"/>
    <x v="213"/>
    <d v="2022-11-15T00:00:00"/>
    <x v="4"/>
    <n v="3"/>
    <n v="150"/>
    <n v="450"/>
  </r>
  <r>
    <n v="3353"/>
    <x v="214"/>
    <d v="2022-02-19T00:00:00"/>
    <x v="3"/>
    <n v="1"/>
    <n v="400"/>
    <n v="400"/>
  </r>
  <r>
    <n v="2581"/>
    <x v="214"/>
    <d v="2022-11-14T00:00:00"/>
    <x v="0"/>
    <n v="4"/>
    <n v="600"/>
    <n v="2400"/>
  </r>
  <r>
    <n v="1601"/>
    <x v="214"/>
    <d v="2022-05-31T00:00:00"/>
    <x v="0"/>
    <n v="4"/>
    <n v="600"/>
    <n v="2400"/>
  </r>
  <r>
    <n v="1803"/>
    <x v="214"/>
    <d v="2022-12-12T00:00:00"/>
    <x v="4"/>
    <n v="1"/>
    <n v="150"/>
    <n v="150"/>
  </r>
  <r>
    <n v="3302"/>
    <x v="214"/>
    <d v="2022-09-07T00:00:00"/>
    <x v="2"/>
    <n v="3"/>
    <n v="1000"/>
    <n v="3000"/>
  </r>
  <r>
    <n v="1103"/>
    <x v="215"/>
    <d v="2022-03-06T00:00:00"/>
    <x v="0"/>
    <n v="5"/>
    <n v="600"/>
    <n v="3000"/>
  </r>
  <r>
    <n v="3413"/>
    <x v="215"/>
    <d v="2022-04-18T00:00:00"/>
    <x v="2"/>
    <n v="1"/>
    <n v="1000"/>
    <n v="1000"/>
  </r>
  <r>
    <n v="1952"/>
    <x v="215"/>
    <d v="2022-11-07T00:00:00"/>
    <x v="5"/>
    <n v="3"/>
    <n v="1500"/>
    <n v="4500"/>
  </r>
  <r>
    <n v="1963"/>
    <x v="216"/>
    <d v="2022-03-01T00:00:00"/>
    <x v="2"/>
    <n v="1"/>
    <n v="1000"/>
    <n v="1000"/>
  </r>
  <r>
    <n v="1349"/>
    <x v="216"/>
    <d v="2022-12-06T00:00:00"/>
    <x v="5"/>
    <n v="5"/>
    <n v="1500"/>
    <n v="7500"/>
  </r>
  <r>
    <n v="2548"/>
    <x v="217"/>
    <d v="2022-06-26T00:00:00"/>
    <x v="1"/>
    <n v="5"/>
    <n v="500"/>
    <n v="2500"/>
  </r>
  <r>
    <n v="2691"/>
    <x v="217"/>
    <d v="2022-03-25T00:00:00"/>
    <x v="3"/>
    <n v="1"/>
    <n v="400"/>
    <n v="400"/>
  </r>
  <r>
    <n v="1392"/>
    <x v="217"/>
    <d v="2022-10-08T00:00:00"/>
    <x v="4"/>
    <n v="2"/>
    <n v="150"/>
    <n v="300"/>
  </r>
  <r>
    <n v="1062"/>
    <x v="217"/>
    <d v="2022-12-12T00:00:00"/>
    <x v="0"/>
    <n v="4"/>
    <n v="600"/>
    <n v="2400"/>
  </r>
  <r>
    <n v="1974"/>
    <x v="217"/>
    <d v="2022-05-10T00:00:00"/>
    <x v="2"/>
    <n v="1"/>
    <n v="1000"/>
    <n v="1000"/>
  </r>
  <r>
    <n v="3053"/>
    <x v="218"/>
    <d v="2022-12-23T00:00:00"/>
    <x v="4"/>
    <n v="3"/>
    <n v="150"/>
    <n v="450"/>
  </r>
  <r>
    <n v="3441"/>
    <x v="218"/>
    <d v="2022-02-28T00:00:00"/>
    <x v="1"/>
    <n v="5"/>
    <n v="500"/>
    <n v="2500"/>
  </r>
  <r>
    <n v="2245"/>
    <x v="219"/>
    <d v="2022-09-28T00:00:00"/>
    <x v="0"/>
    <n v="1"/>
    <n v="600"/>
    <n v="600"/>
  </r>
  <r>
    <n v="2301"/>
    <x v="219"/>
    <d v="2022-01-30T00:00:00"/>
    <x v="5"/>
    <n v="4"/>
    <n v="1500"/>
    <n v="6000"/>
  </r>
  <r>
    <n v="1536"/>
    <x v="219"/>
    <d v="2022-06-08T00:00:00"/>
    <x v="1"/>
    <n v="3"/>
    <n v="500"/>
    <n v="1500"/>
  </r>
  <r>
    <n v="2158"/>
    <x v="219"/>
    <d v="2022-08-20T00:00:00"/>
    <x v="3"/>
    <n v="4"/>
    <n v="400"/>
    <n v="1600"/>
  </r>
  <r>
    <n v="3245"/>
    <x v="220"/>
    <d v="2022-11-11T00:00:00"/>
    <x v="2"/>
    <n v="5"/>
    <n v="1000"/>
    <n v="5000"/>
  </r>
  <r>
    <n v="2414"/>
    <x v="220"/>
    <d v="2022-07-24T00:00:00"/>
    <x v="3"/>
    <n v="2"/>
    <n v="400"/>
    <n v="800"/>
  </r>
  <r>
    <n v="1960"/>
    <x v="220"/>
    <d v="2022-11-09T00:00:00"/>
    <x v="3"/>
    <n v="4"/>
    <n v="400"/>
    <n v="1600"/>
  </r>
  <r>
    <n v="2336"/>
    <x v="220"/>
    <d v="2022-09-09T00:00:00"/>
    <x v="4"/>
    <n v="1"/>
    <n v="150"/>
    <n v="150"/>
  </r>
  <r>
    <n v="2952"/>
    <x v="220"/>
    <d v="2022-08-16T00:00:00"/>
    <x v="3"/>
    <n v="4"/>
    <n v="400"/>
    <n v="1600"/>
  </r>
  <r>
    <n v="3027"/>
    <x v="220"/>
    <d v="2022-10-05T00:00:00"/>
    <x v="2"/>
    <n v="2"/>
    <n v="1000"/>
    <n v="2000"/>
  </r>
  <r>
    <n v="2989"/>
    <x v="220"/>
    <d v="2022-10-24T00:00:00"/>
    <x v="1"/>
    <n v="2"/>
    <n v="500"/>
    <n v="1000"/>
  </r>
  <r>
    <n v="3378"/>
    <x v="220"/>
    <d v="2022-11-25T00:00:00"/>
    <x v="1"/>
    <n v="3"/>
    <n v="500"/>
    <n v="1500"/>
  </r>
  <r>
    <n v="1384"/>
    <x v="221"/>
    <d v="2022-07-03T00:00:00"/>
    <x v="5"/>
    <n v="2"/>
    <n v="1500"/>
    <n v="3000"/>
  </r>
  <r>
    <n v="1783"/>
    <x v="221"/>
    <d v="2022-06-26T00:00:00"/>
    <x v="2"/>
    <n v="1"/>
    <n v="1000"/>
    <n v="1000"/>
  </r>
  <r>
    <n v="1883"/>
    <x v="221"/>
    <d v="2022-12-23T00:00:00"/>
    <x v="2"/>
    <n v="4"/>
    <n v="1000"/>
    <n v="4000"/>
  </r>
  <r>
    <n v="2705"/>
    <x v="221"/>
    <d v="2022-07-13T00:00:00"/>
    <x v="2"/>
    <n v="3"/>
    <n v="1000"/>
    <n v="3000"/>
  </r>
  <r>
    <n v="1565"/>
    <x v="222"/>
    <d v="2022-07-28T00:00:00"/>
    <x v="1"/>
    <n v="5"/>
    <n v="500"/>
    <n v="2500"/>
  </r>
  <r>
    <n v="2406"/>
    <x v="222"/>
    <d v="2022-07-22T00:00:00"/>
    <x v="1"/>
    <n v="3"/>
    <n v="500"/>
    <n v="1500"/>
  </r>
  <r>
    <n v="3169"/>
    <x v="222"/>
    <d v="2022-07-06T00:00:00"/>
    <x v="0"/>
    <n v="5"/>
    <n v="600"/>
    <n v="3000"/>
  </r>
  <r>
    <n v="2249"/>
    <x v="222"/>
    <d v="2022-03-18T00:00:00"/>
    <x v="0"/>
    <n v="5"/>
    <n v="600"/>
    <n v="3000"/>
  </r>
  <r>
    <n v="2261"/>
    <x v="223"/>
    <d v="2022-01-30T00:00:00"/>
    <x v="2"/>
    <n v="5"/>
    <n v="1000"/>
    <n v="5000"/>
  </r>
  <r>
    <n v="1490"/>
    <x v="223"/>
    <d v="2022-06-30T00:00:00"/>
    <x v="1"/>
    <n v="1"/>
    <n v="500"/>
    <n v="500"/>
  </r>
  <r>
    <n v="3071"/>
    <x v="223"/>
    <d v="2022-08-09T00:00:00"/>
    <x v="0"/>
    <n v="2"/>
    <n v="600"/>
    <n v="1200"/>
  </r>
  <r>
    <n v="1364"/>
    <x v="223"/>
    <d v="2022-09-01T00:00:00"/>
    <x v="5"/>
    <n v="3"/>
    <n v="1500"/>
    <n v="4500"/>
  </r>
  <r>
    <n v="1956"/>
    <x v="224"/>
    <d v="2022-10-22T00:00:00"/>
    <x v="2"/>
    <n v="1"/>
    <n v="1000"/>
    <n v="1000"/>
  </r>
  <r>
    <n v="1872"/>
    <x v="224"/>
    <d v="2022-06-14T00:00:00"/>
    <x v="4"/>
    <n v="3"/>
    <n v="150"/>
    <n v="450"/>
  </r>
  <r>
    <n v="1023"/>
    <x v="225"/>
    <d v="2022-07-01T00:00:00"/>
    <x v="3"/>
    <n v="1"/>
    <n v="400"/>
    <n v="400"/>
  </r>
  <r>
    <n v="1770"/>
    <x v="225"/>
    <d v="2022-01-07T00:00:00"/>
    <x v="0"/>
    <n v="1"/>
    <n v="600"/>
    <n v="600"/>
  </r>
  <r>
    <n v="1563"/>
    <x v="225"/>
    <d v="2022-01-05T00:00:00"/>
    <x v="3"/>
    <n v="4"/>
    <n v="400"/>
    <n v="1600"/>
  </r>
  <r>
    <n v="1295"/>
    <x v="225"/>
    <d v="2022-01-01T00:00:00"/>
    <x v="0"/>
    <n v="1"/>
    <n v="600"/>
    <n v="600"/>
  </r>
  <r>
    <n v="3348"/>
    <x v="225"/>
    <d v="2022-10-23T00:00:00"/>
    <x v="1"/>
    <n v="2"/>
    <n v="500"/>
    <n v="1000"/>
  </r>
  <r>
    <n v="1002"/>
    <x v="226"/>
    <d v="2022-04-06T00:00:00"/>
    <x v="2"/>
    <n v="2"/>
    <n v="1000"/>
    <n v="2000"/>
  </r>
  <r>
    <n v="1172"/>
    <x v="226"/>
    <d v="2022-10-18T00:00:00"/>
    <x v="4"/>
    <n v="5"/>
    <n v="150"/>
    <n v="750"/>
  </r>
  <r>
    <n v="3296"/>
    <x v="226"/>
    <d v="2022-06-21T00:00:00"/>
    <x v="1"/>
    <n v="5"/>
    <n v="500"/>
    <n v="2500"/>
  </r>
  <r>
    <n v="1052"/>
    <x v="226"/>
    <d v="2022-12-20T00:00:00"/>
    <x v="2"/>
    <n v="5"/>
    <n v="1000"/>
    <n v="5000"/>
  </r>
  <r>
    <n v="1623"/>
    <x v="227"/>
    <d v="2022-10-10T00:00:00"/>
    <x v="3"/>
    <n v="3"/>
    <n v="400"/>
    <n v="1200"/>
  </r>
  <r>
    <n v="2375"/>
    <x v="227"/>
    <d v="2022-10-20T00:00:00"/>
    <x v="5"/>
    <n v="4"/>
    <n v="1500"/>
    <n v="6000"/>
  </r>
  <r>
    <n v="2248"/>
    <x v="227"/>
    <d v="2022-04-09T00:00:00"/>
    <x v="3"/>
    <n v="3"/>
    <n v="400"/>
    <n v="1200"/>
  </r>
  <r>
    <n v="3229"/>
    <x v="227"/>
    <d v="2022-01-24T00:00:00"/>
    <x v="2"/>
    <n v="2"/>
    <n v="1000"/>
    <n v="2000"/>
  </r>
  <r>
    <n v="2415"/>
    <x v="228"/>
    <d v="2022-02-14T00:00:00"/>
    <x v="1"/>
    <n v="2"/>
    <n v="500"/>
    <n v="1000"/>
  </r>
  <r>
    <n v="1678"/>
    <x v="228"/>
    <d v="2022-04-28T00:00:00"/>
    <x v="3"/>
    <n v="4"/>
    <n v="400"/>
    <n v="1600"/>
  </r>
  <r>
    <n v="2235"/>
    <x v="229"/>
    <d v="2022-04-28T00:00:00"/>
    <x v="0"/>
    <n v="5"/>
    <n v="600"/>
    <n v="3000"/>
  </r>
  <r>
    <n v="2116"/>
    <x v="229"/>
    <d v="2022-11-23T00:00:00"/>
    <x v="1"/>
    <n v="4"/>
    <n v="500"/>
    <n v="2000"/>
  </r>
  <r>
    <n v="1420"/>
    <x v="229"/>
    <d v="2022-11-23T00:00:00"/>
    <x v="0"/>
    <n v="3"/>
    <n v="600"/>
    <n v="1800"/>
  </r>
  <r>
    <n v="2439"/>
    <x v="229"/>
    <d v="2022-11-02T00:00:00"/>
    <x v="3"/>
    <n v="1"/>
    <n v="400"/>
    <n v="400"/>
  </r>
  <r>
    <n v="2311"/>
    <x v="230"/>
    <d v="2022-06-02T00:00:00"/>
    <x v="4"/>
    <n v="5"/>
    <n v="150"/>
    <n v="750"/>
  </r>
  <r>
    <n v="3276"/>
    <x v="230"/>
    <d v="2022-07-30T00:00:00"/>
    <x v="5"/>
    <n v="3"/>
    <n v="1500"/>
    <n v="4500"/>
  </r>
  <r>
    <n v="2768"/>
    <x v="230"/>
    <d v="2022-08-30T00:00:00"/>
    <x v="2"/>
    <n v="4"/>
    <n v="1000"/>
    <n v="4000"/>
  </r>
  <r>
    <n v="1328"/>
    <x v="231"/>
    <d v="2022-11-10T00:00:00"/>
    <x v="2"/>
    <n v="5"/>
    <n v="1000"/>
    <n v="5000"/>
  </r>
  <r>
    <n v="2122"/>
    <x v="231"/>
    <d v="2022-12-06T00:00:00"/>
    <x v="5"/>
    <n v="1"/>
    <n v="1500"/>
    <n v="1500"/>
  </r>
  <r>
    <n v="3422"/>
    <x v="231"/>
    <d v="2022-11-29T00:00:00"/>
    <x v="0"/>
    <n v="1"/>
    <n v="600"/>
    <n v="600"/>
  </r>
  <r>
    <n v="2354"/>
    <x v="231"/>
    <d v="2022-07-13T00:00:00"/>
    <x v="4"/>
    <n v="5"/>
    <n v="150"/>
    <n v="750"/>
  </r>
  <r>
    <n v="1692"/>
    <x v="231"/>
    <d v="2022-09-19T00:00:00"/>
    <x v="1"/>
    <n v="5"/>
    <n v="500"/>
    <n v="2500"/>
  </r>
  <r>
    <n v="2322"/>
    <x v="231"/>
    <d v="2022-09-06T00:00:00"/>
    <x v="4"/>
    <n v="1"/>
    <n v="150"/>
    <n v="150"/>
  </r>
  <r>
    <n v="2267"/>
    <x v="231"/>
    <d v="2022-01-29T00:00:00"/>
    <x v="4"/>
    <n v="4"/>
    <n v="150"/>
    <n v="600"/>
  </r>
  <r>
    <n v="2484"/>
    <x v="232"/>
    <d v="2022-11-06T00:00:00"/>
    <x v="5"/>
    <n v="5"/>
    <n v="1500"/>
    <n v="7500"/>
  </r>
  <r>
    <n v="2692"/>
    <x v="232"/>
    <d v="2022-05-25T00:00:00"/>
    <x v="4"/>
    <n v="5"/>
    <n v="150"/>
    <n v="750"/>
  </r>
  <r>
    <n v="2374"/>
    <x v="232"/>
    <d v="2022-12-17T00:00:00"/>
    <x v="5"/>
    <n v="1"/>
    <n v="1500"/>
    <n v="1500"/>
  </r>
  <r>
    <n v="1380"/>
    <x v="233"/>
    <d v="2022-09-22T00:00:00"/>
    <x v="1"/>
    <n v="4"/>
    <n v="500"/>
    <n v="2000"/>
  </r>
  <r>
    <n v="2480"/>
    <x v="233"/>
    <d v="2022-10-13T00:00:00"/>
    <x v="3"/>
    <n v="3"/>
    <n v="400"/>
    <n v="1200"/>
  </r>
  <r>
    <n v="1937"/>
    <x v="233"/>
    <d v="2022-02-10T00:00:00"/>
    <x v="1"/>
    <n v="3"/>
    <n v="500"/>
    <n v="1500"/>
  </r>
  <r>
    <n v="2377"/>
    <x v="233"/>
    <d v="2022-06-05T00:00:00"/>
    <x v="3"/>
    <n v="2"/>
    <n v="400"/>
    <n v="800"/>
  </r>
  <r>
    <n v="1417"/>
    <x v="233"/>
    <d v="2022-12-09T00:00:00"/>
    <x v="1"/>
    <n v="5"/>
    <n v="500"/>
    <n v="2500"/>
  </r>
  <r>
    <n v="3026"/>
    <x v="233"/>
    <d v="2022-01-04T00:00:00"/>
    <x v="2"/>
    <n v="2"/>
    <n v="1000"/>
    <n v="2000"/>
  </r>
  <r>
    <n v="3471"/>
    <x v="233"/>
    <d v="2022-10-29T00:00:00"/>
    <x v="2"/>
    <n v="4"/>
    <n v="1000"/>
    <n v="4000"/>
  </r>
  <r>
    <n v="2308"/>
    <x v="234"/>
    <d v="2022-04-23T00:00:00"/>
    <x v="5"/>
    <n v="5"/>
    <n v="1500"/>
    <n v="7500"/>
  </r>
  <r>
    <n v="2734"/>
    <x v="234"/>
    <d v="2022-06-24T00:00:00"/>
    <x v="3"/>
    <n v="5"/>
    <n v="400"/>
    <n v="2000"/>
  </r>
  <r>
    <n v="2725"/>
    <x v="234"/>
    <d v="2022-11-30T00:00:00"/>
    <x v="1"/>
    <n v="1"/>
    <n v="500"/>
    <n v="500"/>
  </r>
  <r>
    <n v="3306"/>
    <x v="234"/>
    <d v="2022-10-06T00:00:00"/>
    <x v="5"/>
    <n v="1"/>
    <n v="1500"/>
    <n v="1500"/>
  </r>
  <r>
    <n v="1213"/>
    <x v="234"/>
    <d v="2022-05-21T00:00:00"/>
    <x v="0"/>
    <n v="5"/>
    <n v="600"/>
    <n v="3000"/>
  </r>
  <r>
    <n v="2139"/>
    <x v="235"/>
    <d v="2022-10-06T00:00:00"/>
    <x v="5"/>
    <n v="5"/>
    <n v="1500"/>
    <n v="7500"/>
  </r>
  <r>
    <n v="3232"/>
    <x v="235"/>
    <d v="2022-06-22T00:00:00"/>
    <x v="4"/>
    <n v="2"/>
    <n v="150"/>
    <n v="300"/>
  </r>
  <r>
    <n v="3405"/>
    <x v="235"/>
    <d v="2022-11-16T00:00:00"/>
    <x v="3"/>
    <n v="5"/>
    <n v="400"/>
    <n v="2000"/>
  </r>
  <r>
    <n v="2283"/>
    <x v="235"/>
    <d v="2022-03-23T00:00:00"/>
    <x v="0"/>
    <n v="4"/>
    <n v="600"/>
    <n v="2400"/>
  </r>
  <r>
    <n v="2750"/>
    <x v="235"/>
    <d v="2022-08-23T00:00:00"/>
    <x v="1"/>
    <n v="4"/>
    <n v="500"/>
    <n v="2000"/>
  </r>
  <r>
    <n v="1734"/>
    <x v="236"/>
    <d v="2022-06-23T00:00:00"/>
    <x v="2"/>
    <n v="2"/>
    <n v="1000"/>
    <n v="2000"/>
  </r>
  <r>
    <n v="3398"/>
    <x v="236"/>
    <d v="2022-04-11T00:00:00"/>
    <x v="5"/>
    <n v="5"/>
    <n v="1500"/>
    <n v="7500"/>
  </r>
  <r>
    <n v="2259"/>
    <x v="236"/>
    <d v="2022-07-21T00:00:00"/>
    <x v="5"/>
    <n v="3"/>
    <n v="1500"/>
    <n v="4500"/>
  </r>
  <r>
    <n v="1217"/>
    <x v="236"/>
    <d v="2022-11-24T00:00:00"/>
    <x v="5"/>
    <n v="3"/>
    <n v="1500"/>
    <n v="4500"/>
  </r>
  <r>
    <n v="3171"/>
    <x v="236"/>
    <d v="2022-07-30T00:00:00"/>
    <x v="5"/>
    <n v="3"/>
    <n v="1500"/>
    <n v="4500"/>
  </r>
  <r>
    <n v="2241"/>
    <x v="236"/>
    <d v="2022-08-13T00:00:00"/>
    <x v="4"/>
    <n v="1"/>
    <n v="150"/>
    <n v="150"/>
  </r>
  <r>
    <n v="3435"/>
    <x v="237"/>
    <d v="2022-03-20T00:00:00"/>
    <x v="2"/>
    <n v="4"/>
    <n v="1000"/>
    <n v="4000"/>
  </r>
  <r>
    <n v="1243"/>
    <x v="237"/>
    <d v="2022-01-07T00:00:00"/>
    <x v="3"/>
    <n v="4"/>
    <n v="400"/>
    <n v="1600"/>
  </r>
  <r>
    <n v="1513"/>
    <x v="237"/>
    <d v="2022-05-15T00:00:00"/>
    <x v="3"/>
    <n v="4"/>
    <n v="400"/>
    <n v="1600"/>
  </r>
  <r>
    <n v="2780"/>
    <x v="238"/>
    <d v="2022-09-06T00:00:00"/>
    <x v="0"/>
    <n v="3"/>
    <n v="600"/>
    <n v="1800"/>
  </r>
  <r>
    <n v="1401"/>
    <x v="238"/>
    <d v="2022-06-06T00:00:00"/>
    <x v="2"/>
    <n v="3"/>
    <n v="1000"/>
    <n v="3000"/>
  </r>
  <r>
    <n v="3347"/>
    <x v="238"/>
    <d v="2022-12-04T00:00:00"/>
    <x v="5"/>
    <n v="3"/>
    <n v="1500"/>
    <n v="4500"/>
  </r>
  <r>
    <n v="2837"/>
    <x v="239"/>
    <d v="2022-05-25T00:00:00"/>
    <x v="3"/>
    <n v="3"/>
    <n v="400"/>
    <n v="1200"/>
  </r>
  <r>
    <n v="3483"/>
    <x v="239"/>
    <d v="2022-11-28T00:00:00"/>
    <x v="4"/>
    <n v="2"/>
    <n v="150"/>
    <n v="300"/>
  </r>
  <r>
    <n v="2589"/>
    <x v="239"/>
    <d v="2022-12-22T00:00:00"/>
    <x v="2"/>
    <n v="2"/>
    <n v="1000"/>
    <n v="2000"/>
  </r>
  <r>
    <n v="1155"/>
    <x v="239"/>
    <d v="2022-07-12T00:00:00"/>
    <x v="4"/>
    <n v="2"/>
    <n v="150"/>
    <n v="300"/>
  </r>
  <r>
    <n v="1990"/>
    <x v="240"/>
    <d v="2022-01-23T00:00:00"/>
    <x v="3"/>
    <n v="2"/>
    <n v="400"/>
    <n v="800"/>
  </r>
  <r>
    <n v="3055"/>
    <x v="240"/>
    <d v="2022-12-27T00:00:00"/>
    <x v="1"/>
    <n v="4"/>
    <n v="500"/>
    <n v="2000"/>
  </r>
  <r>
    <n v="2817"/>
    <x v="240"/>
    <d v="2022-08-18T00:00:00"/>
    <x v="3"/>
    <n v="4"/>
    <n v="400"/>
    <n v="1600"/>
  </r>
  <r>
    <n v="2574"/>
    <x v="240"/>
    <d v="2022-08-09T00:00:00"/>
    <x v="0"/>
    <n v="3"/>
    <n v="600"/>
    <n v="1800"/>
  </r>
  <r>
    <n v="2196"/>
    <x v="240"/>
    <d v="2022-03-16T00:00:00"/>
    <x v="0"/>
    <n v="5"/>
    <n v="600"/>
    <n v="3000"/>
  </r>
  <r>
    <n v="2998"/>
    <x v="241"/>
    <d v="2022-07-19T00:00:00"/>
    <x v="2"/>
    <n v="4"/>
    <n v="1000"/>
    <n v="4000"/>
  </r>
  <r>
    <n v="3010"/>
    <x v="241"/>
    <d v="2022-02-14T00:00:00"/>
    <x v="0"/>
    <n v="5"/>
    <n v="600"/>
    <n v="3000"/>
  </r>
  <r>
    <n v="2819"/>
    <x v="241"/>
    <d v="2022-03-03T00:00:00"/>
    <x v="0"/>
    <n v="1"/>
    <n v="600"/>
    <n v="600"/>
  </r>
  <r>
    <n v="1132"/>
    <x v="241"/>
    <d v="2022-09-16T00:00:00"/>
    <x v="3"/>
    <n v="1"/>
    <n v="400"/>
    <n v="400"/>
  </r>
  <r>
    <n v="2996"/>
    <x v="242"/>
    <d v="2022-08-14T00:00:00"/>
    <x v="4"/>
    <n v="5"/>
    <n v="150"/>
    <n v="750"/>
  </r>
  <r>
    <n v="2335"/>
    <x v="242"/>
    <d v="2022-12-02T00:00:00"/>
    <x v="4"/>
    <n v="1"/>
    <n v="150"/>
    <n v="150"/>
  </r>
  <r>
    <n v="3051"/>
    <x v="242"/>
    <d v="2022-03-12T00:00:00"/>
    <x v="2"/>
    <n v="2"/>
    <n v="1000"/>
    <n v="2000"/>
  </r>
  <r>
    <n v="2621"/>
    <x v="242"/>
    <d v="2022-12-19T00:00:00"/>
    <x v="5"/>
    <n v="3"/>
    <n v="1500"/>
    <n v="4500"/>
  </r>
  <r>
    <n v="2569"/>
    <x v="242"/>
    <d v="2022-01-16T00:00:00"/>
    <x v="0"/>
    <n v="1"/>
    <n v="600"/>
    <n v="600"/>
  </r>
  <r>
    <n v="1090"/>
    <x v="242"/>
    <d v="2022-05-31T00:00:00"/>
    <x v="4"/>
    <n v="2"/>
    <n v="150"/>
    <n v="300"/>
  </r>
  <r>
    <n v="2934"/>
    <x v="242"/>
    <d v="2022-06-08T00:00:00"/>
    <x v="0"/>
    <n v="3"/>
    <n v="600"/>
    <n v="1800"/>
  </r>
  <r>
    <n v="2958"/>
    <x v="242"/>
    <d v="2022-07-14T00:00:00"/>
    <x v="2"/>
    <n v="1"/>
    <n v="1000"/>
    <n v="1000"/>
  </r>
  <r>
    <n v="3379"/>
    <x v="243"/>
    <d v="2022-09-18T00:00:00"/>
    <x v="2"/>
    <n v="1"/>
    <n v="1000"/>
    <n v="1000"/>
  </r>
  <r>
    <n v="2903"/>
    <x v="243"/>
    <d v="2022-05-12T00:00:00"/>
    <x v="2"/>
    <n v="1"/>
    <n v="1000"/>
    <n v="1000"/>
  </r>
  <r>
    <n v="2270"/>
    <x v="243"/>
    <d v="2022-03-16T00:00:00"/>
    <x v="3"/>
    <n v="5"/>
    <n v="400"/>
    <n v="2000"/>
  </r>
  <r>
    <n v="3139"/>
    <x v="243"/>
    <d v="2022-06-09T00:00:00"/>
    <x v="4"/>
    <n v="5"/>
    <n v="150"/>
    <n v="750"/>
  </r>
  <r>
    <n v="3181"/>
    <x v="243"/>
    <d v="2022-08-09T00:00:00"/>
    <x v="3"/>
    <n v="1"/>
    <n v="400"/>
    <n v="400"/>
  </r>
  <r>
    <n v="2161"/>
    <x v="243"/>
    <d v="2022-05-12T00:00:00"/>
    <x v="2"/>
    <n v="1"/>
    <n v="1000"/>
    <n v="1000"/>
  </r>
  <r>
    <n v="3211"/>
    <x v="244"/>
    <d v="2022-07-28T00:00:00"/>
    <x v="5"/>
    <n v="3"/>
    <n v="1500"/>
    <n v="4500"/>
  </r>
  <r>
    <n v="3374"/>
    <x v="244"/>
    <d v="2022-02-26T00:00:00"/>
    <x v="2"/>
    <n v="1"/>
    <n v="1000"/>
    <n v="1000"/>
  </r>
  <r>
    <n v="2228"/>
    <x v="244"/>
    <d v="2022-01-14T00:00:00"/>
    <x v="4"/>
    <n v="4"/>
    <n v="150"/>
    <n v="600"/>
  </r>
  <r>
    <n v="1568"/>
    <x v="244"/>
    <d v="2022-04-17T00:00:00"/>
    <x v="5"/>
    <n v="5"/>
    <n v="1500"/>
    <n v="7500"/>
  </r>
  <r>
    <n v="2412"/>
    <x v="244"/>
    <d v="2022-11-28T00:00:00"/>
    <x v="4"/>
    <n v="5"/>
    <n v="150"/>
    <n v="750"/>
  </r>
  <r>
    <n v="1047"/>
    <x v="244"/>
    <d v="2022-06-11T00:00:00"/>
    <x v="2"/>
    <n v="5"/>
    <n v="1000"/>
    <n v="5000"/>
  </r>
  <r>
    <n v="2271"/>
    <x v="245"/>
    <d v="2022-02-01T00:00:00"/>
    <x v="4"/>
    <n v="3"/>
    <n v="150"/>
    <n v="450"/>
  </r>
  <r>
    <n v="2959"/>
    <x v="245"/>
    <d v="2022-11-19T00:00:00"/>
    <x v="5"/>
    <n v="4"/>
    <n v="1500"/>
    <n v="6000"/>
  </r>
  <r>
    <n v="2358"/>
    <x v="245"/>
    <d v="2022-10-15T00:00:00"/>
    <x v="2"/>
    <n v="5"/>
    <n v="1000"/>
    <n v="5000"/>
  </r>
  <r>
    <n v="1767"/>
    <x v="245"/>
    <d v="2022-03-03T00:00:00"/>
    <x v="5"/>
    <n v="3"/>
    <n v="1500"/>
    <n v="4500"/>
  </r>
  <r>
    <n v="2094"/>
    <x v="245"/>
    <d v="2022-07-27T00:00:00"/>
    <x v="5"/>
    <n v="4"/>
    <n v="1500"/>
    <n v="6000"/>
  </r>
  <r>
    <n v="2944"/>
    <x v="246"/>
    <d v="2022-06-06T00:00:00"/>
    <x v="0"/>
    <n v="1"/>
    <n v="600"/>
    <n v="600"/>
  </r>
  <r>
    <n v="2554"/>
    <x v="246"/>
    <d v="2022-05-17T00:00:00"/>
    <x v="2"/>
    <n v="3"/>
    <n v="1000"/>
    <n v="3000"/>
  </r>
  <r>
    <n v="2397"/>
    <x v="246"/>
    <d v="2022-08-24T00:00:00"/>
    <x v="2"/>
    <n v="3"/>
    <n v="1000"/>
    <n v="3000"/>
  </r>
  <r>
    <n v="1368"/>
    <x v="246"/>
    <d v="2022-01-25T00:00:00"/>
    <x v="3"/>
    <n v="1"/>
    <n v="400"/>
    <n v="400"/>
  </r>
  <r>
    <n v="1446"/>
    <x v="246"/>
    <d v="2022-09-17T00:00:00"/>
    <x v="4"/>
    <n v="3"/>
    <n v="150"/>
    <n v="450"/>
  </r>
  <r>
    <n v="2176"/>
    <x v="246"/>
    <d v="2022-09-11T00:00:00"/>
    <x v="2"/>
    <n v="3"/>
    <n v="1000"/>
    <n v="3000"/>
  </r>
  <r>
    <n v="2251"/>
    <x v="247"/>
    <d v="2022-10-20T00:00:00"/>
    <x v="5"/>
    <n v="5"/>
    <n v="1500"/>
    <n v="7500"/>
  </r>
  <r>
    <n v="1994"/>
    <x v="247"/>
    <d v="2022-12-29T00:00:00"/>
    <x v="5"/>
    <n v="3"/>
    <n v="1500"/>
    <n v="4500"/>
  </r>
  <r>
    <n v="2353"/>
    <x v="247"/>
    <d v="2022-10-24T00:00:00"/>
    <x v="0"/>
    <n v="4"/>
    <n v="600"/>
    <n v="2400"/>
  </r>
  <r>
    <n v="2514"/>
    <x v="248"/>
    <d v="2022-02-14T00:00:00"/>
    <x v="5"/>
    <n v="4"/>
    <n v="1500"/>
    <n v="6000"/>
  </r>
  <r>
    <n v="3456"/>
    <x v="248"/>
    <d v="2022-01-23T00:00:00"/>
    <x v="0"/>
    <n v="2"/>
    <n v="600"/>
    <n v="1200"/>
  </r>
  <r>
    <n v="2474"/>
    <x v="248"/>
    <d v="2022-04-21T00:00:00"/>
    <x v="4"/>
    <n v="4"/>
    <n v="150"/>
    <n v="600"/>
  </r>
  <r>
    <n v="1039"/>
    <x v="249"/>
    <d v="2022-10-10T00:00:00"/>
    <x v="0"/>
    <n v="4"/>
    <n v="600"/>
    <n v="2400"/>
  </r>
  <r>
    <n v="1951"/>
    <x v="249"/>
    <d v="2022-09-09T00:00:00"/>
    <x v="2"/>
    <n v="3"/>
    <n v="1000"/>
    <n v="3000"/>
  </r>
  <r>
    <n v="2886"/>
    <x v="249"/>
    <d v="2022-09-03T00:00:00"/>
    <x v="0"/>
    <n v="4"/>
    <n v="600"/>
    <n v="2400"/>
  </r>
  <r>
    <n v="1508"/>
    <x v="249"/>
    <d v="2022-05-14T00:00:00"/>
    <x v="3"/>
    <n v="2"/>
    <n v="400"/>
    <n v="800"/>
  </r>
  <r>
    <n v="1028"/>
    <x v="249"/>
    <d v="2022-08-25T00:00:00"/>
    <x v="0"/>
    <n v="3"/>
    <n v="600"/>
    <n v="1800"/>
  </r>
  <r>
    <n v="1799"/>
    <x v="249"/>
    <d v="2022-08-15T00:00:00"/>
    <x v="4"/>
    <n v="4"/>
    <n v="150"/>
    <n v="600"/>
  </r>
  <r>
    <n v="1281"/>
    <x v="250"/>
    <d v="2022-05-21T00:00:00"/>
    <x v="4"/>
    <n v="5"/>
    <n v="150"/>
    <n v="750"/>
  </r>
  <r>
    <n v="2592"/>
    <x v="250"/>
    <d v="2022-03-15T00:00:00"/>
    <x v="0"/>
    <n v="2"/>
    <n v="600"/>
    <n v="1200"/>
  </r>
  <r>
    <n v="1499"/>
    <x v="250"/>
    <d v="2022-02-02T00:00:00"/>
    <x v="3"/>
    <n v="3"/>
    <n v="400"/>
    <n v="1200"/>
  </r>
  <r>
    <n v="1548"/>
    <x v="251"/>
    <d v="2022-07-03T00:00:00"/>
    <x v="4"/>
    <n v="4"/>
    <n v="150"/>
    <n v="600"/>
  </r>
  <r>
    <n v="3368"/>
    <x v="251"/>
    <d v="2022-02-17T00:00:00"/>
    <x v="4"/>
    <n v="5"/>
    <n v="150"/>
    <n v="750"/>
  </r>
  <r>
    <n v="3209"/>
    <x v="251"/>
    <d v="2022-10-09T00:00:00"/>
    <x v="1"/>
    <n v="4"/>
    <n v="500"/>
    <n v="2000"/>
  </r>
  <r>
    <n v="2366"/>
    <x v="251"/>
    <d v="2022-11-12T00:00:00"/>
    <x v="1"/>
    <n v="4"/>
    <n v="500"/>
    <n v="2000"/>
  </r>
  <r>
    <n v="1655"/>
    <x v="251"/>
    <d v="2022-05-21T00:00:00"/>
    <x v="0"/>
    <n v="1"/>
    <n v="600"/>
    <n v="600"/>
  </r>
  <r>
    <n v="1025"/>
    <x v="252"/>
    <d v="2022-09-01T00:00:00"/>
    <x v="1"/>
    <n v="2"/>
    <n v="500"/>
    <n v="1000"/>
  </r>
  <r>
    <n v="2526"/>
    <x v="252"/>
    <d v="2022-01-04T00:00:00"/>
    <x v="4"/>
    <n v="5"/>
    <n v="150"/>
    <n v="750"/>
  </r>
  <r>
    <n v="2100"/>
    <x v="252"/>
    <d v="2022-06-04T00:00:00"/>
    <x v="4"/>
    <n v="2"/>
    <n v="150"/>
    <n v="300"/>
  </r>
  <r>
    <n v="1430"/>
    <x v="253"/>
    <d v="2022-08-04T00:00:00"/>
    <x v="0"/>
    <n v="3"/>
    <n v="600"/>
    <n v="1800"/>
  </r>
  <r>
    <n v="2361"/>
    <x v="253"/>
    <d v="2022-10-09T00:00:00"/>
    <x v="0"/>
    <n v="5"/>
    <n v="600"/>
    <n v="3000"/>
  </r>
  <r>
    <n v="2774"/>
    <x v="253"/>
    <d v="2022-07-08T00:00:00"/>
    <x v="2"/>
    <n v="5"/>
    <n v="1000"/>
    <n v="5000"/>
  </r>
  <r>
    <n v="1519"/>
    <x v="254"/>
    <d v="2022-08-22T00:00:00"/>
    <x v="2"/>
    <n v="3"/>
    <n v="1000"/>
    <n v="3000"/>
  </r>
  <r>
    <n v="1796"/>
    <x v="255"/>
    <d v="2022-05-20T00:00:00"/>
    <x v="1"/>
    <n v="1"/>
    <n v="500"/>
    <n v="500"/>
  </r>
  <r>
    <n v="1539"/>
    <x v="255"/>
    <d v="2022-06-26T00:00:00"/>
    <x v="1"/>
    <n v="3"/>
    <n v="500"/>
    <n v="1500"/>
  </r>
  <r>
    <n v="2258"/>
    <x v="255"/>
    <d v="2022-11-10T00:00:00"/>
    <x v="0"/>
    <n v="4"/>
    <n v="600"/>
    <n v="2400"/>
  </r>
  <r>
    <n v="1101"/>
    <x v="256"/>
    <d v="2022-09-18T00:00:00"/>
    <x v="5"/>
    <n v="5"/>
    <n v="1500"/>
    <n v="7500"/>
  </r>
  <r>
    <n v="1304"/>
    <x v="256"/>
    <d v="2022-07-31T00:00:00"/>
    <x v="2"/>
    <n v="1"/>
    <n v="1000"/>
    <n v="1000"/>
  </r>
  <r>
    <n v="3132"/>
    <x v="256"/>
    <d v="2022-11-04T00:00:00"/>
    <x v="5"/>
    <n v="5"/>
    <n v="1500"/>
    <n v="7500"/>
  </r>
  <r>
    <n v="2773"/>
    <x v="256"/>
    <d v="2022-08-22T00:00:00"/>
    <x v="4"/>
    <n v="2"/>
    <n v="150"/>
    <n v="300"/>
  </r>
  <r>
    <n v="1920"/>
    <x v="257"/>
    <d v="2022-11-06T00:00:00"/>
    <x v="1"/>
    <n v="5"/>
    <n v="500"/>
    <n v="2500"/>
  </r>
  <r>
    <n v="2737"/>
    <x v="257"/>
    <d v="2022-04-05T00:00:00"/>
    <x v="5"/>
    <n v="4"/>
    <n v="1500"/>
    <n v="6000"/>
  </r>
  <r>
    <n v="1367"/>
    <x v="257"/>
    <d v="2022-04-19T00:00:00"/>
    <x v="3"/>
    <n v="1"/>
    <n v="400"/>
    <n v="400"/>
  </r>
  <r>
    <n v="3227"/>
    <x v="257"/>
    <d v="2022-12-28T00:00:00"/>
    <x v="2"/>
    <n v="2"/>
    <n v="1000"/>
    <n v="2000"/>
  </r>
  <r>
    <n v="3060"/>
    <x v="257"/>
    <d v="2022-10-18T00:00:00"/>
    <x v="0"/>
    <n v="3"/>
    <n v="600"/>
    <n v="1800"/>
  </r>
  <r>
    <n v="1007"/>
    <x v="258"/>
    <d v="2022-03-04T00:00:00"/>
    <x v="3"/>
    <n v="4"/>
    <n v="400"/>
    <n v="1600"/>
  </r>
  <r>
    <n v="2448"/>
    <x v="258"/>
    <d v="2022-07-25T00:00:00"/>
    <x v="5"/>
    <n v="1"/>
    <n v="1500"/>
    <n v="1500"/>
  </r>
  <r>
    <n v="3147"/>
    <x v="258"/>
    <d v="2022-12-22T00:00:00"/>
    <x v="4"/>
    <n v="1"/>
    <n v="150"/>
    <n v="150"/>
  </r>
  <r>
    <n v="3069"/>
    <x v="258"/>
    <d v="2022-12-22T00:00:00"/>
    <x v="4"/>
    <n v="1"/>
    <n v="150"/>
    <n v="150"/>
  </r>
  <r>
    <n v="1296"/>
    <x v="258"/>
    <d v="2022-12-22T00:00:00"/>
    <x v="5"/>
    <n v="3"/>
    <n v="1500"/>
    <n v="4500"/>
  </r>
  <r>
    <n v="1867"/>
    <x v="259"/>
    <d v="2022-06-10T00:00:00"/>
    <x v="1"/>
    <n v="1"/>
    <n v="500"/>
    <n v="500"/>
  </r>
  <r>
    <n v="1329"/>
    <x v="260"/>
    <d v="2022-02-24T00:00:00"/>
    <x v="2"/>
    <n v="2"/>
    <n v="1000"/>
    <n v="2000"/>
  </r>
  <r>
    <n v="1079"/>
    <x v="260"/>
    <d v="2022-08-15T00:00:00"/>
    <x v="0"/>
    <n v="2"/>
    <n v="600"/>
    <n v="1200"/>
  </r>
  <r>
    <n v="3204"/>
    <x v="260"/>
    <d v="2022-07-14T00:00:00"/>
    <x v="0"/>
    <n v="5"/>
    <n v="600"/>
    <n v="3000"/>
  </r>
  <r>
    <n v="2359"/>
    <x v="260"/>
    <d v="2022-05-06T00:00:00"/>
    <x v="3"/>
    <n v="1"/>
    <n v="400"/>
    <n v="400"/>
  </r>
  <r>
    <n v="1190"/>
    <x v="261"/>
    <d v="2022-07-30T00:00:00"/>
    <x v="5"/>
    <n v="2"/>
    <n v="1500"/>
    <n v="3000"/>
  </r>
  <r>
    <n v="2755"/>
    <x v="261"/>
    <d v="2022-08-29T00:00:00"/>
    <x v="3"/>
    <n v="5"/>
    <n v="400"/>
    <n v="2000"/>
  </r>
  <r>
    <n v="3286"/>
    <x v="261"/>
    <d v="2022-01-17T00:00:00"/>
    <x v="5"/>
    <n v="1"/>
    <n v="1500"/>
    <n v="1500"/>
  </r>
  <r>
    <n v="3467"/>
    <x v="261"/>
    <d v="2022-08-05T00:00:00"/>
    <x v="2"/>
    <n v="2"/>
    <n v="1000"/>
    <n v="2000"/>
  </r>
  <r>
    <n v="2118"/>
    <x v="262"/>
    <d v="2022-11-16T00:00:00"/>
    <x v="2"/>
    <n v="4"/>
    <n v="1000"/>
    <n v="4000"/>
  </r>
  <r>
    <n v="1697"/>
    <x v="262"/>
    <d v="2022-05-11T00:00:00"/>
    <x v="5"/>
    <n v="2"/>
    <n v="1500"/>
    <n v="3000"/>
  </r>
  <r>
    <n v="2603"/>
    <x v="262"/>
    <d v="2022-01-11T00:00:00"/>
    <x v="3"/>
    <n v="4"/>
    <n v="400"/>
    <n v="1600"/>
  </r>
  <r>
    <n v="2478"/>
    <x v="262"/>
    <d v="2022-08-13T00:00:00"/>
    <x v="2"/>
    <n v="2"/>
    <n v="1000"/>
    <n v="2000"/>
  </r>
  <r>
    <n v="1491"/>
    <x v="262"/>
    <d v="2022-09-08T00:00:00"/>
    <x v="0"/>
    <n v="4"/>
    <n v="600"/>
    <n v="2400"/>
  </r>
  <r>
    <n v="2749"/>
    <x v="262"/>
    <d v="2022-04-01T00:00:00"/>
    <x v="4"/>
    <n v="1"/>
    <n v="150"/>
    <n v="150"/>
  </r>
  <r>
    <n v="2794"/>
    <x v="262"/>
    <d v="2022-09-30T00:00:00"/>
    <x v="4"/>
    <n v="1"/>
    <n v="150"/>
    <n v="150"/>
  </r>
  <r>
    <n v="2787"/>
    <x v="262"/>
    <d v="2022-11-30T00:00:00"/>
    <x v="2"/>
    <n v="5"/>
    <n v="1000"/>
    <n v="5000"/>
  </r>
  <r>
    <n v="1854"/>
    <x v="263"/>
    <d v="2022-08-30T00:00:00"/>
    <x v="2"/>
    <n v="4"/>
    <n v="1000"/>
    <n v="4000"/>
  </r>
  <r>
    <n v="1688"/>
    <x v="263"/>
    <d v="2022-03-05T00:00:00"/>
    <x v="2"/>
    <n v="1"/>
    <n v="1000"/>
    <n v="1000"/>
  </r>
  <r>
    <n v="2193"/>
    <x v="263"/>
    <d v="2022-02-16T00:00:00"/>
    <x v="4"/>
    <n v="5"/>
    <n v="150"/>
    <n v="750"/>
  </r>
  <r>
    <n v="3321"/>
    <x v="263"/>
    <d v="2022-01-31T00:00:00"/>
    <x v="2"/>
    <n v="3"/>
    <n v="1000"/>
    <n v="3000"/>
  </r>
  <r>
    <n v="1531"/>
    <x v="263"/>
    <d v="2022-12-09T00:00:00"/>
    <x v="5"/>
    <n v="3"/>
    <n v="1500"/>
    <n v="4500"/>
  </r>
  <r>
    <n v="1903"/>
    <x v="264"/>
    <d v="2022-02-25T00:00:00"/>
    <x v="5"/>
    <n v="3"/>
    <n v="1500"/>
    <n v="4500"/>
  </r>
  <r>
    <n v="3455"/>
    <x v="264"/>
    <d v="2022-01-14T00:00:00"/>
    <x v="3"/>
    <n v="1"/>
    <n v="400"/>
    <n v="400"/>
  </r>
  <r>
    <n v="1537"/>
    <x v="264"/>
    <d v="2022-10-08T00:00:00"/>
    <x v="0"/>
    <n v="4"/>
    <n v="600"/>
    <n v="2400"/>
  </r>
  <r>
    <n v="1784"/>
    <x v="265"/>
    <d v="2022-06-29T00:00:00"/>
    <x v="5"/>
    <n v="1"/>
    <n v="1500"/>
    <n v="1500"/>
  </r>
  <r>
    <n v="2605"/>
    <x v="265"/>
    <d v="2022-10-12T00:00:00"/>
    <x v="1"/>
    <n v="5"/>
    <n v="500"/>
    <n v="2500"/>
  </r>
  <r>
    <n v="2888"/>
    <x v="265"/>
    <d v="2022-09-28T00:00:00"/>
    <x v="4"/>
    <n v="4"/>
    <n v="150"/>
    <n v="600"/>
  </r>
  <r>
    <n v="1929"/>
    <x v="265"/>
    <d v="2022-07-20T00:00:00"/>
    <x v="3"/>
    <n v="4"/>
    <n v="400"/>
    <n v="1600"/>
  </r>
  <r>
    <n v="1826"/>
    <x v="265"/>
    <d v="2022-06-17T00:00:00"/>
    <x v="5"/>
    <n v="5"/>
    <n v="1500"/>
    <n v="7500"/>
  </r>
  <r>
    <n v="2745"/>
    <x v="265"/>
    <d v="2022-10-25T00:00:00"/>
    <x v="1"/>
    <n v="5"/>
    <n v="500"/>
    <n v="2500"/>
  </r>
  <r>
    <n v="2223"/>
    <x v="265"/>
    <d v="2022-11-28T00:00:00"/>
    <x v="2"/>
    <n v="2"/>
    <n v="1000"/>
    <n v="2000"/>
  </r>
  <r>
    <n v="3163"/>
    <x v="266"/>
    <d v="2022-03-04T00:00:00"/>
    <x v="5"/>
    <n v="2"/>
    <n v="1500"/>
    <n v="3000"/>
  </r>
  <r>
    <n v="1904"/>
    <x v="266"/>
    <d v="2022-10-07T00:00:00"/>
    <x v="0"/>
    <n v="1"/>
    <n v="600"/>
    <n v="600"/>
  </r>
  <r>
    <n v="2911"/>
    <x v="267"/>
    <d v="2022-03-10T00:00:00"/>
    <x v="0"/>
    <n v="5"/>
    <n v="600"/>
    <n v="3000"/>
  </r>
  <r>
    <n v="3114"/>
    <x v="267"/>
    <d v="2022-02-24T00:00:00"/>
    <x v="0"/>
    <n v="4"/>
    <n v="600"/>
    <n v="2400"/>
  </r>
  <r>
    <n v="2197"/>
    <x v="267"/>
    <d v="2022-10-16T00:00:00"/>
    <x v="4"/>
    <n v="1"/>
    <n v="150"/>
    <n v="150"/>
  </r>
  <r>
    <n v="3462"/>
    <x v="267"/>
    <d v="2022-09-27T00:00:00"/>
    <x v="5"/>
    <n v="2"/>
    <n v="1500"/>
    <n v="3000"/>
  </r>
  <r>
    <n v="2144"/>
    <x v="268"/>
    <d v="2022-08-02T00:00:00"/>
    <x v="1"/>
    <n v="1"/>
    <n v="500"/>
    <n v="500"/>
  </r>
  <r>
    <n v="1670"/>
    <x v="268"/>
    <d v="2022-10-26T00:00:00"/>
    <x v="3"/>
    <n v="4"/>
    <n v="400"/>
    <n v="1600"/>
  </r>
  <r>
    <n v="1338"/>
    <x v="268"/>
    <d v="2022-04-23T00:00:00"/>
    <x v="4"/>
    <n v="1"/>
    <n v="150"/>
    <n v="150"/>
  </r>
  <r>
    <n v="1654"/>
    <x v="268"/>
    <d v="2022-05-02T00:00:00"/>
    <x v="0"/>
    <n v="3"/>
    <n v="600"/>
    <n v="1800"/>
  </r>
  <r>
    <n v="1819"/>
    <x v="268"/>
    <d v="2022-05-09T00:00:00"/>
    <x v="3"/>
    <n v="2"/>
    <n v="400"/>
    <n v="800"/>
  </r>
  <r>
    <n v="3392"/>
    <x v="268"/>
    <d v="2022-04-01T00:00:00"/>
    <x v="4"/>
    <n v="4"/>
    <n v="150"/>
    <n v="600"/>
  </r>
  <r>
    <n v="2041"/>
    <x v="268"/>
    <d v="2022-02-05T00:00:00"/>
    <x v="5"/>
    <n v="2"/>
    <n v="1500"/>
    <n v="3000"/>
  </r>
  <r>
    <n v="3481"/>
    <x v="268"/>
    <d v="2022-01-14T00:00:00"/>
    <x v="5"/>
    <n v="2"/>
    <n v="1500"/>
    <n v="3000"/>
  </r>
  <r>
    <n v="2796"/>
    <x v="269"/>
    <d v="2022-02-08T00:00:00"/>
    <x v="3"/>
    <n v="4"/>
    <n v="400"/>
    <n v="1600"/>
  </r>
  <r>
    <n v="2015"/>
    <x v="269"/>
    <d v="2022-04-04T00:00:00"/>
    <x v="0"/>
    <n v="2"/>
    <n v="600"/>
    <n v="1200"/>
  </r>
  <r>
    <n v="2194"/>
    <x v="269"/>
    <d v="2022-12-13T00:00:00"/>
    <x v="1"/>
    <n v="5"/>
    <n v="500"/>
    <n v="2500"/>
  </r>
  <r>
    <n v="2233"/>
    <x v="269"/>
    <d v="2022-11-26T00:00:00"/>
    <x v="2"/>
    <n v="2"/>
    <n v="1000"/>
    <n v="2000"/>
  </r>
  <r>
    <n v="1254"/>
    <x v="269"/>
    <d v="2022-11-23T00:00:00"/>
    <x v="5"/>
    <n v="5"/>
    <n v="1500"/>
    <n v="7500"/>
  </r>
  <r>
    <n v="1146"/>
    <x v="269"/>
    <d v="2022-05-18T00:00:00"/>
    <x v="0"/>
    <n v="2"/>
    <n v="600"/>
    <n v="1200"/>
  </r>
  <r>
    <n v="1395"/>
    <x v="269"/>
    <d v="2022-09-10T00:00:00"/>
    <x v="1"/>
    <n v="1"/>
    <n v="500"/>
    <n v="500"/>
  </r>
  <r>
    <n v="1278"/>
    <x v="270"/>
    <d v="2022-10-25T00:00:00"/>
    <x v="3"/>
    <n v="1"/>
    <n v="400"/>
    <n v="400"/>
  </r>
  <r>
    <n v="3491"/>
    <x v="270"/>
    <d v="2022-10-29T00:00:00"/>
    <x v="3"/>
    <n v="5"/>
    <n v="400"/>
    <n v="2000"/>
  </r>
  <r>
    <n v="2614"/>
    <x v="270"/>
    <d v="2022-05-15T00:00:00"/>
    <x v="5"/>
    <n v="5"/>
    <n v="1500"/>
    <n v="7500"/>
  </r>
  <r>
    <n v="1778"/>
    <x v="270"/>
    <d v="2022-08-06T00:00:00"/>
    <x v="2"/>
    <n v="3"/>
    <n v="1000"/>
    <n v="3000"/>
  </r>
  <r>
    <n v="2611"/>
    <x v="270"/>
    <d v="2022-05-28T00:00:00"/>
    <x v="2"/>
    <n v="1"/>
    <n v="1000"/>
    <n v="1000"/>
  </r>
  <r>
    <n v="2872"/>
    <x v="270"/>
    <d v="2022-12-06T00:00:00"/>
    <x v="1"/>
    <n v="5"/>
    <n v="500"/>
    <n v="2500"/>
  </r>
  <r>
    <n v="2074"/>
    <x v="270"/>
    <d v="2022-09-11T00:00:00"/>
    <x v="2"/>
    <n v="2"/>
    <n v="1000"/>
    <n v="2000"/>
  </r>
  <r>
    <n v="2517"/>
    <x v="270"/>
    <d v="2022-02-05T00:00:00"/>
    <x v="1"/>
    <n v="1"/>
    <n v="500"/>
    <n v="500"/>
  </r>
  <r>
    <n v="1928"/>
    <x v="270"/>
    <d v="2022-06-21T00:00:00"/>
    <x v="2"/>
    <n v="2"/>
    <n v="1000"/>
    <n v="2000"/>
  </r>
  <r>
    <n v="1602"/>
    <x v="271"/>
    <d v="2022-04-03T00:00:00"/>
    <x v="5"/>
    <n v="3"/>
    <n v="1500"/>
    <n v="4500"/>
  </r>
  <r>
    <n v="1667"/>
    <x v="271"/>
    <d v="2022-05-18T00:00:00"/>
    <x v="1"/>
    <n v="5"/>
    <n v="500"/>
    <n v="2500"/>
  </r>
  <r>
    <n v="1567"/>
    <x v="271"/>
    <d v="2022-06-05T00:00:00"/>
    <x v="0"/>
    <n v="2"/>
    <n v="600"/>
    <n v="1200"/>
  </r>
  <r>
    <n v="2593"/>
    <x v="271"/>
    <d v="2022-12-19T00:00:00"/>
    <x v="4"/>
    <n v="1"/>
    <n v="150"/>
    <n v="150"/>
  </r>
  <r>
    <n v="1553"/>
    <x v="271"/>
    <d v="2022-02-09T00:00:00"/>
    <x v="3"/>
    <n v="5"/>
    <n v="400"/>
    <n v="2000"/>
  </r>
  <r>
    <n v="3077"/>
    <x v="271"/>
    <d v="2022-02-16T00:00:00"/>
    <x v="0"/>
    <n v="1"/>
    <n v="600"/>
    <n v="600"/>
  </r>
  <r>
    <n v="1566"/>
    <x v="271"/>
    <d v="2022-04-08T00:00:00"/>
    <x v="0"/>
    <n v="5"/>
    <n v="600"/>
    <n v="3000"/>
  </r>
  <r>
    <n v="2278"/>
    <x v="272"/>
    <d v="2022-12-30T00:00:00"/>
    <x v="0"/>
    <n v="2"/>
    <n v="600"/>
    <n v="1200"/>
  </r>
  <r>
    <n v="3460"/>
    <x v="272"/>
    <d v="2022-10-13T00:00:00"/>
    <x v="3"/>
    <n v="1"/>
    <n v="400"/>
    <n v="400"/>
  </r>
  <r>
    <n v="3133"/>
    <x v="272"/>
    <d v="2022-01-17T00:00:00"/>
    <x v="5"/>
    <n v="2"/>
    <n v="1500"/>
    <n v="3000"/>
  </r>
  <r>
    <n v="1620"/>
    <x v="273"/>
    <d v="2022-03-16T00:00:00"/>
    <x v="0"/>
    <n v="5"/>
    <n v="600"/>
    <n v="3000"/>
  </r>
  <r>
    <n v="1163"/>
    <x v="273"/>
    <d v="2022-04-06T00:00:00"/>
    <x v="0"/>
    <n v="4"/>
    <n v="600"/>
    <n v="2400"/>
  </r>
  <r>
    <n v="2545"/>
    <x v="273"/>
    <d v="2022-07-15T00:00:00"/>
    <x v="0"/>
    <n v="2"/>
    <n v="600"/>
    <n v="1200"/>
  </r>
  <r>
    <n v="3141"/>
    <x v="273"/>
    <d v="2022-12-04T00:00:00"/>
    <x v="2"/>
    <n v="2"/>
    <n v="1000"/>
    <n v="2000"/>
  </r>
  <r>
    <n v="2326"/>
    <x v="274"/>
    <d v="2022-04-24T00:00:00"/>
    <x v="2"/>
    <n v="3"/>
    <n v="1000"/>
    <n v="3000"/>
  </r>
  <r>
    <n v="2801"/>
    <x v="274"/>
    <d v="2022-10-19T00:00:00"/>
    <x v="3"/>
    <n v="2"/>
    <n v="400"/>
    <n v="800"/>
  </r>
  <r>
    <n v="2348"/>
    <x v="274"/>
    <d v="2022-01-31T00:00:00"/>
    <x v="1"/>
    <n v="2"/>
    <n v="500"/>
    <n v="1000"/>
  </r>
  <r>
    <n v="1181"/>
    <x v="274"/>
    <d v="2022-01-02T00:00:00"/>
    <x v="4"/>
    <n v="2"/>
    <n v="150"/>
    <n v="300"/>
  </r>
  <r>
    <n v="3364"/>
    <x v="275"/>
    <d v="2022-06-19T00:00:00"/>
    <x v="5"/>
    <n v="5"/>
    <n v="1500"/>
    <n v="7500"/>
  </r>
  <r>
    <n v="2596"/>
    <x v="275"/>
    <d v="2022-05-26T00:00:00"/>
    <x v="1"/>
    <n v="3"/>
    <n v="500"/>
    <n v="1500"/>
  </r>
  <r>
    <n v="2980"/>
    <x v="276"/>
    <d v="2022-06-28T00:00:00"/>
    <x v="2"/>
    <n v="5"/>
    <n v="1000"/>
    <n v="5000"/>
  </r>
  <r>
    <n v="2488"/>
    <x v="276"/>
    <d v="2022-01-21T00:00:00"/>
    <x v="2"/>
    <n v="2"/>
    <n v="1000"/>
    <n v="2000"/>
  </r>
  <r>
    <n v="1841"/>
    <x v="276"/>
    <d v="2022-12-09T00:00:00"/>
    <x v="4"/>
    <n v="3"/>
    <n v="150"/>
    <n v="450"/>
  </r>
  <r>
    <n v="1583"/>
    <x v="277"/>
    <d v="2022-09-27T00:00:00"/>
    <x v="2"/>
    <n v="4"/>
    <n v="1000"/>
    <n v="4000"/>
  </r>
  <r>
    <n v="3268"/>
    <x v="277"/>
    <d v="2022-07-04T00:00:00"/>
    <x v="3"/>
    <n v="2"/>
    <n v="400"/>
    <n v="800"/>
  </r>
  <r>
    <n v="1003"/>
    <x v="277"/>
    <d v="2022-06-20T00:00:00"/>
    <x v="5"/>
    <n v="2"/>
    <n v="1500"/>
    <n v="3000"/>
  </r>
  <r>
    <n v="1935"/>
    <x v="277"/>
    <d v="2022-04-09T00:00:00"/>
    <x v="4"/>
    <n v="1"/>
    <n v="150"/>
    <n v="150"/>
  </r>
  <r>
    <n v="1912"/>
    <x v="278"/>
    <d v="2022-11-13T00:00:00"/>
    <x v="5"/>
    <n v="2"/>
    <n v="1500"/>
    <n v="3000"/>
  </r>
  <r>
    <n v="1180"/>
    <x v="278"/>
    <d v="2022-04-29T00:00:00"/>
    <x v="0"/>
    <n v="4"/>
    <n v="600"/>
    <n v="2400"/>
  </r>
  <r>
    <n v="3371"/>
    <x v="278"/>
    <d v="2022-05-22T00:00:00"/>
    <x v="0"/>
    <n v="1"/>
    <n v="600"/>
    <n v="600"/>
  </r>
  <r>
    <n v="1125"/>
    <x v="278"/>
    <d v="2022-02-05T00:00:00"/>
    <x v="4"/>
    <n v="4"/>
    <n v="150"/>
    <n v="600"/>
  </r>
  <r>
    <n v="1198"/>
    <x v="278"/>
    <d v="2022-05-16T00:00:00"/>
    <x v="1"/>
    <n v="1"/>
    <n v="500"/>
    <n v="500"/>
  </r>
  <r>
    <n v="2280"/>
    <x v="278"/>
    <d v="2022-04-03T00:00:00"/>
    <x v="5"/>
    <n v="4"/>
    <n v="1500"/>
    <n v="6000"/>
  </r>
  <r>
    <n v="3158"/>
    <x v="278"/>
    <d v="2022-05-02T00:00:00"/>
    <x v="2"/>
    <n v="2"/>
    <n v="1000"/>
    <n v="2000"/>
  </r>
  <r>
    <n v="2464"/>
    <x v="279"/>
    <d v="2022-08-23T00:00:00"/>
    <x v="1"/>
    <n v="5"/>
    <n v="500"/>
    <n v="2500"/>
  </r>
  <r>
    <n v="3359"/>
    <x v="280"/>
    <d v="2022-11-23T00:00:00"/>
    <x v="3"/>
    <n v="5"/>
    <n v="400"/>
    <n v="2000"/>
  </r>
  <r>
    <n v="3291"/>
    <x v="280"/>
    <d v="2022-09-18T00:00:00"/>
    <x v="4"/>
    <n v="1"/>
    <n v="150"/>
    <n v="150"/>
  </r>
  <r>
    <n v="1056"/>
    <x v="280"/>
    <d v="2022-08-07T00:00:00"/>
    <x v="2"/>
    <n v="3"/>
    <n v="1000"/>
    <n v="3000"/>
  </r>
  <r>
    <n v="2908"/>
    <x v="280"/>
    <d v="2022-09-22T00:00:00"/>
    <x v="5"/>
    <n v="4"/>
    <n v="1500"/>
    <n v="6000"/>
  </r>
  <r>
    <n v="2670"/>
    <x v="280"/>
    <d v="2022-09-28T00:00:00"/>
    <x v="0"/>
    <n v="4"/>
    <n v="600"/>
    <n v="2400"/>
  </r>
  <r>
    <n v="1657"/>
    <x v="280"/>
    <d v="2022-12-05T00:00:00"/>
    <x v="4"/>
    <n v="3"/>
    <n v="150"/>
    <n v="450"/>
  </r>
  <r>
    <n v="3317"/>
    <x v="280"/>
    <d v="2022-08-27T00:00:00"/>
    <x v="5"/>
    <n v="1"/>
    <n v="1500"/>
    <n v="1500"/>
  </r>
  <r>
    <n v="2985"/>
    <x v="280"/>
    <d v="2022-03-12T00:00:00"/>
    <x v="5"/>
    <n v="1"/>
    <n v="1500"/>
    <n v="1500"/>
  </r>
  <r>
    <n v="1538"/>
    <x v="280"/>
    <d v="2022-05-31T00:00:00"/>
    <x v="0"/>
    <n v="2"/>
    <n v="600"/>
    <n v="1200"/>
  </r>
  <r>
    <n v="1219"/>
    <x v="281"/>
    <d v="2022-05-15T00:00:00"/>
    <x v="3"/>
    <n v="1"/>
    <n v="400"/>
    <n v="400"/>
  </r>
  <r>
    <n v="3100"/>
    <x v="281"/>
    <d v="2022-04-24T00:00:00"/>
    <x v="3"/>
    <n v="2"/>
    <n v="400"/>
    <n v="800"/>
  </r>
  <r>
    <n v="1832"/>
    <x v="281"/>
    <d v="2022-09-20T00:00:00"/>
    <x v="0"/>
    <n v="5"/>
    <n v="600"/>
    <n v="3000"/>
  </r>
  <r>
    <n v="2343"/>
    <x v="281"/>
    <d v="2022-10-03T00:00:00"/>
    <x v="2"/>
    <n v="5"/>
    <n v="1000"/>
    <n v="5000"/>
  </r>
  <r>
    <n v="1876"/>
    <x v="282"/>
    <d v="2022-08-12T00:00:00"/>
    <x v="4"/>
    <n v="2"/>
    <n v="150"/>
    <n v="300"/>
  </r>
  <r>
    <n v="2016"/>
    <x v="282"/>
    <d v="2022-04-14T00:00:00"/>
    <x v="0"/>
    <n v="4"/>
    <n v="600"/>
    <n v="2400"/>
  </r>
  <r>
    <n v="3215"/>
    <x v="282"/>
    <d v="2022-11-01T00:00:00"/>
    <x v="0"/>
    <n v="3"/>
    <n v="600"/>
    <n v="1800"/>
  </r>
  <r>
    <n v="3109"/>
    <x v="282"/>
    <d v="2022-08-17T00:00:00"/>
    <x v="0"/>
    <n v="4"/>
    <n v="600"/>
    <n v="2400"/>
  </r>
  <r>
    <n v="2800"/>
    <x v="282"/>
    <d v="2022-09-15T00:00:00"/>
    <x v="4"/>
    <n v="5"/>
    <n v="150"/>
    <n v="750"/>
  </r>
  <r>
    <n v="3418"/>
    <x v="282"/>
    <d v="2022-05-20T00:00:00"/>
    <x v="1"/>
    <n v="5"/>
    <n v="500"/>
    <n v="2500"/>
  </r>
  <r>
    <n v="2904"/>
    <x v="282"/>
    <d v="2022-07-01T00:00:00"/>
    <x v="0"/>
    <n v="2"/>
    <n v="600"/>
    <n v="1200"/>
  </r>
  <r>
    <n v="1772"/>
    <x v="283"/>
    <d v="2022-06-15T00:00:00"/>
    <x v="5"/>
    <n v="3"/>
    <n v="1500"/>
    <n v="4500"/>
  </r>
  <r>
    <n v="1613"/>
    <x v="283"/>
    <d v="2022-02-13T00:00:00"/>
    <x v="2"/>
    <n v="5"/>
    <n v="1000"/>
    <n v="5000"/>
  </r>
  <r>
    <n v="2469"/>
    <x v="283"/>
    <d v="2022-07-11T00:00:00"/>
    <x v="1"/>
    <n v="2"/>
    <n v="500"/>
    <n v="1000"/>
  </r>
  <r>
    <n v="2546"/>
    <x v="283"/>
    <d v="2022-12-10T00:00:00"/>
    <x v="5"/>
    <n v="4"/>
    <n v="1500"/>
    <n v="6000"/>
  </r>
  <r>
    <n v="2044"/>
    <x v="283"/>
    <d v="2022-11-01T00:00:00"/>
    <x v="5"/>
    <n v="3"/>
    <n v="1500"/>
    <n v="4500"/>
  </r>
  <r>
    <n v="1736"/>
    <x v="283"/>
    <d v="2022-05-10T00:00:00"/>
    <x v="5"/>
    <n v="4"/>
    <n v="1500"/>
    <n v="6000"/>
  </r>
  <r>
    <n v="2268"/>
    <x v="283"/>
    <d v="2022-04-10T00:00:00"/>
    <x v="3"/>
    <n v="2"/>
    <n v="400"/>
    <n v="800"/>
  </r>
  <r>
    <n v="1096"/>
    <x v="284"/>
    <d v="2022-04-03T00:00:00"/>
    <x v="2"/>
    <n v="1"/>
    <n v="1000"/>
    <n v="1000"/>
  </r>
  <r>
    <n v="2616"/>
    <x v="284"/>
    <d v="2022-07-19T00:00:00"/>
    <x v="0"/>
    <n v="1"/>
    <n v="600"/>
    <n v="600"/>
  </r>
  <r>
    <n v="1814"/>
    <x v="284"/>
    <d v="2022-02-06T00:00:00"/>
    <x v="4"/>
    <n v="3"/>
    <n v="150"/>
    <n v="450"/>
  </r>
  <r>
    <n v="1189"/>
    <x v="285"/>
    <d v="2022-10-06T00:00:00"/>
    <x v="1"/>
    <n v="4"/>
    <n v="500"/>
    <n v="2000"/>
  </r>
  <r>
    <n v="2195"/>
    <x v="285"/>
    <d v="2022-11-21T00:00:00"/>
    <x v="2"/>
    <n v="1"/>
    <n v="1000"/>
    <n v="1000"/>
  </r>
  <r>
    <n v="1310"/>
    <x v="285"/>
    <d v="2022-07-04T00:00:00"/>
    <x v="4"/>
    <n v="2"/>
    <n v="150"/>
    <n v="300"/>
  </r>
  <r>
    <n v="1788"/>
    <x v="285"/>
    <d v="2022-10-29T00:00:00"/>
    <x v="1"/>
    <n v="2"/>
    <n v="500"/>
    <n v="1000"/>
  </r>
  <r>
    <n v="1735"/>
    <x v="286"/>
    <d v="2022-11-19T00:00:00"/>
    <x v="1"/>
    <n v="2"/>
    <n v="500"/>
    <n v="1000"/>
  </r>
  <r>
    <n v="1212"/>
    <x v="286"/>
    <d v="2022-06-13T00:00:00"/>
    <x v="0"/>
    <n v="3"/>
    <n v="600"/>
    <n v="1800"/>
  </r>
  <r>
    <n v="2518"/>
    <x v="286"/>
    <d v="2022-12-29T00:00:00"/>
    <x v="5"/>
    <n v="5"/>
    <n v="1500"/>
    <n v="7500"/>
  </r>
  <r>
    <n v="1875"/>
    <x v="286"/>
    <d v="2022-02-23T00:00:00"/>
    <x v="3"/>
    <n v="1"/>
    <n v="400"/>
    <n v="400"/>
  </r>
  <r>
    <n v="1089"/>
    <x v="286"/>
    <d v="2022-05-11T00:00:00"/>
    <x v="2"/>
    <n v="1"/>
    <n v="1000"/>
    <n v="1000"/>
  </r>
  <r>
    <n v="3107"/>
    <x v="286"/>
    <d v="2022-11-21T00:00:00"/>
    <x v="5"/>
    <n v="4"/>
    <n v="1500"/>
    <n v="6000"/>
  </r>
  <r>
    <n v="3334"/>
    <x v="286"/>
    <d v="2022-01-19T00:00:00"/>
    <x v="2"/>
    <n v="3"/>
    <n v="1000"/>
    <n v="3000"/>
  </r>
  <r>
    <n v="1372"/>
    <x v="287"/>
    <d v="2022-12-23T00:00:00"/>
    <x v="2"/>
    <n v="5"/>
    <n v="1000"/>
    <n v="5000"/>
  </r>
  <r>
    <n v="2676"/>
    <x v="287"/>
    <d v="2022-10-16T00:00:00"/>
    <x v="5"/>
    <n v="4"/>
    <n v="1500"/>
    <n v="6000"/>
  </r>
  <r>
    <n v="3469"/>
    <x v="288"/>
    <d v="2022-01-30T00:00:00"/>
    <x v="1"/>
    <n v="4"/>
    <n v="500"/>
    <n v="2000"/>
  </r>
  <r>
    <n v="2887"/>
    <x v="288"/>
    <d v="2022-11-02T00:00:00"/>
    <x v="2"/>
    <n v="5"/>
    <n v="1000"/>
    <n v="5000"/>
  </r>
  <r>
    <n v="2935"/>
    <x v="288"/>
    <d v="2022-01-12T00:00:00"/>
    <x v="4"/>
    <n v="5"/>
    <n v="150"/>
    <n v="750"/>
  </r>
  <r>
    <n v="1168"/>
    <x v="288"/>
    <d v="2022-02-27T00:00:00"/>
    <x v="4"/>
    <n v="4"/>
    <n v="150"/>
    <n v="600"/>
  </r>
  <r>
    <n v="2151"/>
    <x v="288"/>
    <d v="2022-03-04T00:00:00"/>
    <x v="1"/>
    <n v="1"/>
    <n v="500"/>
    <n v="500"/>
  </r>
  <r>
    <n v="2638"/>
    <x v="288"/>
    <d v="2022-02-25T00:00:00"/>
    <x v="4"/>
    <n v="2"/>
    <n v="150"/>
    <n v="300"/>
  </r>
  <r>
    <n v="1939"/>
    <x v="289"/>
    <d v="2022-09-07T00:00:00"/>
    <x v="0"/>
    <n v="2"/>
    <n v="600"/>
    <n v="1200"/>
  </r>
  <r>
    <n v="1113"/>
    <x v="289"/>
    <d v="2022-05-06T00:00:00"/>
    <x v="5"/>
    <n v="5"/>
    <n v="1500"/>
    <n v="7500"/>
  </r>
  <r>
    <n v="2618"/>
    <x v="289"/>
    <d v="2022-05-06T00:00:00"/>
    <x v="5"/>
    <n v="4"/>
    <n v="1500"/>
    <n v="6000"/>
  </r>
  <r>
    <n v="1543"/>
    <x v="289"/>
    <d v="2022-11-04T00:00:00"/>
    <x v="0"/>
    <n v="4"/>
    <n v="600"/>
    <n v="2400"/>
  </r>
  <r>
    <n v="2848"/>
    <x v="289"/>
    <d v="2022-05-09T00:00:00"/>
    <x v="5"/>
    <n v="1"/>
    <n v="1500"/>
    <n v="1500"/>
  </r>
  <r>
    <n v="1333"/>
    <x v="289"/>
    <d v="2022-07-03T00:00:00"/>
    <x v="2"/>
    <n v="2"/>
    <n v="1000"/>
    <n v="2000"/>
  </r>
  <r>
    <n v="2828"/>
    <x v="289"/>
    <d v="2022-11-13T00:00:00"/>
    <x v="1"/>
    <n v="4"/>
    <n v="500"/>
    <n v="2000"/>
  </r>
  <r>
    <n v="1221"/>
    <x v="289"/>
    <d v="2022-07-20T00:00:00"/>
    <x v="0"/>
    <n v="2"/>
    <n v="600"/>
    <n v="1200"/>
  </r>
  <r>
    <n v="3146"/>
    <x v="290"/>
    <d v="2022-12-18T00:00:00"/>
    <x v="4"/>
    <n v="1"/>
    <n v="150"/>
    <n v="150"/>
  </r>
  <r>
    <n v="2714"/>
    <x v="290"/>
    <d v="2022-09-01T00:00:00"/>
    <x v="1"/>
    <n v="3"/>
    <n v="500"/>
    <n v="1500"/>
  </r>
  <r>
    <n v="1332"/>
    <x v="290"/>
    <d v="2022-01-11T00:00:00"/>
    <x v="0"/>
    <n v="5"/>
    <n v="600"/>
    <n v="3000"/>
  </r>
  <r>
    <n v="3138"/>
    <x v="290"/>
    <d v="2022-01-15T00:00:00"/>
    <x v="0"/>
    <n v="4"/>
    <n v="600"/>
    <n v="2400"/>
  </r>
  <r>
    <n v="2987"/>
    <x v="290"/>
    <d v="2022-02-11T00:00:00"/>
    <x v="2"/>
    <n v="3"/>
    <n v="1000"/>
    <n v="3000"/>
  </r>
  <r>
    <n v="2453"/>
    <x v="291"/>
    <d v="2022-09-21T00:00:00"/>
    <x v="5"/>
    <n v="2"/>
    <n v="1500"/>
    <n v="3000"/>
  </r>
  <r>
    <n v="1635"/>
    <x v="291"/>
    <d v="2022-11-04T00:00:00"/>
    <x v="1"/>
    <n v="5"/>
    <n v="500"/>
    <n v="2500"/>
  </r>
  <r>
    <n v="2853"/>
    <x v="292"/>
    <d v="2022-06-19T00:00:00"/>
    <x v="1"/>
    <n v="3"/>
    <n v="500"/>
    <n v="1500"/>
  </r>
  <r>
    <n v="1474"/>
    <x v="292"/>
    <d v="2022-03-23T00:00:00"/>
    <x v="3"/>
    <n v="1"/>
    <n v="400"/>
    <n v="400"/>
  </r>
  <r>
    <n v="1114"/>
    <x v="292"/>
    <d v="2022-12-14T00:00:00"/>
    <x v="0"/>
    <n v="1"/>
    <n v="600"/>
    <n v="600"/>
  </r>
  <r>
    <n v="1607"/>
    <x v="292"/>
    <d v="2022-04-06T00:00:00"/>
    <x v="1"/>
    <n v="1"/>
    <n v="500"/>
    <n v="500"/>
  </r>
  <r>
    <n v="2207"/>
    <x v="293"/>
    <d v="2022-02-04T00:00:00"/>
    <x v="5"/>
    <n v="4"/>
    <n v="1500"/>
    <n v="6000"/>
  </r>
  <r>
    <n v="1463"/>
    <x v="293"/>
    <d v="2022-02-26T00:00:00"/>
    <x v="1"/>
    <n v="1"/>
    <n v="500"/>
    <n v="500"/>
  </r>
  <r>
    <n v="2334"/>
    <x v="293"/>
    <d v="2022-10-08T00:00:00"/>
    <x v="5"/>
    <n v="1"/>
    <n v="1500"/>
    <n v="1500"/>
  </r>
  <r>
    <n v="1011"/>
    <x v="293"/>
    <d v="2022-12-08T00:00:00"/>
    <x v="1"/>
    <n v="5"/>
    <n v="500"/>
    <n v="2500"/>
  </r>
  <r>
    <n v="2891"/>
    <x v="293"/>
    <d v="2022-02-26T00:00:00"/>
    <x v="3"/>
    <n v="4"/>
    <n v="400"/>
    <n v="1600"/>
  </r>
  <r>
    <n v="3349"/>
    <x v="293"/>
    <d v="2022-07-19T00:00:00"/>
    <x v="0"/>
    <n v="3"/>
    <n v="600"/>
    <n v="1800"/>
  </r>
  <r>
    <n v="1837"/>
    <x v="293"/>
    <d v="2022-02-07T00:00:00"/>
    <x v="3"/>
    <n v="2"/>
    <n v="400"/>
    <n v="800"/>
  </r>
  <r>
    <n v="1907"/>
    <x v="294"/>
    <d v="2022-04-09T00:00:00"/>
    <x v="3"/>
    <n v="3"/>
    <n v="400"/>
    <n v="1200"/>
  </r>
  <r>
    <n v="2951"/>
    <x v="294"/>
    <d v="2022-02-24T00:00:00"/>
    <x v="0"/>
    <n v="3"/>
    <n v="600"/>
    <n v="1800"/>
  </r>
  <r>
    <n v="1507"/>
    <x v="294"/>
    <d v="2022-07-05T00:00:00"/>
    <x v="1"/>
    <n v="5"/>
    <n v="500"/>
    <n v="2500"/>
  </r>
  <r>
    <n v="3234"/>
    <x v="295"/>
    <d v="2022-09-28T00:00:00"/>
    <x v="5"/>
    <n v="3"/>
    <n v="1500"/>
    <n v="4500"/>
  </r>
  <r>
    <n v="1949"/>
    <x v="295"/>
    <d v="2022-06-26T00:00:00"/>
    <x v="4"/>
    <n v="3"/>
    <n v="150"/>
    <n v="450"/>
  </r>
  <r>
    <n v="1470"/>
    <x v="295"/>
    <d v="2022-11-11T00:00:00"/>
    <x v="5"/>
    <n v="5"/>
    <n v="1500"/>
    <n v="7500"/>
  </r>
  <r>
    <n v="1319"/>
    <x v="295"/>
    <d v="2022-08-25T00:00:00"/>
    <x v="4"/>
    <n v="5"/>
    <n v="150"/>
    <n v="750"/>
  </r>
  <r>
    <n v="3313"/>
    <x v="296"/>
    <d v="2022-07-22T00:00:00"/>
    <x v="3"/>
    <n v="3"/>
    <n v="400"/>
    <n v="1200"/>
  </r>
  <r>
    <n v="2573"/>
    <x v="296"/>
    <d v="2022-04-23T00:00:00"/>
    <x v="4"/>
    <n v="5"/>
    <n v="150"/>
    <n v="750"/>
  </r>
  <r>
    <n v="2133"/>
    <x v="297"/>
    <d v="2022-04-22T00:00:00"/>
    <x v="3"/>
    <n v="5"/>
    <n v="400"/>
    <n v="2000"/>
  </r>
  <r>
    <n v="1752"/>
    <x v="297"/>
    <d v="2022-09-25T00:00:00"/>
    <x v="3"/>
    <n v="2"/>
    <n v="400"/>
    <n v="800"/>
  </r>
  <r>
    <n v="2473"/>
    <x v="297"/>
    <d v="2022-01-05T00:00:00"/>
    <x v="3"/>
    <n v="2"/>
    <n v="400"/>
    <n v="800"/>
  </r>
  <r>
    <n v="1484"/>
    <x v="297"/>
    <d v="2022-06-28T00:00:00"/>
    <x v="0"/>
    <n v="5"/>
    <n v="600"/>
    <n v="3000"/>
  </r>
  <r>
    <n v="1462"/>
    <x v="297"/>
    <d v="2022-09-11T00:00:00"/>
    <x v="5"/>
    <n v="2"/>
    <n v="1500"/>
    <n v="3000"/>
  </r>
  <r>
    <n v="2558"/>
    <x v="297"/>
    <d v="2022-08-13T00:00:00"/>
    <x v="4"/>
    <n v="3"/>
    <n v="150"/>
    <n v="450"/>
  </r>
  <r>
    <n v="3007"/>
    <x v="298"/>
    <d v="2022-10-02T00:00:00"/>
    <x v="4"/>
    <n v="1"/>
    <n v="150"/>
    <n v="150"/>
  </r>
  <r>
    <n v="1774"/>
    <x v="298"/>
    <d v="2022-06-18T00:00:00"/>
    <x v="3"/>
    <n v="3"/>
    <n v="400"/>
    <n v="1200"/>
  </r>
  <r>
    <n v="3191"/>
    <x v="298"/>
    <d v="2022-10-02T00:00:00"/>
    <x v="4"/>
    <n v="4"/>
    <n v="150"/>
    <n v="600"/>
  </r>
  <r>
    <n v="1977"/>
    <x v="298"/>
    <d v="2022-05-16T00:00:00"/>
    <x v="1"/>
    <n v="5"/>
    <n v="500"/>
    <n v="2500"/>
  </r>
  <r>
    <n v="3397"/>
    <x v="298"/>
    <d v="2022-11-12T00:00:00"/>
    <x v="1"/>
    <n v="5"/>
    <n v="500"/>
    <n v="2500"/>
  </r>
  <r>
    <n v="1374"/>
    <x v="299"/>
    <d v="2022-01-09T00:00:00"/>
    <x v="1"/>
    <n v="5"/>
    <n v="500"/>
    <n v="2500"/>
  </r>
  <r>
    <n v="2543"/>
    <x v="299"/>
    <d v="2022-06-04T00:00:00"/>
    <x v="0"/>
    <n v="1"/>
    <n v="600"/>
    <n v="600"/>
  </r>
  <r>
    <n v="2585"/>
    <x v="299"/>
    <d v="2022-08-11T00:00:00"/>
    <x v="2"/>
    <n v="2"/>
    <n v="1000"/>
    <n v="2000"/>
  </r>
  <r>
    <n v="1915"/>
    <x v="300"/>
    <d v="2022-09-05T00:00:00"/>
    <x v="1"/>
    <n v="5"/>
    <n v="500"/>
    <n v="2500"/>
  </r>
  <r>
    <n v="1136"/>
    <x v="300"/>
    <d v="2022-09-22T00:00:00"/>
    <x v="5"/>
    <n v="5"/>
    <n v="1500"/>
    <n v="7500"/>
  </r>
  <r>
    <n v="1863"/>
    <x v="301"/>
    <d v="2022-01-22T00:00:00"/>
    <x v="3"/>
    <n v="5"/>
    <n v="400"/>
    <n v="2000"/>
  </r>
  <r>
    <n v="1199"/>
    <x v="301"/>
    <d v="2022-06-13T00:00:00"/>
    <x v="1"/>
    <n v="3"/>
    <n v="500"/>
    <n v="1500"/>
  </r>
  <r>
    <n v="3012"/>
    <x v="301"/>
    <d v="2022-04-04T00:00:00"/>
    <x v="0"/>
    <n v="3"/>
    <n v="600"/>
    <n v="1800"/>
  </r>
  <r>
    <n v="3304"/>
    <x v="301"/>
    <d v="2022-04-16T00:00:00"/>
    <x v="4"/>
    <n v="1"/>
    <n v="150"/>
    <n v="150"/>
  </r>
  <r>
    <n v="1527"/>
    <x v="301"/>
    <d v="2022-10-20T00:00:00"/>
    <x v="4"/>
    <n v="1"/>
    <n v="150"/>
    <n v="150"/>
  </r>
  <r>
    <n v="2276"/>
    <x v="301"/>
    <d v="2022-12-12T00:00:00"/>
    <x v="3"/>
    <n v="5"/>
    <n v="400"/>
    <n v="2000"/>
  </r>
  <r>
    <n v="2364"/>
    <x v="301"/>
    <d v="2022-10-19T00:00:00"/>
    <x v="0"/>
    <n v="3"/>
    <n v="600"/>
    <n v="1800"/>
  </r>
  <r>
    <n v="1381"/>
    <x v="302"/>
    <d v="2022-09-13T00:00:00"/>
    <x v="2"/>
    <n v="3"/>
    <n v="1000"/>
    <n v="3000"/>
  </r>
  <r>
    <n v="1042"/>
    <x v="302"/>
    <d v="2022-06-17T00:00:00"/>
    <x v="1"/>
    <n v="5"/>
    <n v="500"/>
    <n v="2500"/>
  </r>
  <r>
    <n v="2664"/>
    <x v="302"/>
    <d v="2022-06-20T00:00:00"/>
    <x v="3"/>
    <n v="3"/>
    <n v="400"/>
    <n v="1200"/>
  </r>
  <r>
    <n v="2226"/>
    <x v="302"/>
    <d v="2022-02-13T00:00:00"/>
    <x v="3"/>
    <n v="4"/>
    <n v="400"/>
    <n v="1600"/>
  </r>
  <r>
    <n v="2394"/>
    <x v="302"/>
    <d v="2022-07-15T00:00:00"/>
    <x v="5"/>
    <n v="3"/>
    <n v="1500"/>
    <n v="4500"/>
  </r>
  <r>
    <n v="2643"/>
    <x v="303"/>
    <d v="2022-12-24T00:00:00"/>
    <x v="4"/>
    <n v="5"/>
    <n v="150"/>
    <n v="750"/>
  </r>
  <r>
    <n v="1908"/>
    <x v="303"/>
    <d v="2022-09-26T00:00:00"/>
    <x v="1"/>
    <n v="3"/>
    <n v="500"/>
    <n v="1500"/>
  </r>
  <r>
    <n v="2407"/>
    <x v="303"/>
    <d v="2022-02-03T00:00:00"/>
    <x v="1"/>
    <n v="4"/>
    <n v="500"/>
    <n v="2000"/>
  </r>
  <r>
    <n v="2039"/>
    <x v="303"/>
    <d v="2022-07-20T00:00:00"/>
    <x v="2"/>
    <n v="2"/>
    <n v="1000"/>
    <n v="2000"/>
  </r>
  <r>
    <n v="2413"/>
    <x v="303"/>
    <d v="2022-07-31T00:00:00"/>
    <x v="3"/>
    <n v="5"/>
    <n v="400"/>
    <n v="2000"/>
  </r>
  <r>
    <n v="1894"/>
    <x v="304"/>
    <d v="2022-11-15T00:00:00"/>
    <x v="2"/>
    <n v="5"/>
    <n v="1000"/>
    <n v="5000"/>
  </r>
  <r>
    <n v="2802"/>
    <x v="304"/>
    <d v="2022-05-09T00:00:00"/>
    <x v="4"/>
    <n v="5"/>
    <n v="150"/>
    <n v="750"/>
  </r>
  <r>
    <n v="1006"/>
    <x v="304"/>
    <d v="2022-10-21T00:00:00"/>
    <x v="0"/>
    <n v="3"/>
    <n v="600"/>
    <n v="1800"/>
  </r>
  <r>
    <n v="1188"/>
    <x v="304"/>
    <d v="2022-04-06T00:00:00"/>
    <x v="3"/>
    <n v="4"/>
    <n v="400"/>
    <n v="1600"/>
  </r>
  <r>
    <n v="1868"/>
    <x v="305"/>
    <d v="2022-06-19T00:00:00"/>
    <x v="4"/>
    <n v="2"/>
    <n v="150"/>
    <n v="300"/>
  </r>
  <r>
    <n v="2071"/>
    <x v="305"/>
    <d v="2022-04-09T00:00:00"/>
    <x v="5"/>
    <n v="5"/>
    <n v="1500"/>
    <n v="7500"/>
  </r>
  <r>
    <n v="1648"/>
    <x v="305"/>
    <d v="2022-03-28T00:00:00"/>
    <x v="0"/>
    <n v="1"/>
    <n v="600"/>
    <n v="600"/>
  </r>
  <r>
    <n v="3270"/>
    <x v="305"/>
    <d v="2022-07-07T00:00:00"/>
    <x v="1"/>
    <n v="5"/>
    <n v="500"/>
    <n v="2500"/>
  </r>
  <r>
    <n v="2210"/>
    <x v="306"/>
    <d v="2022-04-07T00:00:00"/>
    <x v="1"/>
    <n v="2"/>
    <n v="500"/>
    <n v="1000"/>
  </r>
  <r>
    <n v="2492"/>
    <x v="306"/>
    <d v="2022-06-25T00:00:00"/>
    <x v="5"/>
    <n v="5"/>
    <n v="1500"/>
    <n v="7500"/>
  </r>
  <r>
    <n v="2398"/>
    <x v="306"/>
    <d v="2022-05-25T00:00:00"/>
    <x v="3"/>
    <n v="3"/>
    <n v="400"/>
    <n v="1200"/>
  </r>
  <r>
    <n v="2426"/>
    <x v="306"/>
    <d v="2022-10-07T00:00:00"/>
    <x v="4"/>
    <n v="2"/>
    <n v="150"/>
    <n v="300"/>
  </r>
  <r>
    <n v="2570"/>
    <x v="306"/>
    <d v="2022-01-31T00:00:00"/>
    <x v="0"/>
    <n v="4"/>
    <n v="600"/>
    <n v="2400"/>
  </r>
  <r>
    <n v="1973"/>
    <x v="306"/>
    <d v="2022-02-18T00:00:00"/>
    <x v="1"/>
    <n v="1"/>
    <n v="500"/>
    <n v="500"/>
  </r>
  <r>
    <n v="2404"/>
    <x v="307"/>
    <d v="2022-07-16T00:00:00"/>
    <x v="1"/>
    <n v="2"/>
    <n v="500"/>
    <n v="1000"/>
  </r>
  <r>
    <n v="2971"/>
    <x v="307"/>
    <d v="2022-12-27T00:00:00"/>
    <x v="5"/>
    <n v="1"/>
    <n v="1500"/>
    <n v="1500"/>
  </r>
  <r>
    <n v="1282"/>
    <x v="307"/>
    <d v="2022-05-30T00:00:00"/>
    <x v="0"/>
    <n v="4"/>
    <n v="600"/>
    <n v="2400"/>
  </r>
  <r>
    <n v="2001"/>
    <x v="307"/>
    <d v="2022-09-09T00:00:00"/>
    <x v="3"/>
    <n v="3"/>
    <n v="400"/>
    <n v="1200"/>
  </r>
  <r>
    <n v="1287"/>
    <x v="307"/>
    <d v="2022-06-25T00:00:00"/>
    <x v="2"/>
    <n v="4"/>
    <n v="1000"/>
    <n v="4000"/>
  </r>
  <r>
    <n v="3479"/>
    <x v="308"/>
    <d v="2022-08-11T00:00:00"/>
    <x v="3"/>
    <n v="3"/>
    <n v="400"/>
    <n v="1200"/>
  </r>
  <r>
    <n v="2863"/>
    <x v="308"/>
    <d v="2022-04-25T00:00:00"/>
    <x v="4"/>
    <n v="2"/>
    <n v="150"/>
    <n v="300"/>
  </r>
  <r>
    <n v="2528"/>
    <x v="308"/>
    <d v="2022-05-22T00:00:00"/>
    <x v="5"/>
    <n v="2"/>
    <n v="1500"/>
    <n v="3000"/>
  </r>
  <r>
    <n v="2260"/>
    <x v="308"/>
    <d v="2022-11-19T00:00:00"/>
    <x v="4"/>
    <n v="1"/>
    <n v="150"/>
    <n v="150"/>
  </r>
  <r>
    <n v="1755"/>
    <x v="308"/>
    <d v="2022-05-18T00:00:00"/>
    <x v="3"/>
    <n v="2"/>
    <n v="400"/>
    <n v="800"/>
  </r>
  <r>
    <n v="1807"/>
    <x v="308"/>
    <d v="2022-03-31T00:00:00"/>
    <x v="4"/>
    <n v="2"/>
    <n v="150"/>
    <n v="300"/>
  </r>
  <r>
    <n v="2975"/>
    <x v="308"/>
    <d v="2022-11-18T00:00:00"/>
    <x v="4"/>
    <n v="3"/>
    <n v="150"/>
    <n v="450"/>
  </r>
  <r>
    <n v="3008"/>
    <x v="308"/>
    <d v="2022-10-18T00:00:00"/>
    <x v="0"/>
    <n v="4"/>
    <n v="600"/>
    <n v="2400"/>
  </r>
  <r>
    <n v="1888"/>
    <x v="309"/>
    <d v="2022-07-02T00:00:00"/>
    <x v="5"/>
    <n v="1"/>
    <n v="1500"/>
    <n v="1500"/>
  </r>
  <r>
    <n v="1429"/>
    <x v="309"/>
    <d v="2022-09-11T00:00:00"/>
    <x v="2"/>
    <n v="3"/>
    <n v="1000"/>
    <n v="3000"/>
  </r>
  <r>
    <n v="2092"/>
    <x v="309"/>
    <d v="2022-11-26T00:00:00"/>
    <x v="4"/>
    <n v="1"/>
    <n v="150"/>
    <n v="150"/>
  </r>
  <r>
    <n v="1441"/>
    <x v="309"/>
    <d v="2022-09-06T00:00:00"/>
    <x v="0"/>
    <n v="2"/>
    <n v="600"/>
    <n v="1200"/>
  </r>
  <r>
    <n v="2884"/>
    <x v="309"/>
    <d v="2022-07-28T00:00:00"/>
    <x v="0"/>
    <n v="5"/>
    <n v="600"/>
    <n v="3000"/>
  </r>
  <r>
    <n v="1327"/>
    <x v="309"/>
    <d v="2022-04-12T00:00:00"/>
    <x v="2"/>
    <n v="4"/>
    <n v="1000"/>
    <n v="4000"/>
  </r>
  <r>
    <n v="3247"/>
    <x v="309"/>
    <d v="2022-04-15T00:00:00"/>
    <x v="2"/>
    <n v="1"/>
    <n v="1000"/>
    <n v="1000"/>
  </r>
  <r>
    <n v="1612"/>
    <x v="310"/>
    <d v="2022-08-03T00:00:00"/>
    <x v="2"/>
    <n v="5"/>
    <n v="1000"/>
    <n v="5000"/>
  </r>
  <r>
    <n v="3094"/>
    <x v="310"/>
    <d v="2022-08-24T00:00:00"/>
    <x v="5"/>
    <n v="2"/>
    <n v="1500"/>
    <n v="3000"/>
  </r>
  <r>
    <n v="3373"/>
    <x v="310"/>
    <d v="2022-06-27T00:00:00"/>
    <x v="1"/>
    <n v="2"/>
    <n v="500"/>
    <n v="1000"/>
  </r>
  <r>
    <n v="1540"/>
    <x v="310"/>
    <d v="2022-07-03T00:00:00"/>
    <x v="1"/>
    <n v="4"/>
    <n v="500"/>
    <n v="2000"/>
  </r>
  <r>
    <n v="1164"/>
    <x v="311"/>
    <d v="2022-10-21T00:00:00"/>
    <x v="4"/>
    <n v="3"/>
    <n v="150"/>
    <n v="450"/>
  </r>
  <r>
    <n v="1445"/>
    <x v="311"/>
    <d v="2022-10-18T00:00:00"/>
    <x v="5"/>
    <n v="4"/>
    <n v="1500"/>
    <n v="6000"/>
  </r>
  <r>
    <n v="1972"/>
    <x v="311"/>
    <d v="2022-02-22T00:00:00"/>
    <x v="0"/>
    <n v="5"/>
    <n v="600"/>
    <n v="3000"/>
  </r>
  <r>
    <n v="2685"/>
    <x v="312"/>
    <d v="2022-04-16T00:00:00"/>
    <x v="1"/>
    <n v="5"/>
    <n v="500"/>
    <n v="2500"/>
  </r>
  <r>
    <n v="1679"/>
    <x v="312"/>
    <d v="2022-09-12T00:00:00"/>
    <x v="3"/>
    <n v="2"/>
    <n v="400"/>
    <n v="800"/>
  </r>
  <r>
    <n v="2036"/>
    <x v="312"/>
    <d v="2022-02-16T00:00:00"/>
    <x v="4"/>
    <n v="4"/>
    <n v="150"/>
    <n v="600"/>
  </r>
  <r>
    <n v="1145"/>
    <x v="313"/>
    <d v="2022-09-11T00:00:00"/>
    <x v="2"/>
    <n v="5"/>
    <n v="1000"/>
    <n v="5000"/>
  </r>
  <r>
    <n v="2190"/>
    <x v="313"/>
    <d v="2022-10-17T00:00:00"/>
    <x v="4"/>
    <n v="3"/>
    <n v="150"/>
    <n v="450"/>
  </r>
  <r>
    <n v="3411"/>
    <x v="313"/>
    <d v="2022-07-24T00:00:00"/>
    <x v="0"/>
    <n v="1"/>
    <n v="600"/>
    <n v="600"/>
  </r>
  <r>
    <n v="1256"/>
    <x v="313"/>
    <d v="2022-02-09T00:00:00"/>
    <x v="5"/>
    <n v="1"/>
    <n v="1500"/>
    <n v="1500"/>
  </r>
  <r>
    <n v="1632"/>
    <x v="314"/>
    <d v="2022-04-12T00:00:00"/>
    <x v="5"/>
    <n v="4"/>
    <n v="1500"/>
    <n v="6000"/>
  </r>
  <r>
    <n v="1549"/>
    <x v="314"/>
    <d v="2022-01-14T00:00:00"/>
    <x v="2"/>
    <n v="3"/>
    <n v="1000"/>
    <n v="3000"/>
  </r>
  <r>
    <n v="3067"/>
    <x v="314"/>
    <d v="2022-03-20T00:00:00"/>
    <x v="4"/>
    <n v="3"/>
    <n v="150"/>
    <n v="450"/>
  </r>
  <r>
    <n v="2917"/>
    <x v="314"/>
    <d v="2022-11-20T00:00:00"/>
    <x v="5"/>
    <n v="5"/>
    <n v="1500"/>
    <n v="7500"/>
  </r>
  <r>
    <n v="1152"/>
    <x v="314"/>
    <d v="2022-02-08T00:00:00"/>
    <x v="4"/>
    <n v="5"/>
    <n v="150"/>
    <n v="750"/>
  </r>
  <r>
    <n v="1564"/>
    <x v="315"/>
    <d v="2022-03-18T00:00:00"/>
    <x v="5"/>
    <n v="1"/>
    <n v="1500"/>
    <n v="1500"/>
  </r>
  <r>
    <n v="2472"/>
    <x v="315"/>
    <d v="2022-03-02T00:00:00"/>
    <x v="0"/>
    <n v="2"/>
    <n v="600"/>
    <n v="1200"/>
  </r>
  <r>
    <n v="1107"/>
    <x v="315"/>
    <d v="2022-07-06T00:00:00"/>
    <x v="1"/>
    <n v="5"/>
    <n v="500"/>
    <n v="2500"/>
  </r>
  <r>
    <n v="2014"/>
    <x v="316"/>
    <d v="2022-04-28T00:00:00"/>
    <x v="5"/>
    <n v="4"/>
    <n v="1500"/>
    <n v="6000"/>
  </r>
  <r>
    <n v="2688"/>
    <x v="316"/>
    <d v="2022-04-18T00:00:00"/>
    <x v="3"/>
    <n v="4"/>
    <n v="400"/>
    <n v="1600"/>
  </r>
  <r>
    <n v="2160"/>
    <x v="316"/>
    <d v="2022-12-06T00:00:00"/>
    <x v="4"/>
    <n v="5"/>
    <n v="150"/>
    <n v="750"/>
  </r>
  <r>
    <n v="2420"/>
    <x v="316"/>
    <d v="2022-06-22T00:00:00"/>
    <x v="5"/>
    <n v="5"/>
    <n v="1500"/>
    <n v="7500"/>
  </r>
  <r>
    <n v="2285"/>
    <x v="317"/>
    <d v="2022-03-01T00:00:00"/>
    <x v="5"/>
    <n v="5"/>
    <n v="1500"/>
    <n v="7500"/>
  </r>
  <r>
    <n v="1373"/>
    <x v="317"/>
    <d v="2022-01-15T00:00:00"/>
    <x v="2"/>
    <n v="5"/>
    <n v="1000"/>
    <n v="5000"/>
  </r>
  <r>
    <n v="2307"/>
    <x v="317"/>
    <d v="2022-10-25T00:00:00"/>
    <x v="4"/>
    <n v="4"/>
    <n v="150"/>
    <n v="600"/>
  </r>
  <r>
    <n v="3160"/>
    <x v="318"/>
    <d v="2022-07-07T00:00:00"/>
    <x v="1"/>
    <n v="3"/>
    <n v="500"/>
    <n v="1500"/>
  </r>
  <r>
    <n v="3393"/>
    <x v="318"/>
    <d v="2022-10-01T00:00:00"/>
    <x v="5"/>
    <n v="4"/>
    <n v="1500"/>
    <n v="6000"/>
  </r>
  <r>
    <n v="3406"/>
    <x v="318"/>
    <d v="2022-09-22T00:00:00"/>
    <x v="5"/>
    <n v="5"/>
    <n v="1500"/>
    <n v="7500"/>
  </r>
  <r>
    <n v="1690"/>
    <x v="318"/>
    <d v="2022-11-16T00:00:00"/>
    <x v="1"/>
    <n v="4"/>
    <n v="500"/>
    <n v="2000"/>
  </r>
  <r>
    <n v="2866"/>
    <x v="319"/>
    <d v="2022-09-06T00:00:00"/>
    <x v="3"/>
    <n v="1"/>
    <n v="400"/>
    <n v="400"/>
  </r>
  <r>
    <n v="2601"/>
    <x v="319"/>
    <d v="2022-07-14T00:00:00"/>
    <x v="3"/>
    <n v="1"/>
    <n v="400"/>
    <n v="400"/>
  </r>
  <r>
    <n v="2213"/>
    <x v="320"/>
    <d v="2022-03-02T00:00:00"/>
    <x v="4"/>
    <n v="3"/>
    <n v="150"/>
    <n v="450"/>
  </r>
  <r>
    <n v="2667"/>
    <x v="320"/>
    <d v="2022-03-26T00:00:00"/>
    <x v="4"/>
    <n v="2"/>
    <n v="150"/>
    <n v="300"/>
  </r>
  <r>
    <n v="2215"/>
    <x v="320"/>
    <d v="2022-04-27T00:00:00"/>
    <x v="2"/>
    <n v="4"/>
    <n v="1000"/>
    <n v="4000"/>
  </r>
  <r>
    <n v="2613"/>
    <x v="320"/>
    <d v="2022-06-05T00:00:00"/>
    <x v="4"/>
    <n v="2"/>
    <n v="150"/>
    <n v="300"/>
  </r>
  <r>
    <n v="3002"/>
    <x v="320"/>
    <d v="2022-11-17T00:00:00"/>
    <x v="5"/>
    <n v="3"/>
    <n v="1500"/>
    <n v="4500"/>
  </r>
  <r>
    <n v="1024"/>
    <x v="321"/>
    <d v="2022-04-23T00:00:00"/>
    <x v="1"/>
    <n v="1"/>
    <n v="500"/>
    <n v="500"/>
  </r>
  <r>
    <n v="1475"/>
    <x v="321"/>
    <d v="2022-09-02T00:00:00"/>
    <x v="4"/>
    <n v="3"/>
    <n v="150"/>
    <n v="450"/>
  </r>
  <r>
    <n v="1840"/>
    <x v="322"/>
    <d v="2022-12-27T00:00:00"/>
    <x v="0"/>
    <n v="2"/>
    <n v="600"/>
    <n v="1200"/>
  </r>
  <r>
    <n v="3287"/>
    <x v="322"/>
    <d v="2022-04-12T00:00:00"/>
    <x v="3"/>
    <n v="4"/>
    <n v="400"/>
    <n v="1600"/>
  </r>
  <r>
    <n v="2760"/>
    <x v="322"/>
    <d v="2022-08-24T00:00:00"/>
    <x v="0"/>
    <n v="5"/>
    <n v="600"/>
    <n v="3000"/>
  </r>
  <r>
    <n v="2255"/>
    <x v="322"/>
    <d v="2022-06-13T00:00:00"/>
    <x v="0"/>
    <n v="2"/>
    <n v="600"/>
    <n v="1200"/>
  </r>
  <r>
    <n v="1689"/>
    <x v="322"/>
    <d v="2022-03-26T00:00:00"/>
    <x v="5"/>
    <n v="5"/>
    <n v="1500"/>
    <n v="7500"/>
  </r>
  <r>
    <n v="2217"/>
    <x v="323"/>
    <d v="2022-10-04T00:00:00"/>
    <x v="1"/>
    <n v="3"/>
    <n v="500"/>
    <n v="1500"/>
  </r>
  <r>
    <n v="2329"/>
    <x v="323"/>
    <d v="2022-10-24T00:00:00"/>
    <x v="2"/>
    <n v="3"/>
    <n v="1000"/>
    <n v="3000"/>
  </r>
  <r>
    <n v="2785"/>
    <x v="323"/>
    <d v="2022-10-12T00:00:00"/>
    <x v="1"/>
    <n v="4"/>
    <n v="500"/>
    <n v="2000"/>
  </r>
  <r>
    <n v="2789"/>
    <x v="323"/>
    <d v="2022-12-15T00:00:00"/>
    <x v="3"/>
    <n v="5"/>
    <n v="400"/>
    <n v="2000"/>
  </r>
  <r>
    <n v="3084"/>
    <x v="323"/>
    <d v="2022-07-21T00:00:00"/>
    <x v="5"/>
    <n v="1"/>
    <n v="1500"/>
    <n v="1500"/>
  </r>
  <r>
    <n v="2968"/>
    <x v="323"/>
    <d v="2022-01-27T00:00:00"/>
    <x v="1"/>
    <n v="4"/>
    <n v="500"/>
    <n v="2000"/>
  </r>
  <r>
    <n v="3214"/>
    <x v="324"/>
    <d v="2022-03-24T00:00:00"/>
    <x v="4"/>
    <n v="5"/>
    <n v="150"/>
    <n v="750"/>
  </r>
  <r>
    <n v="1890"/>
    <x v="324"/>
    <d v="2022-04-07T00:00:00"/>
    <x v="0"/>
    <n v="1"/>
    <n v="600"/>
    <n v="600"/>
  </r>
  <r>
    <n v="3360"/>
    <x v="324"/>
    <d v="2022-06-03T00:00:00"/>
    <x v="0"/>
    <n v="3"/>
    <n v="600"/>
    <n v="1800"/>
  </r>
  <r>
    <n v="2728"/>
    <x v="324"/>
    <d v="2022-09-27T00:00:00"/>
    <x v="0"/>
    <n v="2"/>
    <n v="600"/>
    <n v="1200"/>
  </r>
  <r>
    <n v="2683"/>
    <x v="324"/>
    <d v="2022-04-04T00:00:00"/>
    <x v="0"/>
    <n v="5"/>
    <n v="600"/>
    <n v="3000"/>
  </r>
  <r>
    <n v="1781"/>
    <x v="325"/>
    <d v="2022-04-15T00:00:00"/>
    <x v="3"/>
    <n v="4"/>
    <n v="400"/>
    <n v="1600"/>
  </r>
  <r>
    <n v="2832"/>
    <x v="325"/>
    <d v="2022-07-15T00:00:00"/>
    <x v="4"/>
    <n v="1"/>
    <n v="150"/>
    <n v="150"/>
  </r>
  <r>
    <n v="1694"/>
    <x v="325"/>
    <d v="2022-11-22T00:00:00"/>
    <x v="1"/>
    <n v="2"/>
    <n v="500"/>
    <n v="1000"/>
  </r>
  <r>
    <n v="2437"/>
    <x v="325"/>
    <d v="2022-06-20T00:00:00"/>
    <x v="0"/>
    <n v="1"/>
    <n v="600"/>
    <n v="600"/>
  </r>
  <r>
    <n v="1197"/>
    <x v="325"/>
    <d v="2022-03-31T00:00:00"/>
    <x v="3"/>
    <n v="5"/>
    <n v="400"/>
    <n v="2000"/>
  </r>
  <r>
    <n v="2103"/>
    <x v="325"/>
    <d v="2022-06-21T00:00:00"/>
    <x v="5"/>
    <n v="5"/>
    <n v="1500"/>
    <n v="7500"/>
  </r>
  <r>
    <n v="3464"/>
    <x v="325"/>
    <d v="2022-12-20T00:00:00"/>
    <x v="0"/>
    <n v="4"/>
    <n v="600"/>
    <n v="2400"/>
  </r>
  <r>
    <n v="1958"/>
    <x v="326"/>
    <d v="2022-06-22T00:00:00"/>
    <x v="3"/>
    <n v="4"/>
    <n v="400"/>
    <n v="1600"/>
  </r>
  <r>
    <n v="2066"/>
    <x v="326"/>
    <d v="2022-12-31T00:00:00"/>
    <x v="1"/>
    <n v="4"/>
    <n v="500"/>
    <n v="2000"/>
  </r>
  <r>
    <n v="1481"/>
    <x v="326"/>
    <d v="2022-09-11T00:00:00"/>
    <x v="3"/>
    <n v="3"/>
    <n v="400"/>
    <n v="1200"/>
  </r>
  <r>
    <n v="3440"/>
    <x v="326"/>
    <d v="2022-02-09T00:00:00"/>
    <x v="3"/>
    <n v="4"/>
    <n v="400"/>
    <n v="1600"/>
  </r>
  <r>
    <n v="2915"/>
    <x v="326"/>
    <d v="2022-05-19T00:00:00"/>
    <x v="2"/>
    <n v="4"/>
    <n v="1000"/>
    <n v="4000"/>
  </r>
  <r>
    <n v="1873"/>
    <x v="326"/>
    <d v="2022-11-16T00:00:00"/>
    <x v="5"/>
    <n v="2"/>
    <n v="1500"/>
    <n v="3000"/>
  </r>
  <r>
    <n v="3377"/>
    <x v="327"/>
    <d v="2022-06-18T00:00:00"/>
    <x v="3"/>
    <n v="4"/>
    <n v="400"/>
    <n v="1600"/>
  </r>
  <r>
    <n v="2969"/>
    <x v="327"/>
    <d v="2022-01-20T00:00:00"/>
    <x v="4"/>
    <n v="1"/>
    <n v="150"/>
    <n v="150"/>
  </r>
  <r>
    <n v="2149"/>
    <x v="327"/>
    <d v="2022-01-27T00:00:00"/>
    <x v="5"/>
    <n v="2"/>
    <n v="1500"/>
    <n v="3000"/>
  </r>
  <r>
    <n v="1121"/>
    <x v="327"/>
    <d v="2022-05-25T00:00:00"/>
    <x v="3"/>
    <n v="4"/>
    <n v="400"/>
    <n v="1600"/>
  </r>
  <r>
    <n v="1185"/>
    <x v="327"/>
    <d v="2022-10-15T00:00:00"/>
    <x v="3"/>
    <n v="3"/>
    <n v="400"/>
    <n v="1200"/>
  </r>
  <r>
    <n v="2208"/>
    <x v="327"/>
    <d v="2022-03-24T00:00:00"/>
    <x v="4"/>
    <n v="4"/>
    <n v="150"/>
    <n v="600"/>
  </r>
  <r>
    <n v="1597"/>
    <x v="328"/>
    <d v="2022-11-05T00:00:00"/>
    <x v="2"/>
    <n v="3"/>
    <n v="1000"/>
    <n v="3000"/>
  </r>
  <r>
    <n v="1191"/>
    <x v="328"/>
    <d v="2022-08-23T00:00:00"/>
    <x v="2"/>
    <n v="2"/>
    <n v="1000"/>
    <n v="2000"/>
  </r>
  <r>
    <n v="2297"/>
    <x v="328"/>
    <d v="2022-04-24T00:00:00"/>
    <x v="4"/>
    <n v="2"/>
    <n v="150"/>
    <n v="300"/>
  </r>
  <r>
    <n v="2938"/>
    <x v="328"/>
    <d v="2022-09-17T00:00:00"/>
    <x v="2"/>
    <n v="2"/>
    <n v="1000"/>
    <n v="2000"/>
  </r>
  <r>
    <n v="2443"/>
    <x v="329"/>
    <d v="2022-12-01T00:00:00"/>
    <x v="4"/>
    <n v="1"/>
    <n v="150"/>
    <n v="150"/>
  </r>
  <r>
    <n v="1236"/>
    <x v="329"/>
    <d v="2022-08-02T00:00:00"/>
    <x v="1"/>
    <n v="4"/>
    <n v="500"/>
    <n v="2000"/>
  </r>
  <r>
    <n v="1682"/>
    <x v="329"/>
    <d v="2022-12-12T00:00:00"/>
    <x v="1"/>
    <n v="4"/>
    <n v="500"/>
    <n v="2000"/>
  </r>
  <r>
    <n v="3198"/>
    <x v="329"/>
    <d v="2022-07-23T00:00:00"/>
    <x v="0"/>
    <n v="3"/>
    <n v="600"/>
    <n v="1800"/>
  </r>
  <r>
    <n v="2668"/>
    <x v="329"/>
    <d v="2022-07-20T00:00:00"/>
    <x v="1"/>
    <n v="3"/>
    <n v="500"/>
    <n v="1500"/>
  </r>
  <r>
    <n v="1579"/>
    <x v="329"/>
    <d v="2022-11-08T00:00:00"/>
    <x v="4"/>
    <n v="1"/>
    <n v="150"/>
    <n v="150"/>
  </r>
  <r>
    <n v="1940"/>
    <x v="330"/>
    <d v="2022-04-09T00:00:00"/>
    <x v="0"/>
    <n v="4"/>
    <n v="600"/>
    <n v="2400"/>
  </r>
  <r>
    <n v="3180"/>
    <x v="330"/>
    <d v="2022-12-24T00:00:00"/>
    <x v="5"/>
    <n v="3"/>
    <n v="1500"/>
    <n v="4500"/>
  </r>
  <r>
    <n v="2742"/>
    <x v="330"/>
    <d v="2022-02-18T00:00:00"/>
    <x v="3"/>
    <n v="3"/>
    <n v="400"/>
    <n v="1200"/>
  </r>
  <r>
    <n v="3154"/>
    <x v="330"/>
    <d v="2022-07-09T00:00:00"/>
    <x v="0"/>
    <n v="1"/>
    <n v="600"/>
    <n v="600"/>
  </r>
  <r>
    <n v="1896"/>
    <x v="330"/>
    <d v="2022-09-10T00:00:00"/>
    <x v="1"/>
    <n v="4"/>
    <n v="500"/>
    <n v="2000"/>
  </r>
  <r>
    <n v="2078"/>
    <x v="331"/>
    <d v="2022-08-05T00:00:00"/>
    <x v="4"/>
    <n v="4"/>
    <n v="150"/>
    <n v="600"/>
  </r>
  <r>
    <n v="1709"/>
    <x v="331"/>
    <d v="2022-02-10T00:00:00"/>
    <x v="3"/>
    <n v="1"/>
    <n v="400"/>
    <n v="400"/>
  </r>
  <r>
    <n v="3434"/>
    <x v="331"/>
    <d v="2022-02-07T00:00:00"/>
    <x v="0"/>
    <n v="4"/>
    <n v="600"/>
    <n v="2400"/>
  </r>
  <r>
    <n v="2647"/>
    <x v="331"/>
    <d v="2022-09-14T00:00:00"/>
    <x v="5"/>
    <n v="1"/>
    <n v="1500"/>
    <n v="1500"/>
  </r>
  <r>
    <n v="2509"/>
    <x v="331"/>
    <d v="2022-02-21T00:00:00"/>
    <x v="0"/>
    <n v="4"/>
    <n v="600"/>
    <n v="2400"/>
  </r>
  <r>
    <n v="2918"/>
    <x v="331"/>
    <d v="2022-12-20T00:00:00"/>
    <x v="1"/>
    <n v="4"/>
    <n v="500"/>
    <n v="2000"/>
  </r>
  <r>
    <n v="1104"/>
    <x v="332"/>
    <d v="2022-12-28T00:00:00"/>
    <x v="0"/>
    <n v="1"/>
    <n v="600"/>
    <n v="600"/>
  </r>
  <r>
    <n v="1982"/>
    <x v="332"/>
    <d v="2022-08-22T00:00:00"/>
    <x v="1"/>
    <n v="4"/>
    <n v="500"/>
    <n v="2000"/>
  </r>
  <r>
    <n v="1031"/>
    <x v="332"/>
    <d v="2022-02-03T00:00:00"/>
    <x v="3"/>
    <n v="4"/>
    <n v="400"/>
    <n v="1600"/>
  </r>
  <r>
    <n v="2633"/>
    <x v="332"/>
    <d v="2022-03-11T00:00:00"/>
    <x v="0"/>
    <n v="4"/>
    <n v="600"/>
    <n v="2400"/>
  </r>
  <r>
    <n v="3323"/>
    <x v="332"/>
    <d v="2022-11-04T00:00:00"/>
    <x v="4"/>
    <n v="4"/>
    <n v="150"/>
    <n v="600"/>
  </r>
  <r>
    <n v="3057"/>
    <x v="332"/>
    <d v="2022-06-21T00:00:00"/>
    <x v="3"/>
    <n v="1"/>
    <n v="400"/>
    <n v="400"/>
  </r>
  <r>
    <n v="3394"/>
    <x v="333"/>
    <d v="2022-01-04T00:00:00"/>
    <x v="3"/>
    <n v="3"/>
    <n v="400"/>
    <n v="1200"/>
  </r>
  <r>
    <n v="1402"/>
    <x v="333"/>
    <d v="2022-04-18T00:00:00"/>
    <x v="3"/>
    <n v="2"/>
    <n v="400"/>
    <n v="800"/>
  </r>
  <r>
    <n v="3134"/>
    <x v="333"/>
    <d v="2022-08-10T00:00:00"/>
    <x v="4"/>
    <n v="4"/>
    <n v="150"/>
    <n v="600"/>
  </r>
  <r>
    <n v="1825"/>
    <x v="333"/>
    <d v="2022-08-20T00:00:00"/>
    <x v="1"/>
    <n v="3"/>
    <n v="500"/>
    <n v="1500"/>
  </r>
  <r>
    <n v="3168"/>
    <x v="333"/>
    <d v="2022-08-24T00:00:00"/>
    <x v="1"/>
    <n v="5"/>
    <n v="500"/>
    <n v="2500"/>
  </r>
  <r>
    <n v="2827"/>
    <x v="333"/>
    <d v="2022-08-04T00:00:00"/>
    <x v="2"/>
    <n v="2"/>
    <n v="1000"/>
    <n v="2000"/>
  </r>
  <r>
    <n v="2077"/>
    <x v="333"/>
    <d v="2022-07-28T00:00:00"/>
    <x v="0"/>
    <n v="3"/>
    <n v="600"/>
    <n v="1800"/>
  </r>
  <r>
    <n v="2577"/>
    <x v="333"/>
    <d v="2022-04-12T00:00:00"/>
    <x v="3"/>
    <n v="4"/>
    <n v="400"/>
    <n v="1600"/>
  </r>
  <r>
    <n v="1909"/>
    <x v="333"/>
    <d v="2022-05-23T00:00:00"/>
    <x v="5"/>
    <n v="4"/>
    <n v="1500"/>
    <n v="6000"/>
  </r>
  <r>
    <n v="3432"/>
    <x v="334"/>
    <d v="2022-09-05T00:00:00"/>
    <x v="1"/>
    <n v="4"/>
    <n v="500"/>
    <n v="2000"/>
  </r>
  <r>
    <n v="1923"/>
    <x v="334"/>
    <d v="2022-10-10T00:00:00"/>
    <x v="2"/>
    <n v="5"/>
    <n v="1000"/>
    <n v="5000"/>
  </r>
  <r>
    <n v="1183"/>
    <x v="334"/>
    <d v="2022-01-26T00:00:00"/>
    <x v="3"/>
    <n v="4"/>
    <n v="400"/>
    <n v="1600"/>
  </r>
  <r>
    <n v="2738"/>
    <x v="335"/>
    <d v="2022-01-14T00:00:00"/>
    <x v="2"/>
    <n v="3"/>
    <n v="1000"/>
    <n v="3000"/>
  </r>
  <r>
    <n v="2201"/>
    <x v="335"/>
    <d v="2022-09-03T00:00:00"/>
    <x v="3"/>
    <n v="2"/>
    <n v="400"/>
    <n v="800"/>
  </r>
  <r>
    <n v="3414"/>
    <x v="335"/>
    <d v="2022-09-07T00:00:00"/>
    <x v="3"/>
    <n v="2"/>
    <n v="400"/>
    <n v="800"/>
  </r>
  <r>
    <n v="2599"/>
    <x v="336"/>
    <d v="2022-07-19T00:00:00"/>
    <x v="3"/>
    <n v="4"/>
    <n v="400"/>
    <n v="1600"/>
  </r>
  <r>
    <n v="2623"/>
    <x v="336"/>
    <d v="2022-08-12T00:00:00"/>
    <x v="0"/>
    <n v="2"/>
    <n v="600"/>
    <n v="1200"/>
  </r>
  <r>
    <n v="2798"/>
    <x v="336"/>
    <d v="2022-03-31T00:00:00"/>
    <x v="4"/>
    <n v="3"/>
    <n v="150"/>
    <n v="450"/>
  </r>
  <r>
    <n v="2368"/>
    <x v="336"/>
    <d v="2022-06-18T00:00:00"/>
    <x v="4"/>
    <n v="4"/>
    <n v="150"/>
    <n v="600"/>
  </r>
  <r>
    <n v="3424"/>
    <x v="336"/>
    <d v="2022-09-02T00:00:00"/>
    <x v="1"/>
    <n v="2"/>
    <n v="500"/>
    <n v="1000"/>
  </r>
  <r>
    <n v="1291"/>
    <x v="336"/>
    <d v="2022-11-30T00:00:00"/>
    <x v="3"/>
    <n v="5"/>
    <n v="400"/>
    <n v="2000"/>
  </r>
  <r>
    <n v="2892"/>
    <x v="336"/>
    <d v="2022-12-26T00:00:00"/>
    <x v="3"/>
    <n v="3"/>
    <n v="400"/>
    <n v="1200"/>
  </r>
  <r>
    <n v="2393"/>
    <x v="336"/>
    <d v="2022-04-29T00:00:00"/>
    <x v="3"/>
    <n v="3"/>
    <n v="400"/>
    <n v="1200"/>
  </r>
  <r>
    <n v="2264"/>
    <x v="337"/>
    <d v="2022-12-23T00:00:00"/>
    <x v="3"/>
    <n v="3"/>
    <n v="400"/>
    <n v="1200"/>
  </r>
  <r>
    <n v="2315"/>
    <x v="337"/>
    <d v="2022-09-05T00:00:00"/>
    <x v="4"/>
    <n v="1"/>
    <n v="150"/>
    <n v="150"/>
  </r>
  <r>
    <n v="1617"/>
    <x v="337"/>
    <d v="2022-08-29T00:00:00"/>
    <x v="3"/>
    <n v="5"/>
    <n v="400"/>
    <n v="2000"/>
  </r>
  <r>
    <n v="1450"/>
    <x v="337"/>
    <d v="2022-10-01T00:00:00"/>
    <x v="5"/>
    <n v="4"/>
    <n v="1500"/>
    <n v="6000"/>
  </r>
  <r>
    <n v="2674"/>
    <x v="338"/>
    <d v="2022-03-23T00:00:00"/>
    <x v="5"/>
    <n v="1"/>
    <n v="1500"/>
    <n v="1500"/>
  </r>
  <r>
    <n v="2850"/>
    <x v="338"/>
    <d v="2022-06-19T00:00:00"/>
    <x v="5"/>
    <n v="4"/>
    <n v="1500"/>
    <n v="6000"/>
  </r>
  <r>
    <n v="1580"/>
    <x v="338"/>
    <d v="2022-06-11T00:00:00"/>
    <x v="4"/>
    <n v="5"/>
    <n v="150"/>
    <n v="750"/>
  </r>
  <r>
    <n v="2982"/>
    <x v="338"/>
    <d v="2022-06-11T00:00:00"/>
    <x v="3"/>
    <n v="5"/>
    <n v="400"/>
    <n v="2000"/>
  </r>
  <r>
    <n v="2507"/>
    <x v="338"/>
    <d v="2022-02-15T00:00:00"/>
    <x v="4"/>
    <n v="3"/>
    <n v="150"/>
    <n v="450"/>
  </r>
  <r>
    <n v="1022"/>
    <x v="338"/>
    <d v="2022-07-31T00:00:00"/>
    <x v="2"/>
    <n v="5"/>
    <n v="1000"/>
    <n v="5000"/>
  </r>
  <r>
    <n v="3235"/>
    <x v="338"/>
    <d v="2022-03-16T00:00:00"/>
    <x v="1"/>
    <n v="4"/>
    <n v="500"/>
    <n v="2000"/>
  </r>
  <r>
    <n v="2700"/>
    <x v="338"/>
    <d v="2022-06-03T00:00:00"/>
    <x v="2"/>
    <n v="1"/>
    <n v="1000"/>
    <n v="1000"/>
  </r>
  <r>
    <n v="2534"/>
    <x v="339"/>
    <d v="2022-12-20T00:00:00"/>
    <x v="0"/>
    <n v="1"/>
    <n v="600"/>
    <n v="600"/>
  </r>
  <r>
    <n v="1171"/>
    <x v="339"/>
    <d v="2022-05-28T00:00:00"/>
    <x v="1"/>
    <n v="4"/>
    <n v="500"/>
    <n v="2000"/>
  </r>
  <r>
    <n v="2689"/>
    <x v="339"/>
    <d v="2022-11-17T00:00:00"/>
    <x v="1"/>
    <n v="5"/>
    <n v="500"/>
    <n v="2500"/>
  </r>
  <r>
    <n v="1505"/>
    <x v="339"/>
    <d v="2022-04-13T00:00:00"/>
    <x v="4"/>
    <n v="4"/>
    <n v="150"/>
    <n v="600"/>
  </r>
  <r>
    <n v="1542"/>
    <x v="339"/>
    <d v="2022-07-05T00:00:00"/>
    <x v="4"/>
    <n v="3"/>
    <n v="150"/>
    <n v="450"/>
  </r>
  <r>
    <n v="1257"/>
    <x v="340"/>
    <d v="2022-09-10T00:00:00"/>
    <x v="3"/>
    <n v="2"/>
    <n v="400"/>
    <n v="800"/>
  </r>
  <r>
    <n v="3127"/>
    <x v="340"/>
    <d v="2022-10-04T00:00:00"/>
    <x v="0"/>
    <n v="2"/>
    <n v="600"/>
    <n v="1200"/>
  </r>
  <r>
    <n v="3401"/>
    <x v="340"/>
    <d v="2022-03-15T00:00:00"/>
    <x v="5"/>
    <n v="5"/>
    <n v="1500"/>
    <n v="7500"/>
  </r>
  <r>
    <n v="3159"/>
    <x v="340"/>
    <d v="2022-10-27T00:00:00"/>
    <x v="5"/>
    <n v="2"/>
    <n v="1500"/>
    <n v="3000"/>
  </r>
  <r>
    <n v="3046"/>
    <x v="341"/>
    <d v="2022-06-22T00:00:00"/>
    <x v="5"/>
    <n v="4"/>
    <n v="1500"/>
    <n v="6000"/>
  </r>
  <r>
    <n v="1292"/>
    <x v="341"/>
    <d v="2022-04-30T00:00:00"/>
    <x v="0"/>
    <n v="1"/>
    <n v="600"/>
    <n v="600"/>
  </r>
  <r>
    <n v="3045"/>
    <x v="341"/>
    <d v="2022-11-29T00:00:00"/>
    <x v="0"/>
    <n v="1"/>
    <n v="600"/>
    <n v="600"/>
  </r>
  <r>
    <n v="1750"/>
    <x v="341"/>
    <d v="2022-10-27T00:00:00"/>
    <x v="5"/>
    <n v="3"/>
    <n v="1500"/>
    <n v="4500"/>
  </r>
  <r>
    <n v="1671"/>
    <x v="341"/>
    <d v="2022-06-25T00:00:00"/>
    <x v="0"/>
    <n v="3"/>
    <n v="600"/>
    <n v="1800"/>
  </r>
  <r>
    <n v="1315"/>
    <x v="341"/>
    <d v="2022-05-02T00:00:00"/>
    <x v="3"/>
    <n v="2"/>
    <n v="400"/>
    <n v="800"/>
  </r>
  <r>
    <n v="2641"/>
    <x v="342"/>
    <d v="2022-11-15T00:00:00"/>
    <x v="5"/>
    <n v="3"/>
    <n v="1500"/>
    <n v="4500"/>
  </r>
  <r>
    <n v="1293"/>
    <x v="342"/>
    <d v="2022-06-09T00:00:00"/>
    <x v="2"/>
    <n v="2"/>
    <n v="1000"/>
    <n v="2000"/>
  </r>
  <r>
    <n v="2814"/>
    <x v="342"/>
    <d v="2022-08-25T00:00:00"/>
    <x v="1"/>
    <n v="2"/>
    <n v="500"/>
    <n v="1000"/>
  </r>
  <r>
    <n v="2068"/>
    <x v="342"/>
    <d v="2022-10-29T00:00:00"/>
    <x v="0"/>
    <n v="2"/>
    <n v="600"/>
    <n v="1200"/>
  </r>
  <r>
    <n v="1157"/>
    <x v="342"/>
    <d v="2022-10-28T00:00:00"/>
    <x v="5"/>
    <n v="1"/>
    <n v="1500"/>
    <n v="1500"/>
  </r>
  <r>
    <n v="1211"/>
    <x v="342"/>
    <d v="2022-11-10T00:00:00"/>
    <x v="5"/>
    <n v="1"/>
    <n v="1500"/>
    <n v="1500"/>
  </r>
  <r>
    <n v="2713"/>
    <x v="342"/>
    <d v="2022-06-11T00:00:00"/>
    <x v="3"/>
    <n v="1"/>
    <n v="400"/>
    <n v="400"/>
  </r>
  <r>
    <n v="1449"/>
    <x v="343"/>
    <d v="2022-08-23T00:00:00"/>
    <x v="3"/>
    <n v="4"/>
    <n v="400"/>
    <n v="1600"/>
  </r>
  <r>
    <n v="3389"/>
    <x v="343"/>
    <d v="2022-09-07T00:00:00"/>
    <x v="3"/>
    <n v="3"/>
    <n v="400"/>
    <n v="1200"/>
  </r>
  <r>
    <n v="2895"/>
    <x v="343"/>
    <d v="2022-11-09T00:00:00"/>
    <x v="5"/>
    <n v="5"/>
    <n v="1500"/>
    <n v="7500"/>
  </r>
  <r>
    <n v="2171"/>
    <x v="343"/>
    <d v="2022-08-03T00:00:00"/>
    <x v="3"/>
    <n v="2"/>
    <n v="400"/>
    <n v="800"/>
  </r>
  <r>
    <n v="1598"/>
    <x v="343"/>
    <d v="2022-01-09T00:00:00"/>
    <x v="3"/>
    <n v="4"/>
    <n v="400"/>
    <n v="1600"/>
  </r>
  <r>
    <n v="2541"/>
    <x v="343"/>
    <d v="2022-05-12T00:00:00"/>
    <x v="5"/>
    <n v="4"/>
    <n v="1500"/>
    <n v="6000"/>
  </r>
  <r>
    <n v="1916"/>
    <x v="343"/>
    <d v="2022-10-22T00:00:00"/>
    <x v="4"/>
    <n v="5"/>
    <n v="150"/>
    <n v="750"/>
  </r>
  <r>
    <n v="2445"/>
    <x v="343"/>
    <d v="2022-04-08T00:00:00"/>
    <x v="1"/>
    <n v="1"/>
    <n v="500"/>
    <n v="500"/>
  </r>
  <r>
    <n v="3299"/>
    <x v="343"/>
    <d v="2022-06-19T00:00:00"/>
    <x v="3"/>
    <n v="5"/>
    <n v="400"/>
    <n v="2000"/>
  </r>
  <r>
    <n v="2401"/>
    <x v="344"/>
    <d v="2022-06-26T00:00:00"/>
    <x v="5"/>
    <n v="3"/>
    <n v="1500"/>
    <n v="4500"/>
  </r>
  <r>
    <n v="3038"/>
    <x v="344"/>
    <d v="2022-08-16T00:00:00"/>
    <x v="3"/>
    <n v="2"/>
    <n v="400"/>
    <n v="800"/>
  </r>
  <r>
    <n v="3013"/>
    <x v="344"/>
    <d v="2022-10-09T00:00:00"/>
    <x v="1"/>
    <n v="4"/>
    <n v="500"/>
    <n v="2000"/>
  </r>
  <r>
    <n v="3073"/>
    <x v="345"/>
    <d v="2022-08-19T00:00:00"/>
    <x v="2"/>
    <n v="4"/>
    <n v="1000"/>
    <n v="4000"/>
  </r>
  <r>
    <n v="1479"/>
    <x v="345"/>
    <d v="2022-03-09T00:00:00"/>
    <x v="4"/>
    <n v="3"/>
    <n v="150"/>
    <n v="450"/>
  </r>
  <r>
    <n v="1691"/>
    <x v="345"/>
    <d v="2022-03-21T00:00:00"/>
    <x v="2"/>
    <n v="4"/>
    <n v="1000"/>
    <n v="4000"/>
  </r>
  <r>
    <n v="1192"/>
    <x v="345"/>
    <d v="2022-04-22T00:00:00"/>
    <x v="0"/>
    <n v="5"/>
    <n v="600"/>
    <n v="3000"/>
  </r>
  <r>
    <n v="2764"/>
    <x v="346"/>
    <d v="2022-02-10T00:00:00"/>
    <x v="5"/>
    <n v="5"/>
    <n v="1500"/>
    <n v="7500"/>
  </r>
  <r>
    <n v="3387"/>
    <x v="346"/>
    <d v="2022-07-09T00:00:00"/>
    <x v="5"/>
    <n v="1"/>
    <n v="1500"/>
    <n v="1500"/>
  </r>
  <r>
    <n v="3407"/>
    <x v="346"/>
    <d v="2022-04-05T00:00:00"/>
    <x v="3"/>
    <n v="3"/>
    <n v="400"/>
    <n v="1200"/>
  </r>
  <r>
    <n v="1057"/>
    <x v="346"/>
    <d v="2022-10-24T00:00:00"/>
    <x v="5"/>
    <n v="5"/>
    <n v="1500"/>
    <n v="7500"/>
  </r>
  <r>
    <n v="3188"/>
    <x v="346"/>
    <d v="2022-09-13T00:00:00"/>
    <x v="5"/>
    <n v="2"/>
    <n v="1500"/>
    <n v="3000"/>
  </r>
  <r>
    <n v="3322"/>
    <x v="346"/>
    <d v="2022-01-31T00:00:00"/>
    <x v="1"/>
    <n v="3"/>
    <n v="500"/>
    <n v="1500"/>
  </r>
  <r>
    <n v="2286"/>
    <x v="347"/>
    <d v="2022-09-30T00:00:00"/>
    <x v="0"/>
    <n v="5"/>
    <n v="600"/>
    <n v="3000"/>
  </r>
  <r>
    <n v="3391"/>
    <x v="347"/>
    <d v="2022-02-22T00:00:00"/>
    <x v="4"/>
    <n v="1"/>
    <n v="150"/>
    <n v="150"/>
  </r>
  <r>
    <n v="1605"/>
    <x v="347"/>
    <d v="2022-08-09T00:00:00"/>
    <x v="2"/>
    <n v="4"/>
    <n v="1000"/>
    <n v="4000"/>
  </r>
  <r>
    <n v="1344"/>
    <x v="347"/>
    <d v="2022-11-14T00:00:00"/>
    <x v="5"/>
    <n v="1"/>
    <n v="1500"/>
    <n v="1500"/>
  </r>
  <r>
    <n v="1746"/>
    <x v="348"/>
    <d v="2022-06-25T00:00:00"/>
    <x v="5"/>
    <n v="4"/>
    <n v="1500"/>
    <n v="6000"/>
  </r>
  <r>
    <n v="2057"/>
    <x v="348"/>
    <d v="2022-05-10T00:00:00"/>
    <x v="1"/>
    <n v="3"/>
    <n v="500"/>
    <n v="1500"/>
  </r>
  <r>
    <n v="2931"/>
    <x v="348"/>
    <d v="2022-05-05T00:00:00"/>
    <x v="0"/>
    <n v="5"/>
    <n v="600"/>
    <n v="3000"/>
  </r>
  <r>
    <n v="2771"/>
    <x v="348"/>
    <d v="2022-03-08T00:00:00"/>
    <x v="3"/>
    <n v="2"/>
    <n v="400"/>
    <n v="800"/>
  </r>
  <r>
    <n v="3319"/>
    <x v="348"/>
    <d v="2022-04-24T00:00:00"/>
    <x v="5"/>
    <n v="3"/>
    <n v="1500"/>
    <n v="4500"/>
  </r>
  <r>
    <n v="1717"/>
    <x v="348"/>
    <d v="2022-09-25T00:00:00"/>
    <x v="3"/>
    <n v="5"/>
    <n v="400"/>
    <n v="2000"/>
  </r>
  <r>
    <n v="2088"/>
    <x v="348"/>
    <d v="2022-07-09T00:00:00"/>
    <x v="0"/>
    <n v="4"/>
    <n v="600"/>
    <n v="2400"/>
  </r>
  <r>
    <n v="1545"/>
    <x v="349"/>
    <d v="2022-07-13T00:00:00"/>
    <x v="5"/>
    <n v="3"/>
    <n v="1500"/>
    <n v="4500"/>
  </r>
  <r>
    <n v="2069"/>
    <x v="349"/>
    <d v="2022-05-13T00:00:00"/>
    <x v="1"/>
    <n v="2"/>
    <n v="500"/>
    <n v="1000"/>
  </r>
  <r>
    <n v="2350"/>
    <x v="349"/>
    <d v="2022-04-08T00:00:00"/>
    <x v="1"/>
    <n v="5"/>
    <n v="500"/>
    <n v="2500"/>
  </r>
  <r>
    <n v="3162"/>
    <x v="350"/>
    <d v="2022-10-29T00:00:00"/>
    <x v="5"/>
    <n v="3"/>
    <n v="1500"/>
    <n v="4500"/>
  </r>
  <r>
    <n v="1331"/>
    <x v="350"/>
    <d v="2022-01-23T00:00:00"/>
    <x v="4"/>
    <n v="5"/>
    <n v="150"/>
    <n v="750"/>
  </r>
  <r>
    <n v="1353"/>
    <x v="350"/>
    <d v="2022-04-24T00:00:00"/>
    <x v="3"/>
    <n v="2"/>
    <n v="400"/>
    <n v="800"/>
  </r>
  <r>
    <n v="2942"/>
    <x v="350"/>
    <d v="2022-10-20T00:00:00"/>
    <x v="5"/>
    <n v="1"/>
    <n v="1500"/>
    <n v="1500"/>
  </r>
  <r>
    <n v="2981"/>
    <x v="351"/>
    <d v="2022-05-05T00:00:00"/>
    <x v="4"/>
    <n v="5"/>
    <n v="150"/>
    <n v="750"/>
  </r>
  <r>
    <n v="1594"/>
    <x v="351"/>
    <d v="2022-06-23T00:00:00"/>
    <x v="2"/>
    <n v="2"/>
    <n v="1000"/>
    <n v="2000"/>
  </r>
  <r>
    <n v="3280"/>
    <x v="352"/>
    <d v="2022-01-09T00:00:00"/>
    <x v="2"/>
    <n v="3"/>
    <n v="1000"/>
    <n v="3000"/>
  </r>
  <r>
    <n v="2654"/>
    <x v="352"/>
    <d v="2022-11-29T00:00:00"/>
    <x v="3"/>
    <n v="3"/>
    <n v="400"/>
    <n v="1200"/>
  </r>
  <r>
    <n v="3273"/>
    <x v="352"/>
    <d v="2022-06-25T00:00:00"/>
    <x v="5"/>
    <n v="2"/>
    <n v="1500"/>
    <n v="3000"/>
  </r>
  <r>
    <n v="3372"/>
    <x v="353"/>
    <d v="2022-01-11T00:00:00"/>
    <x v="5"/>
    <n v="5"/>
    <n v="1500"/>
    <n v="7500"/>
  </r>
  <r>
    <n v="2835"/>
    <x v="353"/>
    <d v="2022-12-13T00:00:00"/>
    <x v="2"/>
    <n v="5"/>
    <n v="1000"/>
    <n v="5000"/>
  </r>
  <r>
    <n v="2290"/>
    <x v="353"/>
    <d v="2022-04-11T00:00:00"/>
    <x v="0"/>
    <n v="5"/>
    <n v="600"/>
    <n v="3000"/>
  </r>
  <r>
    <n v="1941"/>
    <x v="353"/>
    <d v="2022-10-17T00:00:00"/>
    <x v="2"/>
    <n v="3"/>
    <n v="1000"/>
    <n v="3000"/>
  </r>
  <r>
    <n v="3342"/>
    <x v="354"/>
    <d v="2022-04-18T00:00:00"/>
    <x v="2"/>
    <n v="4"/>
    <n v="1000"/>
    <n v="4000"/>
  </r>
  <r>
    <n v="1300"/>
    <x v="354"/>
    <d v="2022-03-20T00:00:00"/>
    <x v="5"/>
    <n v="2"/>
    <n v="1500"/>
    <n v="3000"/>
  </r>
  <r>
    <n v="3148"/>
    <x v="354"/>
    <d v="2022-02-13T00:00:00"/>
    <x v="3"/>
    <n v="3"/>
    <n v="400"/>
    <n v="1200"/>
  </r>
  <r>
    <n v="1386"/>
    <x v="354"/>
    <d v="2022-10-25T00:00:00"/>
    <x v="5"/>
    <n v="5"/>
    <n v="1500"/>
    <n v="7500"/>
  </r>
  <r>
    <n v="2675"/>
    <x v="354"/>
    <d v="2022-07-15T00:00:00"/>
    <x v="1"/>
    <n v="3"/>
    <n v="500"/>
    <n v="1500"/>
  </r>
  <r>
    <n v="1150"/>
    <x v="355"/>
    <d v="2022-12-12T00:00:00"/>
    <x v="2"/>
    <n v="2"/>
    <n v="1000"/>
    <n v="2000"/>
  </r>
  <r>
    <n v="2087"/>
    <x v="355"/>
    <d v="2022-07-01T00:00:00"/>
    <x v="0"/>
    <n v="1"/>
    <n v="600"/>
    <n v="600"/>
  </r>
  <r>
    <n v="1603"/>
    <x v="355"/>
    <d v="2022-12-19T00:00:00"/>
    <x v="5"/>
    <n v="3"/>
    <n v="1500"/>
    <n v="4500"/>
  </r>
  <r>
    <n v="1466"/>
    <x v="355"/>
    <d v="2022-08-05T00:00:00"/>
    <x v="2"/>
    <n v="2"/>
    <n v="1000"/>
    <n v="2000"/>
  </r>
  <r>
    <n v="3129"/>
    <x v="355"/>
    <d v="2022-05-12T00:00:00"/>
    <x v="1"/>
    <n v="4"/>
    <n v="500"/>
    <n v="2000"/>
  </r>
  <r>
    <n v="2666"/>
    <x v="356"/>
    <d v="2022-08-30T00:00:00"/>
    <x v="0"/>
    <n v="5"/>
    <n v="600"/>
    <n v="3000"/>
  </r>
  <r>
    <n v="2765"/>
    <x v="356"/>
    <d v="2022-12-22T00:00:00"/>
    <x v="0"/>
    <n v="1"/>
    <n v="600"/>
    <n v="600"/>
  </r>
  <r>
    <n v="2175"/>
    <x v="356"/>
    <d v="2022-02-07T00:00:00"/>
    <x v="4"/>
    <n v="2"/>
    <n v="150"/>
    <n v="300"/>
  </r>
  <r>
    <n v="2551"/>
    <x v="356"/>
    <d v="2022-12-18T00:00:00"/>
    <x v="0"/>
    <n v="4"/>
    <n v="600"/>
    <n v="2400"/>
  </r>
  <r>
    <n v="2403"/>
    <x v="356"/>
    <d v="2022-09-07T00:00:00"/>
    <x v="2"/>
    <n v="2"/>
    <n v="1000"/>
    <n v="2000"/>
  </r>
  <r>
    <n v="2221"/>
    <x v="357"/>
    <d v="2022-02-03T00:00:00"/>
    <x v="0"/>
    <n v="5"/>
    <n v="600"/>
    <n v="3000"/>
  </r>
  <r>
    <n v="2622"/>
    <x v="357"/>
    <d v="2022-02-04T00:00:00"/>
    <x v="1"/>
    <n v="2"/>
    <n v="500"/>
    <n v="1000"/>
  </r>
  <r>
    <n v="1611"/>
    <x v="357"/>
    <d v="2022-01-23T00:00:00"/>
    <x v="1"/>
    <n v="3"/>
    <n v="500"/>
    <n v="1500"/>
  </r>
  <r>
    <n v="2994"/>
    <x v="357"/>
    <d v="2022-12-29T00:00:00"/>
    <x v="4"/>
    <n v="1"/>
    <n v="150"/>
    <n v="150"/>
  </r>
  <r>
    <n v="3426"/>
    <x v="357"/>
    <d v="2022-08-16T00:00:00"/>
    <x v="4"/>
    <n v="4"/>
    <n v="150"/>
    <n v="600"/>
  </r>
  <r>
    <n v="1986"/>
    <x v="357"/>
    <d v="2022-05-27T00:00:00"/>
    <x v="1"/>
    <n v="4"/>
    <n v="500"/>
    <n v="2000"/>
  </r>
  <r>
    <n v="2306"/>
    <x v="358"/>
    <d v="2022-05-06T00:00:00"/>
    <x v="2"/>
    <n v="4"/>
    <n v="1000"/>
    <n v="4000"/>
  </r>
  <r>
    <n v="3427"/>
    <x v="358"/>
    <d v="2022-04-03T00:00:00"/>
    <x v="0"/>
    <n v="4"/>
    <n v="600"/>
    <n v="2400"/>
  </r>
  <r>
    <n v="2252"/>
    <x v="358"/>
    <d v="2022-05-03T00:00:00"/>
    <x v="2"/>
    <n v="2"/>
    <n v="1000"/>
    <n v="2000"/>
  </r>
  <r>
    <n v="3031"/>
    <x v="358"/>
    <d v="2022-12-30T00:00:00"/>
    <x v="5"/>
    <n v="4"/>
    <n v="1500"/>
    <n v="6000"/>
  </r>
  <r>
    <n v="1959"/>
    <x v="359"/>
    <d v="2022-06-03T00:00:00"/>
    <x v="3"/>
    <n v="3"/>
    <n v="400"/>
    <n v="1200"/>
  </r>
  <r>
    <n v="2002"/>
    <x v="359"/>
    <d v="2022-05-12T00:00:00"/>
    <x v="4"/>
    <n v="1"/>
    <n v="150"/>
    <n v="150"/>
  </r>
  <r>
    <n v="3351"/>
    <x v="359"/>
    <d v="2022-10-11T00:00:00"/>
    <x v="2"/>
    <n v="3"/>
    <n v="1000"/>
    <n v="3000"/>
  </r>
  <r>
    <n v="1488"/>
    <x v="360"/>
    <d v="2022-05-03T00:00:00"/>
    <x v="3"/>
    <n v="4"/>
    <n v="400"/>
    <n v="1600"/>
  </r>
  <r>
    <n v="2391"/>
    <x v="360"/>
    <d v="2022-09-04T00:00:00"/>
    <x v="0"/>
    <n v="1"/>
    <n v="600"/>
    <n v="600"/>
  </r>
  <r>
    <n v="1743"/>
    <x v="360"/>
    <d v="2022-06-22T00:00:00"/>
    <x v="2"/>
    <n v="2"/>
    <n v="1000"/>
    <n v="2000"/>
  </r>
  <r>
    <n v="2058"/>
    <x v="360"/>
    <d v="2022-04-26T00:00:00"/>
    <x v="3"/>
    <n v="5"/>
    <n v="400"/>
    <n v="2000"/>
  </r>
  <r>
    <n v="3395"/>
    <x v="360"/>
    <d v="2022-08-13T00:00:00"/>
    <x v="5"/>
    <n v="5"/>
    <n v="1500"/>
    <n v="7500"/>
  </r>
  <r>
    <n v="1453"/>
    <x v="360"/>
    <d v="2022-11-22T00:00:00"/>
    <x v="5"/>
    <n v="3"/>
    <n v="1500"/>
    <n v="4500"/>
  </r>
  <r>
    <n v="3083"/>
    <x v="361"/>
    <d v="2022-07-05T00:00:00"/>
    <x v="0"/>
    <n v="5"/>
    <n v="600"/>
    <n v="3000"/>
  </r>
  <r>
    <n v="2038"/>
    <x v="361"/>
    <d v="2022-09-21T00:00:00"/>
    <x v="1"/>
    <n v="5"/>
    <n v="500"/>
    <n v="2500"/>
  </r>
  <r>
    <n v="2731"/>
    <x v="362"/>
    <d v="2022-06-11T00:00:00"/>
    <x v="1"/>
    <n v="5"/>
    <n v="500"/>
    <n v="2500"/>
  </r>
  <r>
    <n v="1610"/>
    <x v="362"/>
    <d v="2022-06-11T00:00:00"/>
    <x v="5"/>
    <n v="1"/>
    <n v="1500"/>
    <n v="1500"/>
  </r>
  <r>
    <n v="1707"/>
    <x v="363"/>
    <d v="2022-05-24T00:00:00"/>
    <x v="1"/>
    <n v="5"/>
    <n v="500"/>
    <n v="2500"/>
  </r>
  <r>
    <n v="3207"/>
    <x v="363"/>
    <d v="2022-02-20T00:00:00"/>
    <x v="5"/>
    <n v="2"/>
    <n v="1500"/>
    <n v="3000"/>
  </r>
  <r>
    <n v="3486"/>
    <x v="363"/>
    <d v="2022-11-12T00:00:00"/>
    <x v="5"/>
    <n v="4"/>
    <n v="1500"/>
    <n v="6000"/>
  </r>
  <r>
    <n v="1421"/>
    <x v="364"/>
    <d v="2022-08-06T00:00:00"/>
    <x v="2"/>
    <n v="4"/>
    <n v="1000"/>
    <n v="4000"/>
  </r>
  <r>
    <n v="2337"/>
    <x v="364"/>
    <d v="2022-04-23T00:00:00"/>
    <x v="5"/>
    <n v="4"/>
    <n v="1500"/>
    <n v="6000"/>
  </r>
  <r>
    <n v="2106"/>
    <x v="364"/>
    <d v="2022-09-26T00:00:00"/>
    <x v="4"/>
    <n v="1"/>
    <n v="150"/>
    <n v="150"/>
  </r>
  <r>
    <n v="2919"/>
    <x v="365"/>
    <d v="2022-12-28T00:00:00"/>
    <x v="4"/>
    <n v="1"/>
    <n v="150"/>
    <n v="150"/>
  </r>
  <r>
    <n v="1860"/>
    <x v="365"/>
    <d v="2022-07-01T00:00:00"/>
    <x v="2"/>
    <n v="3"/>
    <n v="1000"/>
    <n v="3000"/>
  </r>
  <r>
    <n v="1523"/>
    <x v="366"/>
    <d v="2022-03-04T00:00:00"/>
    <x v="3"/>
    <n v="5"/>
    <n v="400"/>
    <n v="2000"/>
  </r>
  <r>
    <n v="3318"/>
    <x v="366"/>
    <d v="2022-09-02T00:00:00"/>
    <x v="0"/>
    <n v="2"/>
    <n v="600"/>
    <n v="1200"/>
  </r>
  <r>
    <n v="2839"/>
    <x v="366"/>
    <d v="2022-04-20T00:00:00"/>
    <x v="5"/>
    <n v="4"/>
    <n v="1500"/>
    <n v="6000"/>
  </r>
  <r>
    <n v="2385"/>
    <x v="366"/>
    <d v="2022-02-19T00:00:00"/>
    <x v="3"/>
    <n v="5"/>
    <n v="400"/>
    <n v="2000"/>
  </r>
  <r>
    <n v="1992"/>
    <x v="366"/>
    <d v="2022-11-03T00:00:00"/>
    <x v="2"/>
    <n v="2"/>
    <n v="1000"/>
    <n v="2000"/>
  </r>
  <r>
    <n v="2833"/>
    <x v="366"/>
    <d v="2022-10-23T00:00:00"/>
    <x v="1"/>
    <n v="3"/>
    <n v="500"/>
    <n v="1500"/>
  </r>
  <r>
    <n v="1041"/>
    <x v="367"/>
    <d v="2022-07-15T00:00:00"/>
    <x v="5"/>
    <n v="1"/>
    <n v="1500"/>
    <n v="1500"/>
  </r>
  <r>
    <n v="2684"/>
    <x v="367"/>
    <d v="2022-10-21T00:00:00"/>
    <x v="0"/>
    <n v="2"/>
    <n v="600"/>
    <n v="1200"/>
  </r>
  <r>
    <n v="1059"/>
    <x v="367"/>
    <d v="2022-10-11T00:00:00"/>
    <x v="1"/>
    <n v="3"/>
    <n v="500"/>
    <n v="1500"/>
  </r>
  <r>
    <n v="2475"/>
    <x v="367"/>
    <d v="2022-05-20T00:00:00"/>
    <x v="5"/>
    <n v="3"/>
    <n v="1500"/>
    <n v="4500"/>
  </r>
  <r>
    <n v="2442"/>
    <x v="367"/>
    <d v="2022-03-04T00:00:00"/>
    <x v="0"/>
    <n v="2"/>
    <n v="600"/>
    <n v="1200"/>
  </r>
  <r>
    <n v="1216"/>
    <x v="367"/>
    <d v="2022-05-03T00:00:00"/>
    <x v="0"/>
    <n v="3"/>
    <n v="600"/>
    <n v="1800"/>
  </r>
  <r>
    <n v="1092"/>
    <x v="367"/>
    <d v="2022-01-26T00:00:00"/>
    <x v="1"/>
    <n v="2"/>
    <n v="500"/>
    <n v="1000"/>
  </r>
  <r>
    <n v="3271"/>
    <x v="368"/>
    <d v="2022-04-11T00:00:00"/>
    <x v="0"/>
    <n v="1"/>
    <n v="600"/>
    <n v="600"/>
  </r>
  <r>
    <n v="2497"/>
    <x v="368"/>
    <d v="2022-01-19T00:00:00"/>
    <x v="0"/>
    <n v="4"/>
    <n v="600"/>
    <n v="2400"/>
  </r>
  <r>
    <n v="1782"/>
    <x v="368"/>
    <d v="2022-12-02T00:00:00"/>
    <x v="3"/>
    <n v="1"/>
    <n v="400"/>
    <n v="400"/>
  </r>
  <r>
    <n v="2520"/>
    <x v="368"/>
    <d v="2022-09-19T00:00:00"/>
    <x v="2"/>
    <n v="3"/>
    <n v="1000"/>
    <n v="3000"/>
  </r>
  <r>
    <n v="2955"/>
    <x v="368"/>
    <d v="2022-07-04T00:00:00"/>
    <x v="4"/>
    <n v="1"/>
    <n v="150"/>
    <n v="150"/>
  </r>
  <r>
    <n v="2367"/>
    <x v="368"/>
    <d v="2022-03-08T00:00:00"/>
    <x v="3"/>
    <n v="2"/>
    <n v="400"/>
    <n v="800"/>
  </r>
  <r>
    <n v="1094"/>
    <x v="368"/>
    <d v="2022-11-11T00:00:00"/>
    <x v="0"/>
    <n v="5"/>
    <n v="600"/>
    <n v="3000"/>
  </r>
  <r>
    <n v="1698"/>
    <x v="368"/>
    <d v="2022-05-01T00:00:00"/>
    <x v="0"/>
    <n v="5"/>
    <n v="600"/>
    <n v="3000"/>
  </r>
  <r>
    <n v="2712"/>
    <x v="369"/>
    <d v="2022-01-22T00:00:00"/>
    <x v="0"/>
    <n v="4"/>
    <n v="600"/>
    <n v="2400"/>
  </r>
  <r>
    <n v="2363"/>
    <x v="369"/>
    <d v="2022-08-26T00:00:00"/>
    <x v="4"/>
    <n v="5"/>
    <n v="150"/>
    <n v="750"/>
  </r>
  <r>
    <n v="3237"/>
    <x v="369"/>
    <d v="2022-05-31T00:00:00"/>
    <x v="3"/>
    <n v="3"/>
    <n v="400"/>
    <n v="1200"/>
  </r>
  <r>
    <n v="1551"/>
    <x v="369"/>
    <d v="2022-02-09T00:00:00"/>
    <x v="3"/>
    <n v="4"/>
    <n v="400"/>
    <n v="1600"/>
  </r>
  <r>
    <n v="1664"/>
    <x v="369"/>
    <d v="2022-08-30T00:00:00"/>
    <x v="4"/>
    <n v="5"/>
    <n v="150"/>
    <n v="750"/>
  </r>
  <r>
    <n v="2604"/>
    <x v="370"/>
    <d v="2022-01-18T00:00:00"/>
    <x v="1"/>
    <n v="4"/>
    <n v="500"/>
    <n v="2000"/>
  </r>
  <r>
    <n v="3121"/>
    <x v="370"/>
    <d v="2022-05-15T00:00:00"/>
    <x v="1"/>
    <n v="2"/>
    <n v="500"/>
    <n v="1000"/>
  </r>
  <r>
    <n v="1109"/>
    <x v="370"/>
    <d v="2022-02-20T00:00:00"/>
    <x v="4"/>
    <n v="4"/>
    <n v="150"/>
    <n v="600"/>
  </r>
  <r>
    <n v="2119"/>
    <x v="370"/>
    <d v="2022-12-11T00:00:00"/>
    <x v="2"/>
    <n v="2"/>
    <n v="1000"/>
    <n v="2000"/>
  </r>
  <r>
    <n v="1591"/>
    <x v="370"/>
    <d v="2022-01-03T00:00:00"/>
    <x v="4"/>
    <n v="2"/>
    <n v="150"/>
    <n v="300"/>
  </r>
  <r>
    <n v="2598"/>
    <x v="370"/>
    <d v="2022-11-25T00:00:00"/>
    <x v="0"/>
    <n v="1"/>
    <n v="600"/>
    <n v="600"/>
  </r>
  <r>
    <n v="1534"/>
    <x v="370"/>
    <d v="2022-10-23T00:00:00"/>
    <x v="4"/>
    <n v="5"/>
    <n v="150"/>
    <n v="750"/>
  </r>
  <r>
    <n v="1836"/>
    <x v="370"/>
    <d v="2022-10-26T00:00:00"/>
    <x v="5"/>
    <n v="5"/>
    <n v="1500"/>
    <n v="7500"/>
  </r>
  <r>
    <n v="1798"/>
    <x v="371"/>
    <d v="2022-11-22T00:00:00"/>
    <x v="2"/>
    <n v="5"/>
    <n v="1000"/>
    <n v="5000"/>
  </r>
  <r>
    <n v="2130"/>
    <x v="371"/>
    <d v="2022-11-27T00:00:00"/>
    <x v="1"/>
    <n v="4"/>
    <n v="500"/>
    <n v="2000"/>
  </r>
  <r>
    <n v="2610"/>
    <x v="371"/>
    <d v="2022-08-08T00:00:00"/>
    <x v="3"/>
    <n v="1"/>
    <n v="400"/>
    <n v="400"/>
  </r>
  <r>
    <n v="2090"/>
    <x v="371"/>
    <d v="2022-07-12T00:00:00"/>
    <x v="5"/>
    <n v="1"/>
    <n v="1500"/>
    <n v="1500"/>
  </r>
  <r>
    <n v="3242"/>
    <x v="371"/>
    <d v="2022-04-29T00:00:00"/>
    <x v="5"/>
    <n v="2"/>
    <n v="1500"/>
    <n v="3000"/>
  </r>
  <r>
    <n v="1266"/>
    <x v="371"/>
    <d v="2022-07-24T00:00:00"/>
    <x v="5"/>
    <n v="2"/>
    <n v="1500"/>
    <n v="3000"/>
  </r>
  <r>
    <n v="1913"/>
    <x v="372"/>
    <d v="2022-11-22T00:00:00"/>
    <x v="2"/>
    <n v="5"/>
    <n v="1000"/>
    <n v="5000"/>
  </r>
  <r>
    <n v="1638"/>
    <x v="372"/>
    <d v="2022-11-10T00:00:00"/>
    <x v="1"/>
    <n v="1"/>
    <n v="500"/>
    <n v="500"/>
  </r>
  <r>
    <n v="1210"/>
    <x v="372"/>
    <d v="2022-10-17T00:00:00"/>
    <x v="4"/>
    <n v="4"/>
    <n v="150"/>
    <n v="600"/>
  </r>
  <r>
    <n v="3228"/>
    <x v="372"/>
    <d v="2022-06-23T00:00:00"/>
    <x v="4"/>
    <n v="1"/>
    <n v="150"/>
    <n v="150"/>
  </r>
  <r>
    <n v="2565"/>
    <x v="372"/>
    <d v="2022-12-29T00:00:00"/>
    <x v="0"/>
    <n v="4"/>
    <n v="600"/>
    <n v="2400"/>
  </r>
  <r>
    <n v="3190"/>
    <x v="372"/>
    <d v="2022-09-03T00:00:00"/>
    <x v="1"/>
    <n v="4"/>
    <n v="500"/>
    <n v="2000"/>
  </r>
  <r>
    <n v="2726"/>
    <x v="372"/>
    <d v="2022-01-12T00:00:00"/>
    <x v="1"/>
    <n v="5"/>
    <n v="500"/>
    <n v="2500"/>
  </r>
  <r>
    <n v="1629"/>
    <x v="372"/>
    <d v="2022-02-11T00:00:00"/>
    <x v="0"/>
    <n v="5"/>
    <n v="600"/>
    <n v="3000"/>
  </r>
  <r>
    <n v="1427"/>
    <x v="373"/>
    <d v="2022-11-02T00:00:00"/>
    <x v="2"/>
    <n v="4"/>
    <n v="1000"/>
    <n v="4000"/>
  </r>
  <r>
    <n v="2012"/>
    <x v="373"/>
    <d v="2022-03-15T00:00:00"/>
    <x v="5"/>
    <n v="4"/>
    <n v="1500"/>
    <n v="6000"/>
  </r>
  <r>
    <n v="2499"/>
    <x v="373"/>
    <d v="2022-05-01T00:00:00"/>
    <x v="2"/>
    <n v="2"/>
    <n v="1000"/>
    <n v="2000"/>
  </r>
  <r>
    <n v="2571"/>
    <x v="373"/>
    <d v="2022-02-07T00:00:00"/>
    <x v="0"/>
    <n v="1"/>
    <n v="600"/>
    <n v="600"/>
  </r>
  <r>
    <n v="2110"/>
    <x v="373"/>
    <d v="2022-02-05T00:00:00"/>
    <x v="5"/>
    <n v="1"/>
    <n v="1500"/>
    <n v="1500"/>
  </r>
  <r>
    <n v="1258"/>
    <x v="373"/>
    <d v="2022-05-22T00:00:00"/>
    <x v="3"/>
    <n v="4"/>
    <n v="400"/>
    <n v="1600"/>
  </r>
  <r>
    <n v="2179"/>
    <x v="373"/>
    <d v="2022-03-12T00:00:00"/>
    <x v="4"/>
    <n v="1"/>
    <n v="150"/>
    <n v="150"/>
  </r>
  <r>
    <n v="2686"/>
    <x v="373"/>
    <d v="2022-07-16T00:00:00"/>
    <x v="3"/>
    <n v="2"/>
    <n v="400"/>
    <n v="800"/>
  </r>
  <r>
    <n v="2222"/>
    <x v="374"/>
    <d v="2022-02-09T00:00:00"/>
    <x v="2"/>
    <n v="2"/>
    <n v="1000"/>
    <n v="2000"/>
  </r>
  <r>
    <n v="1756"/>
    <x v="374"/>
    <d v="2022-08-26T00:00:00"/>
    <x v="3"/>
    <n v="2"/>
    <n v="400"/>
    <n v="800"/>
  </r>
  <r>
    <n v="1309"/>
    <x v="374"/>
    <d v="2022-04-21T00:00:00"/>
    <x v="4"/>
    <n v="1"/>
    <n v="150"/>
    <n v="150"/>
  </r>
  <r>
    <n v="2344"/>
    <x v="374"/>
    <d v="2022-12-20T00:00:00"/>
    <x v="5"/>
    <n v="1"/>
    <n v="1500"/>
    <n v="1500"/>
  </r>
  <r>
    <n v="3166"/>
    <x v="374"/>
    <d v="2022-05-19T00:00:00"/>
    <x v="1"/>
    <n v="2"/>
    <n v="500"/>
    <n v="1000"/>
  </r>
  <r>
    <n v="3465"/>
    <x v="375"/>
    <d v="2022-05-17T00:00:00"/>
    <x v="0"/>
    <n v="5"/>
    <n v="600"/>
    <n v="3000"/>
  </r>
  <r>
    <n v="3338"/>
    <x v="375"/>
    <d v="2022-09-29T00:00:00"/>
    <x v="0"/>
    <n v="1"/>
    <n v="600"/>
    <n v="600"/>
  </r>
  <r>
    <n v="2889"/>
    <x v="375"/>
    <d v="2022-11-13T00:00:00"/>
    <x v="3"/>
    <n v="2"/>
    <n v="400"/>
    <n v="800"/>
  </r>
  <r>
    <n v="2168"/>
    <x v="375"/>
    <d v="2022-03-14T00:00:00"/>
    <x v="5"/>
    <n v="1"/>
    <n v="1500"/>
    <n v="1500"/>
  </r>
  <r>
    <n v="2182"/>
    <x v="375"/>
    <d v="2022-04-11T00:00:00"/>
    <x v="0"/>
    <n v="2"/>
    <n v="600"/>
    <n v="1200"/>
  </r>
  <r>
    <n v="1651"/>
    <x v="375"/>
    <d v="2022-01-11T00:00:00"/>
    <x v="4"/>
    <n v="3"/>
    <n v="150"/>
    <n v="450"/>
  </r>
  <r>
    <n v="1582"/>
    <x v="376"/>
    <d v="2022-02-05T00:00:00"/>
    <x v="0"/>
    <n v="1"/>
    <n v="600"/>
    <n v="600"/>
  </r>
  <r>
    <n v="3354"/>
    <x v="376"/>
    <d v="2022-03-26T00:00:00"/>
    <x v="4"/>
    <n v="3"/>
    <n v="150"/>
    <n v="450"/>
  </r>
  <r>
    <n v="2777"/>
    <x v="376"/>
    <d v="2022-03-20T00:00:00"/>
    <x v="1"/>
    <n v="5"/>
    <n v="500"/>
    <n v="2500"/>
  </r>
  <r>
    <n v="1683"/>
    <x v="376"/>
    <d v="2022-08-11T00:00:00"/>
    <x v="4"/>
    <n v="1"/>
    <n v="150"/>
    <n v="150"/>
  </r>
  <r>
    <n v="2105"/>
    <x v="376"/>
    <d v="2022-07-05T00:00:00"/>
    <x v="2"/>
    <n v="3"/>
    <n v="1000"/>
    <n v="3000"/>
  </r>
  <r>
    <n v="1416"/>
    <x v="376"/>
    <d v="2022-06-20T00:00:00"/>
    <x v="4"/>
    <n v="3"/>
    <n v="150"/>
    <n v="450"/>
  </r>
  <r>
    <n v="1252"/>
    <x v="377"/>
    <d v="2022-07-16T00:00:00"/>
    <x v="0"/>
    <n v="2"/>
    <n v="600"/>
    <n v="1200"/>
  </r>
  <r>
    <n v="2441"/>
    <x v="377"/>
    <d v="2022-07-08T00:00:00"/>
    <x v="5"/>
    <n v="4"/>
    <n v="1500"/>
    <n v="6000"/>
  </r>
  <r>
    <n v="3217"/>
    <x v="377"/>
    <d v="2022-01-15T00:00:00"/>
    <x v="5"/>
    <n v="1"/>
    <n v="1500"/>
    <n v="1500"/>
  </r>
  <r>
    <n v="2097"/>
    <x v="377"/>
    <d v="2022-01-24T00:00:00"/>
    <x v="3"/>
    <n v="4"/>
    <n v="400"/>
    <n v="1600"/>
  </r>
  <r>
    <n v="1037"/>
    <x v="378"/>
    <d v="2022-04-27T00:00:00"/>
    <x v="0"/>
    <n v="3"/>
    <n v="600"/>
    <n v="1800"/>
  </r>
  <r>
    <n v="3078"/>
    <x v="378"/>
    <d v="2022-08-04T00:00:00"/>
    <x v="2"/>
    <n v="5"/>
    <n v="1000"/>
    <n v="5000"/>
  </r>
  <r>
    <n v="2298"/>
    <x v="378"/>
    <d v="2022-12-01T00:00:00"/>
    <x v="2"/>
    <n v="4"/>
    <n v="1000"/>
    <n v="4000"/>
  </r>
  <r>
    <n v="2523"/>
    <x v="379"/>
    <d v="2022-05-19T00:00:00"/>
    <x v="5"/>
    <n v="4"/>
    <n v="1500"/>
    <n v="6000"/>
  </r>
  <r>
    <n v="3048"/>
    <x v="379"/>
    <d v="2022-04-21T00:00:00"/>
    <x v="3"/>
    <n v="2"/>
    <n v="400"/>
    <n v="800"/>
  </r>
  <r>
    <n v="3049"/>
    <x v="379"/>
    <d v="2022-07-31T00:00:00"/>
    <x v="0"/>
    <n v="4"/>
    <n v="600"/>
    <n v="2400"/>
  </r>
  <r>
    <n v="2365"/>
    <x v="380"/>
    <d v="2022-07-24T00:00:00"/>
    <x v="5"/>
    <n v="5"/>
    <n v="1500"/>
    <n v="7500"/>
  </r>
  <r>
    <n v="2868"/>
    <x v="380"/>
    <d v="2022-04-15T00:00:00"/>
    <x v="2"/>
    <n v="1"/>
    <n v="1000"/>
    <n v="1000"/>
  </r>
  <r>
    <n v="3447"/>
    <x v="381"/>
    <d v="2022-10-16T00:00:00"/>
    <x v="1"/>
    <n v="4"/>
    <n v="500"/>
    <n v="2000"/>
  </r>
  <r>
    <n v="2491"/>
    <x v="381"/>
    <d v="2022-03-22T00:00:00"/>
    <x v="4"/>
    <n v="2"/>
    <n v="150"/>
    <n v="300"/>
  </r>
  <r>
    <n v="2542"/>
    <x v="382"/>
    <d v="2022-12-15T00:00:00"/>
    <x v="3"/>
    <n v="3"/>
    <n v="400"/>
    <n v="1200"/>
  </r>
  <r>
    <n v="2775"/>
    <x v="382"/>
    <d v="2022-05-28T00:00:00"/>
    <x v="5"/>
    <n v="2"/>
    <n v="1500"/>
    <n v="3000"/>
  </r>
  <r>
    <n v="2047"/>
    <x v="382"/>
    <d v="2022-12-18T00:00:00"/>
    <x v="5"/>
    <n v="1"/>
    <n v="1500"/>
    <n v="1500"/>
  </r>
  <r>
    <n v="2974"/>
    <x v="382"/>
    <d v="2022-02-10T00:00:00"/>
    <x v="3"/>
    <n v="5"/>
    <n v="400"/>
    <n v="2000"/>
  </r>
  <r>
    <n v="2310"/>
    <x v="382"/>
    <d v="2022-01-04T00:00:00"/>
    <x v="2"/>
    <n v="1"/>
    <n v="1000"/>
    <n v="1000"/>
  </r>
  <r>
    <n v="1510"/>
    <x v="382"/>
    <d v="2022-01-04T00:00:00"/>
    <x v="2"/>
    <n v="1"/>
    <n v="1000"/>
    <n v="1000"/>
  </r>
  <r>
    <n v="2803"/>
    <x v="383"/>
    <d v="2022-04-05T00:00:00"/>
    <x v="5"/>
    <n v="1"/>
    <n v="1500"/>
    <n v="1500"/>
  </r>
  <r>
    <n v="1317"/>
    <x v="383"/>
    <d v="2022-09-20T00:00:00"/>
    <x v="3"/>
    <n v="1"/>
    <n v="400"/>
    <n v="400"/>
  </r>
  <r>
    <n v="2302"/>
    <x v="383"/>
    <d v="2022-11-11T00:00:00"/>
    <x v="3"/>
    <n v="4"/>
    <n v="400"/>
    <n v="1600"/>
  </r>
  <r>
    <n v="1795"/>
    <x v="383"/>
    <d v="2022-07-15T00:00:00"/>
    <x v="1"/>
    <n v="5"/>
    <n v="500"/>
    <n v="2500"/>
  </r>
  <r>
    <n v="1455"/>
    <x v="384"/>
    <d v="2022-10-19T00:00:00"/>
    <x v="2"/>
    <n v="4"/>
    <n v="1000"/>
    <n v="4000"/>
  </r>
  <r>
    <n v="1757"/>
    <x v="384"/>
    <d v="2022-08-20T00:00:00"/>
    <x v="4"/>
    <n v="1"/>
    <n v="150"/>
    <n v="150"/>
  </r>
  <r>
    <n v="3272"/>
    <x v="384"/>
    <d v="2022-01-22T00:00:00"/>
    <x v="0"/>
    <n v="2"/>
    <n v="600"/>
    <n v="1200"/>
  </r>
  <r>
    <n v="2067"/>
    <x v="384"/>
    <d v="2022-11-25T00:00:00"/>
    <x v="4"/>
    <n v="1"/>
    <n v="150"/>
    <n v="150"/>
  </r>
  <r>
    <n v="1787"/>
    <x v="384"/>
    <d v="2022-01-19T00:00:00"/>
    <x v="4"/>
    <n v="5"/>
    <n v="150"/>
    <n v="750"/>
  </r>
  <r>
    <n v="2658"/>
    <x v="384"/>
    <d v="2022-04-25T00:00:00"/>
    <x v="4"/>
    <n v="3"/>
    <n v="150"/>
    <n v="450"/>
  </r>
  <r>
    <n v="2553"/>
    <x v="385"/>
    <d v="2022-08-26T00:00:00"/>
    <x v="1"/>
    <n v="3"/>
    <n v="500"/>
    <n v="1500"/>
  </r>
  <r>
    <n v="2932"/>
    <x v="385"/>
    <d v="2022-12-06T00:00:00"/>
    <x v="1"/>
    <n v="2"/>
    <n v="500"/>
    <n v="1000"/>
  </r>
  <r>
    <n v="2909"/>
    <x v="385"/>
    <d v="2022-07-15T00:00:00"/>
    <x v="2"/>
    <n v="4"/>
    <n v="1000"/>
    <n v="4000"/>
  </r>
  <r>
    <n v="2152"/>
    <x v="385"/>
    <d v="2022-05-22T00:00:00"/>
    <x v="2"/>
    <n v="4"/>
    <n v="1000"/>
    <n v="4000"/>
  </r>
  <r>
    <n v="2512"/>
    <x v="385"/>
    <d v="2022-01-09T00:00:00"/>
    <x v="5"/>
    <n v="4"/>
    <n v="1500"/>
    <n v="6000"/>
  </r>
  <r>
    <n v="3327"/>
    <x v="385"/>
    <d v="2022-12-02T00:00:00"/>
    <x v="3"/>
    <n v="3"/>
    <n v="400"/>
    <n v="1200"/>
  </r>
  <r>
    <n v="3018"/>
    <x v="385"/>
    <d v="2022-11-05T00:00:00"/>
    <x v="3"/>
    <n v="2"/>
    <n v="400"/>
    <n v="800"/>
  </r>
  <r>
    <n v="1245"/>
    <x v="386"/>
    <d v="2022-11-24T00:00:00"/>
    <x v="1"/>
    <n v="4"/>
    <n v="500"/>
    <n v="2000"/>
  </r>
  <r>
    <n v="1422"/>
    <x v="387"/>
    <d v="2022-01-10T00:00:00"/>
    <x v="1"/>
    <n v="5"/>
    <n v="500"/>
    <n v="2500"/>
  </r>
  <r>
    <n v="2203"/>
    <x v="387"/>
    <d v="2022-04-25T00:00:00"/>
    <x v="1"/>
    <n v="2"/>
    <n v="500"/>
    <n v="1000"/>
  </r>
  <r>
    <n v="1855"/>
    <x v="387"/>
    <d v="2022-08-02T00:00:00"/>
    <x v="2"/>
    <n v="3"/>
    <n v="1000"/>
    <n v="3000"/>
  </r>
  <r>
    <n v="1203"/>
    <x v="387"/>
    <d v="2022-02-03T00:00:00"/>
    <x v="4"/>
    <n v="4"/>
    <n v="150"/>
    <n v="600"/>
  </r>
  <r>
    <n v="2219"/>
    <x v="387"/>
    <d v="2022-02-16T00:00:00"/>
    <x v="2"/>
    <n v="5"/>
    <n v="1000"/>
    <n v="5000"/>
  </r>
  <r>
    <n v="3381"/>
    <x v="387"/>
    <d v="2022-03-18T00:00:00"/>
    <x v="0"/>
    <n v="2"/>
    <n v="600"/>
    <n v="1200"/>
  </r>
  <r>
    <n v="2537"/>
    <x v="387"/>
    <d v="2022-02-26T00:00:00"/>
    <x v="4"/>
    <n v="4"/>
    <n v="150"/>
    <n v="600"/>
  </r>
  <r>
    <n v="2373"/>
    <x v="388"/>
    <d v="2022-10-11T00:00:00"/>
    <x v="4"/>
    <n v="3"/>
    <n v="150"/>
    <n v="450"/>
  </r>
  <r>
    <n v="2496"/>
    <x v="388"/>
    <d v="2022-05-27T00:00:00"/>
    <x v="4"/>
    <n v="1"/>
    <n v="150"/>
    <n v="150"/>
  </r>
  <r>
    <n v="3473"/>
    <x v="388"/>
    <d v="2022-11-05T00:00:00"/>
    <x v="3"/>
    <n v="2"/>
    <n v="400"/>
    <n v="800"/>
  </r>
  <r>
    <n v="1043"/>
    <x v="388"/>
    <d v="2022-08-03T00:00:00"/>
    <x v="2"/>
    <n v="1"/>
    <n v="1000"/>
    <n v="1000"/>
  </r>
  <r>
    <n v="2967"/>
    <x v="388"/>
    <d v="2022-11-20T00:00:00"/>
    <x v="1"/>
    <n v="3"/>
    <n v="500"/>
    <n v="1500"/>
  </r>
  <r>
    <n v="3193"/>
    <x v="388"/>
    <d v="2022-06-13T00:00:00"/>
    <x v="3"/>
    <n v="5"/>
    <n v="400"/>
    <n v="2000"/>
  </r>
  <r>
    <n v="1448"/>
    <x v="388"/>
    <d v="2022-05-01T00:00:00"/>
    <x v="5"/>
    <n v="4"/>
    <n v="1500"/>
    <n v="6000"/>
  </r>
  <r>
    <n v="2830"/>
    <x v="389"/>
    <d v="2022-01-22T00:00:00"/>
    <x v="5"/>
    <n v="3"/>
    <n v="1500"/>
    <n v="4500"/>
  </r>
  <r>
    <n v="2021"/>
    <x v="389"/>
    <d v="2022-05-05T00:00:00"/>
    <x v="4"/>
    <n v="1"/>
    <n v="150"/>
    <n v="150"/>
  </r>
  <r>
    <n v="1806"/>
    <x v="389"/>
    <d v="2022-03-10T00:00:00"/>
    <x v="2"/>
    <n v="1"/>
    <n v="1000"/>
    <n v="1000"/>
  </r>
  <r>
    <n v="2874"/>
    <x v="390"/>
    <d v="2022-04-04T00:00:00"/>
    <x v="3"/>
    <n v="2"/>
    <n v="400"/>
    <n v="800"/>
  </r>
  <r>
    <n v="1407"/>
    <x v="390"/>
    <d v="2022-10-15T00:00:00"/>
    <x v="0"/>
    <n v="3"/>
    <n v="600"/>
    <n v="1800"/>
  </r>
  <r>
    <n v="2150"/>
    <x v="390"/>
    <d v="2022-11-12T00:00:00"/>
    <x v="2"/>
    <n v="1"/>
    <n v="1000"/>
    <n v="1000"/>
  </r>
  <r>
    <n v="2880"/>
    <x v="390"/>
    <d v="2022-06-21T00:00:00"/>
    <x v="4"/>
    <n v="4"/>
    <n v="150"/>
    <n v="600"/>
  </r>
  <r>
    <n v="1231"/>
    <x v="390"/>
    <d v="2022-01-21T00:00:00"/>
    <x v="5"/>
    <n v="2"/>
    <n v="1500"/>
    <n v="3000"/>
  </r>
  <r>
    <n v="2457"/>
    <x v="390"/>
    <d v="2022-02-20T00:00:00"/>
    <x v="3"/>
    <n v="3"/>
    <n v="400"/>
    <n v="1200"/>
  </r>
  <r>
    <n v="2962"/>
    <x v="390"/>
    <d v="2022-03-25T00:00:00"/>
    <x v="5"/>
    <n v="5"/>
    <n v="1500"/>
    <n v="7500"/>
  </r>
  <r>
    <n v="2533"/>
    <x v="390"/>
    <d v="2022-08-26T00:00:00"/>
    <x v="2"/>
    <n v="3"/>
    <n v="1000"/>
    <n v="3000"/>
  </r>
  <r>
    <n v="2519"/>
    <x v="390"/>
    <d v="2022-01-20T00:00:00"/>
    <x v="5"/>
    <n v="1"/>
    <n v="1500"/>
    <n v="1500"/>
  </r>
  <r>
    <n v="3074"/>
    <x v="391"/>
    <d v="2022-12-09T00:00:00"/>
    <x v="5"/>
    <n v="2"/>
    <n v="1500"/>
    <n v="3000"/>
  </r>
  <r>
    <n v="1720"/>
    <x v="391"/>
    <d v="2022-07-29T00:00:00"/>
    <x v="5"/>
    <n v="1"/>
    <n v="1500"/>
    <n v="1500"/>
  </r>
  <r>
    <n v="2761"/>
    <x v="391"/>
    <d v="2022-01-30T00:00:00"/>
    <x v="3"/>
    <n v="5"/>
    <n v="400"/>
    <n v="2000"/>
  </r>
  <r>
    <n v="2172"/>
    <x v="391"/>
    <d v="2022-08-01T00:00:00"/>
    <x v="5"/>
    <n v="2"/>
    <n v="1500"/>
    <n v="3000"/>
  </r>
  <r>
    <n v="3040"/>
    <x v="391"/>
    <d v="2022-12-13T00:00:00"/>
    <x v="5"/>
    <n v="4"/>
    <n v="1500"/>
    <n v="6000"/>
  </r>
  <r>
    <n v="1053"/>
    <x v="391"/>
    <d v="2022-04-17T00:00:00"/>
    <x v="4"/>
    <n v="4"/>
    <n v="150"/>
    <n v="600"/>
  </r>
  <r>
    <n v="2945"/>
    <x v="392"/>
    <d v="2022-04-25T00:00:00"/>
    <x v="0"/>
    <n v="1"/>
    <n v="600"/>
    <n v="600"/>
  </r>
  <r>
    <n v="1587"/>
    <x v="392"/>
    <d v="2022-01-26T00:00:00"/>
    <x v="1"/>
    <n v="5"/>
    <n v="500"/>
    <n v="2500"/>
  </r>
  <r>
    <n v="3369"/>
    <x v="393"/>
    <d v="2022-01-19T00:00:00"/>
    <x v="4"/>
    <n v="3"/>
    <n v="150"/>
    <n v="450"/>
  </r>
  <r>
    <n v="1112"/>
    <x v="393"/>
    <d v="2022-04-08T00:00:00"/>
    <x v="5"/>
    <n v="1"/>
    <n v="1500"/>
    <n v="1500"/>
  </r>
  <r>
    <n v="3054"/>
    <x v="394"/>
    <d v="2022-09-25T00:00:00"/>
    <x v="5"/>
    <n v="3"/>
    <n v="1500"/>
    <n v="4500"/>
  </r>
  <r>
    <n v="2463"/>
    <x v="394"/>
    <d v="2022-03-13T00:00:00"/>
    <x v="2"/>
    <n v="2"/>
    <n v="1000"/>
    <n v="2000"/>
  </r>
  <r>
    <n v="2778"/>
    <x v="394"/>
    <d v="2022-04-17T00:00:00"/>
    <x v="1"/>
    <n v="2"/>
    <n v="500"/>
    <n v="1000"/>
  </r>
  <r>
    <n v="2706"/>
    <x v="394"/>
    <d v="2022-09-12T00:00:00"/>
    <x v="5"/>
    <n v="4"/>
    <n v="1500"/>
    <n v="6000"/>
  </r>
  <r>
    <n v="2820"/>
    <x v="394"/>
    <d v="2022-09-07T00:00:00"/>
    <x v="4"/>
    <n v="5"/>
    <n v="150"/>
    <n v="750"/>
  </r>
  <r>
    <n v="1270"/>
    <x v="395"/>
    <d v="2022-04-21T00:00:00"/>
    <x v="3"/>
    <n v="2"/>
    <n v="400"/>
    <n v="800"/>
  </r>
  <r>
    <n v="1824"/>
    <x v="395"/>
    <d v="2022-06-04T00:00:00"/>
    <x v="3"/>
    <n v="1"/>
    <n v="400"/>
    <n v="400"/>
  </r>
  <r>
    <n v="3086"/>
    <x v="395"/>
    <d v="2022-03-10T00:00:00"/>
    <x v="3"/>
    <n v="1"/>
    <n v="400"/>
    <n v="400"/>
  </r>
  <r>
    <n v="1482"/>
    <x v="395"/>
    <d v="2022-06-30T00:00:00"/>
    <x v="1"/>
    <n v="3"/>
    <n v="500"/>
    <n v="1500"/>
  </r>
  <r>
    <n v="3293"/>
    <x v="395"/>
    <d v="2022-11-14T00:00:00"/>
    <x v="4"/>
    <n v="2"/>
    <n v="150"/>
    <n v="300"/>
  </r>
  <r>
    <n v="3016"/>
    <x v="395"/>
    <d v="2022-02-24T00:00:00"/>
    <x v="1"/>
    <n v="5"/>
    <n v="500"/>
    <n v="2500"/>
  </r>
  <r>
    <n v="3487"/>
    <x v="396"/>
    <d v="2022-03-04T00:00:00"/>
    <x v="2"/>
    <n v="3"/>
    <n v="1000"/>
    <n v="3000"/>
  </r>
  <r>
    <n v="2671"/>
    <x v="396"/>
    <d v="2022-04-23T00:00:00"/>
    <x v="2"/>
    <n v="2"/>
    <n v="1000"/>
    <n v="2000"/>
  </r>
  <r>
    <n v="1447"/>
    <x v="396"/>
    <d v="2022-01-16T00:00:00"/>
    <x v="5"/>
    <n v="4"/>
    <n v="1500"/>
    <n v="6000"/>
  </r>
  <r>
    <n v="1801"/>
    <x v="397"/>
    <d v="2022-12-09T00:00:00"/>
    <x v="3"/>
    <n v="1"/>
    <n v="400"/>
    <n v="400"/>
  </r>
  <r>
    <n v="2351"/>
    <x v="397"/>
    <d v="2022-01-13T00:00:00"/>
    <x v="4"/>
    <n v="1"/>
    <n v="150"/>
    <n v="150"/>
  </r>
  <r>
    <n v="2984"/>
    <x v="398"/>
    <d v="2022-01-21T00:00:00"/>
    <x v="1"/>
    <n v="2"/>
    <n v="500"/>
    <n v="1000"/>
  </r>
  <r>
    <n v="1485"/>
    <x v="398"/>
    <d v="2022-01-11T00:00:00"/>
    <x v="0"/>
    <n v="1"/>
    <n v="600"/>
    <n v="600"/>
  </r>
  <r>
    <n v="1921"/>
    <x v="398"/>
    <d v="2022-09-21T00:00:00"/>
    <x v="0"/>
    <n v="2"/>
    <n v="600"/>
    <n v="1200"/>
  </r>
  <r>
    <n v="2665"/>
    <x v="399"/>
    <d v="2022-03-24T00:00:00"/>
    <x v="2"/>
    <n v="2"/>
    <n v="1000"/>
    <n v="2000"/>
  </r>
  <r>
    <n v="3444"/>
    <x v="399"/>
    <d v="2022-01-30T00:00:00"/>
    <x v="3"/>
    <n v="3"/>
    <n v="400"/>
    <n v="1200"/>
  </r>
  <r>
    <n v="1993"/>
    <x v="399"/>
    <d v="2022-10-21T00:00:00"/>
    <x v="1"/>
    <n v="3"/>
    <n v="500"/>
    <n v="1500"/>
  </r>
  <r>
    <n v="2345"/>
    <x v="399"/>
    <d v="2022-08-08T00:00:00"/>
    <x v="2"/>
    <n v="5"/>
    <n v="1000"/>
    <n v="5000"/>
  </r>
  <r>
    <n v="1811"/>
    <x v="400"/>
    <d v="2022-06-24T00:00:00"/>
    <x v="3"/>
    <n v="5"/>
    <n v="400"/>
    <n v="2000"/>
  </r>
  <r>
    <n v="3085"/>
    <x v="400"/>
    <d v="2022-05-07T00:00:00"/>
    <x v="5"/>
    <n v="2"/>
    <n v="1500"/>
    <n v="3000"/>
  </r>
  <r>
    <n v="3362"/>
    <x v="400"/>
    <d v="2022-09-06T00:00:00"/>
    <x v="0"/>
    <n v="2"/>
    <n v="600"/>
    <n v="1200"/>
  </r>
  <r>
    <n v="1091"/>
    <x v="400"/>
    <d v="2022-06-25T00:00:00"/>
    <x v="2"/>
    <n v="4"/>
    <n v="1000"/>
    <n v="4000"/>
  </r>
  <r>
    <n v="3248"/>
    <x v="401"/>
    <d v="2022-07-12T00:00:00"/>
    <x v="3"/>
    <n v="3"/>
    <n v="400"/>
    <n v="1200"/>
  </r>
  <r>
    <n v="2816"/>
    <x v="401"/>
    <d v="2022-07-08T00:00:00"/>
    <x v="1"/>
    <n v="4"/>
    <n v="500"/>
    <n v="2000"/>
  </r>
  <r>
    <n v="1851"/>
    <x v="401"/>
    <d v="2022-12-28T00:00:00"/>
    <x v="0"/>
    <n v="2"/>
    <n v="600"/>
    <n v="1200"/>
  </r>
  <r>
    <n v="2644"/>
    <x v="401"/>
    <d v="2022-07-23T00:00:00"/>
    <x v="3"/>
    <n v="5"/>
    <n v="400"/>
    <n v="2000"/>
  </r>
  <r>
    <n v="1934"/>
    <x v="401"/>
    <d v="2022-04-08T00:00:00"/>
    <x v="1"/>
    <n v="2"/>
    <n v="500"/>
    <n v="1000"/>
  </r>
  <r>
    <n v="1622"/>
    <x v="401"/>
    <d v="2022-10-13T00:00:00"/>
    <x v="3"/>
    <n v="5"/>
    <n v="400"/>
    <n v="2000"/>
  </r>
  <r>
    <n v="3403"/>
    <x v="401"/>
    <d v="2022-04-09T00:00:00"/>
    <x v="2"/>
    <n v="1"/>
    <n v="1000"/>
    <n v="1000"/>
  </r>
  <r>
    <n v="2063"/>
    <x v="401"/>
    <d v="2022-09-26T00:00:00"/>
    <x v="4"/>
    <n v="2"/>
    <n v="150"/>
    <n v="300"/>
  </r>
  <r>
    <n v="2400"/>
    <x v="401"/>
    <d v="2022-03-20T00:00:00"/>
    <x v="5"/>
    <n v="1"/>
    <n v="1500"/>
    <n v="1500"/>
  </r>
  <r>
    <n v="1193"/>
    <x v="402"/>
    <d v="2022-10-17T00:00:00"/>
    <x v="1"/>
    <n v="1"/>
    <n v="500"/>
    <n v="500"/>
  </r>
  <r>
    <n v="1207"/>
    <x v="402"/>
    <d v="2022-08-16T00:00:00"/>
    <x v="4"/>
    <n v="3"/>
    <n v="150"/>
    <n v="450"/>
  </r>
  <r>
    <n v="2316"/>
    <x v="402"/>
    <d v="2022-10-05T00:00:00"/>
    <x v="0"/>
    <n v="1"/>
    <n v="600"/>
    <n v="600"/>
  </r>
  <r>
    <n v="1631"/>
    <x v="402"/>
    <d v="2022-03-28T00:00:00"/>
    <x v="2"/>
    <n v="1"/>
    <n v="1000"/>
    <n v="1000"/>
  </r>
  <r>
    <n v="1816"/>
    <x v="402"/>
    <d v="2022-03-22T00:00:00"/>
    <x v="4"/>
    <n v="2"/>
    <n v="150"/>
    <n v="300"/>
  </r>
  <r>
    <n v="1946"/>
    <x v="402"/>
    <d v="2022-03-08T00:00:00"/>
    <x v="2"/>
    <n v="5"/>
    <n v="1000"/>
    <n v="5000"/>
  </r>
  <r>
    <n v="3017"/>
    <x v="403"/>
    <d v="2022-11-08T00:00:00"/>
    <x v="1"/>
    <n v="3"/>
    <n v="500"/>
    <n v="1500"/>
  </r>
  <r>
    <n v="1375"/>
    <x v="403"/>
    <d v="2022-04-05T00:00:00"/>
    <x v="0"/>
    <n v="4"/>
    <n v="600"/>
    <n v="2400"/>
  </r>
  <r>
    <n v="1458"/>
    <x v="403"/>
    <d v="2022-07-07T00:00:00"/>
    <x v="0"/>
    <n v="3"/>
    <n v="600"/>
    <n v="1800"/>
  </r>
  <r>
    <n v="1525"/>
    <x v="403"/>
    <d v="2022-10-08T00:00:00"/>
    <x v="3"/>
    <n v="4"/>
    <n v="400"/>
    <n v="1600"/>
  </r>
  <r>
    <n v="2053"/>
    <x v="403"/>
    <d v="2022-02-18T00:00:00"/>
    <x v="4"/>
    <n v="2"/>
    <n v="150"/>
    <n v="300"/>
  </r>
  <r>
    <n v="1652"/>
    <x v="404"/>
    <d v="2022-05-19T00:00:00"/>
    <x v="5"/>
    <n v="3"/>
    <n v="1500"/>
    <n v="4500"/>
  </r>
  <r>
    <n v="1397"/>
    <x v="404"/>
    <d v="2022-12-05T00:00:00"/>
    <x v="5"/>
    <n v="5"/>
    <n v="1500"/>
    <n v="7500"/>
  </r>
  <r>
    <n v="1747"/>
    <x v="404"/>
    <d v="2022-07-16T00:00:00"/>
    <x v="4"/>
    <n v="4"/>
    <n v="150"/>
    <n v="600"/>
  </r>
  <r>
    <n v="2102"/>
    <x v="404"/>
    <d v="2022-03-06T00:00:00"/>
    <x v="5"/>
    <n v="3"/>
    <n v="1500"/>
    <n v="4500"/>
  </r>
  <r>
    <n v="3463"/>
    <x v="405"/>
    <d v="2022-05-29T00:00:00"/>
    <x v="4"/>
    <n v="4"/>
    <n v="150"/>
    <n v="600"/>
  </r>
  <r>
    <n v="3175"/>
    <x v="405"/>
    <d v="2022-12-19T00:00:00"/>
    <x v="0"/>
    <n v="2"/>
    <n v="600"/>
    <n v="1200"/>
  </r>
  <r>
    <n v="1496"/>
    <x v="405"/>
    <d v="2022-07-13T00:00:00"/>
    <x v="2"/>
    <n v="4"/>
    <n v="1000"/>
    <n v="4000"/>
  </r>
  <r>
    <n v="2289"/>
    <x v="406"/>
    <d v="2022-08-11T00:00:00"/>
    <x v="4"/>
    <n v="1"/>
    <n v="150"/>
    <n v="150"/>
  </r>
  <r>
    <n v="2020"/>
    <x v="406"/>
    <d v="2022-01-16T00:00:00"/>
    <x v="2"/>
    <n v="1"/>
    <n v="1000"/>
    <n v="1000"/>
  </r>
  <r>
    <n v="1082"/>
    <x v="406"/>
    <d v="2022-01-19T00:00:00"/>
    <x v="4"/>
    <n v="3"/>
    <n v="150"/>
    <n v="450"/>
  </r>
  <r>
    <n v="1650"/>
    <x v="406"/>
    <d v="2022-09-30T00:00:00"/>
    <x v="3"/>
    <n v="5"/>
    <n v="400"/>
    <n v="2000"/>
  </r>
  <r>
    <n v="1520"/>
    <x v="406"/>
    <d v="2022-01-20T00:00:00"/>
    <x v="2"/>
    <n v="2"/>
    <n v="1000"/>
    <n v="2000"/>
  </r>
  <r>
    <n v="2927"/>
    <x v="407"/>
    <d v="2022-05-02T00:00:00"/>
    <x v="3"/>
    <n v="2"/>
    <n v="400"/>
    <n v="800"/>
  </r>
  <r>
    <n v="1424"/>
    <x v="407"/>
    <d v="2022-03-05T00:00:00"/>
    <x v="5"/>
    <n v="2"/>
    <n v="1500"/>
    <n v="3000"/>
  </r>
  <r>
    <n v="3337"/>
    <x v="407"/>
    <d v="2022-07-28T00:00:00"/>
    <x v="2"/>
    <n v="4"/>
    <n v="1000"/>
    <n v="4000"/>
  </r>
  <r>
    <n v="2323"/>
    <x v="407"/>
    <d v="2022-12-21T00:00:00"/>
    <x v="1"/>
    <n v="5"/>
    <n v="500"/>
    <n v="2500"/>
  </r>
  <r>
    <n v="2924"/>
    <x v="408"/>
    <d v="2022-11-12T00:00:00"/>
    <x v="3"/>
    <n v="2"/>
    <n v="400"/>
    <n v="800"/>
  </r>
  <r>
    <n v="3201"/>
    <x v="408"/>
    <d v="2022-11-14T00:00:00"/>
    <x v="5"/>
    <n v="1"/>
    <n v="1500"/>
    <n v="1500"/>
  </r>
  <r>
    <n v="2809"/>
    <x v="408"/>
    <d v="2022-04-26T00:00:00"/>
    <x v="0"/>
    <n v="1"/>
    <n v="600"/>
    <n v="600"/>
  </r>
  <r>
    <n v="1675"/>
    <x v="408"/>
    <d v="2022-01-20T00:00:00"/>
    <x v="2"/>
    <n v="4"/>
    <n v="1000"/>
    <n v="4000"/>
  </r>
  <r>
    <n v="2046"/>
    <x v="408"/>
    <d v="2022-06-02T00:00:00"/>
    <x v="2"/>
    <n v="5"/>
    <n v="1000"/>
    <n v="5000"/>
  </r>
  <r>
    <n v="1265"/>
    <x v="409"/>
    <d v="2022-01-28T00:00:00"/>
    <x v="4"/>
    <n v="1"/>
    <n v="150"/>
    <n v="150"/>
  </r>
  <r>
    <n v="2458"/>
    <x v="409"/>
    <d v="2022-09-11T00:00:00"/>
    <x v="5"/>
    <n v="3"/>
    <n v="1500"/>
    <n v="4500"/>
  </r>
  <r>
    <n v="3177"/>
    <x v="410"/>
    <d v="2022-01-23T00:00:00"/>
    <x v="0"/>
    <n v="1"/>
    <n v="600"/>
    <n v="600"/>
  </r>
  <r>
    <n v="1625"/>
    <x v="410"/>
    <d v="2022-07-09T00:00:00"/>
    <x v="5"/>
    <n v="4"/>
    <n v="1500"/>
    <n v="6000"/>
  </r>
  <r>
    <n v="2961"/>
    <x v="410"/>
    <d v="2022-05-11T00:00:00"/>
    <x v="0"/>
    <n v="2"/>
    <n v="600"/>
    <n v="1200"/>
  </r>
  <r>
    <n v="2825"/>
    <x v="410"/>
    <d v="2022-11-21T00:00:00"/>
    <x v="5"/>
    <n v="3"/>
    <n v="1500"/>
    <n v="4500"/>
  </r>
  <r>
    <n v="3476"/>
    <x v="410"/>
    <d v="2022-07-04T00:00:00"/>
    <x v="1"/>
    <n v="5"/>
    <n v="500"/>
    <n v="2500"/>
  </r>
  <r>
    <n v="2555"/>
    <x v="410"/>
    <d v="2022-02-05T00:00:00"/>
    <x v="0"/>
    <n v="3"/>
    <n v="600"/>
    <n v="1800"/>
  </r>
  <r>
    <n v="1817"/>
    <x v="410"/>
    <d v="2022-12-22T00:00:00"/>
    <x v="5"/>
    <n v="4"/>
    <n v="1500"/>
    <n v="6000"/>
  </r>
  <r>
    <n v="3472"/>
    <x v="410"/>
    <d v="2022-02-06T00:00:00"/>
    <x v="5"/>
    <n v="4"/>
    <n v="1500"/>
    <n v="6000"/>
  </r>
  <r>
    <n v="2591"/>
    <x v="411"/>
    <d v="2022-06-16T00:00:00"/>
    <x v="4"/>
    <n v="5"/>
    <n v="150"/>
    <n v="750"/>
  </r>
  <r>
    <n v="1000"/>
    <x v="411"/>
    <d v="2022-10-08T00:00:00"/>
    <x v="4"/>
    <n v="2"/>
    <n v="150"/>
    <n v="300"/>
  </r>
  <r>
    <n v="2025"/>
    <x v="411"/>
    <d v="2022-06-02T00:00:00"/>
    <x v="5"/>
    <n v="4"/>
    <n v="1500"/>
    <n v="6000"/>
  </r>
  <r>
    <n v="1119"/>
    <x v="411"/>
    <d v="2022-02-13T00:00:00"/>
    <x v="5"/>
    <n v="3"/>
    <n v="1500"/>
    <n v="4500"/>
  </r>
  <r>
    <n v="3009"/>
    <x v="411"/>
    <d v="2022-12-11T00:00:00"/>
    <x v="0"/>
    <n v="2"/>
    <n v="600"/>
    <n v="1200"/>
  </r>
  <r>
    <n v="2651"/>
    <x v="411"/>
    <d v="2022-05-14T00:00:00"/>
    <x v="1"/>
    <n v="3"/>
    <n v="500"/>
    <n v="1500"/>
  </r>
  <r>
    <n v="3497"/>
    <x v="411"/>
    <d v="2022-03-14T00:00:00"/>
    <x v="3"/>
    <n v="4"/>
    <n v="400"/>
    <n v="1600"/>
  </r>
  <r>
    <n v="1339"/>
    <x v="412"/>
    <d v="2022-02-21T00:00:00"/>
    <x v="2"/>
    <n v="2"/>
    <n v="1000"/>
    <n v="2000"/>
  </r>
  <r>
    <n v="2940"/>
    <x v="412"/>
    <d v="2022-07-08T00:00:00"/>
    <x v="0"/>
    <n v="5"/>
    <n v="600"/>
    <n v="3000"/>
  </r>
  <r>
    <n v="1269"/>
    <x v="412"/>
    <d v="2022-12-20T00:00:00"/>
    <x v="3"/>
    <n v="5"/>
    <n v="400"/>
    <n v="2000"/>
  </r>
  <r>
    <n v="3335"/>
    <x v="412"/>
    <d v="2022-06-25T00:00:00"/>
    <x v="1"/>
    <n v="2"/>
    <n v="500"/>
    <n v="1000"/>
  </r>
  <r>
    <n v="1586"/>
    <x v="412"/>
    <d v="2022-10-07T00:00:00"/>
    <x v="0"/>
    <n v="4"/>
    <n v="600"/>
    <n v="2400"/>
  </r>
  <r>
    <n v="2000"/>
    <x v="413"/>
    <d v="2022-11-14T00:00:00"/>
    <x v="1"/>
    <n v="4"/>
    <n v="500"/>
    <n v="2000"/>
  </r>
  <r>
    <n v="1763"/>
    <x v="413"/>
    <d v="2022-05-29T00:00:00"/>
    <x v="0"/>
    <n v="3"/>
    <n v="600"/>
    <n v="1800"/>
  </r>
  <r>
    <n v="1502"/>
    <x v="413"/>
    <d v="2022-09-26T00:00:00"/>
    <x v="0"/>
    <n v="3"/>
    <n v="600"/>
    <n v="1800"/>
  </r>
  <r>
    <n v="2877"/>
    <x v="413"/>
    <d v="2022-09-20T00:00:00"/>
    <x v="4"/>
    <n v="1"/>
    <n v="150"/>
    <n v="150"/>
  </r>
  <r>
    <n v="1325"/>
    <x v="413"/>
    <d v="2022-03-05T00:00:00"/>
    <x v="3"/>
    <n v="1"/>
    <n v="400"/>
    <n v="400"/>
  </r>
  <r>
    <n v="1218"/>
    <x v="413"/>
    <d v="2022-09-27T00:00:00"/>
    <x v="3"/>
    <n v="1"/>
    <n v="400"/>
    <n v="400"/>
  </r>
  <r>
    <n v="1472"/>
    <x v="414"/>
    <d v="2022-11-27T00:00:00"/>
    <x v="4"/>
    <n v="4"/>
    <n v="150"/>
    <n v="600"/>
  </r>
  <r>
    <n v="1012"/>
    <x v="414"/>
    <d v="2022-10-15T00:00:00"/>
    <x v="5"/>
    <n v="3"/>
    <n v="1500"/>
    <n v="4500"/>
  </r>
  <r>
    <n v="1174"/>
    <x v="414"/>
    <d v="2022-08-16T00:00:00"/>
    <x v="3"/>
    <n v="2"/>
    <n v="400"/>
    <n v="800"/>
  </r>
  <r>
    <n v="2357"/>
    <x v="414"/>
    <d v="2022-11-25T00:00:00"/>
    <x v="4"/>
    <n v="2"/>
    <n v="150"/>
    <n v="300"/>
  </r>
  <r>
    <n v="1930"/>
    <x v="415"/>
    <d v="2022-11-04T00:00:00"/>
    <x v="5"/>
    <n v="1"/>
    <n v="1500"/>
    <n v="1500"/>
  </r>
  <r>
    <n v="2389"/>
    <x v="415"/>
    <d v="2022-09-11T00:00:00"/>
    <x v="5"/>
    <n v="5"/>
    <n v="1500"/>
    <n v="7500"/>
  </r>
  <r>
    <n v="2026"/>
    <x v="415"/>
    <d v="2022-08-14T00:00:00"/>
    <x v="4"/>
    <n v="5"/>
    <n v="150"/>
    <n v="750"/>
  </r>
  <r>
    <n v="2628"/>
    <x v="415"/>
    <d v="2022-05-09T00:00:00"/>
    <x v="3"/>
    <n v="2"/>
    <n v="400"/>
    <n v="800"/>
  </r>
  <r>
    <n v="1305"/>
    <x v="416"/>
    <d v="2022-05-30T00:00:00"/>
    <x v="4"/>
    <n v="2"/>
    <n v="150"/>
    <n v="300"/>
  </r>
  <r>
    <n v="3088"/>
    <x v="416"/>
    <d v="2022-12-17T00:00:00"/>
    <x v="2"/>
    <n v="4"/>
    <n v="1000"/>
    <n v="4000"/>
  </r>
  <r>
    <n v="2663"/>
    <x v="416"/>
    <d v="2022-03-01T00:00:00"/>
    <x v="5"/>
    <n v="1"/>
    <n v="1500"/>
    <n v="1500"/>
  </r>
  <r>
    <n v="2049"/>
    <x v="416"/>
    <d v="2022-04-11T00:00:00"/>
    <x v="4"/>
    <n v="5"/>
    <n v="150"/>
    <n v="750"/>
  </r>
  <r>
    <n v="1950"/>
    <x v="417"/>
    <d v="2022-06-22T00:00:00"/>
    <x v="5"/>
    <n v="1"/>
    <n v="1500"/>
    <n v="1500"/>
  </r>
  <r>
    <n v="3320"/>
    <x v="417"/>
    <d v="2022-03-02T00:00:00"/>
    <x v="2"/>
    <n v="5"/>
    <n v="1000"/>
    <n v="5000"/>
  </r>
  <r>
    <n v="3452"/>
    <x v="417"/>
    <d v="2022-07-19T00:00:00"/>
    <x v="3"/>
    <n v="3"/>
    <n v="400"/>
    <n v="1200"/>
  </r>
  <r>
    <n v="2186"/>
    <x v="417"/>
    <d v="2022-05-27T00:00:00"/>
    <x v="3"/>
    <n v="4"/>
    <n v="400"/>
    <n v="1600"/>
  </r>
  <r>
    <n v="3437"/>
    <x v="418"/>
    <d v="2022-09-16T00:00:00"/>
    <x v="3"/>
    <n v="1"/>
    <n v="400"/>
    <n v="400"/>
  </r>
  <r>
    <n v="3244"/>
    <x v="418"/>
    <d v="2022-09-22T00:00:00"/>
    <x v="5"/>
    <n v="1"/>
    <n v="1500"/>
    <n v="1500"/>
  </r>
  <r>
    <n v="1575"/>
    <x v="418"/>
    <d v="2022-01-04T00:00:00"/>
    <x v="4"/>
    <n v="3"/>
    <n v="150"/>
    <n v="450"/>
  </r>
  <r>
    <n v="3295"/>
    <x v="418"/>
    <d v="2022-04-10T00:00:00"/>
    <x v="5"/>
    <n v="1"/>
    <n v="1500"/>
    <n v="1500"/>
  </r>
  <r>
    <n v="1979"/>
    <x v="419"/>
    <d v="2022-08-27T00:00:00"/>
    <x v="2"/>
    <n v="2"/>
    <n v="1000"/>
    <n v="2000"/>
  </r>
  <r>
    <n v="1493"/>
    <x v="419"/>
    <d v="2022-08-28T00:00:00"/>
    <x v="5"/>
    <n v="3"/>
    <n v="1500"/>
    <n v="4500"/>
  </r>
  <r>
    <n v="1044"/>
    <x v="419"/>
    <d v="2022-02-12T00:00:00"/>
    <x v="2"/>
    <n v="2"/>
    <n v="1000"/>
    <n v="2000"/>
  </r>
  <r>
    <n v="3433"/>
    <x v="419"/>
    <d v="2022-08-30T00:00:00"/>
    <x v="0"/>
    <n v="4"/>
    <n v="600"/>
    <n v="2400"/>
  </r>
  <r>
    <n v="2262"/>
    <x v="419"/>
    <d v="2022-09-03T00:00:00"/>
    <x v="1"/>
    <n v="3"/>
    <n v="500"/>
    <n v="1500"/>
  </r>
  <r>
    <n v="2024"/>
    <x v="419"/>
    <d v="2022-10-05T00:00:00"/>
    <x v="1"/>
    <n v="3"/>
    <n v="500"/>
    <n v="1500"/>
  </r>
  <r>
    <n v="1186"/>
    <x v="420"/>
    <d v="2022-10-28T00:00:00"/>
    <x v="2"/>
    <n v="2"/>
    <n v="1000"/>
    <n v="2000"/>
  </r>
  <r>
    <n v="1696"/>
    <x v="420"/>
    <d v="2022-10-28T00:00:00"/>
    <x v="4"/>
    <n v="1"/>
    <n v="150"/>
    <n v="150"/>
  </r>
  <r>
    <n v="2715"/>
    <x v="420"/>
    <d v="2022-07-05T00:00:00"/>
    <x v="5"/>
    <n v="5"/>
    <n v="1500"/>
    <n v="7500"/>
  </r>
  <r>
    <n v="2977"/>
    <x v="420"/>
    <d v="2022-12-07T00:00:00"/>
    <x v="3"/>
    <n v="2"/>
    <n v="400"/>
    <n v="800"/>
  </r>
  <r>
    <n v="1060"/>
    <x v="420"/>
    <d v="2022-05-31T00:00:00"/>
    <x v="2"/>
    <n v="2"/>
    <n v="1000"/>
    <n v="2000"/>
  </r>
  <r>
    <n v="1843"/>
    <x v="420"/>
    <d v="2022-09-11T00:00:00"/>
    <x v="1"/>
    <n v="1"/>
    <n v="500"/>
    <n v="500"/>
  </r>
  <r>
    <n v="2327"/>
    <x v="420"/>
    <d v="2022-01-05T00:00:00"/>
    <x v="0"/>
    <n v="2"/>
    <n v="600"/>
    <n v="1200"/>
  </r>
  <r>
    <n v="1550"/>
    <x v="420"/>
    <d v="2022-01-23T00:00:00"/>
    <x v="3"/>
    <n v="5"/>
    <n v="400"/>
    <n v="2000"/>
  </r>
  <r>
    <n v="3325"/>
    <x v="421"/>
    <d v="2022-12-22T00:00:00"/>
    <x v="5"/>
    <n v="1"/>
    <n v="1500"/>
    <n v="1500"/>
  </r>
  <r>
    <n v="3346"/>
    <x v="421"/>
    <d v="2022-09-01T00:00:00"/>
    <x v="0"/>
    <n v="1"/>
    <n v="600"/>
    <n v="600"/>
  </r>
  <r>
    <n v="2128"/>
    <x v="421"/>
    <d v="2022-07-16T00:00:00"/>
    <x v="0"/>
    <n v="5"/>
    <n v="600"/>
    <n v="3000"/>
  </r>
  <r>
    <n v="1142"/>
    <x v="422"/>
    <d v="2022-06-28T00:00:00"/>
    <x v="2"/>
    <n v="5"/>
    <n v="1000"/>
    <n v="5000"/>
  </r>
  <r>
    <n v="2993"/>
    <x v="422"/>
    <d v="2022-01-05T00:00:00"/>
    <x v="3"/>
    <n v="4"/>
    <n v="400"/>
    <n v="1600"/>
  </r>
  <r>
    <n v="3183"/>
    <x v="422"/>
    <d v="2022-01-30T00:00:00"/>
    <x v="2"/>
    <n v="4"/>
    <n v="1000"/>
    <n v="4000"/>
  </r>
  <r>
    <n v="2411"/>
    <x v="422"/>
    <d v="2022-08-11T00:00:00"/>
    <x v="3"/>
    <n v="4"/>
    <n v="400"/>
    <n v="1600"/>
  </r>
  <r>
    <n v="1556"/>
    <x v="422"/>
    <d v="2022-04-02T00:00:00"/>
    <x v="3"/>
    <n v="2"/>
    <n v="400"/>
    <n v="800"/>
  </r>
  <r>
    <n v="1585"/>
    <x v="423"/>
    <d v="2022-03-04T00:00:00"/>
    <x v="0"/>
    <n v="5"/>
    <n v="600"/>
    <n v="3000"/>
  </r>
  <r>
    <n v="2185"/>
    <x v="423"/>
    <d v="2022-12-24T00:00:00"/>
    <x v="1"/>
    <n v="5"/>
    <n v="500"/>
    <n v="2500"/>
  </r>
  <r>
    <n v="3400"/>
    <x v="423"/>
    <d v="2022-06-15T00:00:00"/>
    <x v="5"/>
    <n v="5"/>
    <n v="1500"/>
    <n v="7500"/>
  </r>
  <r>
    <n v="2781"/>
    <x v="423"/>
    <d v="2022-08-22T00:00:00"/>
    <x v="2"/>
    <n v="3"/>
    <n v="1000"/>
    <n v="3000"/>
  </r>
  <r>
    <n v="1731"/>
    <x v="423"/>
    <d v="2022-01-07T00:00:00"/>
    <x v="0"/>
    <n v="4"/>
    <n v="600"/>
    <n v="2400"/>
  </r>
  <r>
    <n v="3446"/>
    <x v="424"/>
    <d v="2022-11-08T00:00:00"/>
    <x v="5"/>
    <n v="2"/>
    <n v="1500"/>
    <n v="3000"/>
  </r>
  <r>
    <n v="2854"/>
    <x v="424"/>
    <d v="2022-10-30T00:00:00"/>
    <x v="2"/>
    <n v="3"/>
    <n v="1000"/>
    <n v="3000"/>
  </r>
  <r>
    <n v="1444"/>
    <x v="424"/>
    <d v="2022-08-10T00:00:00"/>
    <x v="2"/>
    <n v="5"/>
    <n v="1000"/>
    <n v="5000"/>
  </r>
  <r>
    <n v="2805"/>
    <x v="424"/>
    <d v="2022-06-06T00:00:00"/>
    <x v="0"/>
    <n v="1"/>
    <n v="600"/>
    <n v="600"/>
  </r>
  <r>
    <n v="2836"/>
    <x v="425"/>
    <d v="2022-07-21T00:00:00"/>
    <x v="2"/>
    <n v="4"/>
    <n v="1000"/>
    <n v="4000"/>
  </r>
  <r>
    <n v="1874"/>
    <x v="426"/>
    <d v="2022-05-10T00:00:00"/>
    <x v="5"/>
    <n v="5"/>
    <n v="1500"/>
    <n v="7500"/>
  </r>
  <r>
    <n v="2590"/>
    <x v="426"/>
    <d v="2022-07-13T00:00:00"/>
    <x v="0"/>
    <n v="4"/>
    <n v="600"/>
    <n v="2400"/>
  </r>
  <r>
    <n v="2690"/>
    <x v="426"/>
    <d v="2022-05-09T00:00:00"/>
    <x v="0"/>
    <n v="4"/>
    <n v="600"/>
    <n v="2400"/>
  </r>
  <r>
    <n v="1357"/>
    <x v="426"/>
    <d v="2022-12-20T00:00:00"/>
    <x v="3"/>
    <n v="4"/>
    <n v="400"/>
    <n v="1600"/>
  </r>
  <r>
    <n v="1404"/>
    <x v="426"/>
    <d v="2022-05-07T00:00:00"/>
    <x v="1"/>
    <n v="3"/>
    <n v="500"/>
    <n v="1500"/>
  </r>
  <r>
    <n v="3365"/>
    <x v="427"/>
    <d v="2022-12-17T00:00:00"/>
    <x v="3"/>
    <n v="4"/>
    <n v="400"/>
    <n v="1600"/>
  </r>
  <r>
    <n v="1838"/>
    <x v="427"/>
    <d v="2022-05-13T00:00:00"/>
    <x v="5"/>
    <n v="1"/>
    <n v="1500"/>
    <n v="1500"/>
  </r>
  <r>
    <n v="1695"/>
    <x v="428"/>
    <d v="2022-04-19T00:00:00"/>
    <x v="5"/>
    <n v="3"/>
    <n v="1500"/>
    <n v="4500"/>
  </r>
  <r>
    <n v="3192"/>
    <x v="428"/>
    <d v="2022-02-17T00:00:00"/>
    <x v="0"/>
    <n v="1"/>
    <n v="600"/>
    <n v="600"/>
  </r>
  <r>
    <n v="3482"/>
    <x v="429"/>
    <d v="2022-05-09T00:00:00"/>
    <x v="5"/>
    <n v="5"/>
    <n v="1500"/>
    <n v="7500"/>
  </r>
  <r>
    <n v="3429"/>
    <x v="429"/>
    <d v="2022-04-19T00:00:00"/>
    <x v="1"/>
    <n v="4"/>
    <n v="500"/>
    <n v="2000"/>
  </r>
  <r>
    <n v="1911"/>
    <x v="429"/>
    <d v="2022-09-22T00:00:00"/>
    <x v="5"/>
    <n v="3"/>
    <n v="1500"/>
    <n v="4500"/>
  </r>
  <r>
    <n v="1355"/>
    <x v="429"/>
    <d v="2022-12-11T00:00:00"/>
    <x v="4"/>
    <n v="4"/>
    <n v="150"/>
    <n v="600"/>
  </r>
  <r>
    <n v="3300"/>
    <x v="429"/>
    <d v="2022-05-12T00:00:00"/>
    <x v="2"/>
    <n v="3"/>
    <n v="1000"/>
    <n v="3000"/>
  </r>
  <r>
    <n v="3239"/>
    <x v="429"/>
    <d v="2022-01-08T00:00:00"/>
    <x v="3"/>
    <n v="2"/>
    <n v="400"/>
    <n v="800"/>
  </r>
  <r>
    <n v="1749"/>
    <x v="429"/>
    <d v="2022-06-11T00:00:00"/>
    <x v="1"/>
    <n v="1"/>
    <n v="500"/>
    <n v="500"/>
  </r>
  <r>
    <n v="3025"/>
    <x v="430"/>
    <d v="2022-02-04T00:00:00"/>
    <x v="4"/>
    <n v="3"/>
    <n v="150"/>
    <n v="450"/>
  </r>
  <r>
    <n v="2525"/>
    <x v="430"/>
    <d v="2022-02-17T00:00:00"/>
    <x v="1"/>
    <n v="2"/>
    <n v="500"/>
    <n v="1000"/>
  </r>
  <r>
    <n v="3185"/>
    <x v="430"/>
    <d v="2022-12-15T00:00:00"/>
    <x v="5"/>
    <n v="1"/>
    <n v="1500"/>
    <n v="1500"/>
  </r>
  <r>
    <n v="2527"/>
    <x v="430"/>
    <d v="2022-06-14T00:00:00"/>
    <x v="2"/>
    <n v="5"/>
    <n v="1000"/>
    <n v="5000"/>
  </r>
  <r>
    <n v="3233"/>
    <x v="430"/>
    <d v="2022-03-02T00:00:00"/>
    <x v="5"/>
    <n v="2"/>
    <n v="1500"/>
    <n v="3000"/>
  </r>
  <r>
    <n v="1184"/>
    <x v="430"/>
    <d v="2022-12-05T00:00:00"/>
    <x v="3"/>
    <n v="1"/>
    <n v="400"/>
    <n v="400"/>
  </r>
  <r>
    <n v="2681"/>
    <x v="431"/>
    <d v="2022-12-22T00:00:00"/>
    <x v="0"/>
    <n v="3"/>
    <n v="600"/>
    <n v="1800"/>
  </r>
  <r>
    <n v="1590"/>
    <x v="431"/>
    <d v="2022-04-08T00:00:00"/>
    <x v="4"/>
    <n v="2"/>
    <n v="150"/>
    <n v="300"/>
  </r>
  <r>
    <n v="1013"/>
    <x v="431"/>
    <d v="2022-07-13T00:00:00"/>
    <x v="0"/>
    <n v="1"/>
    <n v="600"/>
    <n v="600"/>
  </r>
  <r>
    <n v="2693"/>
    <x v="432"/>
    <d v="2022-01-18T00:00:00"/>
    <x v="1"/>
    <n v="2"/>
    <n v="500"/>
    <n v="1000"/>
  </r>
  <r>
    <n v="1376"/>
    <x v="432"/>
    <d v="2022-08-29T00:00:00"/>
    <x v="5"/>
    <n v="4"/>
    <n v="1500"/>
    <n v="6000"/>
  </r>
  <r>
    <n v="2220"/>
    <x v="432"/>
    <d v="2022-08-24T00:00:00"/>
    <x v="2"/>
    <n v="3"/>
    <n v="1000"/>
    <n v="3000"/>
  </r>
  <r>
    <n v="1856"/>
    <x v="433"/>
    <d v="2022-03-22T00:00:00"/>
    <x v="3"/>
    <n v="5"/>
    <n v="400"/>
    <n v="2000"/>
  </r>
  <r>
    <n v="2188"/>
    <x v="433"/>
    <d v="2022-07-17T00:00:00"/>
    <x v="2"/>
    <n v="5"/>
    <n v="1000"/>
    <n v="5000"/>
  </r>
  <r>
    <n v="3011"/>
    <x v="433"/>
    <d v="2022-07-11T00:00:00"/>
    <x v="3"/>
    <n v="5"/>
    <n v="400"/>
    <n v="2000"/>
  </r>
  <r>
    <n v="2371"/>
    <x v="433"/>
    <d v="2022-02-15T00:00:00"/>
    <x v="4"/>
    <n v="4"/>
    <n v="150"/>
    <n v="600"/>
  </r>
  <r>
    <n v="2433"/>
    <x v="433"/>
    <d v="2022-10-26T00:00:00"/>
    <x v="5"/>
    <n v="5"/>
    <n v="1500"/>
    <n v="7500"/>
  </r>
  <r>
    <n v="1138"/>
    <x v="434"/>
    <d v="2022-08-21T00:00:00"/>
    <x v="4"/>
    <n v="1"/>
    <n v="150"/>
    <n v="150"/>
  </r>
  <r>
    <n v="1497"/>
    <x v="434"/>
    <d v="2022-01-28T00:00:00"/>
    <x v="3"/>
    <n v="4"/>
    <n v="400"/>
    <n v="1600"/>
  </r>
  <r>
    <n v="3457"/>
    <x v="435"/>
    <d v="2022-02-26T00:00:00"/>
    <x v="3"/>
    <n v="4"/>
    <n v="400"/>
    <n v="1600"/>
  </r>
  <r>
    <n v="1204"/>
    <x v="435"/>
    <d v="2022-09-24T00:00:00"/>
    <x v="4"/>
    <n v="1"/>
    <n v="150"/>
    <n v="150"/>
  </r>
  <r>
    <n v="2037"/>
    <x v="435"/>
    <d v="2022-05-26T00:00:00"/>
    <x v="3"/>
    <n v="3"/>
    <n v="400"/>
    <n v="1200"/>
  </r>
  <r>
    <n v="3488"/>
    <x v="435"/>
    <d v="2022-04-07T00:00:00"/>
    <x v="1"/>
    <n v="5"/>
    <n v="500"/>
    <n v="2500"/>
  </r>
  <r>
    <n v="3087"/>
    <x v="435"/>
    <d v="2022-08-06T00:00:00"/>
    <x v="0"/>
    <n v="1"/>
    <n v="600"/>
    <n v="600"/>
  </r>
  <r>
    <n v="1730"/>
    <x v="435"/>
    <d v="2022-06-09T00:00:00"/>
    <x v="5"/>
    <n v="2"/>
    <n v="1500"/>
    <n v="3000"/>
  </r>
  <r>
    <n v="1624"/>
    <x v="436"/>
    <d v="2022-06-29T00:00:00"/>
    <x v="4"/>
    <n v="2"/>
    <n v="150"/>
    <n v="300"/>
  </r>
  <r>
    <n v="1891"/>
    <x v="436"/>
    <d v="2022-04-12T00:00:00"/>
    <x v="5"/>
    <n v="2"/>
    <n v="1500"/>
    <n v="3000"/>
  </r>
  <r>
    <n v="1434"/>
    <x v="436"/>
    <d v="2022-10-21T00:00:00"/>
    <x v="5"/>
    <n v="3"/>
    <n v="1500"/>
    <n v="4500"/>
  </r>
  <r>
    <n v="1827"/>
    <x v="436"/>
    <d v="2022-05-09T00:00:00"/>
    <x v="0"/>
    <n v="3"/>
    <n v="600"/>
    <n v="1800"/>
  </r>
  <r>
    <n v="3028"/>
    <x v="436"/>
    <d v="2022-08-21T00:00:00"/>
    <x v="4"/>
    <n v="1"/>
    <n v="150"/>
    <n v="150"/>
  </r>
  <r>
    <n v="1299"/>
    <x v="436"/>
    <d v="2022-09-27T00:00:00"/>
    <x v="2"/>
    <n v="3"/>
    <n v="1000"/>
    <n v="3000"/>
  </r>
  <r>
    <n v="3388"/>
    <x v="437"/>
    <d v="2022-11-13T00:00:00"/>
    <x v="3"/>
    <n v="2"/>
    <n v="400"/>
    <n v="800"/>
  </r>
  <r>
    <n v="1467"/>
    <x v="437"/>
    <d v="2022-02-15T00:00:00"/>
    <x v="5"/>
    <n v="4"/>
    <n v="1500"/>
    <n v="6000"/>
  </r>
  <r>
    <n v="1454"/>
    <x v="437"/>
    <d v="2022-07-26T00:00:00"/>
    <x v="4"/>
    <n v="3"/>
    <n v="150"/>
    <n v="450"/>
  </r>
  <r>
    <n v="1668"/>
    <x v="437"/>
    <d v="2022-08-28T00:00:00"/>
    <x v="0"/>
    <n v="4"/>
    <n v="600"/>
    <n v="2400"/>
  </r>
  <r>
    <n v="1710"/>
    <x v="437"/>
    <d v="2022-04-04T00:00:00"/>
    <x v="1"/>
    <n v="1"/>
    <n v="500"/>
    <n v="500"/>
  </r>
  <r>
    <n v="2089"/>
    <x v="438"/>
    <d v="2022-06-07T00:00:00"/>
    <x v="2"/>
    <n v="5"/>
    <n v="1000"/>
    <n v="5000"/>
  </r>
  <r>
    <n v="1546"/>
    <x v="438"/>
    <d v="2022-07-11T00:00:00"/>
    <x v="3"/>
    <n v="1"/>
    <n v="400"/>
    <n v="400"/>
  </r>
  <r>
    <n v="2126"/>
    <x v="438"/>
    <d v="2022-12-03T00:00:00"/>
    <x v="5"/>
    <n v="1"/>
    <n v="1500"/>
    <n v="1500"/>
  </r>
  <r>
    <n v="3206"/>
    <x v="439"/>
    <d v="2022-09-12T00:00:00"/>
    <x v="2"/>
    <n v="4"/>
    <n v="1000"/>
    <n v="4000"/>
  </r>
  <r>
    <n v="1604"/>
    <x v="439"/>
    <d v="2022-06-10T00:00:00"/>
    <x v="3"/>
    <n v="2"/>
    <n v="400"/>
    <n v="800"/>
  </r>
  <r>
    <n v="1351"/>
    <x v="440"/>
    <d v="2022-12-02T00:00:00"/>
    <x v="2"/>
    <n v="1"/>
    <n v="1000"/>
    <n v="1000"/>
  </r>
  <r>
    <n v="2564"/>
    <x v="440"/>
    <d v="2022-10-17T00:00:00"/>
    <x v="2"/>
    <n v="5"/>
    <n v="1000"/>
    <n v="5000"/>
  </r>
  <r>
    <n v="3417"/>
    <x v="440"/>
    <d v="2022-06-02T00:00:00"/>
    <x v="2"/>
    <n v="4"/>
    <n v="1000"/>
    <n v="4000"/>
  </r>
  <r>
    <n v="3041"/>
    <x v="441"/>
    <d v="2022-08-08T00:00:00"/>
    <x v="3"/>
    <n v="3"/>
    <n v="400"/>
    <n v="1200"/>
  </r>
  <r>
    <n v="2482"/>
    <x v="442"/>
    <d v="2022-06-13T00:00:00"/>
    <x v="2"/>
    <n v="1"/>
    <n v="1000"/>
    <n v="1000"/>
  </r>
  <r>
    <n v="1341"/>
    <x v="442"/>
    <d v="2022-01-27T00:00:00"/>
    <x v="5"/>
    <n v="3"/>
    <n v="1500"/>
    <n v="4500"/>
  </r>
  <r>
    <n v="3396"/>
    <x v="442"/>
    <d v="2022-11-20T00:00:00"/>
    <x v="4"/>
    <n v="2"/>
    <n v="150"/>
    <n v="300"/>
  </r>
  <r>
    <n v="2941"/>
    <x v="442"/>
    <d v="2022-03-21T00:00:00"/>
    <x v="1"/>
    <n v="2"/>
    <n v="500"/>
    <n v="1000"/>
  </r>
  <r>
    <n v="2634"/>
    <x v="442"/>
    <d v="2022-03-21T00:00:00"/>
    <x v="1"/>
    <n v="2"/>
    <n v="500"/>
    <n v="1000"/>
  </r>
  <r>
    <n v="3376"/>
    <x v="442"/>
    <d v="2022-09-22T00:00:00"/>
    <x v="2"/>
    <n v="5"/>
    <n v="1000"/>
    <n v="5000"/>
  </r>
  <r>
    <n v="2759"/>
    <x v="443"/>
    <d v="2022-10-23T00:00:00"/>
    <x v="3"/>
    <n v="4"/>
    <n v="400"/>
    <n v="1600"/>
  </r>
  <r>
    <n v="2281"/>
    <x v="443"/>
    <d v="2022-07-17T00:00:00"/>
    <x v="5"/>
    <n v="4"/>
    <n v="1500"/>
    <n v="6000"/>
  </r>
  <r>
    <n v="2288"/>
    <x v="443"/>
    <d v="2022-11-21T00:00:00"/>
    <x v="2"/>
    <n v="5"/>
    <n v="1000"/>
    <n v="5000"/>
  </r>
  <r>
    <n v="3438"/>
    <x v="443"/>
    <d v="2022-04-23T00:00:00"/>
    <x v="3"/>
    <n v="1"/>
    <n v="400"/>
    <n v="400"/>
  </r>
  <r>
    <n v="2477"/>
    <x v="443"/>
    <d v="2022-12-13T00:00:00"/>
    <x v="4"/>
    <n v="3"/>
    <n v="150"/>
    <n v="450"/>
  </r>
  <r>
    <n v="1483"/>
    <x v="443"/>
    <d v="2022-07-10T00:00:00"/>
    <x v="3"/>
    <n v="3"/>
    <n v="400"/>
    <n v="1200"/>
  </r>
  <r>
    <n v="1570"/>
    <x v="443"/>
    <d v="2022-10-28T00:00:00"/>
    <x v="4"/>
    <n v="3"/>
    <n v="150"/>
    <n v="450"/>
  </r>
  <r>
    <n v="2157"/>
    <x v="444"/>
    <d v="2022-04-25T00:00:00"/>
    <x v="1"/>
    <n v="5"/>
    <n v="500"/>
    <n v="2500"/>
  </r>
  <r>
    <n v="1779"/>
    <x v="444"/>
    <d v="2022-04-26T00:00:00"/>
    <x v="2"/>
    <n v="5"/>
    <n v="1000"/>
    <n v="5000"/>
  </r>
  <r>
    <n v="3155"/>
    <x v="444"/>
    <d v="2022-06-06T00:00:00"/>
    <x v="0"/>
    <n v="4"/>
    <n v="600"/>
    <n v="2400"/>
  </r>
  <r>
    <n v="1054"/>
    <x v="444"/>
    <d v="2022-12-02T00:00:00"/>
    <x v="0"/>
    <n v="2"/>
    <n v="600"/>
    <n v="1200"/>
  </r>
  <r>
    <n v="2423"/>
    <x v="444"/>
    <d v="2022-04-13T00:00:00"/>
    <x v="4"/>
    <n v="4"/>
    <n v="150"/>
    <n v="600"/>
  </r>
  <r>
    <n v="1032"/>
    <x v="444"/>
    <d v="2022-11-11T00:00:00"/>
    <x v="2"/>
    <n v="4"/>
    <n v="1000"/>
    <n v="4000"/>
  </r>
  <r>
    <n v="1230"/>
    <x v="444"/>
    <d v="2022-05-14T00:00:00"/>
    <x v="4"/>
    <n v="3"/>
    <n v="150"/>
    <n v="450"/>
  </r>
  <r>
    <n v="1663"/>
    <x v="445"/>
    <d v="2022-07-23T00:00:00"/>
    <x v="4"/>
    <n v="1"/>
    <n v="150"/>
    <n v="150"/>
  </r>
  <r>
    <n v="2303"/>
    <x v="445"/>
    <d v="2022-11-10T00:00:00"/>
    <x v="2"/>
    <n v="2"/>
    <n v="1000"/>
    <n v="2000"/>
  </r>
  <r>
    <n v="2234"/>
    <x v="445"/>
    <d v="2022-01-12T00:00:00"/>
    <x v="3"/>
    <n v="2"/>
    <n v="400"/>
    <n v="800"/>
  </r>
  <r>
    <n v="3260"/>
    <x v="445"/>
    <d v="2022-08-14T00:00:00"/>
    <x v="4"/>
    <n v="5"/>
    <n v="150"/>
    <n v="750"/>
  </r>
  <r>
    <n v="1845"/>
    <x v="446"/>
    <d v="2022-10-21T00:00:00"/>
    <x v="4"/>
    <n v="4"/>
    <n v="150"/>
    <n v="600"/>
  </r>
  <r>
    <n v="1478"/>
    <x v="446"/>
    <d v="2022-03-06T00:00:00"/>
    <x v="0"/>
    <n v="3"/>
    <n v="600"/>
    <n v="1800"/>
  </r>
  <r>
    <n v="3218"/>
    <x v="446"/>
    <d v="2022-09-20T00:00:00"/>
    <x v="5"/>
    <n v="3"/>
    <n v="1500"/>
    <n v="4500"/>
  </r>
  <r>
    <n v="2070"/>
    <x v="446"/>
    <d v="2022-03-18T00:00:00"/>
    <x v="5"/>
    <n v="2"/>
    <n v="1500"/>
    <n v="3000"/>
  </r>
  <r>
    <n v="3037"/>
    <x v="446"/>
    <d v="2022-07-01T00:00:00"/>
    <x v="2"/>
    <n v="4"/>
    <n v="1000"/>
    <n v="4000"/>
  </r>
  <r>
    <n v="2950"/>
    <x v="447"/>
    <d v="2022-07-01T00:00:00"/>
    <x v="1"/>
    <n v="5"/>
    <n v="500"/>
    <n v="2500"/>
  </r>
  <r>
    <n v="3184"/>
    <x v="447"/>
    <d v="2022-06-09T00:00:00"/>
    <x v="1"/>
    <n v="2"/>
    <n v="500"/>
    <n v="1000"/>
  </r>
  <r>
    <n v="2964"/>
    <x v="447"/>
    <d v="2022-11-20T00:00:00"/>
    <x v="3"/>
    <n v="1"/>
    <n v="400"/>
    <n v="400"/>
  </r>
  <r>
    <n v="3226"/>
    <x v="448"/>
    <d v="2022-06-05T00:00:00"/>
    <x v="0"/>
    <n v="5"/>
    <n v="600"/>
    <n v="3000"/>
  </r>
  <r>
    <n v="3059"/>
    <x v="448"/>
    <d v="2022-12-19T00:00:00"/>
    <x v="5"/>
    <n v="5"/>
    <n v="1500"/>
    <n v="7500"/>
  </r>
  <r>
    <n v="1222"/>
    <x v="448"/>
    <d v="2022-08-20T00:00:00"/>
    <x v="3"/>
    <n v="4"/>
    <n v="400"/>
    <n v="1600"/>
  </r>
  <r>
    <n v="3264"/>
    <x v="448"/>
    <d v="2022-07-13T00:00:00"/>
    <x v="5"/>
    <n v="1"/>
    <n v="1500"/>
    <n v="1500"/>
  </r>
  <r>
    <n v="1159"/>
    <x v="448"/>
    <d v="2022-12-24T00:00:00"/>
    <x v="3"/>
    <n v="4"/>
    <n v="400"/>
    <n v="1600"/>
  </r>
  <r>
    <n v="2677"/>
    <x v="448"/>
    <d v="2022-09-07T00:00:00"/>
    <x v="5"/>
    <n v="4"/>
    <n v="1500"/>
    <n v="6000"/>
  </r>
  <r>
    <n v="1061"/>
    <x v="448"/>
    <d v="2022-12-07T00:00:00"/>
    <x v="4"/>
    <n v="1"/>
    <n v="150"/>
    <n v="150"/>
  </r>
  <r>
    <n v="1715"/>
    <x v="448"/>
    <d v="2022-09-07T00:00:00"/>
    <x v="2"/>
    <n v="5"/>
    <n v="1000"/>
    <n v="5000"/>
  </r>
  <r>
    <n v="3072"/>
    <x v="449"/>
    <d v="2022-11-29T00:00:00"/>
    <x v="4"/>
    <n v="1"/>
    <n v="150"/>
    <n v="150"/>
  </r>
  <r>
    <n v="1999"/>
    <x v="449"/>
    <d v="2022-06-06T00:00:00"/>
    <x v="1"/>
    <n v="3"/>
    <n v="500"/>
    <n v="1500"/>
  </r>
  <r>
    <n v="3331"/>
    <x v="449"/>
    <d v="2022-07-08T00:00:00"/>
    <x v="4"/>
    <n v="4"/>
    <n v="150"/>
    <n v="600"/>
  </r>
  <r>
    <n v="1154"/>
    <x v="449"/>
    <d v="2022-12-04T00:00:00"/>
    <x v="2"/>
    <n v="1"/>
    <n v="1000"/>
    <n v="1000"/>
  </r>
  <r>
    <n v="3301"/>
    <x v="449"/>
    <d v="2022-04-26T00:00:00"/>
    <x v="3"/>
    <n v="4"/>
    <n v="400"/>
    <n v="1600"/>
  </r>
  <r>
    <n v="2639"/>
    <x v="450"/>
    <d v="2022-08-05T00:00:00"/>
    <x v="3"/>
    <n v="4"/>
    <n v="400"/>
    <n v="1600"/>
  </r>
  <r>
    <n v="2239"/>
    <x v="450"/>
    <d v="2022-04-29T00:00:00"/>
    <x v="3"/>
    <n v="2"/>
    <n v="400"/>
    <n v="800"/>
  </r>
  <r>
    <n v="3172"/>
    <x v="450"/>
    <d v="2022-02-08T00:00:00"/>
    <x v="5"/>
    <n v="1"/>
    <n v="1500"/>
    <n v="1500"/>
  </r>
  <r>
    <n v="1588"/>
    <x v="451"/>
    <d v="2022-09-08T00:00:00"/>
    <x v="5"/>
    <n v="3"/>
    <n v="1500"/>
    <n v="4500"/>
  </r>
  <r>
    <n v="2859"/>
    <x v="451"/>
    <d v="2022-01-16T00:00:00"/>
    <x v="2"/>
    <n v="2"/>
    <n v="1000"/>
    <n v="2000"/>
  </r>
  <r>
    <n v="2716"/>
    <x v="451"/>
    <d v="2022-12-11T00:00:00"/>
    <x v="1"/>
    <n v="5"/>
    <n v="500"/>
    <n v="2500"/>
  </r>
  <r>
    <n v="2988"/>
    <x v="451"/>
    <d v="2022-05-25T00:00:00"/>
    <x v="2"/>
    <n v="4"/>
    <n v="1000"/>
    <n v="4000"/>
  </r>
  <r>
    <n v="2741"/>
    <x v="451"/>
    <d v="2022-10-05T00:00:00"/>
    <x v="0"/>
    <n v="4"/>
    <n v="600"/>
    <n v="2400"/>
  </r>
  <r>
    <n v="1436"/>
    <x v="452"/>
    <d v="2022-07-25T00:00:00"/>
    <x v="0"/>
    <n v="5"/>
    <n v="600"/>
    <n v="3000"/>
  </r>
  <r>
    <n v="1457"/>
    <x v="452"/>
    <d v="2022-10-20T00:00:00"/>
    <x v="3"/>
    <n v="4"/>
    <n v="400"/>
    <n v="1600"/>
  </r>
  <r>
    <n v="1279"/>
    <x v="452"/>
    <d v="2022-12-11T00:00:00"/>
    <x v="2"/>
    <n v="4"/>
    <n v="1000"/>
    <n v="4000"/>
  </r>
  <r>
    <n v="2767"/>
    <x v="452"/>
    <d v="2022-10-05T00:00:00"/>
    <x v="3"/>
    <n v="3"/>
    <n v="400"/>
    <n v="1200"/>
  </r>
  <r>
    <n v="1740"/>
    <x v="452"/>
    <d v="2022-09-15T00:00:00"/>
    <x v="3"/>
    <n v="4"/>
    <n v="400"/>
    <n v="1600"/>
  </r>
  <r>
    <n v="3370"/>
    <x v="452"/>
    <d v="2022-09-19T00:00:00"/>
    <x v="3"/>
    <n v="5"/>
    <n v="400"/>
    <n v="2000"/>
  </r>
  <r>
    <n v="2369"/>
    <x v="453"/>
    <d v="2022-05-04T00:00:00"/>
    <x v="1"/>
    <n v="5"/>
    <n v="500"/>
    <n v="2500"/>
  </r>
  <r>
    <n v="2815"/>
    <x v="453"/>
    <d v="2022-07-23T00:00:00"/>
    <x v="3"/>
    <n v="5"/>
    <n v="400"/>
    <n v="2000"/>
  </r>
  <r>
    <n v="1361"/>
    <x v="453"/>
    <d v="2022-09-05T00:00:00"/>
    <x v="3"/>
    <n v="2"/>
    <n v="400"/>
    <n v="800"/>
  </r>
  <r>
    <n v="2779"/>
    <x v="453"/>
    <d v="2022-04-27T00:00:00"/>
    <x v="5"/>
    <n v="5"/>
    <n v="1500"/>
    <n v="7500"/>
  </r>
  <r>
    <n v="2536"/>
    <x v="453"/>
    <d v="2022-12-19T00:00:00"/>
    <x v="5"/>
    <n v="1"/>
    <n v="1500"/>
    <n v="1500"/>
  </r>
  <r>
    <n v="2013"/>
    <x v="453"/>
    <d v="2022-05-09T00:00:00"/>
    <x v="2"/>
    <n v="2"/>
    <n v="1000"/>
    <n v="2000"/>
  </r>
  <r>
    <n v="2637"/>
    <x v="453"/>
    <d v="2022-10-19T00:00:00"/>
    <x v="5"/>
    <n v="2"/>
    <n v="1500"/>
    <n v="3000"/>
  </r>
  <r>
    <n v="2856"/>
    <x v="454"/>
    <d v="2022-04-08T00:00:00"/>
    <x v="0"/>
    <n v="5"/>
    <n v="600"/>
    <n v="3000"/>
  </r>
  <r>
    <n v="2062"/>
    <x v="454"/>
    <d v="2022-09-03T00:00:00"/>
    <x v="0"/>
    <n v="5"/>
    <n v="600"/>
    <n v="3000"/>
  </r>
  <r>
    <n v="1468"/>
    <x v="454"/>
    <d v="2022-07-23T00:00:00"/>
    <x v="5"/>
    <n v="3"/>
    <n v="1500"/>
    <n v="4500"/>
  </r>
  <r>
    <n v="2330"/>
    <x v="454"/>
    <d v="2022-01-20T00:00:00"/>
    <x v="2"/>
    <n v="4"/>
    <n v="1000"/>
    <n v="4000"/>
  </r>
  <r>
    <n v="1555"/>
    <x v="454"/>
    <d v="2022-09-07T00:00:00"/>
    <x v="5"/>
    <n v="3"/>
    <n v="1500"/>
    <n v="4500"/>
  </r>
  <r>
    <n v="2979"/>
    <x v="454"/>
    <d v="2022-02-21T00:00:00"/>
    <x v="1"/>
    <n v="3"/>
    <n v="500"/>
    <n v="1500"/>
  </r>
  <r>
    <n v="3492"/>
    <x v="455"/>
    <d v="2022-02-01T00:00:00"/>
    <x v="5"/>
    <n v="3"/>
    <n v="1500"/>
    <n v="4500"/>
  </r>
  <r>
    <n v="3303"/>
    <x v="455"/>
    <d v="2022-08-28T00:00:00"/>
    <x v="5"/>
    <n v="2"/>
    <n v="1500"/>
    <n v="3000"/>
  </r>
  <r>
    <n v="2899"/>
    <x v="455"/>
    <d v="2022-11-02T00:00:00"/>
    <x v="5"/>
    <n v="3"/>
    <n v="1500"/>
    <n v="4500"/>
  </r>
  <r>
    <n v="1414"/>
    <x v="455"/>
    <d v="2022-02-07T00:00:00"/>
    <x v="4"/>
    <n v="1"/>
    <n v="150"/>
    <n v="150"/>
  </r>
  <r>
    <n v="1294"/>
    <x v="456"/>
    <d v="2022-05-25T00:00:00"/>
    <x v="2"/>
    <n v="1"/>
    <n v="1000"/>
    <n v="1000"/>
  </r>
  <r>
    <n v="2187"/>
    <x v="456"/>
    <d v="2022-02-24T00:00:00"/>
    <x v="0"/>
    <n v="5"/>
    <n v="600"/>
    <n v="3000"/>
  </r>
  <r>
    <n v="2711"/>
    <x v="456"/>
    <d v="2022-12-13T00:00:00"/>
    <x v="2"/>
    <n v="4"/>
    <n v="1000"/>
    <n v="4000"/>
  </r>
  <r>
    <n v="1123"/>
    <x v="456"/>
    <d v="2022-07-07T00:00:00"/>
    <x v="3"/>
    <n v="1"/>
    <n v="400"/>
    <n v="400"/>
  </r>
  <r>
    <n v="3104"/>
    <x v="456"/>
    <d v="2022-02-03T00:00:00"/>
    <x v="5"/>
    <n v="4"/>
    <n v="1500"/>
    <n v="6000"/>
  </r>
  <r>
    <n v="3443"/>
    <x v="457"/>
    <d v="2022-03-24T00:00:00"/>
    <x v="2"/>
    <n v="3"/>
    <n v="1000"/>
    <n v="3000"/>
  </r>
  <r>
    <n v="1153"/>
    <x v="457"/>
    <d v="2022-09-01T00:00:00"/>
    <x v="3"/>
    <n v="4"/>
    <n v="400"/>
    <n v="1600"/>
  </r>
  <r>
    <n v="1560"/>
    <x v="457"/>
    <d v="2022-02-08T00:00:00"/>
    <x v="5"/>
    <n v="3"/>
    <n v="1500"/>
    <n v="4500"/>
  </r>
  <r>
    <n v="3150"/>
    <x v="458"/>
    <d v="2022-10-10T00:00:00"/>
    <x v="4"/>
    <n v="1"/>
    <n v="150"/>
    <n v="150"/>
  </r>
  <r>
    <n v="1866"/>
    <x v="458"/>
    <d v="2022-11-11T00:00:00"/>
    <x v="2"/>
    <n v="1"/>
    <n v="1000"/>
    <n v="1000"/>
  </r>
  <r>
    <n v="2405"/>
    <x v="458"/>
    <d v="2022-06-13T00:00:00"/>
    <x v="3"/>
    <n v="5"/>
    <n v="400"/>
    <n v="2000"/>
  </r>
  <r>
    <n v="1835"/>
    <x v="458"/>
    <d v="2022-08-20T00:00:00"/>
    <x v="0"/>
    <n v="3"/>
    <n v="600"/>
    <n v="1800"/>
  </r>
  <r>
    <n v="2723"/>
    <x v="459"/>
    <d v="2022-07-03T00:00:00"/>
    <x v="5"/>
    <n v="3"/>
    <n v="1500"/>
    <n v="4500"/>
  </r>
  <r>
    <n v="2243"/>
    <x v="459"/>
    <d v="2022-12-06T00:00:00"/>
    <x v="3"/>
    <n v="5"/>
    <n v="400"/>
    <n v="2000"/>
  </r>
  <r>
    <n v="2580"/>
    <x v="459"/>
    <d v="2022-02-26T00:00:00"/>
    <x v="0"/>
    <n v="1"/>
    <n v="600"/>
    <n v="600"/>
  </r>
  <r>
    <n v="1167"/>
    <x v="459"/>
    <d v="2022-10-07T00:00:00"/>
    <x v="2"/>
    <n v="4"/>
    <n v="1000"/>
    <n v="4000"/>
  </r>
  <r>
    <n v="3108"/>
    <x v="460"/>
    <d v="2022-07-23T00:00:00"/>
    <x v="3"/>
    <n v="2"/>
    <n v="400"/>
    <n v="800"/>
  </r>
  <r>
    <n v="2624"/>
    <x v="460"/>
    <d v="2022-07-12T00:00:00"/>
    <x v="0"/>
    <n v="5"/>
    <n v="600"/>
    <n v="3000"/>
  </r>
  <r>
    <n v="3475"/>
    <x v="460"/>
    <d v="2022-10-07T00:00:00"/>
    <x v="2"/>
    <n v="1"/>
    <n v="1000"/>
    <n v="1000"/>
  </r>
  <r>
    <n v="2387"/>
    <x v="460"/>
    <d v="2022-09-11T00:00:00"/>
    <x v="4"/>
    <n v="5"/>
    <n v="150"/>
    <n v="750"/>
  </r>
  <r>
    <n v="2928"/>
    <x v="460"/>
    <d v="2022-09-26T00:00:00"/>
    <x v="4"/>
    <n v="4"/>
    <n v="150"/>
    <n v="600"/>
  </r>
  <r>
    <n v="1833"/>
    <x v="460"/>
    <d v="2022-09-11T00:00:00"/>
    <x v="3"/>
    <n v="2"/>
    <n v="400"/>
    <n v="800"/>
  </r>
  <r>
    <n v="2081"/>
    <x v="460"/>
    <d v="2022-03-29T00:00:00"/>
    <x v="5"/>
    <n v="5"/>
    <n v="1500"/>
    <n v="7500"/>
  </r>
  <r>
    <n v="3179"/>
    <x v="461"/>
    <d v="2022-08-07T00:00:00"/>
    <x v="4"/>
    <n v="2"/>
    <n v="150"/>
    <n v="300"/>
  </r>
  <r>
    <n v="2966"/>
    <x v="461"/>
    <d v="2022-08-27T00:00:00"/>
    <x v="1"/>
    <n v="5"/>
    <n v="500"/>
    <n v="2500"/>
  </r>
  <r>
    <n v="2709"/>
    <x v="461"/>
    <d v="2022-05-18T00:00:00"/>
    <x v="3"/>
    <n v="2"/>
    <n v="400"/>
    <n v="800"/>
  </r>
  <r>
    <n v="2431"/>
    <x v="461"/>
    <d v="2022-07-15T00:00:00"/>
    <x v="2"/>
    <n v="2"/>
    <n v="1000"/>
    <n v="2000"/>
  </r>
  <r>
    <n v="1712"/>
    <x v="461"/>
    <d v="2022-10-07T00:00:00"/>
    <x v="3"/>
    <n v="2"/>
    <n v="400"/>
    <n v="800"/>
  </r>
  <r>
    <n v="2388"/>
    <x v="461"/>
    <d v="2022-11-12T00:00:00"/>
    <x v="5"/>
    <n v="4"/>
    <n v="1500"/>
    <n v="6000"/>
  </r>
  <r>
    <n v="2890"/>
    <x v="462"/>
    <d v="2022-09-06T00:00:00"/>
    <x v="1"/>
    <n v="4"/>
    <n v="500"/>
    <n v="2000"/>
  </r>
  <r>
    <n v="2992"/>
    <x v="462"/>
    <d v="2022-12-10T00:00:00"/>
    <x v="3"/>
    <n v="5"/>
    <n v="400"/>
    <n v="2000"/>
  </r>
  <r>
    <n v="1666"/>
    <x v="462"/>
    <d v="2022-05-12T00:00:00"/>
    <x v="1"/>
    <n v="1"/>
    <n v="500"/>
    <n v="500"/>
  </r>
  <r>
    <n v="1476"/>
    <x v="462"/>
    <d v="2022-07-22T00:00:00"/>
    <x v="4"/>
    <n v="3"/>
    <n v="150"/>
    <n v="450"/>
  </r>
  <r>
    <n v="2947"/>
    <x v="462"/>
    <d v="2022-07-29T00:00:00"/>
    <x v="2"/>
    <n v="4"/>
    <n v="1000"/>
    <n v="4000"/>
  </r>
  <r>
    <n v="1233"/>
    <x v="462"/>
    <d v="2022-05-05T00:00:00"/>
    <x v="3"/>
    <n v="3"/>
    <n v="400"/>
    <n v="1200"/>
  </r>
  <r>
    <n v="2608"/>
    <x v="463"/>
    <d v="2022-06-21T00:00:00"/>
    <x v="2"/>
    <n v="1"/>
    <n v="1000"/>
    <n v="1000"/>
  </r>
  <r>
    <n v="1050"/>
    <x v="463"/>
    <d v="2022-03-18T00:00:00"/>
    <x v="5"/>
    <n v="3"/>
    <n v="1500"/>
    <n v="4500"/>
  </r>
  <r>
    <n v="3043"/>
    <x v="463"/>
    <d v="2022-01-10T00:00:00"/>
    <x v="0"/>
    <n v="2"/>
    <n v="600"/>
    <n v="1200"/>
  </r>
  <r>
    <n v="1686"/>
    <x v="463"/>
    <d v="2022-06-26T00:00:00"/>
    <x v="3"/>
    <n v="4"/>
    <n v="400"/>
    <n v="1600"/>
  </r>
  <r>
    <n v="2748"/>
    <x v="463"/>
    <d v="2022-08-08T00:00:00"/>
    <x v="0"/>
    <n v="3"/>
    <n v="600"/>
    <n v="1800"/>
  </r>
  <r>
    <n v="1897"/>
    <x v="463"/>
    <d v="2022-08-24T00:00:00"/>
    <x v="2"/>
    <n v="2"/>
    <n v="1000"/>
    <n v="2000"/>
  </r>
  <r>
    <n v="3490"/>
    <x v="463"/>
    <d v="2022-03-25T00:00:00"/>
    <x v="5"/>
    <n v="3"/>
    <n v="1500"/>
    <n v="4500"/>
  </r>
  <r>
    <n v="1072"/>
    <x v="464"/>
    <d v="2022-06-24T00:00:00"/>
    <x v="3"/>
    <n v="5"/>
    <n v="400"/>
    <n v="2000"/>
  </r>
  <r>
    <n v="3029"/>
    <x v="464"/>
    <d v="2022-03-06T00:00:00"/>
    <x v="1"/>
    <n v="1"/>
    <n v="500"/>
    <n v="500"/>
  </r>
  <r>
    <n v="2104"/>
    <x v="464"/>
    <d v="2022-08-23T00:00:00"/>
    <x v="4"/>
    <n v="3"/>
    <n v="150"/>
    <n v="450"/>
  </r>
  <r>
    <n v="1600"/>
    <x v="464"/>
    <d v="2022-11-08T00:00:00"/>
    <x v="4"/>
    <n v="5"/>
    <n v="150"/>
    <n v="750"/>
  </r>
  <r>
    <n v="1571"/>
    <x v="464"/>
    <d v="2022-08-26T00:00:00"/>
    <x v="0"/>
    <n v="2"/>
    <n v="600"/>
    <n v="1200"/>
  </r>
  <r>
    <n v="3014"/>
    <x v="464"/>
    <d v="2022-02-20T00:00:00"/>
    <x v="2"/>
    <n v="5"/>
    <n v="1000"/>
    <n v="5000"/>
  </r>
  <r>
    <n v="1134"/>
    <x v="464"/>
    <d v="2022-09-17T00:00:00"/>
    <x v="1"/>
    <n v="5"/>
    <n v="500"/>
    <n v="2500"/>
  </r>
  <r>
    <n v="3003"/>
    <x v="465"/>
    <d v="2022-01-17T00:00:00"/>
    <x v="2"/>
    <n v="3"/>
    <n v="1000"/>
    <n v="3000"/>
  </r>
  <r>
    <n v="1175"/>
    <x v="465"/>
    <d v="2022-12-11T00:00:00"/>
    <x v="2"/>
    <n v="4"/>
    <n v="1000"/>
    <n v="4000"/>
  </r>
  <r>
    <n v="2111"/>
    <x v="465"/>
    <d v="2022-06-27T00:00:00"/>
    <x v="5"/>
    <n v="1"/>
    <n v="1500"/>
    <n v="1500"/>
  </r>
  <r>
    <n v="1764"/>
    <x v="465"/>
    <d v="2022-11-08T00:00:00"/>
    <x v="2"/>
    <n v="2"/>
    <n v="1000"/>
    <n v="2000"/>
  </r>
  <r>
    <n v="2661"/>
    <x v="465"/>
    <d v="2022-02-12T00:00:00"/>
    <x v="1"/>
    <n v="2"/>
    <n v="500"/>
    <n v="1000"/>
  </r>
  <r>
    <n v="1967"/>
    <x v="466"/>
    <d v="2022-05-25T00:00:00"/>
    <x v="3"/>
    <n v="1"/>
    <n v="400"/>
    <n v="400"/>
  </r>
  <r>
    <n v="2035"/>
    <x v="466"/>
    <d v="2022-07-05T00:00:00"/>
    <x v="1"/>
    <n v="1"/>
    <n v="500"/>
    <n v="500"/>
  </r>
  <r>
    <n v="1055"/>
    <x v="467"/>
    <d v="2022-04-27T00:00:00"/>
    <x v="2"/>
    <n v="1"/>
    <n v="1000"/>
    <n v="1000"/>
  </r>
  <r>
    <n v="3156"/>
    <x v="468"/>
    <d v="2022-10-03T00:00:00"/>
    <x v="4"/>
    <n v="4"/>
    <n v="150"/>
    <n v="600"/>
  </r>
  <r>
    <n v="1661"/>
    <x v="468"/>
    <d v="2022-03-14T00:00:00"/>
    <x v="0"/>
    <n v="3"/>
    <n v="600"/>
    <n v="1800"/>
  </r>
  <r>
    <n v="1035"/>
    <x v="468"/>
    <d v="2022-06-01T00:00:00"/>
    <x v="4"/>
    <n v="1"/>
    <n v="150"/>
    <n v="150"/>
  </r>
  <r>
    <n v="2831"/>
    <x v="468"/>
    <d v="2022-07-01T00:00:00"/>
    <x v="4"/>
    <n v="2"/>
    <n v="150"/>
    <n v="300"/>
  </r>
  <r>
    <n v="3445"/>
    <x v="468"/>
    <d v="2022-01-31T00:00:00"/>
    <x v="5"/>
    <n v="3"/>
    <n v="1500"/>
    <n v="4500"/>
  </r>
  <r>
    <n v="1228"/>
    <x v="469"/>
    <d v="2022-10-02T00:00:00"/>
    <x v="0"/>
    <n v="1"/>
    <n v="600"/>
    <n v="600"/>
  </r>
  <r>
    <n v="1997"/>
    <x v="469"/>
    <d v="2022-10-04T00:00:00"/>
    <x v="0"/>
    <n v="4"/>
    <n v="600"/>
    <n v="2400"/>
  </r>
  <r>
    <n v="2870"/>
    <x v="469"/>
    <d v="2022-07-25T00:00:00"/>
    <x v="2"/>
    <n v="3"/>
    <n v="1000"/>
    <n v="3000"/>
  </r>
  <r>
    <n v="1423"/>
    <x v="469"/>
    <d v="2022-05-18T00:00:00"/>
    <x v="2"/>
    <n v="4"/>
    <n v="1000"/>
    <n v="4000"/>
  </r>
  <r>
    <n v="3250"/>
    <x v="469"/>
    <d v="2022-10-14T00:00:00"/>
    <x v="2"/>
    <n v="4"/>
    <n v="1000"/>
    <n v="4000"/>
  </r>
  <r>
    <n v="3136"/>
    <x v="469"/>
    <d v="2022-09-25T00:00:00"/>
    <x v="2"/>
    <n v="1"/>
    <n v="1000"/>
    <n v="1000"/>
  </r>
  <r>
    <n v="2501"/>
    <x v="470"/>
    <d v="2022-09-29T00:00:00"/>
    <x v="4"/>
    <n v="2"/>
    <n v="150"/>
    <n v="300"/>
  </r>
  <r>
    <n v="1573"/>
    <x v="470"/>
    <d v="2022-12-23T00:00:00"/>
    <x v="5"/>
    <n v="2"/>
    <n v="1500"/>
    <n v="3000"/>
  </r>
  <r>
    <n v="2587"/>
    <x v="470"/>
    <d v="2022-11-03T00:00:00"/>
    <x v="4"/>
    <n v="5"/>
    <n v="150"/>
    <n v="750"/>
  </r>
  <r>
    <n v="2649"/>
    <x v="470"/>
    <d v="2022-05-12T00:00:00"/>
    <x v="3"/>
    <n v="5"/>
    <n v="400"/>
    <n v="2000"/>
  </r>
  <r>
    <n v="3231"/>
    <x v="470"/>
    <d v="2022-01-27T00:00:00"/>
    <x v="3"/>
    <n v="4"/>
    <n v="400"/>
    <n v="1600"/>
  </r>
  <r>
    <n v="1314"/>
    <x v="471"/>
    <d v="2022-07-23T00:00:00"/>
    <x v="0"/>
    <n v="5"/>
    <n v="600"/>
    <n v="3000"/>
  </r>
  <r>
    <n v="3117"/>
    <x v="471"/>
    <d v="2022-03-20T00:00:00"/>
    <x v="5"/>
    <n v="4"/>
    <n v="1500"/>
    <n v="6000"/>
  </r>
  <r>
    <n v="2346"/>
    <x v="472"/>
    <d v="2022-07-01T00:00:00"/>
    <x v="1"/>
    <n v="5"/>
    <n v="500"/>
    <n v="2500"/>
  </r>
  <r>
    <n v="3263"/>
    <x v="472"/>
    <d v="2022-08-31T00:00:00"/>
    <x v="5"/>
    <n v="5"/>
    <n v="1500"/>
    <n v="7500"/>
  </r>
  <r>
    <n v="2530"/>
    <x v="472"/>
    <d v="2022-09-29T00:00:00"/>
    <x v="1"/>
    <n v="5"/>
    <n v="500"/>
    <n v="2500"/>
  </r>
  <r>
    <n v="2662"/>
    <x v="472"/>
    <d v="2022-06-01T00:00:00"/>
    <x v="4"/>
    <n v="5"/>
    <n v="150"/>
    <n v="750"/>
  </r>
  <r>
    <n v="2184"/>
    <x v="473"/>
    <d v="2022-11-16T00:00:00"/>
    <x v="5"/>
    <n v="2"/>
    <n v="1500"/>
    <n v="3000"/>
  </r>
  <r>
    <n v="3042"/>
    <x v="473"/>
    <d v="2022-04-14T00:00:00"/>
    <x v="2"/>
    <n v="5"/>
    <n v="1000"/>
    <n v="5000"/>
  </r>
  <r>
    <n v="3288"/>
    <x v="473"/>
    <d v="2022-06-17T00:00:00"/>
    <x v="0"/>
    <n v="3"/>
    <n v="600"/>
    <n v="1800"/>
  </r>
  <r>
    <n v="2211"/>
    <x v="473"/>
    <d v="2022-09-07T00:00:00"/>
    <x v="5"/>
    <n v="2"/>
    <n v="1500"/>
    <n v="3000"/>
  </r>
  <r>
    <n v="3115"/>
    <x v="473"/>
    <d v="2022-03-11T00:00:00"/>
    <x v="4"/>
    <n v="2"/>
    <n v="150"/>
    <n v="300"/>
  </r>
  <r>
    <n v="2631"/>
    <x v="473"/>
    <d v="2022-04-19T00:00:00"/>
    <x v="5"/>
    <n v="5"/>
    <n v="1500"/>
    <n v="7500"/>
  </r>
  <r>
    <n v="1116"/>
    <x v="473"/>
    <d v="2022-06-11T00:00:00"/>
    <x v="5"/>
    <n v="5"/>
    <n v="1500"/>
    <n v="7500"/>
  </r>
  <r>
    <n v="2422"/>
    <x v="473"/>
    <d v="2022-05-30T00:00:00"/>
    <x v="3"/>
    <n v="5"/>
    <n v="400"/>
    <n v="2000"/>
  </r>
  <r>
    <n v="2163"/>
    <x v="473"/>
    <d v="2022-09-20T00:00:00"/>
    <x v="1"/>
    <n v="2"/>
    <n v="500"/>
    <n v="1000"/>
  </r>
  <r>
    <n v="1506"/>
    <x v="473"/>
    <d v="2022-05-04T00:00:00"/>
    <x v="2"/>
    <n v="1"/>
    <n v="1000"/>
    <n v="1000"/>
  </r>
  <r>
    <n v="3305"/>
    <x v="473"/>
    <d v="2022-11-13T00:00:00"/>
    <x v="3"/>
    <n v="4"/>
    <n v="400"/>
    <n v="1600"/>
  </r>
  <r>
    <n v="2115"/>
    <x v="473"/>
    <d v="2022-02-01T00:00:00"/>
    <x v="4"/>
    <n v="2"/>
    <n v="150"/>
    <n v="300"/>
  </r>
  <r>
    <n v="1014"/>
    <x v="474"/>
    <d v="2022-12-17T00:00:00"/>
    <x v="0"/>
    <n v="1"/>
    <n v="600"/>
    <n v="600"/>
  </r>
  <r>
    <n v="2490"/>
    <x v="474"/>
    <d v="2022-05-18T00:00:00"/>
    <x v="5"/>
    <n v="2"/>
    <n v="1500"/>
    <n v="3000"/>
  </r>
  <r>
    <n v="2813"/>
    <x v="474"/>
    <d v="2022-06-02T00:00:00"/>
    <x v="4"/>
    <n v="3"/>
    <n v="150"/>
    <n v="450"/>
  </r>
  <r>
    <n v="1969"/>
    <x v="474"/>
    <d v="2022-03-14T00:00:00"/>
    <x v="3"/>
    <n v="4"/>
    <n v="400"/>
    <n v="1600"/>
  </r>
  <r>
    <n v="2218"/>
    <x v="474"/>
    <d v="2022-11-23T00:00:00"/>
    <x v="5"/>
    <n v="2"/>
    <n v="1500"/>
    <n v="3000"/>
  </r>
  <r>
    <n v="1354"/>
    <x v="474"/>
    <d v="2022-12-25T00:00:00"/>
    <x v="1"/>
    <n v="1"/>
    <n v="500"/>
    <n v="500"/>
  </r>
  <r>
    <n v="2937"/>
    <x v="474"/>
    <d v="2022-09-12T00:00:00"/>
    <x v="3"/>
    <n v="5"/>
    <n v="400"/>
    <n v="2000"/>
  </r>
  <r>
    <n v="2052"/>
    <x v="474"/>
    <d v="2022-05-08T00:00:00"/>
    <x v="2"/>
    <n v="3"/>
    <n v="1000"/>
    <n v="3000"/>
  </r>
  <r>
    <n v="2600"/>
    <x v="474"/>
    <d v="2022-09-10T00:00:00"/>
    <x v="5"/>
    <n v="4"/>
    <n v="1500"/>
    <n v="6000"/>
  </r>
  <r>
    <n v="2296"/>
    <x v="474"/>
    <d v="2022-06-28T00:00:00"/>
    <x v="4"/>
    <n v="4"/>
    <n v="150"/>
    <n v="600"/>
  </r>
  <r>
    <n v="1599"/>
    <x v="475"/>
    <d v="2022-01-02T00:00:00"/>
    <x v="5"/>
    <n v="4"/>
    <n v="1500"/>
    <n v="6000"/>
  </r>
  <r>
    <n v="2498"/>
    <x v="475"/>
    <d v="2022-10-08T00:00:00"/>
    <x v="2"/>
    <n v="4"/>
    <n v="1000"/>
    <n v="4000"/>
  </r>
  <r>
    <n v="1017"/>
    <x v="475"/>
    <d v="2022-02-20T00:00:00"/>
    <x v="2"/>
    <n v="4"/>
    <n v="1000"/>
    <n v="4000"/>
  </r>
  <r>
    <n v="1936"/>
    <x v="475"/>
    <d v="2022-06-04T00:00:00"/>
    <x v="2"/>
    <n v="2"/>
    <n v="1000"/>
    <n v="2000"/>
  </r>
  <r>
    <n v="1558"/>
    <x v="476"/>
    <d v="2022-08-15T00:00:00"/>
    <x v="2"/>
    <n v="3"/>
    <n v="1000"/>
    <n v="3000"/>
  </r>
  <r>
    <n v="3255"/>
    <x v="476"/>
    <d v="2022-10-17T00:00:00"/>
    <x v="0"/>
    <n v="1"/>
    <n v="600"/>
    <n v="600"/>
  </r>
  <r>
    <n v="1578"/>
    <x v="476"/>
    <d v="2022-01-22T00:00:00"/>
    <x v="4"/>
    <n v="5"/>
    <n v="150"/>
    <n v="750"/>
  </r>
  <r>
    <n v="1290"/>
    <x v="476"/>
    <d v="2022-08-02T00:00:00"/>
    <x v="3"/>
    <n v="2"/>
    <n v="400"/>
    <n v="800"/>
  </r>
  <r>
    <n v="2101"/>
    <x v="476"/>
    <d v="2022-10-15T00:00:00"/>
    <x v="2"/>
    <n v="5"/>
    <n v="1000"/>
    <n v="5000"/>
  </r>
  <r>
    <n v="2876"/>
    <x v="477"/>
    <d v="2022-03-16T00:00:00"/>
    <x v="2"/>
    <n v="5"/>
    <n v="1000"/>
    <n v="5000"/>
  </r>
  <r>
    <n v="1754"/>
    <x v="477"/>
    <d v="2022-11-09T00:00:00"/>
    <x v="0"/>
    <n v="2"/>
    <n v="600"/>
    <n v="1200"/>
  </r>
  <r>
    <n v="1639"/>
    <x v="477"/>
    <d v="2022-12-03T00:00:00"/>
    <x v="0"/>
    <n v="5"/>
    <n v="600"/>
    <n v="3000"/>
  </r>
  <r>
    <n v="2332"/>
    <x v="478"/>
    <d v="2022-07-10T00:00:00"/>
    <x v="2"/>
    <n v="1"/>
    <n v="1000"/>
    <n v="1000"/>
  </r>
  <r>
    <n v="3111"/>
    <x v="478"/>
    <d v="2022-08-31T00:00:00"/>
    <x v="4"/>
    <n v="4"/>
    <n v="150"/>
    <n v="600"/>
  </r>
  <r>
    <n v="1127"/>
    <x v="478"/>
    <d v="2022-05-15T00:00:00"/>
    <x v="3"/>
    <n v="4"/>
    <n v="400"/>
    <n v="1600"/>
  </r>
  <r>
    <n v="3058"/>
    <x v="478"/>
    <d v="2022-01-27T00:00:00"/>
    <x v="0"/>
    <n v="5"/>
    <n v="600"/>
    <n v="3000"/>
  </r>
  <r>
    <n v="2844"/>
    <x v="478"/>
    <d v="2022-10-04T00:00:00"/>
    <x v="3"/>
    <n v="1"/>
    <n v="400"/>
    <n v="400"/>
  </r>
  <r>
    <n v="2849"/>
    <x v="478"/>
    <d v="2022-04-14T00:00:00"/>
    <x v="2"/>
    <n v="4"/>
    <n v="1000"/>
    <n v="4000"/>
  </r>
  <r>
    <n v="1394"/>
    <x v="479"/>
    <d v="2022-08-26T00:00:00"/>
    <x v="4"/>
    <n v="5"/>
    <n v="150"/>
    <n v="750"/>
  </r>
  <r>
    <n v="2720"/>
    <x v="479"/>
    <d v="2022-10-21T00:00:00"/>
    <x v="0"/>
    <n v="1"/>
    <n v="600"/>
    <n v="600"/>
  </r>
  <r>
    <n v="2199"/>
    <x v="479"/>
    <d v="2022-12-12T00:00:00"/>
    <x v="4"/>
    <n v="5"/>
    <n v="150"/>
    <n v="750"/>
  </r>
  <r>
    <n v="1721"/>
    <x v="479"/>
    <d v="2022-09-10T00:00:00"/>
    <x v="2"/>
    <n v="2"/>
    <n v="1000"/>
    <n v="2000"/>
  </r>
  <r>
    <n v="2083"/>
    <x v="479"/>
    <d v="2022-06-04T00:00:00"/>
    <x v="3"/>
    <n v="3"/>
    <n v="400"/>
    <n v="1200"/>
  </r>
  <r>
    <n v="2568"/>
    <x v="480"/>
    <d v="2022-08-21T00:00:00"/>
    <x v="2"/>
    <n v="1"/>
    <n v="1000"/>
    <n v="1000"/>
  </r>
  <r>
    <n v="1821"/>
    <x v="480"/>
    <d v="2022-04-07T00:00:00"/>
    <x v="4"/>
    <n v="3"/>
    <n v="150"/>
    <n v="450"/>
  </r>
  <r>
    <n v="3238"/>
    <x v="480"/>
    <d v="2022-07-23T00:00:00"/>
    <x v="5"/>
    <n v="2"/>
    <n v="1500"/>
    <n v="3000"/>
  </r>
  <r>
    <n v="3448"/>
    <x v="480"/>
    <d v="2022-01-13T00:00:00"/>
    <x v="4"/>
    <n v="4"/>
    <n v="150"/>
    <n v="600"/>
  </r>
  <r>
    <n v="2257"/>
    <x v="480"/>
    <d v="2022-03-22T00:00:00"/>
    <x v="4"/>
    <n v="5"/>
    <n v="150"/>
    <n v="750"/>
  </r>
  <r>
    <n v="1724"/>
    <x v="480"/>
    <d v="2022-09-30T00:00:00"/>
    <x v="1"/>
    <n v="4"/>
    <n v="500"/>
    <n v="2000"/>
  </r>
  <r>
    <n v="1933"/>
    <x v="480"/>
    <d v="2022-01-27T00:00:00"/>
    <x v="0"/>
    <n v="3"/>
    <n v="600"/>
    <n v="1800"/>
  </r>
  <r>
    <n v="1224"/>
    <x v="480"/>
    <d v="2022-01-30T00:00:00"/>
    <x v="3"/>
    <n v="4"/>
    <n v="400"/>
    <n v="1600"/>
  </r>
  <r>
    <n v="2489"/>
    <x v="481"/>
    <d v="2022-12-31T00:00:00"/>
    <x v="5"/>
    <n v="2"/>
    <n v="1500"/>
    <n v="3000"/>
  </r>
  <r>
    <n v="2531"/>
    <x v="481"/>
    <d v="2022-06-05T00:00:00"/>
    <x v="3"/>
    <n v="1"/>
    <n v="400"/>
    <n v="400"/>
  </r>
  <r>
    <n v="3118"/>
    <x v="481"/>
    <d v="2022-08-16T00:00:00"/>
    <x v="5"/>
    <n v="4"/>
    <n v="1500"/>
    <n v="6000"/>
  </r>
  <r>
    <n v="1910"/>
    <x v="481"/>
    <d v="2022-04-06T00:00:00"/>
    <x v="3"/>
    <n v="2"/>
    <n v="400"/>
    <n v="800"/>
  </r>
  <r>
    <n v="1495"/>
    <x v="481"/>
    <d v="2022-05-20T00:00:00"/>
    <x v="0"/>
    <n v="2"/>
    <n v="600"/>
    <n v="1200"/>
  </r>
  <r>
    <n v="1882"/>
    <x v="481"/>
    <d v="2022-10-01T00:00:00"/>
    <x v="5"/>
    <n v="1"/>
    <n v="1500"/>
    <n v="1500"/>
  </r>
  <r>
    <n v="1925"/>
    <x v="481"/>
    <d v="2022-03-05T00:00:00"/>
    <x v="3"/>
    <n v="5"/>
    <n v="400"/>
    <n v="2000"/>
  </r>
  <r>
    <n v="2753"/>
    <x v="482"/>
    <d v="2022-03-18T00:00:00"/>
    <x v="2"/>
    <n v="3"/>
    <n v="1000"/>
    <n v="3000"/>
  </r>
  <r>
    <n v="2495"/>
    <x v="482"/>
    <d v="2022-11-20T00:00:00"/>
    <x v="2"/>
    <n v="5"/>
    <n v="1000"/>
    <n v="5000"/>
  </r>
  <r>
    <n v="2455"/>
    <x v="483"/>
    <d v="2022-12-07T00:00:00"/>
    <x v="0"/>
    <n v="1"/>
    <n v="600"/>
    <n v="600"/>
  </r>
  <r>
    <n v="2864"/>
    <x v="483"/>
    <d v="2022-02-19T00:00:00"/>
    <x v="1"/>
    <n v="2"/>
    <n v="500"/>
    <n v="1000"/>
  </r>
  <r>
    <n v="2416"/>
    <x v="483"/>
    <d v="2022-09-26T00:00:00"/>
    <x v="1"/>
    <n v="3"/>
    <n v="500"/>
    <n v="1500"/>
  </r>
  <r>
    <n v="1853"/>
    <x v="483"/>
    <d v="2022-07-24T00:00:00"/>
    <x v="0"/>
    <n v="2"/>
    <n v="600"/>
    <n v="1200"/>
  </r>
  <r>
    <n v="2703"/>
    <x v="483"/>
    <d v="2022-04-06T00:00:00"/>
    <x v="3"/>
    <n v="1"/>
    <n v="400"/>
    <n v="400"/>
  </r>
  <r>
    <n v="2795"/>
    <x v="483"/>
    <d v="2022-01-25T00:00:00"/>
    <x v="2"/>
    <n v="2"/>
    <n v="1000"/>
    <n v="2000"/>
  </r>
  <r>
    <n v="1685"/>
    <x v="484"/>
    <d v="2022-12-18T00:00:00"/>
    <x v="0"/>
    <n v="3"/>
    <n v="600"/>
    <n v="1800"/>
  </r>
  <r>
    <n v="3399"/>
    <x v="484"/>
    <d v="2022-08-19T00:00:00"/>
    <x v="4"/>
    <n v="5"/>
    <n v="150"/>
    <n v="750"/>
  </r>
  <r>
    <n v="2500"/>
    <x v="484"/>
    <d v="2022-12-08T00:00:00"/>
    <x v="0"/>
    <n v="4"/>
    <n v="600"/>
    <n v="2400"/>
  </r>
  <r>
    <n v="3173"/>
    <x v="484"/>
    <d v="2022-07-22T00:00:00"/>
    <x v="5"/>
    <n v="3"/>
    <n v="1500"/>
    <n v="4500"/>
  </r>
  <r>
    <n v="2879"/>
    <x v="484"/>
    <d v="2022-05-08T00:00:00"/>
    <x v="3"/>
    <n v="3"/>
    <n v="400"/>
    <n v="1200"/>
  </r>
  <r>
    <n v="2006"/>
    <x v="485"/>
    <d v="2022-07-03T00:00:00"/>
    <x v="3"/>
    <n v="5"/>
    <n v="400"/>
    <n v="2000"/>
  </r>
  <r>
    <n v="3336"/>
    <x v="486"/>
    <d v="2022-05-07T00:00:00"/>
    <x v="0"/>
    <n v="4"/>
    <n v="600"/>
    <n v="2400"/>
  </r>
  <r>
    <n v="2806"/>
    <x v="487"/>
    <d v="2022-06-10T00:00:00"/>
    <x v="1"/>
    <n v="2"/>
    <n v="500"/>
    <n v="1000"/>
  </r>
  <r>
    <n v="1465"/>
    <x v="488"/>
    <d v="2022-03-15T00:00:00"/>
    <x v="0"/>
    <n v="5"/>
    <n v="600"/>
    <n v="3000"/>
  </r>
  <r>
    <n v="3120"/>
    <x v="488"/>
    <d v="2022-07-02T00:00:00"/>
    <x v="5"/>
    <n v="1"/>
    <n v="1500"/>
    <n v="1500"/>
  </r>
  <r>
    <n v="1442"/>
    <x v="488"/>
    <d v="2022-08-30T00:00:00"/>
    <x v="0"/>
    <n v="1"/>
    <n v="600"/>
    <n v="600"/>
  </r>
  <r>
    <n v="2515"/>
    <x v="488"/>
    <d v="2022-12-09T00:00:00"/>
    <x v="1"/>
    <n v="3"/>
    <n v="500"/>
    <n v="1500"/>
  </r>
  <r>
    <n v="1302"/>
    <x v="488"/>
    <d v="2022-02-20T00:00:00"/>
    <x v="0"/>
    <n v="3"/>
    <n v="600"/>
    <n v="1800"/>
  </r>
  <r>
    <n v="2660"/>
    <x v="488"/>
    <d v="2022-08-26T00:00:00"/>
    <x v="3"/>
    <n v="1"/>
    <n v="400"/>
    <n v="400"/>
  </r>
  <r>
    <n v="1714"/>
    <x v="489"/>
    <d v="2022-12-25T00:00:00"/>
    <x v="4"/>
    <n v="1"/>
    <n v="150"/>
    <n v="150"/>
  </r>
  <r>
    <n v="2200"/>
    <x v="489"/>
    <d v="2022-01-08T00:00:00"/>
    <x v="0"/>
    <n v="5"/>
    <n v="600"/>
    <n v="3000"/>
  </r>
  <r>
    <n v="1870"/>
    <x v="489"/>
    <d v="2022-04-07T00:00:00"/>
    <x v="4"/>
    <n v="2"/>
    <n v="150"/>
    <n v="300"/>
  </r>
  <r>
    <n v="1410"/>
    <x v="489"/>
    <d v="2022-08-27T00:00:00"/>
    <x v="2"/>
    <n v="3"/>
    <n v="1000"/>
    <n v="3000"/>
  </r>
  <r>
    <n v="2871"/>
    <x v="489"/>
    <d v="2022-06-24T00:00:00"/>
    <x v="0"/>
    <n v="5"/>
    <n v="600"/>
    <n v="3000"/>
  </r>
  <r>
    <n v="1989"/>
    <x v="489"/>
    <d v="2022-07-14T00:00:00"/>
    <x v="1"/>
    <n v="1"/>
    <n v="500"/>
    <n v="500"/>
  </r>
  <r>
    <n v="2029"/>
    <x v="489"/>
    <d v="2022-07-20T00:00:00"/>
    <x v="5"/>
    <n v="3"/>
    <n v="1500"/>
    <n v="4500"/>
  </r>
  <r>
    <n v="1143"/>
    <x v="489"/>
    <d v="2022-01-12T00:00:00"/>
    <x v="5"/>
    <n v="5"/>
    <n v="1500"/>
    <n v="7500"/>
  </r>
  <r>
    <n v="1547"/>
    <x v="489"/>
    <d v="2022-09-16T00:00:00"/>
    <x v="2"/>
    <n v="1"/>
    <n v="1000"/>
    <n v="1000"/>
  </r>
  <r>
    <n v="3096"/>
    <x v="490"/>
    <d v="2022-04-12T00:00:00"/>
    <x v="2"/>
    <n v="1"/>
    <n v="1000"/>
    <n v="1000"/>
  </r>
  <r>
    <n v="2019"/>
    <x v="490"/>
    <d v="2022-12-23T00:00:00"/>
    <x v="3"/>
    <n v="2"/>
    <n v="400"/>
    <n v="800"/>
  </r>
  <r>
    <n v="2784"/>
    <x v="491"/>
    <d v="2022-08-22T00:00:00"/>
    <x v="0"/>
    <n v="2"/>
    <n v="600"/>
    <n v="1200"/>
  </r>
  <r>
    <n v="3390"/>
    <x v="491"/>
    <d v="2022-05-17T00:00:00"/>
    <x v="0"/>
    <n v="2"/>
    <n v="600"/>
    <n v="1200"/>
  </r>
  <r>
    <n v="3251"/>
    <x v="491"/>
    <d v="2022-08-13T00:00:00"/>
    <x v="2"/>
    <n v="4"/>
    <n v="1000"/>
    <n v="4000"/>
  </r>
  <r>
    <n v="2048"/>
    <x v="491"/>
    <d v="2022-06-07T00:00:00"/>
    <x v="2"/>
    <n v="5"/>
    <n v="1000"/>
    <n v="5000"/>
  </r>
  <r>
    <n v="2256"/>
    <x v="492"/>
    <d v="2022-08-01T00:00:00"/>
    <x v="4"/>
    <n v="3"/>
    <n v="150"/>
    <n v="450"/>
  </r>
  <r>
    <n v="2481"/>
    <x v="492"/>
    <d v="2022-06-16T00:00:00"/>
    <x v="0"/>
    <n v="1"/>
    <n v="600"/>
    <n v="600"/>
  </r>
  <r>
    <n v="3103"/>
    <x v="492"/>
    <d v="2022-12-28T00:00:00"/>
    <x v="1"/>
    <n v="1"/>
    <n v="500"/>
    <n v="500"/>
  </r>
  <r>
    <n v="1029"/>
    <x v="492"/>
    <d v="2022-11-01T00:00:00"/>
    <x v="5"/>
    <n v="2"/>
    <n v="1500"/>
    <n v="3000"/>
  </r>
  <r>
    <n v="1831"/>
    <x v="492"/>
    <d v="2022-01-02T00:00:00"/>
    <x v="3"/>
    <n v="4"/>
    <n v="400"/>
    <n v="1600"/>
  </r>
  <r>
    <n v="2572"/>
    <x v="492"/>
    <d v="2022-11-05T00:00:00"/>
    <x v="2"/>
    <n v="1"/>
    <n v="1000"/>
    <n v="1000"/>
  </r>
  <r>
    <n v="2165"/>
    <x v="492"/>
    <d v="2022-11-30T00:00:00"/>
    <x v="4"/>
    <n v="1"/>
    <n v="150"/>
    <n v="150"/>
  </r>
  <r>
    <n v="1087"/>
    <x v="493"/>
    <d v="2022-04-03T00:00:00"/>
    <x v="5"/>
    <n v="4"/>
    <n v="1500"/>
    <n v="6000"/>
  </r>
  <r>
    <n v="1574"/>
    <x v="493"/>
    <d v="2022-02-28T00:00:00"/>
    <x v="1"/>
    <n v="2"/>
    <n v="500"/>
    <n v="1000"/>
  </r>
  <r>
    <n v="1438"/>
    <x v="493"/>
    <d v="2022-09-14T00:00:00"/>
    <x v="2"/>
    <n v="2"/>
    <n v="1000"/>
    <n v="2000"/>
  </r>
  <r>
    <n v="2540"/>
    <x v="493"/>
    <d v="2022-05-27T00:00:00"/>
    <x v="3"/>
    <n v="5"/>
    <n v="400"/>
    <n v="2000"/>
  </r>
  <r>
    <n v="2606"/>
    <x v="493"/>
    <d v="2022-12-15T00:00:00"/>
    <x v="4"/>
    <n v="5"/>
    <n v="150"/>
    <n v="750"/>
  </r>
  <r>
    <n v="1641"/>
    <x v="494"/>
    <d v="2022-07-26T00:00:00"/>
    <x v="4"/>
    <n v="4"/>
    <n v="150"/>
    <n v="600"/>
  </r>
  <r>
    <n v="3459"/>
    <x v="494"/>
    <d v="2022-05-03T00:00:00"/>
    <x v="2"/>
    <n v="2"/>
    <n v="1000"/>
    <n v="2000"/>
  </r>
  <r>
    <n v="3081"/>
    <x v="494"/>
    <d v="2022-08-29T00:00:00"/>
    <x v="4"/>
    <n v="1"/>
    <n v="150"/>
    <n v="150"/>
  </r>
  <r>
    <n v="1998"/>
    <x v="494"/>
    <d v="2022-12-20T00:00:00"/>
    <x v="5"/>
    <n v="5"/>
    <n v="1500"/>
    <n v="7500"/>
  </r>
  <r>
    <n v="1780"/>
    <x v="494"/>
    <d v="2022-02-10T00:00:00"/>
    <x v="3"/>
    <n v="3"/>
    <n v="400"/>
    <n v="1200"/>
  </r>
  <r>
    <n v="3039"/>
    <x v="495"/>
    <d v="2022-11-09T00:00:00"/>
    <x v="1"/>
    <n v="4"/>
    <n v="500"/>
    <n v="2000"/>
  </r>
  <r>
    <n v="1158"/>
    <x v="495"/>
    <d v="2022-12-02T00:00:00"/>
    <x v="0"/>
    <n v="2"/>
    <n v="600"/>
    <n v="1200"/>
  </r>
  <r>
    <n v="2121"/>
    <x v="495"/>
    <d v="2022-09-06T00:00:00"/>
    <x v="0"/>
    <n v="5"/>
    <n v="600"/>
    <n v="3000"/>
  </r>
  <r>
    <n v="1176"/>
    <x v="495"/>
    <d v="2022-06-02T00:00:00"/>
    <x v="1"/>
    <n v="1"/>
    <n v="500"/>
    <n v="500"/>
  </r>
  <r>
    <n v="1614"/>
    <x v="495"/>
    <d v="2022-04-09T00:00:00"/>
    <x v="1"/>
    <n v="3"/>
    <n v="500"/>
    <n v="1500"/>
  </r>
  <r>
    <n v="2418"/>
    <x v="495"/>
    <d v="2022-08-13T00:00:00"/>
    <x v="1"/>
    <n v="1"/>
    <n v="500"/>
    <n v="500"/>
  </r>
  <r>
    <n v="1208"/>
    <x v="495"/>
    <d v="2022-01-26T00:00:00"/>
    <x v="1"/>
    <n v="3"/>
    <n v="500"/>
    <n v="1500"/>
  </r>
  <r>
    <n v="3345"/>
    <x v="496"/>
    <d v="2022-08-30T00:00:00"/>
    <x v="1"/>
    <n v="3"/>
    <n v="500"/>
    <n v="1500"/>
  </r>
  <r>
    <n v="3451"/>
    <x v="496"/>
    <d v="2022-10-11T00:00:00"/>
    <x v="0"/>
    <n v="4"/>
    <n v="600"/>
    <n v="2400"/>
  </r>
  <r>
    <n v="2198"/>
    <x v="496"/>
    <d v="2022-05-11T00:00:00"/>
    <x v="0"/>
    <n v="4"/>
    <n v="600"/>
    <n v="2400"/>
  </r>
  <r>
    <n v="2328"/>
    <x v="496"/>
    <d v="2022-01-02T00:00:00"/>
    <x v="2"/>
    <n v="4"/>
    <n v="1000"/>
    <n v="4000"/>
  </r>
  <r>
    <n v="3140"/>
    <x v="496"/>
    <d v="2022-01-24T00:00:00"/>
    <x v="0"/>
    <n v="2"/>
    <n v="600"/>
    <n v="1200"/>
  </r>
  <r>
    <n v="2642"/>
    <x v="496"/>
    <d v="2022-07-23T00:00:00"/>
    <x v="3"/>
    <n v="4"/>
    <n v="400"/>
    <n v="1600"/>
  </r>
  <r>
    <n v="2615"/>
    <x v="496"/>
    <d v="2022-01-22T00:00:00"/>
    <x v="2"/>
    <n v="3"/>
    <n v="1000"/>
    <n v="3000"/>
  </r>
  <r>
    <n v="1202"/>
    <x v="496"/>
    <d v="2022-11-09T00:00:00"/>
    <x v="4"/>
    <n v="3"/>
    <n v="150"/>
    <n v="450"/>
  </r>
  <r>
    <n v="2883"/>
    <x v="496"/>
    <d v="2022-08-29T00:00:00"/>
    <x v="0"/>
    <n v="4"/>
    <n v="600"/>
    <n v="2400"/>
  </r>
  <r>
    <n v="3220"/>
    <x v="496"/>
    <d v="2022-07-24T00:00:00"/>
    <x v="0"/>
    <n v="2"/>
    <n v="600"/>
    <n v="1200"/>
  </r>
  <r>
    <n v="1264"/>
    <x v="497"/>
    <d v="2022-07-25T00:00:00"/>
    <x v="5"/>
    <n v="3"/>
    <n v="1500"/>
    <n v="4500"/>
  </r>
  <r>
    <n v="1232"/>
    <x v="497"/>
    <d v="2022-05-25T00:00:00"/>
    <x v="1"/>
    <n v="5"/>
    <n v="500"/>
    <n v="2500"/>
  </r>
  <r>
    <n v="2266"/>
    <x v="497"/>
    <d v="2022-01-21T00:00:00"/>
    <x v="5"/>
    <n v="2"/>
    <n v="1500"/>
    <n v="3000"/>
  </r>
  <r>
    <n v="2169"/>
    <x v="497"/>
    <d v="2022-06-23T00:00:00"/>
    <x v="0"/>
    <n v="4"/>
    <n v="600"/>
    <n v="2400"/>
  </r>
  <r>
    <n v="2007"/>
    <x v="498"/>
    <d v="2022-09-23T00:00:00"/>
    <x v="5"/>
    <n v="1"/>
    <n v="1500"/>
    <n v="1500"/>
  </r>
  <r>
    <n v="1008"/>
    <x v="498"/>
    <d v="2022-07-24T00:00:00"/>
    <x v="4"/>
    <n v="3"/>
    <n v="150"/>
    <n v="450"/>
  </r>
  <r>
    <n v="2659"/>
    <x v="498"/>
    <d v="2022-10-30T00:00:00"/>
    <x v="0"/>
    <n v="1"/>
    <n v="600"/>
    <n v="600"/>
  </r>
  <r>
    <n v="1975"/>
    <x v="498"/>
    <d v="2022-05-13T00:00:00"/>
    <x v="5"/>
    <n v="2"/>
    <n v="1500"/>
    <n v="3000"/>
  </r>
  <r>
    <n v="1362"/>
    <x v="498"/>
    <d v="2022-09-07T00:00:00"/>
    <x v="5"/>
    <n v="3"/>
    <n v="1500"/>
    <n v="4500"/>
  </r>
  <r>
    <n v="2549"/>
    <x v="498"/>
    <d v="2022-04-04T00:00:00"/>
    <x v="1"/>
    <n v="4"/>
    <n v="500"/>
    <n v="2000"/>
  </r>
  <r>
    <n v="3165"/>
    <x v="498"/>
    <d v="2022-07-31T00:00:00"/>
    <x v="3"/>
    <n v="4"/>
    <n v="400"/>
    <n v="1600"/>
  </r>
  <r>
    <n v="2930"/>
    <x v="499"/>
    <d v="2022-09-23T00:00:00"/>
    <x v="2"/>
    <n v="3"/>
    <n v="1000"/>
    <n v="3000"/>
  </r>
  <r>
    <n v="1931"/>
    <x v="499"/>
    <d v="2022-01-24T00:00:00"/>
    <x v="5"/>
    <n v="3"/>
    <n v="1500"/>
    <n v="4500"/>
  </r>
  <r>
    <n v="2180"/>
    <x v="500"/>
    <d v="2022-06-30T00:00:00"/>
    <x v="5"/>
    <n v="4"/>
    <n v="1500"/>
    <n v="6000"/>
  </r>
  <r>
    <n v="1048"/>
    <x v="501"/>
    <d v="2022-02-07T00:00:00"/>
    <x v="0"/>
    <n v="3"/>
    <n v="600"/>
    <n v="1800"/>
  </r>
  <r>
    <n v="2669"/>
    <x v="501"/>
    <d v="2022-08-08T00:00:00"/>
    <x v="3"/>
    <n v="3"/>
    <n v="400"/>
    <n v="1200"/>
  </r>
  <r>
    <n v="1705"/>
    <x v="501"/>
    <d v="2022-11-29T00:00:00"/>
    <x v="2"/>
    <n v="4"/>
    <n v="1000"/>
    <n v="4000"/>
  </r>
  <r>
    <n v="1842"/>
    <x v="501"/>
    <d v="2022-10-19T00:00:00"/>
    <x v="0"/>
    <n v="5"/>
    <n v="600"/>
    <n v="3000"/>
  </r>
  <r>
    <n v="1133"/>
    <x v="501"/>
    <d v="2022-04-12T00:00:00"/>
    <x v="1"/>
    <n v="2"/>
    <n v="500"/>
    <n v="1000"/>
  </r>
  <r>
    <n v="1283"/>
    <x v="502"/>
    <d v="2022-03-21T00:00:00"/>
    <x v="5"/>
    <n v="1"/>
    <n v="1500"/>
    <n v="1500"/>
  </r>
  <r>
    <n v="1340"/>
    <x v="502"/>
    <d v="2022-09-16T00:00:00"/>
    <x v="4"/>
    <n v="4"/>
    <n v="150"/>
    <n v="600"/>
  </r>
  <r>
    <n v="1336"/>
    <x v="502"/>
    <d v="2022-12-15T00:00:00"/>
    <x v="1"/>
    <n v="5"/>
    <n v="500"/>
    <n v="2500"/>
  </r>
  <r>
    <n v="3343"/>
    <x v="502"/>
    <d v="2022-08-29T00:00:00"/>
    <x v="1"/>
    <n v="1"/>
    <n v="500"/>
    <n v="500"/>
  </r>
  <r>
    <n v="2822"/>
    <x v="502"/>
    <d v="2022-03-27T00:00:00"/>
    <x v="4"/>
    <n v="5"/>
    <n v="150"/>
    <n v="750"/>
  </r>
  <r>
    <n v="1408"/>
    <x v="502"/>
    <d v="2022-01-31T00:00:00"/>
    <x v="1"/>
    <n v="5"/>
    <n v="500"/>
    <n v="2500"/>
  </r>
  <r>
    <n v="3080"/>
    <x v="503"/>
    <d v="2022-12-18T00:00:00"/>
    <x v="0"/>
    <n v="3"/>
    <n v="600"/>
    <n v="1800"/>
  </r>
  <r>
    <n v="3050"/>
    <x v="503"/>
    <d v="2022-03-31T00:00:00"/>
    <x v="2"/>
    <n v="2"/>
    <n v="1000"/>
    <n v="2000"/>
  </r>
  <r>
    <n v="3182"/>
    <x v="503"/>
    <d v="2022-02-28T00:00:00"/>
    <x v="3"/>
    <n v="1"/>
    <n v="400"/>
    <n v="400"/>
  </r>
  <r>
    <n v="1099"/>
    <x v="504"/>
    <d v="2022-07-23T00:00:00"/>
    <x v="4"/>
    <n v="4"/>
    <n v="150"/>
    <n v="600"/>
  </r>
  <r>
    <n v="2914"/>
    <x v="504"/>
    <d v="2022-09-15T00:00:00"/>
    <x v="4"/>
    <n v="3"/>
    <n v="150"/>
    <n v="450"/>
  </r>
  <r>
    <n v="2893"/>
    <x v="504"/>
    <d v="2022-03-28T00:00:00"/>
    <x v="5"/>
    <n v="5"/>
    <n v="1500"/>
    <n v="7500"/>
  </r>
  <r>
    <n v="2470"/>
    <x v="504"/>
    <d v="2022-03-29T00:00:00"/>
    <x v="0"/>
    <n v="4"/>
    <n v="600"/>
    <n v="2400"/>
  </r>
  <r>
    <n v="2123"/>
    <x v="505"/>
    <d v="2022-08-28T00:00:00"/>
    <x v="2"/>
    <n v="1"/>
    <n v="1000"/>
    <n v="1000"/>
  </r>
  <r>
    <n v="1886"/>
    <x v="505"/>
    <d v="2022-06-18T00:00:00"/>
    <x v="0"/>
    <n v="4"/>
    <n v="600"/>
    <n v="2400"/>
  </r>
  <r>
    <n v="2456"/>
    <x v="505"/>
    <d v="2022-07-31T00:00:00"/>
    <x v="2"/>
    <n v="4"/>
    <n v="1000"/>
    <n v="4000"/>
  </r>
  <r>
    <n v="1226"/>
    <x v="506"/>
    <d v="2022-10-01T00:00:00"/>
    <x v="4"/>
    <n v="2"/>
    <n v="150"/>
    <n v="300"/>
  </r>
  <r>
    <n v="1071"/>
    <x v="506"/>
    <d v="2022-11-21T00:00:00"/>
    <x v="3"/>
    <n v="3"/>
    <n v="400"/>
    <n v="1200"/>
  </r>
  <r>
    <n v="2153"/>
    <x v="506"/>
    <d v="2022-05-18T00:00:00"/>
    <x v="5"/>
    <n v="1"/>
    <n v="1500"/>
    <n v="1500"/>
  </r>
  <r>
    <n v="2028"/>
    <x v="506"/>
    <d v="2022-07-12T00:00:00"/>
    <x v="0"/>
    <n v="3"/>
    <n v="600"/>
    <n v="1800"/>
  </r>
  <r>
    <n v="3161"/>
    <x v="507"/>
    <d v="2022-03-31T00:00:00"/>
    <x v="4"/>
    <n v="3"/>
    <n v="150"/>
    <n v="450"/>
  </r>
  <r>
    <n v="1609"/>
    <x v="507"/>
    <d v="2022-04-12T00:00:00"/>
    <x v="3"/>
    <n v="5"/>
    <n v="400"/>
    <n v="2000"/>
  </r>
  <r>
    <n v="1343"/>
    <x v="507"/>
    <d v="2022-05-26T00:00:00"/>
    <x v="2"/>
    <n v="3"/>
    <n v="1000"/>
    <n v="3000"/>
  </r>
  <r>
    <n v="1797"/>
    <x v="507"/>
    <d v="2022-03-11T00:00:00"/>
    <x v="1"/>
    <n v="3"/>
    <n v="500"/>
    <n v="1500"/>
  </r>
  <r>
    <n v="2349"/>
    <x v="508"/>
    <d v="2022-04-22T00:00:00"/>
    <x v="1"/>
    <n v="3"/>
    <n v="500"/>
    <n v="1500"/>
  </r>
  <r>
    <n v="3495"/>
    <x v="508"/>
    <d v="2022-05-13T00:00:00"/>
    <x v="1"/>
    <n v="3"/>
    <n v="500"/>
    <n v="1500"/>
  </r>
  <r>
    <n v="2679"/>
    <x v="508"/>
    <d v="2022-05-06T00:00:00"/>
    <x v="2"/>
    <n v="1"/>
    <n v="1000"/>
    <n v="1000"/>
  </r>
  <r>
    <n v="1722"/>
    <x v="509"/>
    <d v="2022-11-30T00:00:00"/>
    <x v="5"/>
    <n v="1"/>
    <n v="1500"/>
    <n v="1500"/>
  </r>
  <r>
    <n v="2427"/>
    <x v="509"/>
    <d v="2022-10-08T00:00:00"/>
    <x v="1"/>
    <n v="3"/>
    <n v="500"/>
    <n v="1500"/>
  </r>
  <r>
    <n v="2739"/>
    <x v="509"/>
    <d v="2022-06-24T00:00:00"/>
    <x v="3"/>
    <n v="4"/>
    <n v="400"/>
    <n v="1600"/>
  </r>
  <r>
    <n v="1926"/>
    <x v="509"/>
    <d v="2022-03-28T00:00:00"/>
    <x v="3"/>
    <n v="5"/>
    <n v="400"/>
    <n v="2000"/>
  </r>
  <r>
    <n v="3384"/>
    <x v="510"/>
    <d v="2022-05-30T00:00:00"/>
    <x v="5"/>
    <n v="5"/>
    <n v="1500"/>
    <n v="7500"/>
  </r>
  <r>
    <n v="3415"/>
    <x v="510"/>
    <d v="2022-09-14T00:00:00"/>
    <x v="2"/>
    <n v="2"/>
    <n v="1000"/>
    <n v="2000"/>
  </r>
  <r>
    <n v="3106"/>
    <x v="510"/>
    <d v="2022-12-09T00:00:00"/>
    <x v="4"/>
    <n v="1"/>
    <n v="150"/>
    <n v="150"/>
  </r>
  <r>
    <n v="2939"/>
    <x v="510"/>
    <d v="2022-06-24T00:00:00"/>
    <x v="4"/>
    <n v="1"/>
    <n v="150"/>
    <n v="150"/>
  </r>
  <r>
    <n v="2847"/>
    <x v="510"/>
    <d v="2022-03-13T00:00:00"/>
    <x v="3"/>
    <n v="2"/>
    <n v="400"/>
    <n v="800"/>
  </r>
  <r>
    <n v="1409"/>
    <x v="511"/>
    <d v="2022-08-18T00:00:00"/>
    <x v="1"/>
    <n v="4"/>
    <n v="500"/>
    <n v="2000"/>
  </r>
  <r>
    <n v="1687"/>
    <x v="511"/>
    <d v="2022-05-25T00:00:00"/>
    <x v="1"/>
    <n v="2"/>
    <n v="500"/>
    <n v="1000"/>
  </r>
  <r>
    <n v="2095"/>
    <x v="511"/>
    <d v="2022-09-11T00:00:00"/>
    <x v="4"/>
    <n v="1"/>
    <n v="150"/>
    <n v="150"/>
  </r>
  <r>
    <n v="1512"/>
    <x v="511"/>
    <d v="2022-06-26T00:00:00"/>
    <x v="2"/>
    <n v="4"/>
    <n v="1000"/>
    <n v="4000"/>
  </r>
  <r>
    <n v="2754"/>
    <x v="511"/>
    <d v="2022-06-26T00:00:00"/>
    <x v="2"/>
    <n v="1"/>
    <n v="1000"/>
    <n v="1000"/>
  </r>
  <r>
    <n v="2978"/>
    <x v="511"/>
    <d v="2022-10-02T00:00:00"/>
    <x v="0"/>
    <n v="1"/>
    <n v="600"/>
    <n v="600"/>
  </r>
  <r>
    <n v="2324"/>
    <x v="511"/>
    <d v="2022-09-02T00:00:00"/>
    <x v="5"/>
    <n v="1"/>
    <n v="1500"/>
    <n v="1500"/>
  </r>
  <r>
    <n v="1440"/>
    <x v="512"/>
    <d v="2022-11-28T00:00:00"/>
    <x v="2"/>
    <n v="3"/>
    <n v="1000"/>
    <n v="3000"/>
  </r>
  <r>
    <n v="2127"/>
    <x v="512"/>
    <d v="2022-12-16T00:00:00"/>
    <x v="3"/>
    <n v="5"/>
    <n v="400"/>
    <n v="2000"/>
  </r>
  <r>
    <n v="1268"/>
    <x v="512"/>
    <d v="2022-05-19T00:00:00"/>
    <x v="1"/>
    <n v="2"/>
    <n v="500"/>
    <n v="1000"/>
  </r>
  <r>
    <n v="2732"/>
    <x v="512"/>
    <d v="2022-02-28T00:00:00"/>
    <x v="5"/>
    <n v="2"/>
    <n v="1500"/>
    <n v="3000"/>
  </r>
  <r>
    <n v="3292"/>
    <x v="513"/>
    <d v="2022-03-10T00:00:00"/>
    <x v="4"/>
    <n v="4"/>
    <n v="150"/>
    <n v="600"/>
  </r>
  <r>
    <n v="1944"/>
    <x v="513"/>
    <d v="2022-02-01T00:00:00"/>
    <x v="0"/>
    <n v="1"/>
    <n v="600"/>
    <n v="600"/>
  </r>
  <r>
    <n v="3125"/>
    <x v="513"/>
    <d v="2022-01-23T00:00:00"/>
    <x v="1"/>
    <n v="1"/>
    <n v="500"/>
    <n v="500"/>
  </r>
  <r>
    <n v="3361"/>
    <x v="513"/>
    <d v="2022-12-13T00:00:00"/>
    <x v="1"/>
    <n v="4"/>
    <n v="500"/>
    <n v="2000"/>
  </r>
  <r>
    <n v="2154"/>
    <x v="513"/>
    <d v="2022-11-08T00:00:00"/>
    <x v="1"/>
    <n v="1"/>
    <n v="500"/>
    <n v="500"/>
  </r>
  <r>
    <n v="3079"/>
    <x v="513"/>
    <d v="2022-12-12T00:00:00"/>
    <x v="2"/>
    <n v="5"/>
    <n v="1000"/>
    <n v="5000"/>
  </r>
  <r>
    <n v="2275"/>
    <x v="514"/>
    <d v="2022-05-21T00:00:00"/>
    <x v="5"/>
    <n v="4"/>
    <n v="1500"/>
    <n v="6000"/>
  </r>
  <r>
    <n v="2858"/>
    <x v="514"/>
    <d v="2022-08-06T00:00:00"/>
    <x v="1"/>
    <n v="2"/>
    <n v="500"/>
    <n v="1000"/>
  </r>
  <r>
    <n v="2421"/>
    <x v="514"/>
    <d v="2022-09-09T00:00:00"/>
    <x v="0"/>
    <n v="5"/>
    <n v="600"/>
    <n v="3000"/>
  </r>
  <r>
    <n v="1259"/>
    <x v="514"/>
    <d v="2022-03-12T00:00:00"/>
    <x v="0"/>
    <n v="2"/>
    <n v="600"/>
    <n v="1200"/>
  </r>
  <r>
    <n v="2244"/>
    <x v="514"/>
    <d v="2022-02-28T00:00:00"/>
    <x v="2"/>
    <n v="3"/>
    <n v="1000"/>
    <n v="3000"/>
  </r>
  <r>
    <n v="2138"/>
    <x v="514"/>
    <d v="2022-02-22T00:00:00"/>
    <x v="2"/>
    <n v="2"/>
    <n v="1000"/>
    <n v="2000"/>
  </r>
  <r>
    <n v="2294"/>
    <x v="515"/>
    <d v="2022-07-19T00:00:00"/>
    <x v="3"/>
    <n v="3"/>
    <n v="400"/>
    <n v="1200"/>
  </r>
  <r>
    <n v="3485"/>
    <x v="515"/>
    <d v="2022-06-19T00:00:00"/>
    <x v="0"/>
    <n v="1"/>
    <n v="600"/>
    <n v="600"/>
  </r>
  <r>
    <n v="3450"/>
    <x v="515"/>
    <d v="2022-01-07T00:00:00"/>
    <x v="5"/>
    <n v="2"/>
    <n v="1500"/>
    <n v="3000"/>
  </r>
  <r>
    <n v="1861"/>
    <x v="515"/>
    <d v="2022-05-09T00:00:00"/>
    <x v="2"/>
    <n v="1"/>
    <n v="1000"/>
    <n v="1000"/>
  </r>
  <r>
    <n v="3044"/>
    <x v="515"/>
    <d v="2022-08-12T00:00:00"/>
    <x v="4"/>
    <n v="5"/>
    <n v="150"/>
    <n v="750"/>
  </r>
  <r>
    <n v="1280"/>
    <x v="515"/>
    <d v="2022-05-01T00:00:00"/>
    <x v="2"/>
    <n v="5"/>
    <n v="1000"/>
    <n v="5000"/>
  </r>
  <r>
    <n v="2132"/>
    <x v="516"/>
    <d v="2022-08-19T00:00:00"/>
    <x v="5"/>
    <n v="1"/>
    <n v="1500"/>
    <n v="1500"/>
  </r>
  <r>
    <n v="1957"/>
    <x v="516"/>
    <d v="2022-06-15T00:00:00"/>
    <x v="1"/>
    <n v="4"/>
    <n v="500"/>
    <n v="2000"/>
  </r>
  <r>
    <n v="3269"/>
    <x v="516"/>
    <d v="2022-03-21T00:00:00"/>
    <x v="5"/>
    <n v="5"/>
    <n v="1500"/>
    <n v="7500"/>
  </r>
  <r>
    <n v="1533"/>
    <x v="516"/>
    <d v="2022-06-16T00:00:00"/>
    <x v="5"/>
    <n v="3"/>
    <n v="1500"/>
    <n v="4500"/>
  </r>
  <r>
    <n v="1706"/>
    <x v="516"/>
    <d v="2022-09-21T00:00:00"/>
    <x v="3"/>
    <n v="1"/>
    <n v="400"/>
    <n v="400"/>
  </r>
  <r>
    <n v="1880"/>
    <x v="516"/>
    <d v="2022-03-17T00:00:00"/>
    <x v="5"/>
    <n v="2"/>
    <n v="1500"/>
    <n v="3000"/>
  </r>
  <r>
    <n v="1577"/>
    <x v="517"/>
    <d v="2022-11-08T00:00:00"/>
    <x v="5"/>
    <n v="1"/>
    <n v="1500"/>
    <n v="1500"/>
  </r>
  <r>
    <n v="1426"/>
    <x v="517"/>
    <d v="2022-12-28T00:00:00"/>
    <x v="4"/>
    <n v="2"/>
    <n v="150"/>
    <n v="300"/>
  </r>
  <r>
    <n v="2202"/>
    <x v="518"/>
    <d v="2022-11-07T00:00:00"/>
    <x v="1"/>
    <n v="2"/>
    <n v="500"/>
    <n v="1000"/>
  </r>
  <r>
    <n v="3442"/>
    <x v="518"/>
    <d v="2022-01-14T00:00:00"/>
    <x v="2"/>
    <n v="5"/>
    <n v="1000"/>
    <n v="5000"/>
  </r>
  <r>
    <n v="2655"/>
    <x v="518"/>
    <d v="2022-02-02T00:00:00"/>
    <x v="5"/>
    <n v="2"/>
    <n v="1500"/>
    <n v="3000"/>
  </r>
  <r>
    <n v="2485"/>
    <x v="518"/>
    <d v="2022-02-28T00:00:00"/>
    <x v="0"/>
    <n v="2"/>
    <n v="600"/>
    <n v="1200"/>
  </r>
  <r>
    <n v="1917"/>
    <x v="519"/>
    <d v="2022-04-28T00:00:00"/>
    <x v="2"/>
    <n v="5"/>
    <n v="1000"/>
    <n v="5000"/>
  </r>
  <r>
    <n v="3375"/>
    <x v="519"/>
    <d v="2022-04-10T00:00:00"/>
    <x v="4"/>
    <n v="5"/>
    <n v="150"/>
    <n v="750"/>
  </r>
  <r>
    <n v="1745"/>
    <x v="519"/>
    <d v="2022-02-24T00:00:00"/>
    <x v="5"/>
    <n v="1"/>
    <n v="1500"/>
    <n v="1500"/>
  </r>
  <r>
    <n v="3329"/>
    <x v="519"/>
    <d v="2022-07-14T00:00:00"/>
    <x v="4"/>
    <n v="1"/>
    <n v="150"/>
    <n v="150"/>
  </r>
  <r>
    <n v="1633"/>
    <x v="519"/>
    <d v="2022-02-10T00:00:00"/>
    <x v="5"/>
    <n v="3"/>
    <n v="1500"/>
    <n v="4500"/>
  </r>
  <r>
    <n v="2409"/>
    <x v="519"/>
    <d v="2022-01-12T00:00:00"/>
    <x v="1"/>
    <n v="3"/>
    <n v="500"/>
    <n v="1500"/>
  </r>
  <r>
    <n v="3366"/>
    <x v="519"/>
    <d v="2022-01-14T00:00:00"/>
    <x v="1"/>
    <n v="4"/>
    <n v="500"/>
    <n v="2000"/>
  </r>
  <r>
    <n v="1141"/>
    <x v="519"/>
    <d v="2022-01-11T00:00:00"/>
    <x v="3"/>
    <n v="5"/>
    <n v="400"/>
    <n v="2000"/>
  </r>
  <r>
    <n v="1751"/>
    <x v="519"/>
    <d v="2022-12-08T00:00:00"/>
    <x v="4"/>
    <n v="3"/>
    <n v="150"/>
    <n v="450"/>
  </r>
  <r>
    <n v="3063"/>
    <x v="520"/>
    <d v="2022-06-14T00:00:00"/>
    <x v="1"/>
    <n v="4"/>
    <n v="500"/>
    <n v="2000"/>
  </r>
  <r>
    <n v="3151"/>
    <x v="520"/>
    <d v="2022-02-21T00:00:00"/>
    <x v="4"/>
    <n v="4"/>
    <n v="150"/>
    <n v="600"/>
  </r>
  <r>
    <n v="1716"/>
    <x v="520"/>
    <d v="2022-03-06T00:00:00"/>
    <x v="1"/>
    <n v="5"/>
    <n v="500"/>
    <n v="2500"/>
  </r>
  <r>
    <n v="2965"/>
    <x v="520"/>
    <d v="2022-04-30T00:00:00"/>
    <x v="4"/>
    <n v="3"/>
    <n v="150"/>
    <n v="450"/>
  </r>
  <r>
    <n v="2710"/>
    <x v="520"/>
    <d v="2022-04-05T00:00:00"/>
    <x v="2"/>
    <n v="4"/>
    <n v="1000"/>
    <n v="4000"/>
  </r>
  <r>
    <n v="2747"/>
    <x v="521"/>
    <d v="2022-07-05T00:00:00"/>
    <x v="5"/>
    <n v="2"/>
    <n v="1500"/>
    <n v="3000"/>
  </r>
  <r>
    <n v="1085"/>
    <x v="521"/>
    <d v="2022-06-18T00:00:00"/>
    <x v="5"/>
    <n v="3"/>
    <n v="1500"/>
    <n v="4500"/>
  </r>
  <r>
    <n v="1621"/>
    <x v="521"/>
    <d v="2022-07-01T00:00:00"/>
    <x v="3"/>
    <n v="1"/>
    <n v="400"/>
    <n v="400"/>
  </r>
  <r>
    <n v="3283"/>
    <x v="521"/>
    <d v="2022-02-09T00:00:00"/>
    <x v="2"/>
    <n v="1"/>
    <n v="1000"/>
    <n v="1000"/>
  </r>
  <r>
    <n v="1405"/>
    <x v="522"/>
    <d v="2022-04-03T00:00:00"/>
    <x v="5"/>
    <n v="5"/>
    <n v="1500"/>
    <n v="7500"/>
  </r>
  <r>
    <n v="3290"/>
    <x v="522"/>
    <d v="2022-01-28T00:00:00"/>
    <x v="3"/>
    <n v="1"/>
    <n v="400"/>
    <n v="400"/>
  </r>
  <r>
    <n v="1723"/>
    <x v="522"/>
    <d v="2022-01-13T00:00:00"/>
    <x v="4"/>
    <n v="5"/>
    <n v="150"/>
    <n v="750"/>
  </r>
  <r>
    <n v="3064"/>
    <x v="523"/>
    <d v="2022-01-08T00:00:00"/>
    <x v="0"/>
    <n v="1"/>
    <n v="600"/>
    <n v="600"/>
  </r>
  <r>
    <n v="3131"/>
    <x v="523"/>
    <d v="2022-03-29T00:00:00"/>
    <x v="0"/>
    <n v="5"/>
    <n v="600"/>
    <n v="3000"/>
  </r>
  <r>
    <n v="1437"/>
    <x v="523"/>
    <d v="2022-09-10T00:00:00"/>
    <x v="5"/>
    <n v="4"/>
    <n v="1500"/>
    <n v="6000"/>
  </r>
  <r>
    <n v="2338"/>
    <x v="523"/>
    <d v="2022-08-01T00:00:00"/>
    <x v="0"/>
    <n v="2"/>
    <n v="600"/>
    <n v="1200"/>
  </r>
  <r>
    <n v="2539"/>
    <x v="524"/>
    <d v="2022-09-21T00:00:00"/>
    <x v="2"/>
    <n v="3"/>
    <n v="1000"/>
    <n v="3000"/>
  </r>
  <r>
    <n v="2055"/>
    <x v="524"/>
    <d v="2022-01-28T00:00:00"/>
    <x v="1"/>
    <n v="5"/>
    <n v="500"/>
    <n v="2500"/>
  </r>
  <r>
    <n v="1038"/>
    <x v="524"/>
    <d v="2022-05-17T00:00:00"/>
    <x v="1"/>
    <n v="4"/>
    <n v="500"/>
    <n v="2000"/>
  </r>
  <r>
    <n v="2504"/>
    <x v="524"/>
    <d v="2022-01-12T00:00:00"/>
    <x v="4"/>
    <n v="1"/>
    <n v="150"/>
    <n v="150"/>
  </r>
  <r>
    <n v="1541"/>
    <x v="524"/>
    <d v="2022-02-09T00:00:00"/>
    <x v="0"/>
    <n v="1"/>
    <n v="600"/>
    <n v="600"/>
  </r>
  <r>
    <n v="2155"/>
    <x v="524"/>
    <d v="2022-10-31T00:00:00"/>
    <x v="0"/>
    <n v="2"/>
    <n v="600"/>
    <n v="1200"/>
  </r>
  <r>
    <n v="1822"/>
    <x v="525"/>
    <d v="2022-11-27T00:00:00"/>
    <x v="5"/>
    <n v="3"/>
    <n v="1500"/>
    <n v="4500"/>
  </r>
  <r>
    <n v="1027"/>
    <x v="525"/>
    <d v="2022-08-28T00:00:00"/>
    <x v="5"/>
    <n v="5"/>
    <n v="1500"/>
    <n v="7500"/>
  </r>
  <r>
    <n v="1342"/>
    <x v="525"/>
    <d v="2022-08-01T00:00:00"/>
    <x v="0"/>
    <n v="3"/>
    <n v="600"/>
    <n v="1800"/>
  </r>
  <r>
    <n v="3308"/>
    <x v="525"/>
    <d v="2022-12-11T00:00:00"/>
    <x v="1"/>
    <n v="4"/>
    <n v="500"/>
    <n v="2000"/>
  </r>
  <r>
    <n v="2567"/>
    <x v="525"/>
    <d v="2022-12-24T00:00:00"/>
    <x v="4"/>
    <n v="3"/>
    <n v="150"/>
    <n v="450"/>
  </r>
  <r>
    <n v="2212"/>
    <x v="525"/>
    <d v="2022-04-08T00:00:00"/>
    <x v="0"/>
    <n v="3"/>
    <n v="600"/>
    <n v="1800"/>
  </r>
  <r>
    <n v="1151"/>
    <x v="525"/>
    <d v="2022-09-01T00:00:00"/>
    <x v="4"/>
    <n v="1"/>
    <n v="150"/>
    <n v="150"/>
  </r>
  <r>
    <n v="1701"/>
    <x v="525"/>
    <d v="2022-05-13T00:00:00"/>
    <x v="4"/>
    <n v="1"/>
    <n v="150"/>
    <n v="150"/>
  </r>
  <r>
    <n v="3477"/>
    <x v="526"/>
    <d v="2022-09-03T00:00:00"/>
    <x v="0"/>
    <n v="3"/>
    <n v="600"/>
    <n v="1800"/>
  </r>
  <r>
    <n v="2461"/>
    <x v="526"/>
    <d v="2022-11-22T00:00:00"/>
    <x v="4"/>
    <n v="1"/>
    <n v="150"/>
    <n v="150"/>
  </r>
  <r>
    <n v="2435"/>
    <x v="527"/>
    <d v="2022-09-09T00:00:00"/>
    <x v="1"/>
    <n v="1"/>
    <n v="500"/>
    <n v="500"/>
  </r>
  <r>
    <n v="2696"/>
    <x v="527"/>
    <d v="2022-07-14T00:00:00"/>
    <x v="4"/>
    <n v="5"/>
    <n v="150"/>
    <n v="750"/>
  </r>
  <r>
    <n v="3436"/>
    <x v="527"/>
    <d v="2022-02-11T00:00:00"/>
    <x v="2"/>
    <n v="2"/>
    <n v="1000"/>
    <n v="2000"/>
  </r>
  <r>
    <n v="1173"/>
    <x v="528"/>
    <d v="2022-02-07T00:00:00"/>
    <x v="1"/>
    <n v="1"/>
    <n v="500"/>
    <n v="500"/>
  </r>
  <r>
    <m/>
    <x v="529"/>
    <m/>
    <x v="6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2F62A-6389-4E6F-8A26-E25105440266}" name="PivotTable7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4" rowHeaderCaption="Product Name">
  <location ref="B21:C28" firstHeaderRow="1" firstDataRow="1" firstDataCol="1"/>
  <pivotFields count="8"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x="1"/>
        <item x="5"/>
        <item x="4"/>
        <item x="2"/>
        <item x="0"/>
        <item x="3"/>
        <item x="6"/>
        <item t="default"/>
      </items>
    </pivotField>
    <pivotField dataField="1" showAll="0"/>
    <pivotField showAll="0"/>
    <pivotField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Units Sol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56617C-ECC8-43C1-B699-84A7D20047C4}" name="PivotTable6" cacheId="0" applyNumberFormats="0" applyBorderFormats="0" applyFontFormats="0" applyPatternFormats="0" applyAlignmentFormats="0" applyWidthHeightFormats="1" dataCaption="Values" grandTotalCaption="Total Sales Revenue" updatedVersion="8" minRefreshableVersion="3" useAutoFormatting="1" itemPrintTitles="1" createdVersion="8" indent="0" outline="1" outlineData="1" multipleFieldFilters="0" rowHeaderCaption="Product Name">
  <location ref="B2:C10" firstHeaderRow="1" firstDataRow="1" firstDataCol="1"/>
  <pivotFields count="8"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x="1"/>
        <item x="5"/>
        <item x="4"/>
        <item x="2"/>
        <item x="0"/>
        <item x="3"/>
        <item x="6"/>
        <item t="default"/>
      </items>
    </pivotField>
    <pivotField showAll="0"/>
    <pivotField showAll="0"/>
    <pivotField dataField="1"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ales Revenue" fld="6" baseField="0" baseItem="0"/>
  </dataFields>
  <formats count="2">
    <format dxfId="3">
      <pivotArea collapsedLevelsAreSubtotals="1" fieldPosition="0">
        <references count="1">
          <reference field="3" count="6">
            <x v="0"/>
            <x v="1"/>
            <x v="2"/>
            <x v="3"/>
            <x v="4"/>
            <x v="5"/>
          </reference>
        </references>
      </pivotArea>
    </format>
    <format dxfId="2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4A6C03-6974-4166-93FB-C2EBC11F73BB}" name="PivotTable5" cacheId="0" applyNumberFormats="0" applyBorderFormats="0" applyFontFormats="0" applyPatternFormats="0" applyAlignmentFormats="0" applyWidthHeightFormats="1" dataCaption="Values" grandTotalCaption="Total Number of Orders" updatedVersion="8" minRefreshableVersion="3" useAutoFormatting="1" itemPrintTitles="1" createdVersion="8" indent="0" outline="1" outlineData="1" multipleFieldFilters="0" rowHeaderCaption="Month">
  <location ref="G2:I11" firstHeaderRow="0" firstDataRow="1" firstDataCol="1"/>
  <pivotFields count="8"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sd="0" x="1"/>
        <item sd="0" x="5"/>
        <item sd="0" x="4"/>
        <item sd="0" x="2"/>
        <item sd="0" x="0"/>
        <item sd="0" x="3"/>
        <item x="6"/>
        <item t="default"/>
      </items>
    </pivotField>
    <pivotField dataField="1" showAll="0"/>
    <pivotField showAll="0"/>
    <pivotField dataField="1" showAll="0"/>
    <pivotField showAll="0"/>
  </pivotFields>
  <rowFields count="2">
    <field x="3"/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 r="1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Units Sold" fld="4" baseField="0" baseItem="0"/>
    <dataField name="Sum of Total_pric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70F0BA-0919-4A57-A5E2-D75577DC4FE8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1492" firstHeaderRow="0" firstDataRow="1" firstDataCol="1"/>
  <pivotFields count="8">
    <pivotField showAll="0"/>
    <pivotField axis="axisRow" showAll="0">
      <items count="5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t="default"/>
      </items>
    </pivotField>
    <pivotField axis="axisRow" dataField="1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dataField="1" showAll="0"/>
    <pivotField showAll="0"/>
  </pivotFields>
  <rowFields count="2">
    <field x="2"/>
    <field x="1"/>
  </rowFields>
  <rowItems count="1491">
    <i>
      <x/>
    </i>
    <i r="1">
      <x v="529"/>
    </i>
    <i>
      <x v="1"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1"/>
    </i>
    <i r="1">
      <x v="34"/>
    </i>
    <i r="1">
      <x v="35"/>
    </i>
    <i r="1">
      <x v="36"/>
    </i>
    <i r="1">
      <x v="37"/>
    </i>
    <i r="1">
      <x v="39"/>
    </i>
    <i r="1">
      <x v="40"/>
    </i>
    <i r="1">
      <x v="41"/>
    </i>
    <i r="1">
      <x v="43"/>
    </i>
    <i r="1">
      <x v="44"/>
    </i>
    <i r="1">
      <x v="48"/>
    </i>
    <i r="1">
      <x v="51"/>
    </i>
    <i r="1">
      <x v="52"/>
    </i>
    <i r="1">
      <x v="53"/>
    </i>
    <i r="1">
      <x v="54"/>
    </i>
    <i r="1">
      <x v="55"/>
    </i>
    <i r="1">
      <x v="58"/>
    </i>
    <i r="1">
      <x v="60"/>
    </i>
    <i r="1">
      <x v="64"/>
    </i>
    <i r="1">
      <x v="66"/>
    </i>
    <i r="1">
      <x v="67"/>
    </i>
    <i r="1">
      <x v="70"/>
    </i>
    <i r="1">
      <x v="72"/>
    </i>
    <i r="1">
      <x v="73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9"/>
    </i>
    <i r="1">
      <x v="91"/>
    </i>
    <i r="1">
      <x v="93"/>
    </i>
    <i r="1">
      <x v="96"/>
    </i>
    <i r="1">
      <x v="97"/>
    </i>
    <i r="1">
      <x v="98"/>
    </i>
    <i r="1">
      <x v="99"/>
    </i>
    <i r="1">
      <x v="100"/>
    </i>
    <i r="1">
      <x v="102"/>
    </i>
    <i r="1">
      <x v="103"/>
    </i>
    <i r="1">
      <x v="104"/>
    </i>
    <i r="1">
      <x v="105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4"/>
    </i>
    <i r="1">
      <x v="135"/>
    </i>
    <i r="1">
      <x v="137"/>
    </i>
    <i r="1">
      <x v="138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9"/>
    </i>
    <i r="1">
      <x v="150"/>
    </i>
    <i r="1">
      <x v="152"/>
    </i>
    <i r="1">
      <x v="153"/>
    </i>
    <i r="1">
      <x v="154"/>
    </i>
    <i r="1">
      <x v="155"/>
    </i>
    <i r="1">
      <x v="156"/>
    </i>
    <i r="1">
      <x v="158"/>
    </i>
    <i r="1">
      <x v="159"/>
    </i>
    <i r="1">
      <x v="160"/>
    </i>
    <i r="1">
      <x v="165"/>
    </i>
    <i r="1">
      <x v="168"/>
    </i>
    <i r="1">
      <x v="171"/>
    </i>
    <i r="1">
      <x v="174"/>
    </i>
    <i r="1">
      <x v="175"/>
    </i>
    <i r="1">
      <x v="176"/>
    </i>
    <i r="1">
      <x v="178"/>
    </i>
    <i r="1">
      <x v="180"/>
    </i>
    <i r="1">
      <x v="182"/>
    </i>
    <i r="1">
      <x v="183"/>
    </i>
    <i r="1">
      <x v="185"/>
    </i>
    <i r="1">
      <x v="186"/>
    </i>
    <i r="1">
      <x v="187"/>
    </i>
    <i r="1">
      <x v="188"/>
    </i>
    <i r="1">
      <x v="190"/>
    </i>
    <i r="1">
      <x v="191"/>
    </i>
    <i r="1">
      <x v="194"/>
    </i>
    <i r="1">
      <x v="196"/>
    </i>
    <i r="1">
      <x v="199"/>
    </i>
    <i r="1">
      <x v="201"/>
    </i>
    <i r="1">
      <x v="202"/>
    </i>
    <i r="1">
      <x v="204"/>
    </i>
    <i r="1">
      <x v="206"/>
    </i>
    <i r="1">
      <x v="207"/>
    </i>
    <i r="1">
      <x v="208"/>
    </i>
    <i r="1">
      <x v="209"/>
    </i>
    <i r="1">
      <x v="211"/>
    </i>
    <i r="1">
      <x v="212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2"/>
    </i>
    <i r="1">
      <x v="223"/>
    </i>
    <i r="1">
      <x v="225"/>
    </i>
    <i r="1">
      <x v="227"/>
    </i>
    <i r="1">
      <x v="228"/>
    </i>
    <i r="1">
      <x v="231"/>
    </i>
    <i r="1">
      <x v="233"/>
    </i>
    <i r="1">
      <x v="235"/>
    </i>
    <i r="1">
      <x v="237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8"/>
    </i>
    <i r="1">
      <x v="250"/>
    </i>
    <i r="1">
      <x v="251"/>
    </i>
    <i r="1">
      <x v="252"/>
    </i>
    <i r="1">
      <x v="258"/>
    </i>
    <i r="1">
      <x v="260"/>
    </i>
    <i r="1">
      <x v="261"/>
    </i>
    <i r="1">
      <x v="262"/>
    </i>
    <i r="1">
      <x v="263"/>
    </i>
    <i r="1">
      <x v="264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6"/>
    </i>
    <i r="1">
      <x v="278"/>
    </i>
    <i r="1">
      <x v="280"/>
    </i>
    <i r="1">
      <x v="283"/>
    </i>
    <i r="1">
      <x v="284"/>
    </i>
    <i r="1">
      <x v="286"/>
    </i>
    <i r="1">
      <x v="288"/>
    </i>
    <i r="1">
      <x v="290"/>
    </i>
    <i r="1">
      <x v="292"/>
    </i>
    <i r="1">
      <x v="293"/>
    </i>
    <i r="1">
      <x v="294"/>
    </i>
    <i r="1">
      <x v="297"/>
    </i>
    <i r="1">
      <x v="299"/>
    </i>
    <i r="1">
      <x v="301"/>
    </i>
    <i r="1">
      <x v="302"/>
    </i>
    <i r="1">
      <x v="303"/>
    </i>
    <i r="1">
      <x v="305"/>
    </i>
    <i r="1">
      <x v="306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7"/>
    </i>
    <i r="1">
      <x v="320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8"/>
    </i>
    <i r="1">
      <x v="340"/>
    </i>
    <i r="1">
      <x v="343"/>
    </i>
    <i r="1">
      <x v="345"/>
    </i>
    <i r="1">
      <x v="346"/>
    </i>
    <i r="1">
      <x v="347"/>
    </i>
    <i r="1">
      <x v="348"/>
    </i>
    <i r="1">
      <x v="350"/>
    </i>
    <i r="1">
      <x v="352"/>
    </i>
    <i r="1">
      <x v="353"/>
    </i>
    <i r="1">
      <x v="354"/>
    </i>
    <i r="1">
      <x v="356"/>
    </i>
    <i r="1">
      <x v="357"/>
    </i>
    <i r="1">
      <x v="363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81"/>
    </i>
    <i r="1">
      <x v="382"/>
    </i>
    <i r="1">
      <x v="384"/>
    </i>
    <i r="1">
      <x v="385"/>
    </i>
    <i r="1">
      <x v="387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1"/>
    </i>
    <i r="1">
      <x v="402"/>
    </i>
    <i r="1">
      <x v="403"/>
    </i>
    <i r="1">
      <x v="404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6"/>
    </i>
    <i r="1">
      <x v="417"/>
    </i>
    <i r="1">
      <x v="418"/>
    </i>
    <i r="1">
      <x v="419"/>
    </i>
    <i r="1">
      <x v="420"/>
    </i>
    <i r="1">
      <x v="422"/>
    </i>
    <i r="1">
      <x v="423"/>
    </i>
    <i r="1">
      <x v="428"/>
    </i>
    <i r="1">
      <x v="429"/>
    </i>
    <i r="1">
      <x v="430"/>
    </i>
    <i r="1">
      <x v="432"/>
    </i>
    <i r="1">
      <x v="433"/>
    </i>
    <i r="1">
      <x v="434"/>
    </i>
    <i r="1">
      <x v="435"/>
    </i>
    <i r="1">
      <x v="437"/>
    </i>
    <i r="1">
      <x v="442"/>
    </i>
    <i r="1">
      <x v="445"/>
    </i>
    <i r="1">
      <x v="446"/>
    </i>
    <i r="1">
      <x v="450"/>
    </i>
    <i r="1">
      <x v="451"/>
    </i>
    <i r="1">
      <x v="454"/>
    </i>
    <i r="1">
      <x v="455"/>
    </i>
    <i r="1">
      <x v="456"/>
    </i>
    <i r="1">
      <x v="457"/>
    </i>
    <i r="1">
      <x v="459"/>
    </i>
    <i r="1">
      <x v="460"/>
    </i>
    <i r="1">
      <x v="463"/>
    </i>
    <i r="1">
      <x v="464"/>
    </i>
    <i r="1">
      <x v="465"/>
    </i>
    <i r="1">
      <x v="468"/>
    </i>
    <i r="1">
      <x v="470"/>
    </i>
    <i r="1">
      <x v="471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80"/>
    </i>
    <i r="1">
      <x v="481"/>
    </i>
    <i r="1">
      <x v="482"/>
    </i>
    <i r="1">
      <x v="483"/>
    </i>
    <i r="1">
      <x v="488"/>
    </i>
    <i r="1">
      <x v="489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9"/>
    </i>
    <i r="1">
      <x v="501"/>
    </i>
    <i r="1">
      <x v="502"/>
    </i>
    <i r="1">
      <x v="503"/>
    </i>
    <i r="1">
      <x v="504"/>
    </i>
    <i r="1">
      <x v="507"/>
    </i>
    <i r="1">
      <x v="509"/>
    </i>
    <i r="1">
      <x v="510"/>
    </i>
    <i r="1">
      <x v="512"/>
    </i>
    <i r="1">
      <x v="513"/>
    </i>
    <i r="1">
      <x v="514"/>
    </i>
    <i r="1">
      <x v="515"/>
    </i>
    <i r="1">
      <x v="516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7"/>
    </i>
    <i r="1">
      <x v="528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4"/>
    </i>
    <i r="1">
      <x v="18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2"/>
    </i>
    <i r="1">
      <x v="43"/>
    </i>
    <i r="1">
      <x v="48"/>
    </i>
    <i r="1">
      <x v="49"/>
    </i>
    <i r="1">
      <x v="50"/>
    </i>
    <i r="1">
      <x v="51"/>
    </i>
    <i r="1">
      <x v="52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5"/>
    </i>
    <i r="1">
      <x v="66"/>
    </i>
    <i r="1">
      <x v="67"/>
    </i>
    <i r="1">
      <x v="68"/>
    </i>
    <i r="1">
      <x v="70"/>
    </i>
    <i r="1">
      <x v="72"/>
    </i>
    <i r="1">
      <x v="73"/>
    </i>
    <i r="1">
      <x v="74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90"/>
    </i>
    <i r="1">
      <x v="93"/>
    </i>
    <i r="1">
      <x v="96"/>
    </i>
    <i r="1">
      <x v="98"/>
    </i>
    <i r="1">
      <x v="99"/>
    </i>
    <i r="1">
      <x v="100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3"/>
    </i>
    <i r="1">
      <x v="114"/>
    </i>
    <i r="1">
      <x v="115"/>
    </i>
    <i r="1">
      <x v="118"/>
    </i>
    <i r="1">
      <x v="120"/>
    </i>
    <i r="1">
      <x v="121"/>
    </i>
    <i r="1">
      <x v="122"/>
    </i>
    <i r="1">
      <x v="124"/>
    </i>
    <i r="1">
      <x v="125"/>
    </i>
    <i r="1">
      <x v="126"/>
    </i>
    <i r="1">
      <x v="127"/>
    </i>
    <i r="1">
      <x v="129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9"/>
    </i>
    <i r="1">
      <x v="140"/>
    </i>
    <i r="1">
      <x v="141"/>
    </i>
    <i r="1">
      <x v="142"/>
    </i>
    <i r="1">
      <x v="143"/>
    </i>
    <i r="1">
      <x v="145"/>
    </i>
    <i r="1">
      <x v="146"/>
    </i>
    <i r="1">
      <x v="148"/>
    </i>
    <i r="1">
      <x v="149"/>
    </i>
    <i r="1">
      <x v="150"/>
    </i>
    <i r="1">
      <x v="151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6"/>
    </i>
    <i r="1">
      <x v="167"/>
    </i>
    <i r="1">
      <x v="169"/>
    </i>
    <i r="1">
      <x v="170"/>
    </i>
    <i r="1">
      <x v="171"/>
    </i>
    <i r="1">
      <x v="174"/>
    </i>
    <i r="1">
      <x v="177"/>
    </i>
    <i r="1">
      <x v="179"/>
    </i>
    <i r="1">
      <x v="180"/>
    </i>
    <i r="1">
      <x v="181"/>
    </i>
    <i r="1">
      <x v="182"/>
    </i>
    <i r="1">
      <x v="183"/>
    </i>
    <i r="1">
      <x v="186"/>
    </i>
    <i r="1">
      <x v="190"/>
    </i>
    <i r="1">
      <x v="191"/>
    </i>
    <i r="1">
      <x v="194"/>
    </i>
    <i r="1">
      <x v="195"/>
    </i>
    <i r="1">
      <x v="196"/>
    </i>
    <i r="1">
      <x v="197"/>
    </i>
    <i r="1">
      <x v="198"/>
    </i>
    <i r="1">
      <x v="200"/>
    </i>
    <i r="1">
      <x v="202"/>
    </i>
    <i r="1">
      <x v="203"/>
    </i>
    <i r="1">
      <x v="206"/>
    </i>
    <i r="1">
      <x v="207"/>
    </i>
    <i r="1">
      <x v="208"/>
    </i>
    <i r="1">
      <x v="210"/>
    </i>
    <i r="1">
      <x v="214"/>
    </i>
    <i r="1">
      <x v="215"/>
    </i>
    <i r="1">
      <x v="217"/>
    </i>
    <i r="1">
      <x v="219"/>
    </i>
    <i r="1">
      <x v="221"/>
    </i>
    <i r="1">
      <x v="223"/>
    </i>
    <i r="1">
      <x v="224"/>
    </i>
    <i r="1">
      <x v="226"/>
    </i>
    <i r="1">
      <x v="227"/>
    </i>
    <i r="1">
      <x v="228"/>
    </i>
    <i r="1">
      <x v="229"/>
    </i>
    <i r="1">
      <x v="230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2"/>
    </i>
    <i r="1">
      <x v="243"/>
    </i>
    <i r="1">
      <x v="244"/>
    </i>
    <i r="1">
      <x v="246"/>
    </i>
    <i r="1">
      <x v="248"/>
    </i>
    <i r="1">
      <x v="249"/>
    </i>
    <i r="1">
      <x v="250"/>
    </i>
    <i r="1">
      <x v="251"/>
    </i>
    <i r="1">
      <x v="252"/>
    </i>
    <i r="1">
      <x v="255"/>
    </i>
    <i r="1">
      <x v="257"/>
    </i>
    <i r="1">
      <x v="259"/>
    </i>
    <i r="1">
      <x v="260"/>
    </i>
    <i r="1">
      <x v="262"/>
    </i>
    <i r="1">
      <x v="265"/>
    </i>
    <i r="1">
      <x v="268"/>
    </i>
    <i r="1">
      <x v="269"/>
    </i>
    <i r="1">
      <x v="270"/>
    </i>
    <i r="1">
      <x v="271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80"/>
    </i>
    <i r="1">
      <x v="281"/>
    </i>
    <i r="1">
      <x v="282"/>
    </i>
    <i r="1">
      <x v="283"/>
    </i>
    <i r="1">
      <x v="284"/>
    </i>
    <i r="1">
      <x v="286"/>
    </i>
    <i r="1">
      <x v="289"/>
    </i>
    <i r="1">
      <x v="292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1"/>
    </i>
    <i r="1">
      <x v="302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2"/>
    </i>
    <i r="1">
      <x v="314"/>
    </i>
    <i r="1">
      <x v="316"/>
    </i>
    <i r="1">
      <x v="320"/>
    </i>
    <i r="1">
      <x v="321"/>
    </i>
    <i r="1">
      <x v="322"/>
    </i>
    <i r="1">
      <x v="324"/>
    </i>
    <i r="1">
      <x v="325"/>
    </i>
    <i r="1">
      <x v="326"/>
    </i>
    <i r="1">
      <x v="327"/>
    </i>
    <i r="1">
      <x v="328"/>
    </i>
    <i r="1">
      <x v="330"/>
    </i>
    <i r="1">
      <x v="332"/>
    </i>
    <i r="1">
      <x v="333"/>
    </i>
    <i r="1">
      <x v="336"/>
    </i>
    <i r="1">
      <x v="338"/>
    </i>
    <i r="1">
      <x v="339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7"/>
    </i>
    <i r="1">
      <x v="358"/>
    </i>
    <i r="1">
      <x v="359"/>
    </i>
    <i r="1">
      <x v="360"/>
    </i>
    <i r="1">
      <x v="362"/>
    </i>
    <i r="1">
      <x v="363"/>
    </i>
    <i r="1">
      <x v="364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8"/>
    </i>
    <i r="1">
      <x v="379"/>
    </i>
    <i r="1">
      <x v="380"/>
    </i>
    <i r="1">
      <x v="382"/>
    </i>
    <i r="1">
      <x v="383"/>
    </i>
    <i r="1">
      <x v="384"/>
    </i>
    <i r="1">
      <x v="385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400"/>
    </i>
    <i r="1">
      <x v="401"/>
    </i>
    <i r="1">
      <x v="403"/>
    </i>
    <i r="1">
      <x v="404"/>
    </i>
    <i r="1">
      <x v="405"/>
    </i>
    <i r="1">
      <x v="407"/>
    </i>
    <i r="1">
      <x v="408"/>
    </i>
    <i r="1">
      <x v="410"/>
    </i>
    <i r="1">
      <x v="411"/>
    </i>
    <i r="1">
      <x v="412"/>
    </i>
    <i r="1">
      <x v="413"/>
    </i>
    <i r="1">
      <x v="415"/>
    </i>
    <i r="1">
      <x v="416"/>
    </i>
    <i r="1">
      <x v="417"/>
    </i>
    <i r="1">
      <x v="418"/>
    </i>
    <i r="1">
      <x v="420"/>
    </i>
    <i r="1">
      <x v="422"/>
    </i>
    <i r="1">
      <x v="423"/>
    </i>
    <i r="1">
      <x v="424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2"/>
    </i>
    <i r="1">
      <x v="443"/>
    </i>
    <i r="1">
      <x v="444"/>
    </i>
    <i r="1">
      <x v="447"/>
    </i>
    <i r="1">
      <x v="448"/>
    </i>
    <i r="1">
      <x v="449"/>
    </i>
    <i r="1">
      <x v="450"/>
    </i>
    <i r="1">
      <x v="451"/>
    </i>
    <i r="1">
      <x v="453"/>
    </i>
    <i r="1">
      <x v="454"/>
    </i>
    <i r="1">
      <x v="456"/>
    </i>
    <i r="1">
      <x v="458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2"/>
    </i>
    <i r="1">
      <x v="473"/>
    </i>
    <i r="1">
      <x v="474"/>
    </i>
    <i r="1">
      <x v="475"/>
    </i>
    <i r="1">
      <x v="478"/>
    </i>
    <i r="1">
      <x v="479"/>
    </i>
    <i r="1">
      <x v="480"/>
    </i>
    <i r="1">
      <x v="481"/>
    </i>
    <i r="1">
      <x v="483"/>
    </i>
    <i r="1">
      <x v="484"/>
    </i>
    <i r="1">
      <x v="486"/>
    </i>
    <i r="1">
      <x v="487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500"/>
    </i>
    <i r="1">
      <x v="501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4"/>
    </i>
    <i r="1">
      <x v="515"/>
    </i>
    <i r="1">
      <x v="516"/>
    </i>
    <i r="1">
      <x v="519"/>
    </i>
    <i r="1">
      <x v="520"/>
    </i>
    <i r="1">
      <x v="521"/>
    </i>
    <i r="1">
      <x v="522"/>
    </i>
    <i r="1">
      <x v="524"/>
    </i>
    <i r="1">
      <x v="525"/>
    </i>
    <i>
      <x v="3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9"/>
    </i>
    <i r="1">
      <x v="21"/>
    </i>
    <i r="1">
      <x v="22"/>
    </i>
    <i r="1">
      <x v="24"/>
    </i>
    <i r="1">
      <x v="25"/>
    </i>
    <i r="1">
      <x v="26"/>
    </i>
    <i r="1">
      <x v="27"/>
    </i>
    <i r="1">
      <x v="28"/>
    </i>
    <i r="1">
      <x v="30"/>
    </i>
    <i r="1">
      <x v="31"/>
    </i>
    <i r="1">
      <x v="32"/>
    </i>
    <i r="1">
      <x v="34"/>
    </i>
    <i r="1">
      <x v="35"/>
    </i>
    <i r="1">
      <x v="36"/>
    </i>
    <i r="1">
      <x v="38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1"/>
    </i>
    <i r="1">
      <x v="52"/>
    </i>
    <i r="1">
      <x v="53"/>
    </i>
    <i r="1">
      <x v="54"/>
    </i>
    <i r="1">
      <x v="56"/>
    </i>
    <i r="1">
      <x v="57"/>
    </i>
    <i r="1">
      <x v="58"/>
    </i>
    <i r="1">
      <x v="59"/>
    </i>
    <i r="1">
      <x v="61"/>
    </i>
    <i r="1">
      <x v="62"/>
    </i>
    <i r="1">
      <x v="63"/>
    </i>
    <i r="1">
      <x v="64"/>
    </i>
    <i r="1">
      <x v="66"/>
    </i>
    <i r="1">
      <x v="67"/>
    </i>
    <i r="1">
      <x v="68"/>
    </i>
    <i r="1">
      <x v="69"/>
    </i>
    <i r="1">
      <x v="73"/>
    </i>
    <i r="1">
      <x v="77"/>
    </i>
    <i r="1">
      <x v="78"/>
    </i>
    <i r="1">
      <x v="80"/>
    </i>
    <i r="1">
      <x v="82"/>
    </i>
    <i r="1">
      <x v="83"/>
    </i>
    <i r="1">
      <x v="86"/>
    </i>
    <i r="1">
      <x v="87"/>
    </i>
    <i r="1">
      <x v="88"/>
    </i>
    <i r="1">
      <x v="89"/>
    </i>
    <i r="1">
      <x v="90"/>
    </i>
    <i r="1">
      <x v="92"/>
    </i>
    <i r="1">
      <x v="93"/>
    </i>
    <i r="1">
      <x v="94"/>
    </i>
    <i r="1">
      <x v="95"/>
    </i>
    <i r="1">
      <x v="97"/>
    </i>
    <i r="1">
      <x v="99"/>
    </i>
    <i r="1">
      <x v="101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2"/>
    </i>
    <i r="1">
      <x v="113"/>
    </i>
    <i r="1">
      <x v="114"/>
    </i>
    <i r="1">
      <x v="115"/>
    </i>
    <i r="1">
      <x v="116"/>
    </i>
    <i r="1">
      <x v="118"/>
    </i>
    <i r="1">
      <x v="119"/>
    </i>
    <i r="1">
      <x v="121"/>
    </i>
    <i r="1">
      <x v="122"/>
    </i>
    <i r="1">
      <x v="123"/>
    </i>
    <i r="1">
      <x v="125"/>
    </i>
    <i r="1">
      <x v="126"/>
    </i>
    <i r="1">
      <x v="128"/>
    </i>
    <i r="1">
      <x v="129"/>
    </i>
    <i r="1">
      <x v="130"/>
    </i>
    <i r="1">
      <x v="131"/>
    </i>
    <i r="1">
      <x v="132"/>
    </i>
    <i r="1">
      <x v="135"/>
    </i>
    <i r="1">
      <x v="136"/>
    </i>
    <i r="1">
      <x v="138"/>
    </i>
    <i r="1">
      <x v="139"/>
    </i>
    <i r="1">
      <x v="140"/>
    </i>
    <i r="1">
      <x v="143"/>
    </i>
    <i r="1">
      <x v="145"/>
    </i>
    <i r="1">
      <x v="146"/>
    </i>
    <i r="1">
      <x v="147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60"/>
    </i>
    <i r="1">
      <x v="161"/>
    </i>
    <i r="1">
      <x v="164"/>
    </i>
    <i r="1">
      <x v="165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82"/>
    </i>
    <i r="1">
      <x v="185"/>
    </i>
    <i r="1">
      <x v="186"/>
    </i>
    <i r="1">
      <x v="187"/>
    </i>
    <i r="1">
      <x v="189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2"/>
    </i>
    <i r="1">
      <x v="203"/>
    </i>
    <i r="1">
      <x v="204"/>
    </i>
    <i r="1">
      <x v="206"/>
    </i>
    <i r="1">
      <x v="207"/>
    </i>
    <i r="1">
      <x v="209"/>
    </i>
    <i r="1">
      <x v="211"/>
    </i>
    <i r="1">
      <x v="212"/>
    </i>
    <i r="1">
      <x v="213"/>
    </i>
    <i r="1">
      <x v="214"/>
    </i>
    <i r="1">
      <x v="219"/>
    </i>
    <i r="1">
      <x v="220"/>
    </i>
    <i r="1">
      <x v="221"/>
    </i>
    <i r="1">
      <x v="222"/>
    </i>
    <i r="1">
      <x v="223"/>
    </i>
    <i r="1">
      <x v="225"/>
    </i>
    <i r="1">
      <x v="230"/>
    </i>
    <i r="1">
      <x v="231"/>
    </i>
    <i r="1">
      <x v="233"/>
    </i>
    <i r="1">
      <x v="235"/>
    </i>
    <i r="1">
      <x v="236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9"/>
    </i>
    <i r="1">
      <x v="251"/>
    </i>
    <i r="1">
      <x v="252"/>
    </i>
    <i r="1">
      <x v="253"/>
    </i>
    <i r="1">
      <x v="254"/>
    </i>
    <i r="1">
      <x v="256"/>
    </i>
    <i r="1">
      <x v="258"/>
    </i>
    <i r="1">
      <x v="260"/>
    </i>
    <i r="1">
      <x v="261"/>
    </i>
    <i r="1">
      <x v="262"/>
    </i>
    <i r="1">
      <x v="263"/>
    </i>
    <i r="1">
      <x v="265"/>
    </i>
    <i r="1">
      <x v="267"/>
    </i>
    <i r="1">
      <x v="268"/>
    </i>
    <i r="1">
      <x v="269"/>
    </i>
    <i r="1">
      <x v="270"/>
    </i>
    <i r="1">
      <x v="273"/>
    </i>
    <i r="1">
      <x v="277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9"/>
    </i>
    <i r="1">
      <x v="290"/>
    </i>
    <i r="1">
      <x v="291"/>
    </i>
    <i r="1">
      <x v="293"/>
    </i>
    <i r="1">
      <x v="294"/>
    </i>
    <i r="1">
      <x v="295"/>
    </i>
    <i r="1">
      <x v="296"/>
    </i>
    <i r="1">
      <x v="297"/>
    </i>
    <i r="1">
      <x v="299"/>
    </i>
    <i r="1">
      <x v="300"/>
    </i>
    <i r="1">
      <x v="302"/>
    </i>
    <i r="1">
      <x v="303"/>
    </i>
    <i r="1">
      <x v="305"/>
    </i>
    <i r="1">
      <x v="307"/>
    </i>
    <i r="1">
      <x v="308"/>
    </i>
    <i r="1">
      <x v="309"/>
    </i>
    <i r="1">
      <x v="310"/>
    </i>
    <i r="1">
      <x v="312"/>
    </i>
    <i r="1">
      <x v="313"/>
    </i>
    <i r="1">
      <x v="315"/>
    </i>
    <i r="1">
      <x v="318"/>
    </i>
    <i r="1">
      <x v="319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4"/>
    </i>
    <i r="1">
      <x v="355"/>
    </i>
    <i r="1">
      <x v="356"/>
    </i>
    <i r="1">
      <x v="357"/>
    </i>
    <i r="1">
      <x v="360"/>
    </i>
    <i r="1">
      <x v="361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3"/>
    </i>
    <i r="1">
      <x v="384"/>
    </i>
    <i r="1">
      <x v="385"/>
    </i>
    <i r="1">
      <x v="387"/>
    </i>
    <i r="1">
      <x v="388"/>
    </i>
    <i r="1">
      <x v="390"/>
    </i>
    <i r="1">
      <x v="391"/>
    </i>
    <i r="1">
      <x v="394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9"/>
    </i>
    <i r="1">
      <x v="410"/>
    </i>
    <i r="1">
      <x v="412"/>
    </i>
    <i r="1">
      <x v="413"/>
    </i>
    <i r="1">
      <x v="414"/>
    </i>
    <i r="1">
      <x v="415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9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1"/>
    </i>
    <i r="1">
      <x v="442"/>
    </i>
    <i r="1">
      <x v="443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6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6"/>
    </i>
    <i r="1">
      <x v="478"/>
    </i>
    <i r="1">
      <x v="479"/>
    </i>
    <i r="1">
      <x v="480"/>
    </i>
    <i r="1">
      <x v="481"/>
    </i>
    <i r="1">
      <x v="483"/>
    </i>
    <i r="1">
      <x v="484"/>
    </i>
    <i r="1">
      <x v="485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1"/>
    </i>
    <i r="1">
      <x v="502"/>
    </i>
    <i r="1">
      <x v="504"/>
    </i>
    <i r="1">
      <x v="505"/>
    </i>
    <i r="1">
      <x v="506"/>
    </i>
    <i r="1">
      <x v="510"/>
    </i>
    <i r="1">
      <x v="511"/>
    </i>
    <i r="1">
      <x v="514"/>
    </i>
    <i r="1">
      <x v="515"/>
    </i>
    <i r="1">
      <x v="516"/>
    </i>
    <i r="1">
      <x v="519"/>
    </i>
    <i r="1">
      <x v="521"/>
    </i>
    <i r="1">
      <x v="523"/>
    </i>
    <i r="1">
      <x v="524"/>
    </i>
    <i r="1">
      <x v="525"/>
    </i>
    <i r="1">
      <x v="526"/>
    </i>
    <i r="1">
      <x v="527"/>
    </i>
    <i>
      <x v="4"/>
    </i>
    <i r="1">
      <x v="1"/>
    </i>
    <i r="1">
      <x v="3"/>
    </i>
    <i r="1">
      <x v="4"/>
    </i>
    <i r="1">
      <x v="6"/>
    </i>
    <i r="1">
      <x v="8"/>
    </i>
    <i r="1">
      <x v="9"/>
    </i>
    <i r="1">
      <x v="11"/>
    </i>
    <i r="1">
      <x v="12"/>
    </i>
    <i r="1">
      <x v="14"/>
    </i>
    <i r="1">
      <x v="15"/>
    </i>
    <i r="1">
      <x v="18"/>
    </i>
    <i r="1">
      <x v="20"/>
    </i>
    <i r="1">
      <x v="21"/>
    </i>
    <i r="1">
      <x v="25"/>
    </i>
    <i r="1">
      <x v="26"/>
    </i>
    <i r="1">
      <x v="27"/>
    </i>
    <i r="1">
      <x v="29"/>
    </i>
    <i r="1">
      <x v="31"/>
    </i>
    <i r="1">
      <x v="32"/>
    </i>
    <i r="1">
      <x v="33"/>
    </i>
    <i r="1">
      <x v="34"/>
    </i>
    <i r="1">
      <x v="35"/>
    </i>
    <i r="1">
      <x v="37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3"/>
    </i>
    <i r="1">
      <x v="66"/>
    </i>
    <i r="1">
      <x v="67"/>
    </i>
    <i r="1">
      <x v="68"/>
    </i>
    <i r="1">
      <x v="69"/>
    </i>
    <i r="1">
      <x v="71"/>
    </i>
    <i r="1">
      <x v="72"/>
    </i>
    <i r="1">
      <x v="73"/>
    </i>
    <i r="1">
      <x v="74"/>
    </i>
    <i r="1">
      <x v="75"/>
    </i>
    <i r="1">
      <x v="78"/>
    </i>
    <i r="1">
      <x v="79"/>
    </i>
    <i r="1">
      <x v="80"/>
    </i>
    <i r="1">
      <x v="81"/>
    </i>
    <i r="1">
      <x v="82"/>
    </i>
    <i r="1">
      <x v="84"/>
    </i>
    <i r="1">
      <x v="86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100"/>
    </i>
    <i r="1">
      <x v="101"/>
    </i>
    <i r="1">
      <x v="102"/>
    </i>
    <i r="1">
      <x v="104"/>
    </i>
    <i r="1">
      <x v="105"/>
    </i>
    <i r="1">
      <x v="106"/>
    </i>
    <i r="1">
      <x v="107"/>
    </i>
    <i r="1">
      <x v="109"/>
    </i>
    <i r="1">
      <x v="110"/>
    </i>
    <i r="1">
      <x v="111"/>
    </i>
    <i r="1">
      <x v="112"/>
    </i>
    <i r="1">
      <x v="116"/>
    </i>
    <i r="1">
      <x v="117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2"/>
    </i>
    <i r="1">
      <x v="133"/>
    </i>
    <i r="1">
      <x v="134"/>
    </i>
    <i r="1">
      <x v="136"/>
    </i>
    <i r="1">
      <x v="137"/>
    </i>
    <i r="1">
      <x v="138"/>
    </i>
    <i r="1">
      <x v="140"/>
    </i>
    <i r="1">
      <x v="142"/>
    </i>
    <i r="1">
      <x v="143"/>
    </i>
    <i r="1">
      <x v="144"/>
    </i>
    <i r="1">
      <x v="145"/>
    </i>
    <i r="1">
      <x v="146"/>
    </i>
    <i r="1">
      <x v="148"/>
    </i>
    <i r="1">
      <x v="149"/>
    </i>
    <i r="1">
      <x v="151"/>
    </i>
    <i r="1">
      <x v="154"/>
    </i>
    <i r="1">
      <x v="155"/>
    </i>
    <i r="1">
      <x v="156"/>
    </i>
    <i r="1">
      <x v="157"/>
    </i>
    <i r="1">
      <x v="159"/>
    </i>
    <i r="1">
      <x v="160"/>
    </i>
    <i r="1">
      <x v="163"/>
    </i>
    <i r="1">
      <x v="166"/>
    </i>
    <i r="1">
      <x v="168"/>
    </i>
    <i r="1">
      <x v="169"/>
    </i>
    <i r="1">
      <x v="171"/>
    </i>
    <i r="1">
      <x v="173"/>
    </i>
    <i r="1">
      <x v="174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1"/>
    </i>
    <i r="1">
      <x v="192"/>
    </i>
    <i r="1">
      <x v="193"/>
    </i>
    <i r="1">
      <x v="194"/>
    </i>
    <i r="1">
      <x v="196"/>
    </i>
    <i r="1">
      <x v="197"/>
    </i>
    <i r="1">
      <x v="199"/>
    </i>
    <i r="1">
      <x v="201"/>
    </i>
    <i r="1">
      <x v="202"/>
    </i>
    <i r="1">
      <x v="205"/>
    </i>
    <i r="1">
      <x v="206"/>
    </i>
    <i r="1">
      <x v="207"/>
    </i>
    <i r="1">
      <x v="208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20"/>
    </i>
    <i r="1">
      <x v="221"/>
    </i>
    <i r="1">
      <x v="224"/>
    </i>
    <i r="1">
      <x v="225"/>
    </i>
    <i r="1">
      <x v="226"/>
    </i>
    <i r="1">
      <x v="227"/>
    </i>
    <i r="1">
      <x v="229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8"/>
    </i>
    <i r="1">
      <x v="239"/>
    </i>
    <i r="1">
      <x v="240"/>
    </i>
    <i r="1">
      <x v="242"/>
    </i>
    <i r="1">
      <x v="244"/>
    </i>
    <i r="1">
      <x v="245"/>
    </i>
    <i r="1">
      <x v="247"/>
    </i>
    <i r="1">
      <x v="249"/>
    </i>
    <i r="1">
      <x v="251"/>
    </i>
    <i r="1">
      <x v="253"/>
    </i>
    <i r="1">
      <x v="255"/>
    </i>
    <i r="1">
      <x v="256"/>
    </i>
    <i r="1">
      <x v="257"/>
    </i>
    <i r="1">
      <x v="258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6"/>
    </i>
    <i r="1">
      <x v="278"/>
    </i>
    <i r="1">
      <x v="280"/>
    </i>
    <i r="1">
      <x v="281"/>
    </i>
    <i r="1">
      <x v="282"/>
    </i>
    <i r="1">
      <x v="283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5"/>
    </i>
    <i r="1">
      <x v="298"/>
    </i>
    <i r="1">
      <x v="301"/>
    </i>
    <i r="1">
      <x v="303"/>
    </i>
    <i r="1">
      <x v="304"/>
    </i>
    <i r="1">
      <x v="306"/>
    </i>
    <i r="1">
      <x v="307"/>
    </i>
    <i r="1">
      <x v="308"/>
    </i>
    <i r="1">
      <x v="309"/>
    </i>
    <i r="1">
      <x v="311"/>
    </i>
    <i r="1">
      <x v="313"/>
    </i>
    <i r="1">
      <x v="314"/>
    </i>
    <i r="1">
      <x v="316"/>
    </i>
    <i r="1">
      <x v="317"/>
    </i>
    <i r="1">
      <x v="318"/>
    </i>
    <i r="1">
      <x v="320"/>
    </i>
    <i r="1">
      <x v="322"/>
    </i>
    <i r="1">
      <x v="323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4"/>
    </i>
    <i r="1">
      <x v="336"/>
    </i>
    <i r="1">
      <x v="337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6"/>
    </i>
    <i r="1">
      <x v="347"/>
    </i>
    <i r="1">
      <x v="350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3"/>
    </i>
    <i r="1">
      <x v="365"/>
    </i>
    <i r="1">
      <x v="366"/>
    </i>
    <i r="1">
      <x v="367"/>
    </i>
    <i r="1">
      <x v="368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8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8"/>
    </i>
    <i r="1">
      <x v="390"/>
    </i>
    <i r="1">
      <x v="391"/>
    </i>
    <i r="1">
      <x v="395"/>
    </i>
    <i r="1">
      <x v="397"/>
    </i>
    <i r="1">
      <x v="399"/>
    </i>
    <i r="1">
      <x v="401"/>
    </i>
    <i r="1">
      <x v="402"/>
    </i>
    <i r="1">
      <x v="403"/>
    </i>
    <i r="1">
      <x v="404"/>
    </i>
    <i r="1">
      <x v="405"/>
    </i>
    <i r="1">
      <x v="407"/>
    </i>
    <i r="1">
      <x v="408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9"/>
    </i>
    <i r="1">
      <x v="420"/>
    </i>
    <i r="1">
      <x v="421"/>
    </i>
    <i r="1">
      <x v="423"/>
    </i>
    <i r="1">
      <x v="424"/>
    </i>
    <i r="1">
      <x v="426"/>
    </i>
    <i r="1">
      <x v="427"/>
    </i>
    <i r="1">
      <x v="429"/>
    </i>
    <i r="1">
      <x v="430"/>
    </i>
    <i r="1">
      <x v="431"/>
    </i>
    <i r="1">
      <x v="433"/>
    </i>
    <i r="1">
      <x v="436"/>
    </i>
    <i r="1">
      <x v="437"/>
    </i>
    <i r="1">
      <x v="438"/>
    </i>
    <i r="1">
      <x v="440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1"/>
    </i>
    <i r="1">
      <x v="452"/>
    </i>
    <i r="1">
      <x v="453"/>
    </i>
    <i r="1">
      <x v="455"/>
    </i>
    <i r="1">
      <x v="456"/>
    </i>
    <i r="1">
      <x v="458"/>
    </i>
    <i r="1">
      <x v="459"/>
    </i>
    <i r="1">
      <x v="460"/>
    </i>
    <i r="1">
      <x v="461"/>
    </i>
    <i r="1">
      <x v="462"/>
    </i>
    <i r="1">
      <x v="464"/>
    </i>
    <i r="1">
      <x v="465"/>
    </i>
    <i r="1">
      <x v="468"/>
    </i>
    <i r="1">
      <x v="469"/>
    </i>
    <i r="1">
      <x v="470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1"/>
    </i>
    <i r="1">
      <x v="482"/>
    </i>
    <i r="1">
      <x v="483"/>
    </i>
    <i r="1">
      <x v="484"/>
    </i>
    <i r="1">
      <x v="488"/>
    </i>
    <i r="1">
      <x v="489"/>
    </i>
    <i r="1">
      <x v="490"/>
    </i>
    <i r="1">
      <x v="492"/>
    </i>
    <i r="1">
      <x v="493"/>
    </i>
    <i r="1">
      <x v="494"/>
    </i>
    <i r="1">
      <x v="495"/>
    </i>
    <i r="1">
      <x v="496"/>
    </i>
    <i r="1">
      <x v="498"/>
    </i>
    <i r="1">
      <x v="501"/>
    </i>
    <i r="1">
      <x v="502"/>
    </i>
    <i r="1">
      <x v="503"/>
    </i>
    <i r="1">
      <x v="506"/>
    </i>
    <i r="1">
      <x v="509"/>
    </i>
    <i r="1">
      <x v="510"/>
    </i>
    <i r="1">
      <x v="511"/>
    </i>
    <i r="1">
      <x v="512"/>
    </i>
    <i r="1">
      <x v="513"/>
    </i>
    <i r="1">
      <x v="517"/>
    </i>
    <i r="1">
      <x v="518"/>
    </i>
    <i r="1">
      <x v="519"/>
    </i>
    <i r="1">
      <x v="524"/>
    </i>
    <i r="1">
      <x v="525"/>
    </i>
    <i r="1">
      <x v="52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_price" fld="6" baseField="0" baseItem="0"/>
    <dataField name="Count of Order_date" fld="2" subtotal="count" baseField="0" baseItem="0"/>
  </dataFields>
  <formats count="1">
    <format dxfId="1">
      <pivotArea field="1" grandRow="1" outline="0" collapsedLevelsAreSubtotals="1" axis="axisRow" fieldPosition="1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E0F771-1983-4C54-876B-6EE06324FB65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I534" firstHeaderRow="1" firstDataRow="2" firstDataCol="1"/>
  <pivotFields count="7">
    <pivotField showAll="0"/>
    <pivotField axis="axisRow" showAll="0">
      <items count="5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t="default"/>
      </items>
    </pivotField>
    <pivotField showAll="0"/>
    <pivotField axis="axisCol" showAll="0">
      <items count="8">
        <item x="1"/>
        <item x="5"/>
        <item x="4"/>
        <item x="2"/>
        <item x="0"/>
        <item x="3"/>
        <item x="6"/>
        <item t="default"/>
      </items>
    </pivotField>
    <pivotField dataField="1" showAll="0"/>
    <pivotField showAll="0"/>
    <pivotField showAll="0"/>
  </pivotFields>
  <rowFields count="1">
    <field x="1"/>
  </rowFields>
  <rowItems count="5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Quantit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statisticsbyjim.com/time-series/exponential-smoothing-time-series-forecasting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1148E-A63E-40C1-9FA0-AEC762DD74B8}">
  <sheetPr codeName="Sheet1"/>
  <dimension ref="A1:P2501"/>
  <sheetViews>
    <sheetView workbookViewId="0">
      <selection activeCell="J1" sqref="J1:K7"/>
    </sheetView>
  </sheetViews>
  <sheetFormatPr defaultRowHeight="15" x14ac:dyDescent="0.25"/>
  <cols>
    <col min="1" max="1" width="8.85546875" style="1" bestFit="1" customWidth="1"/>
    <col min="2" max="2" width="12.28515625" style="1" bestFit="1" customWidth="1"/>
    <col min="3" max="3" width="11.140625" style="2" bestFit="1" customWidth="1"/>
    <col min="4" max="4" width="14" style="1" bestFit="1" customWidth="1"/>
    <col min="5" max="5" width="8.7109375" style="1" bestFit="1" customWidth="1"/>
    <col min="6" max="6" width="10.140625" style="1" bestFit="1" customWidth="1"/>
    <col min="7" max="7" width="10.85546875" style="1" bestFit="1" customWidth="1"/>
    <col min="8" max="8" width="12.140625" style="1" bestFit="1" customWidth="1"/>
    <col min="9" max="9" width="5" style="1" bestFit="1" customWidth="1"/>
    <col min="10" max="10" width="12.140625" bestFit="1" customWidth="1"/>
    <col min="13" max="13" width="19" bestFit="1" customWidth="1"/>
    <col min="14" max="14" width="14.28515625" bestFit="1" customWidth="1"/>
  </cols>
  <sheetData>
    <row r="1" spans="1:16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1" t="s">
        <v>562</v>
      </c>
      <c r="K1" s="1" t="s">
        <v>563</v>
      </c>
      <c r="L1" s="1"/>
      <c r="P1" s="1"/>
    </row>
    <row r="2" spans="1:16" x14ac:dyDescent="0.25">
      <c r="A2" s="1">
        <v>2841</v>
      </c>
      <c r="B2" s="1" t="s">
        <v>52</v>
      </c>
      <c r="C2" s="2">
        <v>44729</v>
      </c>
      <c r="D2" s="1" t="s">
        <v>37</v>
      </c>
      <c r="E2" s="1">
        <v>1</v>
      </c>
      <c r="F2" s="1">
        <f t="shared" ref="F2:F65" si="0">IF(D2="Computer", 1500, IF(D2="Mobile", 600,  IF(D2= "Camera", 500, IF(D2 = "Headphones", 150, IF(D2 = "Laptop", 1000, 400)))))</f>
        <v>600</v>
      </c>
      <c r="G2" s="1">
        <f t="shared" ref="G2:G65" si="1">F2*E2</f>
        <v>600</v>
      </c>
      <c r="J2" s="20" t="s">
        <v>8</v>
      </c>
      <c r="K2" s="20">
        <v>1500</v>
      </c>
      <c r="L2" s="1"/>
      <c r="P2" s="1"/>
    </row>
    <row r="3" spans="1:16" x14ac:dyDescent="0.25">
      <c r="A3" s="1">
        <v>3339</v>
      </c>
      <c r="B3" s="1" t="s">
        <v>52</v>
      </c>
      <c r="C3" s="2">
        <v>44717</v>
      </c>
      <c r="D3" s="1" t="s">
        <v>14</v>
      </c>
      <c r="E3" s="1">
        <v>1</v>
      </c>
      <c r="F3" s="1">
        <f t="shared" si="0"/>
        <v>500</v>
      </c>
      <c r="G3" s="1">
        <f t="shared" si="1"/>
        <v>500</v>
      </c>
      <c r="J3" s="1" t="s">
        <v>37</v>
      </c>
      <c r="K3" s="1">
        <v>600</v>
      </c>
      <c r="L3" s="1"/>
      <c r="P3" s="1"/>
    </row>
    <row r="4" spans="1:16" x14ac:dyDescent="0.25">
      <c r="A4" s="1">
        <v>2687</v>
      </c>
      <c r="B4" s="1" t="s">
        <v>52</v>
      </c>
      <c r="C4" s="2">
        <v>44680</v>
      </c>
      <c r="D4" s="1" t="s">
        <v>11</v>
      </c>
      <c r="E4" s="1">
        <v>1</v>
      </c>
      <c r="F4" s="1">
        <f t="shared" si="0"/>
        <v>1000</v>
      </c>
      <c r="G4" s="1">
        <f t="shared" si="1"/>
        <v>1000</v>
      </c>
      <c r="J4" s="1" t="s">
        <v>16</v>
      </c>
      <c r="K4" s="1">
        <v>150</v>
      </c>
      <c r="L4" s="1"/>
      <c r="P4" s="1"/>
    </row>
    <row r="5" spans="1:16" x14ac:dyDescent="0.25">
      <c r="A5" s="1">
        <v>1677</v>
      </c>
      <c r="B5" s="1" t="s">
        <v>52</v>
      </c>
      <c r="C5" s="2">
        <v>44815</v>
      </c>
      <c r="D5" s="1" t="s">
        <v>11</v>
      </c>
      <c r="E5" s="1">
        <v>3</v>
      </c>
      <c r="F5" s="1">
        <f t="shared" si="0"/>
        <v>1000</v>
      </c>
      <c r="G5" s="1">
        <f t="shared" si="1"/>
        <v>3000</v>
      </c>
      <c r="J5" s="1" t="s">
        <v>14</v>
      </c>
      <c r="K5" s="1">
        <v>500</v>
      </c>
      <c r="L5" s="1"/>
      <c r="P5" s="1"/>
    </row>
    <row r="6" spans="1:16" x14ac:dyDescent="0.25">
      <c r="A6" s="1">
        <v>1983</v>
      </c>
      <c r="B6" s="1" t="s">
        <v>86</v>
      </c>
      <c r="C6" s="2">
        <v>44618</v>
      </c>
      <c r="D6" s="1" t="s">
        <v>37</v>
      </c>
      <c r="E6" s="1">
        <v>2</v>
      </c>
      <c r="F6" s="1">
        <f t="shared" si="0"/>
        <v>600</v>
      </c>
      <c r="G6" s="1">
        <f t="shared" si="1"/>
        <v>1200</v>
      </c>
      <c r="J6" s="1" t="s">
        <v>11</v>
      </c>
      <c r="K6" s="1">
        <v>1000</v>
      </c>
      <c r="L6" s="1"/>
      <c r="P6" s="1"/>
    </row>
    <row r="7" spans="1:16" x14ac:dyDescent="0.25">
      <c r="A7" s="1">
        <v>1275</v>
      </c>
      <c r="B7" s="1" t="s">
        <v>86</v>
      </c>
      <c r="C7" s="2">
        <v>44691</v>
      </c>
      <c r="D7" s="1" t="s">
        <v>542</v>
      </c>
      <c r="E7" s="1">
        <v>3</v>
      </c>
      <c r="F7" s="1">
        <f t="shared" si="0"/>
        <v>400</v>
      </c>
      <c r="G7" s="1">
        <f t="shared" si="1"/>
        <v>1200</v>
      </c>
      <c r="J7" s="1" t="s">
        <v>542</v>
      </c>
      <c r="K7" s="1">
        <v>400</v>
      </c>
      <c r="L7" s="1"/>
      <c r="P7" s="1"/>
    </row>
    <row r="8" spans="1:16" x14ac:dyDescent="0.25">
      <c r="A8" s="1">
        <v>1829</v>
      </c>
      <c r="B8" s="1" t="s">
        <v>86</v>
      </c>
      <c r="C8" s="2">
        <v>44731</v>
      </c>
      <c r="D8" s="1" t="s">
        <v>11</v>
      </c>
      <c r="E8" s="1">
        <v>2</v>
      </c>
      <c r="F8" s="1">
        <f t="shared" si="0"/>
        <v>1000</v>
      </c>
      <c r="G8" s="1">
        <f t="shared" si="1"/>
        <v>2000</v>
      </c>
      <c r="L8" s="1"/>
      <c r="P8" s="1"/>
    </row>
    <row r="9" spans="1:16" x14ac:dyDescent="0.25">
      <c r="A9" s="1">
        <v>2227</v>
      </c>
      <c r="B9" s="1" t="s">
        <v>86</v>
      </c>
      <c r="C9" s="2">
        <v>44797</v>
      </c>
      <c r="D9" s="1" t="s">
        <v>37</v>
      </c>
      <c r="E9" s="1">
        <v>3</v>
      </c>
      <c r="F9" s="1">
        <f t="shared" si="0"/>
        <v>600</v>
      </c>
      <c r="G9" s="1">
        <f t="shared" si="1"/>
        <v>1800</v>
      </c>
      <c r="L9" s="1"/>
      <c r="P9" s="1"/>
    </row>
    <row r="10" spans="1:16" x14ac:dyDescent="0.25">
      <c r="A10" s="1">
        <v>1323</v>
      </c>
      <c r="B10" s="1" t="s">
        <v>86</v>
      </c>
      <c r="C10" s="2">
        <v>44574</v>
      </c>
      <c r="D10" s="1" t="s">
        <v>16</v>
      </c>
      <c r="E10" s="1">
        <v>3</v>
      </c>
      <c r="F10" s="1">
        <f t="shared" si="0"/>
        <v>150</v>
      </c>
      <c r="G10" s="1">
        <f t="shared" si="1"/>
        <v>450</v>
      </c>
      <c r="L10" s="1"/>
      <c r="P10" s="1"/>
    </row>
    <row r="11" spans="1:16" x14ac:dyDescent="0.25">
      <c r="A11" s="1">
        <v>1120</v>
      </c>
      <c r="B11" s="1" t="s">
        <v>86</v>
      </c>
      <c r="C11" s="2">
        <v>44652</v>
      </c>
      <c r="D11" s="1" t="s">
        <v>14</v>
      </c>
      <c r="E11" s="1">
        <v>2</v>
      </c>
      <c r="F11" s="1">
        <f t="shared" si="0"/>
        <v>500</v>
      </c>
      <c r="G11" s="1">
        <f t="shared" si="1"/>
        <v>1000</v>
      </c>
      <c r="L11" s="1"/>
      <c r="P11" s="1"/>
    </row>
    <row r="12" spans="1:16" x14ac:dyDescent="0.25">
      <c r="A12" s="1">
        <v>1865</v>
      </c>
      <c r="B12" s="1" t="s">
        <v>86</v>
      </c>
      <c r="C12" s="2">
        <v>44869</v>
      </c>
      <c r="D12" s="1" t="s">
        <v>542</v>
      </c>
      <c r="E12" s="1">
        <v>3</v>
      </c>
      <c r="F12" s="1">
        <f t="shared" si="0"/>
        <v>400</v>
      </c>
      <c r="G12" s="1">
        <f t="shared" si="1"/>
        <v>1200</v>
      </c>
    </row>
    <row r="13" spans="1:16" x14ac:dyDescent="0.25">
      <c r="A13" s="1">
        <v>2865</v>
      </c>
      <c r="B13" s="1" t="s">
        <v>86</v>
      </c>
      <c r="C13" s="2">
        <v>44886</v>
      </c>
      <c r="D13" s="1" t="s">
        <v>37</v>
      </c>
      <c r="E13" s="1">
        <v>5</v>
      </c>
      <c r="F13" s="1">
        <f t="shared" si="0"/>
        <v>600</v>
      </c>
      <c r="G13" s="1">
        <f t="shared" si="1"/>
        <v>3000</v>
      </c>
    </row>
    <row r="14" spans="1:16" x14ac:dyDescent="0.25">
      <c r="A14" s="1">
        <v>2532</v>
      </c>
      <c r="B14" s="1" t="s">
        <v>86</v>
      </c>
      <c r="C14" s="2">
        <v>44749</v>
      </c>
      <c r="D14" s="1" t="s">
        <v>542</v>
      </c>
      <c r="E14" s="1">
        <v>2</v>
      </c>
      <c r="F14" s="1">
        <f t="shared" si="0"/>
        <v>400</v>
      </c>
      <c r="G14" s="1">
        <f t="shared" si="1"/>
        <v>800</v>
      </c>
      <c r="H14"/>
      <c r="I14"/>
    </row>
    <row r="15" spans="1:16" x14ac:dyDescent="0.25">
      <c r="A15" s="1">
        <v>1521</v>
      </c>
      <c r="B15" s="1" t="s">
        <v>230</v>
      </c>
      <c r="C15" s="2">
        <v>44576</v>
      </c>
      <c r="D15" s="1" t="s">
        <v>8</v>
      </c>
      <c r="E15" s="1">
        <v>1</v>
      </c>
      <c r="F15" s="1">
        <f t="shared" si="0"/>
        <v>1500</v>
      </c>
      <c r="G15" s="1">
        <f t="shared" si="1"/>
        <v>1500</v>
      </c>
    </row>
    <row r="16" spans="1:16" x14ac:dyDescent="0.25">
      <c r="A16" s="1">
        <v>1406</v>
      </c>
      <c r="B16" s="1" t="s">
        <v>230</v>
      </c>
      <c r="C16" s="2">
        <v>44673</v>
      </c>
      <c r="D16" s="1" t="s">
        <v>14</v>
      </c>
      <c r="E16" s="1">
        <v>1</v>
      </c>
      <c r="F16" s="1">
        <f t="shared" si="0"/>
        <v>500</v>
      </c>
      <c r="G16" s="1">
        <f t="shared" si="1"/>
        <v>500</v>
      </c>
    </row>
    <row r="17" spans="1:7" x14ac:dyDescent="0.25">
      <c r="A17" s="1">
        <v>3385</v>
      </c>
      <c r="B17" s="1" t="s">
        <v>131</v>
      </c>
      <c r="C17" s="2">
        <v>44734</v>
      </c>
      <c r="D17" s="1" t="s">
        <v>16</v>
      </c>
      <c r="E17" s="1">
        <v>2</v>
      </c>
      <c r="F17" s="1">
        <f t="shared" si="0"/>
        <v>150</v>
      </c>
      <c r="G17" s="1">
        <f t="shared" si="1"/>
        <v>300</v>
      </c>
    </row>
    <row r="18" spans="1:7" x14ac:dyDescent="0.25">
      <c r="A18" s="1">
        <v>2619</v>
      </c>
      <c r="B18" s="1" t="s">
        <v>131</v>
      </c>
      <c r="C18" s="2">
        <v>44807</v>
      </c>
      <c r="D18" s="1" t="s">
        <v>8</v>
      </c>
      <c r="E18" s="1">
        <v>2</v>
      </c>
      <c r="F18" s="1">
        <f t="shared" si="0"/>
        <v>1500</v>
      </c>
      <c r="G18" s="1">
        <f t="shared" si="1"/>
        <v>3000</v>
      </c>
    </row>
    <row r="19" spans="1:7" x14ac:dyDescent="0.25">
      <c r="A19" s="1">
        <v>2529</v>
      </c>
      <c r="B19" s="1" t="s">
        <v>131</v>
      </c>
      <c r="C19" s="2">
        <v>44835</v>
      </c>
      <c r="D19" s="1" t="s">
        <v>16</v>
      </c>
      <c r="E19" s="1">
        <v>4</v>
      </c>
      <c r="F19" s="1">
        <f t="shared" si="0"/>
        <v>150</v>
      </c>
      <c r="G19" s="1">
        <f t="shared" si="1"/>
        <v>600</v>
      </c>
    </row>
    <row r="20" spans="1:7" x14ac:dyDescent="0.25">
      <c r="A20" s="1">
        <v>2487</v>
      </c>
      <c r="B20" s="1" t="s">
        <v>131</v>
      </c>
      <c r="C20" s="2">
        <v>44904</v>
      </c>
      <c r="D20" s="1" t="s">
        <v>542</v>
      </c>
      <c r="E20" s="1">
        <v>2</v>
      </c>
      <c r="F20" s="1">
        <f t="shared" si="0"/>
        <v>400</v>
      </c>
      <c r="G20" s="1">
        <f t="shared" si="1"/>
        <v>800</v>
      </c>
    </row>
    <row r="21" spans="1:7" x14ac:dyDescent="0.25">
      <c r="A21" s="1">
        <v>3259</v>
      </c>
      <c r="B21" s="1" t="s">
        <v>131</v>
      </c>
      <c r="C21" s="2">
        <v>44747</v>
      </c>
      <c r="D21" s="1" t="s">
        <v>37</v>
      </c>
      <c r="E21" s="1">
        <v>5</v>
      </c>
      <c r="F21" s="1">
        <f t="shared" si="0"/>
        <v>600</v>
      </c>
      <c r="G21" s="1">
        <f t="shared" si="1"/>
        <v>3000</v>
      </c>
    </row>
    <row r="22" spans="1:7" x14ac:dyDescent="0.25">
      <c r="A22" s="1">
        <v>1900</v>
      </c>
      <c r="B22" s="1" t="s">
        <v>53</v>
      </c>
      <c r="C22" s="2">
        <v>44896</v>
      </c>
      <c r="D22" s="1" t="s">
        <v>14</v>
      </c>
      <c r="E22" s="1">
        <v>3</v>
      </c>
      <c r="F22" s="1">
        <f t="shared" si="0"/>
        <v>500</v>
      </c>
      <c r="G22" s="1">
        <f t="shared" si="1"/>
        <v>1500</v>
      </c>
    </row>
    <row r="23" spans="1:7" x14ac:dyDescent="0.25">
      <c r="A23" s="1">
        <v>3484</v>
      </c>
      <c r="B23" s="1" t="s">
        <v>53</v>
      </c>
      <c r="C23" s="2">
        <v>44888</v>
      </c>
      <c r="D23" s="1" t="s">
        <v>16</v>
      </c>
      <c r="E23" s="1">
        <v>1</v>
      </c>
      <c r="F23" s="1">
        <f t="shared" si="0"/>
        <v>150</v>
      </c>
      <c r="G23" s="1">
        <f t="shared" si="1"/>
        <v>150</v>
      </c>
    </row>
    <row r="24" spans="1:7" x14ac:dyDescent="0.25">
      <c r="A24" s="1">
        <v>1399</v>
      </c>
      <c r="B24" s="1" t="s">
        <v>53</v>
      </c>
      <c r="C24" s="2">
        <v>44808</v>
      </c>
      <c r="D24" s="1" t="s">
        <v>16</v>
      </c>
      <c r="E24" s="1">
        <v>2</v>
      </c>
      <c r="F24" s="1">
        <f t="shared" si="0"/>
        <v>150</v>
      </c>
      <c r="G24" s="1">
        <f t="shared" si="1"/>
        <v>300</v>
      </c>
    </row>
    <row r="25" spans="1:7" x14ac:dyDescent="0.25">
      <c r="A25" s="1">
        <v>2718</v>
      </c>
      <c r="B25" s="1" t="s">
        <v>53</v>
      </c>
      <c r="C25" s="2">
        <v>44780</v>
      </c>
      <c r="D25" s="1" t="s">
        <v>8</v>
      </c>
      <c r="E25" s="1">
        <v>2</v>
      </c>
      <c r="F25" s="1">
        <f t="shared" si="0"/>
        <v>1500</v>
      </c>
      <c r="G25" s="1">
        <f t="shared" si="1"/>
        <v>3000</v>
      </c>
    </row>
    <row r="26" spans="1:7" x14ac:dyDescent="0.25">
      <c r="A26" s="1">
        <v>3024</v>
      </c>
      <c r="B26" s="1" t="s">
        <v>53</v>
      </c>
      <c r="C26" s="2">
        <v>44727</v>
      </c>
      <c r="D26" s="1" t="s">
        <v>16</v>
      </c>
      <c r="E26" s="1">
        <v>3</v>
      </c>
      <c r="F26" s="1">
        <f t="shared" si="0"/>
        <v>150</v>
      </c>
      <c r="G26" s="1">
        <f t="shared" si="1"/>
        <v>450</v>
      </c>
    </row>
    <row r="27" spans="1:7" x14ac:dyDescent="0.25">
      <c r="A27" s="1">
        <v>1487</v>
      </c>
      <c r="B27" s="1" t="s">
        <v>53</v>
      </c>
      <c r="C27" s="2">
        <v>44902</v>
      </c>
      <c r="D27" s="1" t="s">
        <v>37</v>
      </c>
      <c r="E27" s="1">
        <v>1</v>
      </c>
      <c r="F27" s="1">
        <f t="shared" si="0"/>
        <v>600</v>
      </c>
      <c r="G27" s="1">
        <f t="shared" si="1"/>
        <v>600</v>
      </c>
    </row>
    <row r="28" spans="1:7" x14ac:dyDescent="0.25">
      <c r="A28" s="1">
        <v>2812</v>
      </c>
      <c r="B28" s="1" t="s">
        <v>53</v>
      </c>
      <c r="C28" s="2">
        <v>44619</v>
      </c>
      <c r="D28" s="1" t="s">
        <v>11</v>
      </c>
      <c r="E28" s="1">
        <v>3</v>
      </c>
      <c r="F28" s="1">
        <f t="shared" si="0"/>
        <v>1000</v>
      </c>
      <c r="G28" s="1">
        <f t="shared" si="1"/>
        <v>3000</v>
      </c>
    </row>
    <row r="29" spans="1:7" x14ac:dyDescent="0.25">
      <c r="A29" s="1">
        <v>2769</v>
      </c>
      <c r="B29" s="1" t="s">
        <v>147</v>
      </c>
      <c r="C29" s="2">
        <v>44567</v>
      </c>
      <c r="D29" s="1" t="s">
        <v>37</v>
      </c>
      <c r="E29" s="1">
        <v>2</v>
      </c>
      <c r="F29" s="1">
        <f t="shared" si="0"/>
        <v>600</v>
      </c>
      <c r="G29" s="1">
        <f t="shared" si="1"/>
        <v>1200</v>
      </c>
    </row>
    <row r="30" spans="1:7" x14ac:dyDescent="0.25">
      <c r="A30" s="1">
        <v>1366</v>
      </c>
      <c r="B30" s="1" t="s">
        <v>147</v>
      </c>
      <c r="C30" s="2">
        <v>44732</v>
      </c>
      <c r="D30" s="1" t="s">
        <v>542</v>
      </c>
      <c r="E30" s="1">
        <v>5</v>
      </c>
      <c r="F30" s="1">
        <f t="shared" si="0"/>
        <v>400</v>
      </c>
      <c r="G30" s="1">
        <f t="shared" si="1"/>
        <v>2000</v>
      </c>
    </row>
    <row r="31" spans="1:7" x14ac:dyDescent="0.25">
      <c r="A31" s="1">
        <v>1387</v>
      </c>
      <c r="B31" s="1" t="s">
        <v>147</v>
      </c>
      <c r="C31" s="2">
        <v>44693</v>
      </c>
      <c r="D31" s="1" t="s">
        <v>14</v>
      </c>
      <c r="E31" s="1">
        <v>5</v>
      </c>
      <c r="F31" s="1">
        <f t="shared" si="0"/>
        <v>500</v>
      </c>
      <c r="G31" s="1">
        <f t="shared" si="1"/>
        <v>2500</v>
      </c>
    </row>
    <row r="32" spans="1:7" x14ac:dyDescent="0.25">
      <c r="A32" s="1">
        <v>1646</v>
      </c>
      <c r="B32" s="1" t="s">
        <v>147</v>
      </c>
      <c r="C32" s="2">
        <v>44618</v>
      </c>
      <c r="D32" s="1" t="s">
        <v>14</v>
      </c>
      <c r="E32" s="1">
        <v>3</v>
      </c>
      <c r="F32" s="1">
        <f t="shared" si="0"/>
        <v>500</v>
      </c>
      <c r="G32" s="1">
        <f t="shared" si="1"/>
        <v>1500</v>
      </c>
    </row>
    <row r="33" spans="1:7" x14ac:dyDescent="0.25">
      <c r="A33" s="1">
        <v>3277</v>
      </c>
      <c r="B33" s="1" t="s">
        <v>147</v>
      </c>
      <c r="C33" s="2">
        <v>44801</v>
      </c>
      <c r="D33" s="1" t="s">
        <v>542</v>
      </c>
      <c r="E33" s="1">
        <v>2</v>
      </c>
      <c r="F33" s="1">
        <f t="shared" si="0"/>
        <v>400</v>
      </c>
      <c r="G33" s="1">
        <f t="shared" si="1"/>
        <v>800</v>
      </c>
    </row>
    <row r="34" spans="1:7" x14ac:dyDescent="0.25">
      <c r="A34" s="1">
        <v>3174</v>
      </c>
      <c r="B34" s="1" t="s">
        <v>147</v>
      </c>
      <c r="C34" s="2">
        <v>44757</v>
      </c>
      <c r="D34" s="1" t="s">
        <v>14</v>
      </c>
      <c r="E34" s="1">
        <v>3</v>
      </c>
      <c r="F34" s="1">
        <f t="shared" si="0"/>
        <v>500</v>
      </c>
      <c r="G34" s="1">
        <f t="shared" si="1"/>
        <v>1500</v>
      </c>
    </row>
    <row r="35" spans="1:7" x14ac:dyDescent="0.25">
      <c r="A35" s="1">
        <v>1881</v>
      </c>
      <c r="B35" s="1" t="s">
        <v>196</v>
      </c>
      <c r="C35" s="2">
        <v>44732</v>
      </c>
      <c r="D35" s="1" t="s">
        <v>11</v>
      </c>
      <c r="E35" s="1">
        <v>4</v>
      </c>
      <c r="F35" s="1">
        <f t="shared" si="0"/>
        <v>1000</v>
      </c>
      <c r="G35" s="1">
        <f t="shared" si="1"/>
        <v>4000</v>
      </c>
    </row>
    <row r="36" spans="1:7" x14ac:dyDescent="0.25">
      <c r="A36" s="1">
        <v>3243</v>
      </c>
      <c r="B36" s="1" t="s">
        <v>196</v>
      </c>
      <c r="C36" s="2">
        <v>44866</v>
      </c>
      <c r="D36" s="1" t="s">
        <v>542</v>
      </c>
      <c r="E36" s="1">
        <v>5</v>
      </c>
      <c r="F36" s="1">
        <f t="shared" si="0"/>
        <v>400</v>
      </c>
      <c r="G36" s="1">
        <f t="shared" si="1"/>
        <v>2000</v>
      </c>
    </row>
    <row r="37" spans="1:7" x14ac:dyDescent="0.25">
      <c r="A37" s="1">
        <v>1984</v>
      </c>
      <c r="B37" s="1" t="s">
        <v>196</v>
      </c>
      <c r="C37" s="2">
        <v>44793</v>
      </c>
      <c r="D37" s="1" t="s">
        <v>542</v>
      </c>
      <c r="E37" s="1">
        <v>5</v>
      </c>
      <c r="F37" s="1">
        <f t="shared" si="0"/>
        <v>400</v>
      </c>
      <c r="G37" s="1">
        <f t="shared" si="1"/>
        <v>2000</v>
      </c>
    </row>
    <row r="38" spans="1:7" x14ac:dyDescent="0.25">
      <c r="A38" s="1">
        <v>1130</v>
      </c>
      <c r="B38" s="1" t="s">
        <v>196</v>
      </c>
      <c r="C38" s="2">
        <v>44578</v>
      </c>
      <c r="D38" s="1" t="s">
        <v>16</v>
      </c>
      <c r="E38" s="1">
        <v>1</v>
      </c>
      <c r="F38" s="1">
        <f t="shared" si="0"/>
        <v>150</v>
      </c>
      <c r="G38" s="1">
        <f t="shared" si="1"/>
        <v>150</v>
      </c>
    </row>
    <row r="39" spans="1:7" x14ac:dyDescent="0.25">
      <c r="A39" s="1">
        <v>2953</v>
      </c>
      <c r="B39" s="1" t="s">
        <v>144</v>
      </c>
      <c r="C39" s="2">
        <v>44809</v>
      </c>
      <c r="D39" s="1" t="s">
        <v>542</v>
      </c>
      <c r="E39" s="1">
        <v>3</v>
      </c>
      <c r="F39" s="1">
        <f t="shared" si="0"/>
        <v>400</v>
      </c>
      <c r="G39" s="1">
        <f t="shared" si="1"/>
        <v>1200</v>
      </c>
    </row>
    <row r="40" spans="1:7" x14ac:dyDescent="0.25">
      <c r="A40" s="1">
        <v>3178</v>
      </c>
      <c r="B40" s="1" t="s">
        <v>144</v>
      </c>
      <c r="C40" s="2">
        <v>44734</v>
      </c>
      <c r="D40" s="1" t="s">
        <v>37</v>
      </c>
      <c r="E40" s="1">
        <v>5</v>
      </c>
      <c r="F40" s="1">
        <f t="shared" si="0"/>
        <v>600</v>
      </c>
      <c r="G40" s="1">
        <f t="shared" si="1"/>
        <v>3000</v>
      </c>
    </row>
    <row r="41" spans="1:7" x14ac:dyDescent="0.25">
      <c r="A41" s="1">
        <v>1346</v>
      </c>
      <c r="B41" s="1" t="s">
        <v>144</v>
      </c>
      <c r="C41" s="2">
        <v>44625</v>
      </c>
      <c r="D41" s="1" t="s">
        <v>14</v>
      </c>
      <c r="E41" s="1">
        <v>3</v>
      </c>
      <c r="F41" s="1">
        <f t="shared" si="0"/>
        <v>500</v>
      </c>
      <c r="G41" s="1">
        <f t="shared" si="1"/>
        <v>1500</v>
      </c>
    </row>
    <row r="42" spans="1:7" x14ac:dyDescent="0.25">
      <c r="A42" s="1">
        <v>3311</v>
      </c>
      <c r="B42" s="1" t="s">
        <v>144</v>
      </c>
      <c r="C42" s="2">
        <v>44737</v>
      </c>
      <c r="D42" s="1" t="s">
        <v>16</v>
      </c>
      <c r="E42" s="1">
        <v>1</v>
      </c>
      <c r="F42" s="1">
        <f t="shared" si="0"/>
        <v>150</v>
      </c>
      <c r="G42" s="1">
        <f t="shared" si="1"/>
        <v>150</v>
      </c>
    </row>
    <row r="43" spans="1:7" x14ac:dyDescent="0.25">
      <c r="A43" s="1">
        <v>2506</v>
      </c>
      <c r="B43" s="1" t="s">
        <v>144</v>
      </c>
      <c r="C43" s="2">
        <v>44706</v>
      </c>
      <c r="D43" s="1" t="s">
        <v>37</v>
      </c>
      <c r="E43" s="1">
        <v>5</v>
      </c>
      <c r="F43" s="1">
        <f t="shared" si="0"/>
        <v>600</v>
      </c>
      <c r="G43" s="1">
        <f t="shared" si="1"/>
        <v>3000</v>
      </c>
    </row>
    <row r="44" spans="1:7" x14ac:dyDescent="0.25">
      <c r="A44" s="1">
        <v>1528</v>
      </c>
      <c r="B44" s="1" t="s">
        <v>182</v>
      </c>
      <c r="C44" s="2">
        <v>44575</v>
      </c>
      <c r="D44" s="1" t="s">
        <v>542</v>
      </c>
      <c r="E44" s="1">
        <v>2</v>
      </c>
      <c r="F44" s="1">
        <f t="shared" si="0"/>
        <v>400</v>
      </c>
      <c r="G44" s="1">
        <f t="shared" si="1"/>
        <v>800</v>
      </c>
    </row>
    <row r="45" spans="1:7" x14ac:dyDescent="0.25">
      <c r="A45" s="1">
        <v>2380</v>
      </c>
      <c r="B45" s="1" t="s">
        <v>182</v>
      </c>
      <c r="C45" s="2">
        <v>44904</v>
      </c>
      <c r="D45" s="1" t="s">
        <v>11</v>
      </c>
      <c r="E45" s="1">
        <v>1</v>
      </c>
      <c r="F45" s="1">
        <f t="shared" si="0"/>
        <v>1000</v>
      </c>
      <c r="G45" s="1">
        <f t="shared" si="1"/>
        <v>1000</v>
      </c>
    </row>
    <row r="46" spans="1:7" x14ac:dyDescent="0.25">
      <c r="A46" s="1">
        <v>1964</v>
      </c>
      <c r="B46" s="1" t="s">
        <v>182</v>
      </c>
      <c r="C46" s="2">
        <v>44797</v>
      </c>
      <c r="D46" s="1" t="s">
        <v>37</v>
      </c>
      <c r="E46" s="1">
        <v>5</v>
      </c>
      <c r="F46" s="1">
        <f t="shared" si="0"/>
        <v>600</v>
      </c>
      <c r="G46" s="1">
        <f t="shared" si="1"/>
        <v>3000</v>
      </c>
    </row>
    <row r="47" spans="1:7" x14ac:dyDescent="0.25">
      <c r="A47" s="1">
        <v>2926</v>
      </c>
      <c r="B47" s="1" t="s">
        <v>182</v>
      </c>
      <c r="C47" s="2">
        <v>44724</v>
      </c>
      <c r="D47" s="1" t="s">
        <v>11</v>
      </c>
      <c r="E47" s="1">
        <v>2</v>
      </c>
      <c r="F47" s="1">
        <f t="shared" si="0"/>
        <v>1000</v>
      </c>
      <c r="G47" s="1">
        <f t="shared" si="1"/>
        <v>2000</v>
      </c>
    </row>
    <row r="48" spans="1:7" x14ac:dyDescent="0.25">
      <c r="A48" s="1">
        <v>1800</v>
      </c>
      <c r="B48" s="1" t="s">
        <v>182</v>
      </c>
      <c r="C48" s="2">
        <v>44732</v>
      </c>
      <c r="D48" s="1" t="s">
        <v>14</v>
      </c>
      <c r="E48" s="1">
        <v>3</v>
      </c>
      <c r="F48" s="1">
        <f t="shared" si="0"/>
        <v>500</v>
      </c>
      <c r="G48" s="1">
        <f t="shared" si="1"/>
        <v>1500</v>
      </c>
    </row>
    <row r="49" spans="1:7" x14ac:dyDescent="0.25">
      <c r="A49" s="1">
        <v>3315</v>
      </c>
      <c r="B49" s="1" t="s">
        <v>182</v>
      </c>
      <c r="C49" s="2">
        <v>44888</v>
      </c>
      <c r="D49" s="1" t="s">
        <v>542</v>
      </c>
      <c r="E49" s="1">
        <v>2</v>
      </c>
      <c r="F49" s="1">
        <f t="shared" si="0"/>
        <v>400</v>
      </c>
      <c r="G49" s="1">
        <f t="shared" si="1"/>
        <v>800</v>
      </c>
    </row>
    <row r="50" spans="1:7" x14ac:dyDescent="0.25">
      <c r="A50" s="1">
        <v>2559</v>
      </c>
      <c r="B50" s="1" t="s">
        <v>125</v>
      </c>
      <c r="C50" s="2">
        <v>44656</v>
      </c>
      <c r="D50" s="1" t="s">
        <v>37</v>
      </c>
      <c r="E50" s="1">
        <v>1</v>
      </c>
      <c r="F50" s="1">
        <f t="shared" si="0"/>
        <v>600</v>
      </c>
      <c r="G50" s="1">
        <f t="shared" si="1"/>
        <v>600</v>
      </c>
    </row>
    <row r="51" spans="1:7" x14ac:dyDescent="0.25">
      <c r="A51" s="1">
        <v>2561</v>
      </c>
      <c r="B51" s="1" t="s">
        <v>125</v>
      </c>
      <c r="C51" s="2">
        <v>44625</v>
      </c>
      <c r="D51" s="1" t="s">
        <v>542</v>
      </c>
      <c r="E51" s="1">
        <v>4</v>
      </c>
      <c r="F51" s="1">
        <f t="shared" si="0"/>
        <v>400</v>
      </c>
      <c r="G51" s="1">
        <f t="shared" si="1"/>
        <v>1600</v>
      </c>
    </row>
    <row r="52" spans="1:7" x14ac:dyDescent="0.25">
      <c r="A52" s="1">
        <v>3225</v>
      </c>
      <c r="B52" s="1" t="s">
        <v>125</v>
      </c>
      <c r="C52" s="2">
        <v>44600</v>
      </c>
      <c r="D52" s="1" t="s">
        <v>14</v>
      </c>
      <c r="E52" s="1">
        <v>4</v>
      </c>
      <c r="F52" s="1">
        <f t="shared" si="0"/>
        <v>500</v>
      </c>
      <c r="G52" s="1">
        <f t="shared" si="1"/>
        <v>2000</v>
      </c>
    </row>
    <row r="53" spans="1:7" x14ac:dyDescent="0.25">
      <c r="A53" s="1">
        <v>2857</v>
      </c>
      <c r="B53" s="1" t="s">
        <v>125</v>
      </c>
      <c r="C53" s="2">
        <v>44900</v>
      </c>
      <c r="D53" s="1" t="s">
        <v>14</v>
      </c>
      <c r="E53" s="1">
        <v>5</v>
      </c>
      <c r="F53" s="1">
        <f t="shared" si="0"/>
        <v>500</v>
      </c>
      <c r="G53" s="1">
        <f t="shared" si="1"/>
        <v>2500</v>
      </c>
    </row>
    <row r="54" spans="1:7" x14ac:dyDescent="0.25">
      <c r="A54" s="1">
        <v>1412</v>
      </c>
      <c r="B54" s="1" t="s">
        <v>175</v>
      </c>
      <c r="C54" s="2">
        <v>44756</v>
      </c>
      <c r="D54" s="1" t="s">
        <v>11</v>
      </c>
      <c r="E54" s="1">
        <v>5</v>
      </c>
      <c r="F54" s="1">
        <f t="shared" si="0"/>
        <v>1000</v>
      </c>
      <c r="G54" s="1">
        <f t="shared" si="1"/>
        <v>5000</v>
      </c>
    </row>
    <row r="55" spans="1:7" x14ac:dyDescent="0.25">
      <c r="A55" s="1">
        <v>1383</v>
      </c>
      <c r="B55" s="1" t="s">
        <v>175</v>
      </c>
      <c r="C55" s="2">
        <v>44808</v>
      </c>
      <c r="D55" s="1" t="s">
        <v>16</v>
      </c>
      <c r="E55" s="1">
        <v>1</v>
      </c>
      <c r="F55" s="1">
        <f t="shared" si="0"/>
        <v>150</v>
      </c>
      <c r="G55" s="1">
        <f t="shared" si="1"/>
        <v>150</v>
      </c>
    </row>
    <row r="56" spans="1:7" x14ac:dyDescent="0.25">
      <c r="A56" s="1">
        <v>2072</v>
      </c>
      <c r="B56" s="1" t="s">
        <v>175</v>
      </c>
      <c r="C56" s="2">
        <v>44647</v>
      </c>
      <c r="D56" s="1" t="s">
        <v>542</v>
      </c>
      <c r="E56" s="1">
        <v>1</v>
      </c>
      <c r="F56" s="1">
        <f t="shared" si="0"/>
        <v>400</v>
      </c>
      <c r="G56" s="1">
        <f t="shared" si="1"/>
        <v>400</v>
      </c>
    </row>
    <row r="57" spans="1:7" x14ac:dyDescent="0.25">
      <c r="A57" s="1">
        <v>2465</v>
      </c>
      <c r="B57" s="1" t="s">
        <v>175</v>
      </c>
      <c r="C57" s="2">
        <v>44786</v>
      </c>
      <c r="D57" s="1" t="s">
        <v>542</v>
      </c>
      <c r="E57" s="1">
        <v>4</v>
      </c>
      <c r="F57" s="1">
        <f t="shared" si="0"/>
        <v>400</v>
      </c>
      <c r="G57" s="1">
        <f t="shared" si="1"/>
        <v>1600</v>
      </c>
    </row>
    <row r="58" spans="1:7" x14ac:dyDescent="0.25">
      <c r="A58" s="1">
        <v>2479</v>
      </c>
      <c r="B58" s="1" t="s">
        <v>175</v>
      </c>
      <c r="C58" s="2">
        <v>44829</v>
      </c>
      <c r="D58" s="1" t="s">
        <v>11</v>
      </c>
      <c r="E58" s="1">
        <v>2</v>
      </c>
      <c r="F58" s="1">
        <f t="shared" si="0"/>
        <v>1000</v>
      </c>
      <c r="G58" s="1">
        <f t="shared" si="1"/>
        <v>2000</v>
      </c>
    </row>
    <row r="59" spans="1:7" x14ac:dyDescent="0.25">
      <c r="A59" s="1">
        <v>3032</v>
      </c>
      <c r="B59" s="1" t="s">
        <v>103</v>
      </c>
      <c r="C59" s="2">
        <v>44836</v>
      </c>
      <c r="D59" s="1" t="s">
        <v>16</v>
      </c>
      <c r="E59" s="1">
        <v>2</v>
      </c>
      <c r="F59" s="1">
        <f t="shared" si="0"/>
        <v>150</v>
      </c>
      <c r="G59" s="1">
        <f t="shared" si="1"/>
        <v>300</v>
      </c>
    </row>
    <row r="60" spans="1:7" x14ac:dyDescent="0.25">
      <c r="A60" s="1">
        <v>1674</v>
      </c>
      <c r="B60" s="1" t="s">
        <v>103</v>
      </c>
      <c r="C60" s="2">
        <v>44822</v>
      </c>
      <c r="D60" s="1" t="s">
        <v>11</v>
      </c>
      <c r="E60" s="1">
        <v>1</v>
      </c>
      <c r="F60" s="1">
        <f t="shared" si="0"/>
        <v>1000</v>
      </c>
      <c r="G60" s="1">
        <f t="shared" si="1"/>
        <v>1000</v>
      </c>
    </row>
    <row r="61" spans="1:7" x14ac:dyDescent="0.25">
      <c r="A61" s="1">
        <v>2214</v>
      </c>
      <c r="B61" s="1" t="s">
        <v>103</v>
      </c>
      <c r="C61" s="2">
        <v>44870</v>
      </c>
      <c r="D61" s="1" t="s">
        <v>14</v>
      </c>
      <c r="E61" s="1">
        <v>5</v>
      </c>
      <c r="F61" s="1">
        <f t="shared" si="0"/>
        <v>500</v>
      </c>
      <c r="G61" s="1">
        <f t="shared" si="1"/>
        <v>2500</v>
      </c>
    </row>
    <row r="62" spans="1:7" x14ac:dyDescent="0.25">
      <c r="A62" s="1">
        <v>2563</v>
      </c>
      <c r="B62" s="1" t="s">
        <v>103</v>
      </c>
      <c r="C62" s="2">
        <v>44671</v>
      </c>
      <c r="D62" s="1" t="s">
        <v>542</v>
      </c>
      <c r="E62" s="1">
        <v>1</v>
      </c>
      <c r="F62" s="1">
        <f t="shared" si="0"/>
        <v>400</v>
      </c>
      <c r="G62" s="1">
        <f t="shared" si="1"/>
        <v>400</v>
      </c>
    </row>
    <row r="63" spans="1:7" x14ac:dyDescent="0.25">
      <c r="A63" s="1">
        <v>1684</v>
      </c>
      <c r="B63" s="1" t="s">
        <v>103</v>
      </c>
      <c r="C63" s="2">
        <v>44895</v>
      </c>
      <c r="D63" s="1" t="s">
        <v>11</v>
      </c>
      <c r="E63" s="1">
        <v>2</v>
      </c>
      <c r="F63" s="1">
        <f t="shared" si="0"/>
        <v>1000</v>
      </c>
      <c r="G63" s="1">
        <f t="shared" si="1"/>
        <v>2000</v>
      </c>
    </row>
    <row r="64" spans="1:7" x14ac:dyDescent="0.25">
      <c r="A64" s="1">
        <v>1711</v>
      </c>
      <c r="B64" s="1" t="s">
        <v>103</v>
      </c>
      <c r="C64" s="2">
        <v>44855</v>
      </c>
      <c r="D64" s="1" t="s">
        <v>8</v>
      </c>
      <c r="E64" s="1">
        <v>1</v>
      </c>
      <c r="F64" s="1">
        <f t="shared" si="0"/>
        <v>1500</v>
      </c>
      <c r="G64" s="1">
        <f t="shared" si="1"/>
        <v>1500</v>
      </c>
    </row>
    <row r="65" spans="1:7" x14ac:dyDescent="0.25">
      <c r="A65" s="1">
        <v>2735</v>
      </c>
      <c r="B65" s="1" t="s">
        <v>103</v>
      </c>
      <c r="C65" s="2">
        <v>44583</v>
      </c>
      <c r="D65" s="1" t="s">
        <v>11</v>
      </c>
      <c r="E65" s="1">
        <v>5</v>
      </c>
      <c r="F65" s="1">
        <f t="shared" si="0"/>
        <v>1000</v>
      </c>
      <c r="G65" s="1">
        <f t="shared" si="1"/>
        <v>5000</v>
      </c>
    </row>
    <row r="66" spans="1:7" x14ac:dyDescent="0.25">
      <c r="A66" s="1">
        <v>1169</v>
      </c>
      <c r="B66" s="1" t="s">
        <v>127</v>
      </c>
      <c r="C66" s="2">
        <v>44840</v>
      </c>
      <c r="D66" s="1" t="s">
        <v>14</v>
      </c>
      <c r="E66" s="1">
        <v>1</v>
      </c>
      <c r="F66" s="1">
        <f t="shared" ref="F66:F129" si="2">IF(D66="Computer", 1500, IF(D66="Mobile", 600,  IF(D66= "Camera", 500, IF(D66 = "Headphones", 150, IF(D66 = "Laptop", 1000, 400)))))</f>
        <v>500</v>
      </c>
      <c r="G66" s="1">
        <f t="shared" ref="G66:G129" si="3">F66*E66</f>
        <v>500</v>
      </c>
    </row>
    <row r="67" spans="1:7" x14ac:dyDescent="0.25">
      <c r="A67" s="1">
        <v>2902</v>
      </c>
      <c r="B67" s="1" t="s">
        <v>127</v>
      </c>
      <c r="C67" s="2">
        <v>44598</v>
      </c>
      <c r="D67" s="1" t="s">
        <v>14</v>
      </c>
      <c r="E67" s="1">
        <v>3</v>
      </c>
      <c r="F67" s="1">
        <f t="shared" si="2"/>
        <v>500</v>
      </c>
      <c r="G67" s="1">
        <f t="shared" si="3"/>
        <v>1500</v>
      </c>
    </row>
    <row r="68" spans="1:7" x14ac:dyDescent="0.25">
      <c r="A68" s="1">
        <v>1526</v>
      </c>
      <c r="B68" s="1" t="s">
        <v>127</v>
      </c>
      <c r="C68" s="2">
        <v>44829</v>
      </c>
      <c r="D68" s="1" t="s">
        <v>11</v>
      </c>
      <c r="E68" s="1">
        <v>4</v>
      </c>
      <c r="F68" s="1">
        <f t="shared" si="2"/>
        <v>1000</v>
      </c>
      <c r="G68" s="1">
        <f t="shared" si="3"/>
        <v>4000</v>
      </c>
    </row>
    <row r="69" spans="1:7" x14ac:dyDescent="0.25">
      <c r="A69" s="1">
        <v>2576</v>
      </c>
      <c r="B69" s="1" t="s">
        <v>127</v>
      </c>
      <c r="C69" s="2">
        <v>44622</v>
      </c>
      <c r="D69" s="1" t="s">
        <v>11</v>
      </c>
      <c r="E69" s="1">
        <v>1</v>
      </c>
      <c r="F69" s="1">
        <f t="shared" si="2"/>
        <v>1000</v>
      </c>
      <c r="G69" s="1">
        <f t="shared" si="3"/>
        <v>1000</v>
      </c>
    </row>
    <row r="70" spans="1:7" x14ac:dyDescent="0.25">
      <c r="A70" s="1">
        <v>1452</v>
      </c>
      <c r="B70" s="1" t="s">
        <v>127</v>
      </c>
      <c r="C70" s="2">
        <v>44885</v>
      </c>
      <c r="D70" s="1" t="s">
        <v>11</v>
      </c>
      <c r="E70" s="1">
        <v>5</v>
      </c>
      <c r="F70" s="1">
        <f t="shared" si="2"/>
        <v>1000</v>
      </c>
      <c r="G70" s="1">
        <f t="shared" si="3"/>
        <v>5000</v>
      </c>
    </row>
    <row r="71" spans="1:7" x14ac:dyDescent="0.25">
      <c r="A71" s="1">
        <v>2347</v>
      </c>
      <c r="B71" s="1" t="s">
        <v>104</v>
      </c>
      <c r="C71" s="2">
        <v>44582</v>
      </c>
      <c r="D71" s="1" t="s">
        <v>542</v>
      </c>
      <c r="E71" s="1">
        <v>2</v>
      </c>
      <c r="F71" s="1">
        <f t="shared" si="2"/>
        <v>400</v>
      </c>
      <c r="G71" s="1">
        <f t="shared" si="3"/>
        <v>800</v>
      </c>
    </row>
    <row r="72" spans="1:7" x14ac:dyDescent="0.25">
      <c r="A72" s="1">
        <v>1627</v>
      </c>
      <c r="B72" s="1" t="s">
        <v>104</v>
      </c>
      <c r="C72" s="2">
        <v>44805</v>
      </c>
      <c r="D72" s="1" t="s">
        <v>16</v>
      </c>
      <c r="E72" s="1">
        <v>4</v>
      </c>
      <c r="F72" s="1">
        <f t="shared" si="2"/>
        <v>150</v>
      </c>
      <c r="G72" s="1">
        <f t="shared" si="3"/>
        <v>600</v>
      </c>
    </row>
    <row r="73" spans="1:7" x14ac:dyDescent="0.25">
      <c r="A73" s="1">
        <v>3052</v>
      </c>
      <c r="B73" s="1" t="s">
        <v>104</v>
      </c>
      <c r="C73" s="2">
        <v>44583</v>
      </c>
      <c r="D73" s="1" t="s">
        <v>14</v>
      </c>
      <c r="E73" s="1">
        <v>4</v>
      </c>
      <c r="F73" s="1">
        <f t="shared" si="2"/>
        <v>500</v>
      </c>
      <c r="G73" s="1">
        <f t="shared" si="3"/>
        <v>2000</v>
      </c>
    </row>
    <row r="74" spans="1:7" x14ac:dyDescent="0.25">
      <c r="A74" s="1">
        <v>2099</v>
      </c>
      <c r="B74" s="1" t="s">
        <v>104</v>
      </c>
      <c r="C74" s="2">
        <v>44834</v>
      </c>
      <c r="D74" s="1" t="s">
        <v>11</v>
      </c>
      <c r="E74" s="1">
        <v>3</v>
      </c>
      <c r="F74" s="1">
        <f t="shared" si="2"/>
        <v>1000</v>
      </c>
      <c r="G74" s="1">
        <f t="shared" si="3"/>
        <v>3000</v>
      </c>
    </row>
    <row r="75" spans="1:7" x14ac:dyDescent="0.25">
      <c r="A75" s="1">
        <v>1262</v>
      </c>
      <c r="B75" s="1" t="s">
        <v>213</v>
      </c>
      <c r="C75" s="2">
        <v>44703</v>
      </c>
      <c r="D75" s="1" t="s">
        <v>14</v>
      </c>
      <c r="E75" s="1">
        <v>3</v>
      </c>
      <c r="F75" s="1">
        <f t="shared" si="2"/>
        <v>500</v>
      </c>
      <c r="G75" s="1">
        <f t="shared" si="3"/>
        <v>1500</v>
      </c>
    </row>
    <row r="76" spans="1:7" x14ac:dyDescent="0.25">
      <c r="A76" s="1">
        <v>2552</v>
      </c>
      <c r="B76" s="1" t="s">
        <v>213</v>
      </c>
      <c r="C76" s="2">
        <v>44571</v>
      </c>
      <c r="D76" s="1" t="s">
        <v>37</v>
      </c>
      <c r="E76" s="1">
        <v>3</v>
      </c>
      <c r="F76" s="1">
        <f t="shared" si="2"/>
        <v>600</v>
      </c>
      <c r="G76" s="1">
        <f t="shared" si="3"/>
        <v>1800</v>
      </c>
    </row>
    <row r="77" spans="1:7" x14ac:dyDescent="0.25">
      <c r="A77" s="1">
        <v>1102</v>
      </c>
      <c r="B77" s="1" t="s">
        <v>213</v>
      </c>
      <c r="C77" s="2">
        <v>44587</v>
      </c>
      <c r="D77" s="1" t="s">
        <v>14</v>
      </c>
      <c r="E77" s="1">
        <v>3</v>
      </c>
      <c r="F77" s="1">
        <f t="shared" si="2"/>
        <v>500</v>
      </c>
      <c r="G77" s="1">
        <f t="shared" si="3"/>
        <v>1500</v>
      </c>
    </row>
    <row r="78" spans="1:7" x14ac:dyDescent="0.25">
      <c r="A78" s="1">
        <v>2170</v>
      </c>
      <c r="B78" s="1" t="s">
        <v>213</v>
      </c>
      <c r="C78" s="2">
        <v>44876</v>
      </c>
      <c r="D78" s="1" t="s">
        <v>37</v>
      </c>
      <c r="E78" s="1">
        <v>2</v>
      </c>
      <c r="F78" s="1">
        <f t="shared" si="2"/>
        <v>600</v>
      </c>
      <c r="G78" s="1">
        <f t="shared" si="3"/>
        <v>1200</v>
      </c>
    </row>
    <row r="79" spans="1:7" x14ac:dyDescent="0.25">
      <c r="A79" s="1">
        <v>1596</v>
      </c>
      <c r="B79" s="1" t="s">
        <v>213</v>
      </c>
      <c r="C79" s="2">
        <v>44919</v>
      </c>
      <c r="D79" s="1" t="s">
        <v>542</v>
      </c>
      <c r="E79" s="1">
        <v>4</v>
      </c>
      <c r="F79" s="1">
        <f t="shared" si="2"/>
        <v>400</v>
      </c>
      <c r="G79" s="1">
        <f t="shared" si="3"/>
        <v>1600</v>
      </c>
    </row>
    <row r="80" spans="1:7" x14ac:dyDescent="0.25">
      <c r="A80" s="1">
        <v>1235</v>
      </c>
      <c r="B80" s="1" t="s">
        <v>213</v>
      </c>
      <c r="C80" s="2">
        <v>44698</v>
      </c>
      <c r="D80" s="1" t="s">
        <v>16</v>
      </c>
      <c r="E80" s="1">
        <v>3</v>
      </c>
      <c r="F80" s="1">
        <f t="shared" si="2"/>
        <v>150</v>
      </c>
      <c r="G80" s="1">
        <f t="shared" si="3"/>
        <v>450</v>
      </c>
    </row>
    <row r="81" spans="1:7" x14ac:dyDescent="0.25">
      <c r="A81" s="1">
        <v>1659</v>
      </c>
      <c r="B81" s="1" t="s">
        <v>213</v>
      </c>
      <c r="C81" s="2">
        <v>44803</v>
      </c>
      <c r="D81" s="1" t="s">
        <v>542</v>
      </c>
      <c r="E81" s="1">
        <v>3</v>
      </c>
      <c r="F81" s="1">
        <f t="shared" si="2"/>
        <v>400</v>
      </c>
      <c r="G81" s="1">
        <f t="shared" si="3"/>
        <v>1200</v>
      </c>
    </row>
    <row r="82" spans="1:7" x14ac:dyDescent="0.25">
      <c r="A82" s="1">
        <v>2381</v>
      </c>
      <c r="B82" s="1" t="s">
        <v>63</v>
      </c>
      <c r="C82" s="2">
        <v>44628</v>
      </c>
      <c r="D82" s="1" t="s">
        <v>14</v>
      </c>
      <c r="E82" s="1">
        <v>4</v>
      </c>
      <c r="F82" s="1">
        <f t="shared" si="2"/>
        <v>500</v>
      </c>
      <c r="G82" s="1">
        <f t="shared" si="3"/>
        <v>2000</v>
      </c>
    </row>
    <row r="83" spans="1:7" x14ac:dyDescent="0.25">
      <c r="A83" s="1">
        <v>3449</v>
      </c>
      <c r="B83" s="1" t="s">
        <v>63</v>
      </c>
      <c r="C83" s="2">
        <v>44804</v>
      </c>
      <c r="D83" s="1" t="s">
        <v>14</v>
      </c>
      <c r="E83" s="1">
        <v>5</v>
      </c>
      <c r="F83" s="1">
        <f t="shared" si="2"/>
        <v>500</v>
      </c>
      <c r="G83" s="1">
        <f t="shared" si="3"/>
        <v>2500</v>
      </c>
    </row>
    <row r="84" spans="1:7" x14ac:dyDescent="0.25">
      <c r="A84" s="1">
        <v>2878</v>
      </c>
      <c r="B84" s="1" t="s">
        <v>63</v>
      </c>
      <c r="C84" s="2">
        <v>44842</v>
      </c>
      <c r="D84" s="1" t="s">
        <v>8</v>
      </c>
      <c r="E84" s="1">
        <v>2</v>
      </c>
      <c r="F84" s="1">
        <f t="shared" si="2"/>
        <v>1500</v>
      </c>
      <c r="G84" s="1">
        <f t="shared" si="3"/>
        <v>3000</v>
      </c>
    </row>
    <row r="85" spans="1:7" x14ac:dyDescent="0.25">
      <c r="A85" s="1">
        <v>2607</v>
      </c>
      <c r="B85" s="1" t="s">
        <v>63</v>
      </c>
      <c r="C85" s="2">
        <v>44857</v>
      </c>
      <c r="D85" s="1" t="s">
        <v>542</v>
      </c>
      <c r="E85" s="1">
        <v>1</v>
      </c>
      <c r="F85" s="1">
        <f t="shared" si="2"/>
        <v>400</v>
      </c>
      <c r="G85" s="1">
        <f t="shared" si="3"/>
        <v>400</v>
      </c>
    </row>
    <row r="86" spans="1:7" x14ac:dyDescent="0.25">
      <c r="A86" s="1">
        <v>3221</v>
      </c>
      <c r="B86" s="1" t="s">
        <v>57</v>
      </c>
      <c r="C86" s="2">
        <v>44634</v>
      </c>
      <c r="D86" s="1" t="s">
        <v>37</v>
      </c>
      <c r="E86" s="1">
        <v>3</v>
      </c>
      <c r="F86" s="1">
        <f t="shared" si="2"/>
        <v>600</v>
      </c>
      <c r="G86" s="1">
        <f t="shared" si="3"/>
        <v>1800</v>
      </c>
    </row>
    <row r="87" spans="1:7" x14ac:dyDescent="0.25">
      <c r="A87" s="1">
        <v>1906</v>
      </c>
      <c r="B87" s="1" t="s">
        <v>57</v>
      </c>
      <c r="C87" s="2">
        <v>44814</v>
      </c>
      <c r="D87" s="1" t="s">
        <v>16</v>
      </c>
      <c r="E87" s="1">
        <v>5</v>
      </c>
      <c r="F87" s="1">
        <f t="shared" si="2"/>
        <v>150</v>
      </c>
      <c r="G87" s="1">
        <f t="shared" si="3"/>
        <v>750</v>
      </c>
    </row>
    <row r="88" spans="1:7" x14ac:dyDescent="0.25">
      <c r="A88" s="1">
        <v>2045</v>
      </c>
      <c r="B88" s="1" t="s">
        <v>57</v>
      </c>
      <c r="C88" s="2">
        <v>44767</v>
      </c>
      <c r="D88" s="1" t="s">
        <v>8</v>
      </c>
      <c r="E88" s="1">
        <v>4</v>
      </c>
      <c r="F88" s="1">
        <f t="shared" si="2"/>
        <v>1500</v>
      </c>
      <c r="G88" s="1">
        <f t="shared" si="3"/>
        <v>6000</v>
      </c>
    </row>
    <row r="89" spans="1:7" x14ac:dyDescent="0.25">
      <c r="A89" s="1">
        <v>2253</v>
      </c>
      <c r="B89" s="1" t="s">
        <v>211</v>
      </c>
      <c r="C89" s="2">
        <v>44609</v>
      </c>
      <c r="D89" s="1" t="s">
        <v>37</v>
      </c>
      <c r="E89" s="1">
        <v>4</v>
      </c>
      <c r="F89" s="1">
        <f t="shared" si="2"/>
        <v>600</v>
      </c>
      <c r="G89" s="1">
        <f t="shared" si="3"/>
        <v>2400</v>
      </c>
    </row>
    <row r="90" spans="1:7" x14ac:dyDescent="0.25">
      <c r="A90" s="1">
        <v>2922</v>
      </c>
      <c r="B90" s="1" t="s">
        <v>211</v>
      </c>
      <c r="C90" s="2">
        <v>44621</v>
      </c>
      <c r="D90" s="1" t="s">
        <v>8</v>
      </c>
      <c r="E90" s="1">
        <v>2</v>
      </c>
      <c r="F90" s="1">
        <f t="shared" si="2"/>
        <v>1500</v>
      </c>
      <c r="G90" s="1">
        <f t="shared" si="3"/>
        <v>3000</v>
      </c>
    </row>
    <row r="91" spans="1:7" x14ac:dyDescent="0.25">
      <c r="A91" s="1">
        <v>1156</v>
      </c>
      <c r="B91" s="1" t="s">
        <v>211</v>
      </c>
      <c r="C91" s="2">
        <v>44807</v>
      </c>
      <c r="D91" s="1" t="s">
        <v>14</v>
      </c>
      <c r="E91" s="1">
        <v>5</v>
      </c>
      <c r="F91" s="1">
        <f t="shared" si="2"/>
        <v>500</v>
      </c>
      <c r="G91" s="1">
        <f t="shared" si="3"/>
        <v>2500</v>
      </c>
    </row>
    <row r="92" spans="1:7" x14ac:dyDescent="0.25">
      <c r="A92" s="1">
        <v>1461</v>
      </c>
      <c r="B92" s="1" t="s">
        <v>211</v>
      </c>
      <c r="C92" s="2">
        <v>44772</v>
      </c>
      <c r="D92" s="1" t="s">
        <v>8</v>
      </c>
      <c r="E92" s="1">
        <v>3</v>
      </c>
      <c r="F92" s="1">
        <f t="shared" si="2"/>
        <v>1500</v>
      </c>
      <c r="G92" s="1">
        <f t="shared" si="3"/>
        <v>4500</v>
      </c>
    </row>
    <row r="93" spans="1:7" x14ac:dyDescent="0.25">
      <c r="A93" s="1">
        <v>1644</v>
      </c>
      <c r="B93" s="1" t="s">
        <v>211</v>
      </c>
      <c r="C93" s="2">
        <v>44626</v>
      </c>
      <c r="D93" s="1" t="s">
        <v>16</v>
      </c>
      <c r="E93" s="1">
        <v>1</v>
      </c>
      <c r="F93" s="1">
        <f t="shared" si="2"/>
        <v>150</v>
      </c>
      <c r="G93" s="1">
        <f t="shared" si="3"/>
        <v>150</v>
      </c>
    </row>
    <row r="94" spans="1:7" x14ac:dyDescent="0.25">
      <c r="A94" s="1">
        <v>3284</v>
      </c>
      <c r="B94" s="1" t="s">
        <v>235</v>
      </c>
      <c r="C94" s="2">
        <v>44737</v>
      </c>
      <c r="D94" s="1" t="s">
        <v>8</v>
      </c>
      <c r="E94" s="1">
        <v>4</v>
      </c>
      <c r="F94" s="1">
        <f t="shared" si="2"/>
        <v>1500</v>
      </c>
      <c r="G94" s="1">
        <f t="shared" si="3"/>
        <v>6000</v>
      </c>
    </row>
    <row r="95" spans="1:7" x14ac:dyDescent="0.25">
      <c r="A95" s="1">
        <v>3281</v>
      </c>
      <c r="B95" s="1" t="s">
        <v>235</v>
      </c>
      <c r="C95" s="2">
        <v>44643</v>
      </c>
      <c r="D95" s="1" t="s">
        <v>16</v>
      </c>
      <c r="E95" s="1">
        <v>3</v>
      </c>
      <c r="F95" s="1">
        <f t="shared" si="2"/>
        <v>150</v>
      </c>
      <c r="G95" s="1">
        <f t="shared" si="3"/>
        <v>450</v>
      </c>
    </row>
    <row r="96" spans="1:7" x14ac:dyDescent="0.25">
      <c r="A96" s="1">
        <v>1080</v>
      </c>
      <c r="B96" s="1" t="s">
        <v>235</v>
      </c>
      <c r="C96" s="2">
        <v>44624</v>
      </c>
      <c r="D96" s="1" t="s">
        <v>37</v>
      </c>
      <c r="E96" s="1">
        <v>5</v>
      </c>
      <c r="F96" s="1">
        <f t="shared" si="2"/>
        <v>600</v>
      </c>
      <c r="G96" s="1">
        <f t="shared" si="3"/>
        <v>3000</v>
      </c>
    </row>
    <row r="97" spans="1:7" x14ac:dyDescent="0.25">
      <c r="A97" s="1">
        <v>2873</v>
      </c>
      <c r="B97" s="1" t="s">
        <v>235</v>
      </c>
      <c r="C97" s="2">
        <v>44649</v>
      </c>
      <c r="D97" s="1" t="s">
        <v>542</v>
      </c>
      <c r="E97" s="1">
        <v>1</v>
      </c>
      <c r="F97" s="1">
        <f t="shared" si="2"/>
        <v>400</v>
      </c>
      <c r="G97" s="1">
        <f t="shared" si="3"/>
        <v>400</v>
      </c>
    </row>
    <row r="98" spans="1:7" x14ac:dyDescent="0.25">
      <c r="A98" s="1">
        <v>1704</v>
      </c>
      <c r="B98" s="1" t="s">
        <v>235</v>
      </c>
      <c r="C98" s="2">
        <v>44893</v>
      </c>
      <c r="D98" s="1" t="s">
        <v>11</v>
      </c>
      <c r="E98" s="1">
        <v>4</v>
      </c>
      <c r="F98" s="1">
        <f t="shared" si="2"/>
        <v>1000</v>
      </c>
      <c r="G98" s="1">
        <f t="shared" si="3"/>
        <v>4000</v>
      </c>
    </row>
    <row r="99" spans="1:7" x14ac:dyDescent="0.25">
      <c r="A99" s="1">
        <v>2314</v>
      </c>
      <c r="B99" s="1" t="s">
        <v>235</v>
      </c>
      <c r="C99" s="2">
        <v>44836</v>
      </c>
      <c r="D99" s="1" t="s">
        <v>37</v>
      </c>
      <c r="E99" s="1">
        <v>5</v>
      </c>
      <c r="F99" s="1">
        <f t="shared" si="2"/>
        <v>600</v>
      </c>
      <c r="G99" s="1">
        <f t="shared" si="3"/>
        <v>3000</v>
      </c>
    </row>
    <row r="100" spans="1:7" x14ac:dyDescent="0.25">
      <c r="A100" s="1">
        <v>3468</v>
      </c>
      <c r="B100" s="1" t="s">
        <v>106</v>
      </c>
      <c r="C100" s="2">
        <v>44649</v>
      </c>
      <c r="D100" s="1" t="s">
        <v>16</v>
      </c>
      <c r="E100" s="1">
        <v>2</v>
      </c>
      <c r="F100" s="1">
        <f t="shared" si="2"/>
        <v>150</v>
      </c>
      <c r="G100" s="1">
        <f t="shared" si="3"/>
        <v>300</v>
      </c>
    </row>
    <row r="101" spans="1:7" x14ac:dyDescent="0.25">
      <c r="A101" s="1">
        <v>2897</v>
      </c>
      <c r="B101" s="1" t="s">
        <v>106</v>
      </c>
      <c r="C101" s="2">
        <v>44827</v>
      </c>
      <c r="D101" s="1" t="s">
        <v>542</v>
      </c>
      <c r="E101" s="1">
        <v>3</v>
      </c>
      <c r="F101" s="1">
        <f t="shared" si="2"/>
        <v>400</v>
      </c>
      <c r="G101" s="1">
        <f t="shared" si="3"/>
        <v>1200</v>
      </c>
    </row>
    <row r="102" spans="1:7" x14ac:dyDescent="0.25">
      <c r="A102" s="1">
        <v>1320</v>
      </c>
      <c r="B102" s="1" t="s">
        <v>106</v>
      </c>
      <c r="C102" s="2">
        <v>44793</v>
      </c>
      <c r="D102" s="1" t="s">
        <v>16</v>
      </c>
      <c r="E102" s="1">
        <v>5</v>
      </c>
      <c r="F102" s="1">
        <f t="shared" si="2"/>
        <v>150</v>
      </c>
      <c r="G102" s="1">
        <f t="shared" si="3"/>
        <v>750</v>
      </c>
    </row>
    <row r="103" spans="1:7" x14ac:dyDescent="0.25">
      <c r="A103" s="1">
        <v>3076</v>
      </c>
      <c r="B103" s="1" t="s">
        <v>206</v>
      </c>
      <c r="C103" s="2">
        <v>44676</v>
      </c>
      <c r="D103" s="1" t="s">
        <v>14</v>
      </c>
      <c r="E103" s="1">
        <v>3</v>
      </c>
      <c r="F103" s="1">
        <f t="shared" si="2"/>
        <v>500</v>
      </c>
      <c r="G103" s="1">
        <f t="shared" si="3"/>
        <v>1500</v>
      </c>
    </row>
    <row r="104" spans="1:7" x14ac:dyDescent="0.25">
      <c r="A104" s="1">
        <v>2060</v>
      </c>
      <c r="B104" s="1" t="s">
        <v>206</v>
      </c>
      <c r="C104" s="2">
        <v>44679</v>
      </c>
      <c r="D104" s="1" t="s">
        <v>16</v>
      </c>
      <c r="E104" s="1">
        <v>2</v>
      </c>
      <c r="F104" s="1">
        <f t="shared" si="2"/>
        <v>150</v>
      </c>
      <c r="G104" s="1">
        <f t="shared" si="3"/>
        <v>300</v>
      </c>
    </row>
    <row r="105" spans="1:7" x14ac:dyDescent="0.25">
      <c r="A105" s="1">
        <v>3189</v>
      </c>
      <c r="B105" s="1" t="s">
        <v>206</v>
      </c>
      <c r="C105" s="2">
        <v>44718</v>
      </c>
      <c r="D105" s="1" t="s">
        <v>37</v>
      </c>
      <c r="E105" s="1">
        <v>2</v>
      </c>
      <c r="F105" s="1">
        <f t="shared" si="2"/>
        <v>600</v>
      </c>
      <c r="G105" s="1">
        <f t="shared" si="3"/>
        <v>1200</v>
      </c>
    </row>
    <row r="106" spans="1:7" x14ac:dyDescent="0.25">
      <c r="A106" s="1">
        <v>1918</v>
      </c>
      <c r="B106" s="1" t="s">
        <v>206</v>
      </c>
      <c r="C106" s="2">
        <v>44908</v>
      </c>
      <c r="D106" s="1" t="s">
        <v>14</v>
      </c>
      <c r="E106" s="1">
        <v>2</v>
      </c>
      <c r="F106" s="1">
        <f t="shared" si="2"/>
        <v>500</v>
      </c>
      <c r="G106" s="1">
        <f t="shared" si="3"/>
        <v>1000</v>
      </c>
    </row>
    <row r="107" spans="1:7" x14ac:dyDescent="0.25">
      <c r="A107" s="1">
        <v>1073</v>
      </c>
      <c r="B107" s="1" t="s">
        <v>206</v>
      </c>
      <c r="C107" s="2">
        <v>44888</v>
      </c>
      <c r="D107" s="1" t="s">
        <v>37</v>
      </c>
      <c r="E107" s="1">
        <v>4</v>
      </c>
      <c r="F107" s="1">
        <f t="shared" si="2"/>
        <v>600</v>
      </c>
      <c r="G107" s="1">
        <f t="shared" si="3"/>
        <v>2400</v>
      </c>
    </row>
    <row r="108" spans="1:7" x14ac:dyDescent="0.25">
      <c r="A108" s="1">
        <v>1065</v>
      </c>
      <c r="B108" s="1" t="s">
        <v>206</v>
      </c>
      <c r="C108" s="2">
        <v>44897</v>
      </c>
      <c r="D108" s="1" t="s">
        <v>11</v>
      </c>
      <c r="E108" s="1">
        <v>5</v>
      </c>
      <c r="F108" s="1">
        <f t="shared" si="2"/>
        <v>1000</v>
      </c>
      <c r="G108" s="1">
        <f t="shared" si="3"/>
        <v>5000</v>
      </c>
    </row>
    <row r="109" spans="1:7" x14ac:dyDescent="0.25">
      <c r="A109" s="1">
        <v>2946</v>
      </c>
      <c r="B109" s="1" t="s">
        <v>66</v>
      </c>
      <c r="C109" s="2">
        <v>44705</v>
      </c>
      <c r="D109" s="1" t="s">
        <v>542</v>
      </c>
      <c r="E109" s="1">
        <v>1</v>
      </c>
      <c r="F109" s="1">
        <f t="shared" si="2"/>
        <v>400</v>
      </c>
      <c r="G109" s="1">
        <f t="shared" si="3"/>
        <v>400</v>
      </c>
    </row>
    <row r="110" spans="1:7" x14ac:dyDescent="0.25">
      <c r="A110" s="1">
        <v>2454</v>
      </c>
      <c r="B110" s="1" t="s">
        <v>66</v>
      </c>
      <c r="C110" s="2">
        <v>44750</v>
      </c>
      <c r="D110" s="1" t="s">
        <v>14</v>
      </c>
      <c r="E110" s="1">
        <v>5</v>
      </c>
      <c r="F110" s="1">
        <f t="shared" si="2"/>
        <v>500</v>
      </c>
      <c r="G110" s="1">
        <f t="shared" si="3"/>
        <v>2500</v>
      </c>
    </row>
    <row r="111" spans="1:7" x14ac:dyDescent="0.25">
      <c r="A111" s="1">
        <v>1215</v>
      </c>
      <c r="B111" s="1" t="s">
        <v>66</v>
      </c>
      <c r="C111" s="2">
        <v>44915</v>
      </c>
      <c r="D111" s="1" t="s">
        <v>8</v>
      </c>
      <c r="E111" s="1">
        <v>3</v>
      </c>
      <c r="F111" s="1">
        <f t="shared" si="2"/>
        <v>1500</v>
      </c>
      <c r="G111" s="1">
        <f t="shared" si="3"/>
        <v>4500</v>
      </c>
    </row>
    <row r="112" spans="1:7" x14ac:dyDescent="0.25">
      <c r="A112" s="1">
        <v>2191</v>
      </c>
      <c r="B112" s="1" t="s">
        <v>66</v>
      </c>
      <c r="C112" s="2">
        <v>44618</v>
      </c>
      <c r="D112" s="1" t="s">
        <v>11</v>
      </c>
      <c r="E112" s="1">
        <v>1</v>
      </c>
      <c r="F112" s="1">
        <f t="shared" si="2"/>
        <v>1000</v>
      </c>
      <c r="G112" s="1">
        <f t="shared" si="3"/>
        <v>1000</v>
      </c>
    </row>
    <row r="113" spans="1:7" x14ac:dyDescent="0.25">
      <c r="A113" s="1">
        <v>1064</v>
      </c>
      <c r="B113" s="1" t="s">
        <v>66</v>
      </c>
      <c r="C113" s="2">
        <v>44620</v>
      </c>
      <c r="D113" s="1" t="s">
        <v>11</v>
      </c>
      <c r="E113" s="1">
        <v>2</v>
      </c>
      <c r="F113" s="1">
        <f t="shared" si="2"/>
        <v>1000</v>
      </c>
      <c r="G113" s="1">
        <f t="shared" si="3"/>
        <v>2000</v>
      </c>
    </row>
    <row r="114" spans="1:7" x14ac:dyDescent="0.25">
      <c r="A114" s="1">
        <v>2091</v>
      </c>
      <c r="B114" s="1" t="s">
        <v>110</v>
      </c>
      <c r="C114" s="2">
        <v>44693</v>
      </c>
      <c r="D114" s="1" t="s">
        <v>16</v>
      </c>
      <c r="E114" s="1">
        <v>5</v>
      </c>
      <c r="F114" s="1">
        <f t="shared" si="2"/>
        <v>150</v>
      </c>
      <c r="G114" s="1">
        <f t="shared" si="3"/>
        <v>750</v>
      </c>
    </row>
    <row r="115" spans="1:7" x14ac:dyDescent="0.25">
      <c r="A115" s="1">
        <v>3144</v>
      </c>
      <c r="B115" s="1" t="s">
        <v>110</v>
      </c>
      <c r="C115" s="2">
        <v>44834</v>
      </c>
      <c r="D115" s="1" t="s">
        <v>8</v>
      </c>
      <c r="E115" s="1">
        <v>1</v>
      </c>
      <c r="F115" s="1">
        <f t="shared" si="2"/>
        <v>1500</v>
      </c>
      <c r="G115" s="1">
        <f t="shared" si="3"/>
        <v>1500</v>
      </c>
    </row>
    <row r="116" spans="1:7" x14ac:dyDescent="0.25">
      <c r="A116" s="1">
        <v>1194</v>
      </c>
      <c r="B116" s="1" t="s">
        <v>110</v>
      </c>
      <c r="C116" s="2">
        <v>44618</v>
      </c>
      <c r="D116" s="1" t="s">
        <v>16</v>
      </c>
      <c r="E116" s="1">
        <v>4</v>
      </c>
      <c r="F116" s="1">
        <f t="shared" si="2"/>
        <v>150</v>
      </c>
      <c r="G116" s="1">
        <f t="shared" si="3"/>
        <v>600</v>
      </c>
    </row>
    <row r="117" spans="1:7" x14ac:dyDescent="0.25">
      <c r="A117" s="1">
        <v>2164</v>
      </c>
      <c r="B117" s="1" t="s">
        <v>110</v>
      </c>
      <c r="C117" s="2">
        <v>44642</v>
      </c>
      <c r="D117" s="1" t="s">
        <v>11</v>
      </c>
      <c r="E117" s="1">
        <v>3</v>
      </c>
      <c r="F117" s="1">
        <f t="shared" si="2"/>
        <v>1000</v>
      </c>
      <c r="G117" s="1">
        <f t="shared" si="3"/>
        <v>3000</v>
      </c>
    </row>
    <row r="118" spans="1:7" x14ac:dyDescent="0.25">
      <c r="A118" s="1">
        <v>3496</v>
      </c>
      <c r="B118" s="1" t="s">
        <v>10</v>
      </c>
      <c r="C118" s="2">
        <v>44700</v>
      </c>
      <c r="D118" s="1" t="s">
        <v>8</v>
      </c>
      <c r="E118" s="1">
        <v>3</v>
      </c>
      <c r="F118" s="1">
        <f t="shared" si="2"/>
        <v>1500</v>
      </c>
      <c r="G118" s="1">
        <f t="shared" si="3"/>
        <v>4500</v>
      </c>
    </row>
    <row r="119" spans="1:7" x14ac:dyDescent="0.25">
      <c r="A119" s="1">
        <v>2135</v>
      </c>
      <c r="B119" s="1" t="s">
        <v>118</v>
      </c>
      <c r="C119" s="2">
        <v>44680</v>
      </c>
      <c r="D119" s="1" t="s">
        <v>37</v>
      </c>
      <c r="E119" s="1">
        <v>3</v>
      </c>
      <c r="F119" s="1">
        <f t="shared" si="2"/>
        <v>600</v>
      </c>
      <c r="G119" s="1">
        <f t="shared" si="3"/>
        <v>1800</v>
      </c>
    </row>
    <row r="120" spans="1:7" x14ac:dyDescent="0.25">
      <c r="A120" s="1">
        <v>2790</v>
      </c>
      <c r="B120" s="1" t="s">
        <v>118</v>
      </c>
      <c r="C120" s="2">
        <v>44586</v>
      </c>
      <c r="D120" s="1" t="s">
        <v>11</v>
      </c>
      <c r="E120" s="1">
        <v>4</v>
      </c>
      <c r="F120" s="1">
        <f t="shared" si="2"/>
        <v>1000</v>
      </c>
      <c r="G120" s="1">
        <f t="shared" si="3"/>
        <v>4000</v>
      </c>
    </row>
    <row r="121" spans="1:7" x14ac:dyDescent="0.25">
      <c r="A121" s="1">
        <v>1914</v>
      </c>
      <c r="B121" s="1" t="s">
        <v>118</v>
      </c>
      <c r="C121" s="2">
        <v>44635</v>
      </c>
      <c r="D121" s="1" t="s">
        <v>14</v>
      </c>
      <c r="E121" s="1">
        <v>5</v>
      </c>
      <c r="F121" s="1">
        <f t="shared" si="2"/>
        <v>500</v>
      </c>
      <c r="G121" s="1">
        <f t="shared" si="3"/>
        <v>2500</v>
      </c>
    </row>
    <row r="122" spans="1:7" x14ac:dyDescent="0.25">
      <c r="A122" s="1">
        <v>2250</v>
      </c>
      <c r="B122" s="1" t="s">
        <v>118</v>
      </c>
      <c r="C122" s="2">
        <v>44670</v>
      </c>
      <c r="D122" s="1" t="s">
        <v>11</v>
      </c>
      <c r="E122" s="1">
        <v>2</v>
      </c>
      <c r="F122" s="1">
        <f t="shared" si="2"/>
        <v>1000</v>
      </c>
      <c r="G122" s="1">
        <f t="shared" si="3"/>
        <v>2000</v>
      </c>
    </row>
    <row r="123" spans="1:7" x14ac:dyDescent="0.25">
      <c r="A123" s="1">
        <v>1645</v>
      </c>
      <c r="B123" s="1" t="s">
        <v>118</v>
      </c>
      <c r="C123" s="2">
        <v>44785</v>
      </c>
      <c r="D123" s="1" t="s">
        <v>14</v>
      </c>
      <c r="E123" s="1">
        <v>2</v>
      </c>
      <c r="F123" s="1">
        <f t="shared" si="2"/>
        <v>500</v>
      </c>
      <c r="G123" s="1">
        <f t="shared" si="3"/>
        <v>1000</v>
      </c>
    </row>
    <row r="124" spans="1:7" x14ac:dyDescent="0.25">
      <c r="A124" s="1">
        <v>3423</v>
      </c>
      <c r="B124" s="1" t="s">
        <v>118</v>
      </c>
      <c r="C124" s="2">
        <v>44700</v>
      </c>
      <c r="D124" s="1" t="s">
        <v>542</v>
      </c>
      <c r="E124" s="1">
        <v>3</v>
      </c>
      <c r="F124" s="1">
        <f t="shared" si="2"/>
        <v>400</v>
      </c>
      <c r="G124" s="1">
        <f t="shared" si="3"/>
        <v>1200</v>
      </c>
    </row>
    <row r="125" spans="1:7" x14ac:dyDescent="0.25">
      <c r="A125" s="1">
        <v>3240</v>
      </c>
      <c r="B125" s="1" t="s">
        <v>118</v>
      </c>
      <c r="C125" s="2">
        <v>44650</v>
      </c>
      <c r="D125" s="1" t="s">
        <v>16</v>
      </c>
      <c r="E125" s="1">
        <v>2</v>
      </c>
      <c r="F125" s="1">
        <f t="shared" si="2"/>
        <v>150</v>
      </c>
      <c r="G125" s="1">
        <f t="shared" si="3"/>
        <v>300</v>
      </c>
    </row>
    <row r="126" spans="1:7" x14ac:dyDescent="0.25">
      <c r="A126" s="1">
        <v>2845</v>
      </c>
      <c r="B126" s="1" t="s">
        <v>78</v>
      </c>
      <c r="C126" s="2">
        <v>44819</v>
      </c>
      <c r="D126" s="1" t="s">
        <v>16</v>
      </c>
      <c r="E126" s="1">
        <v>3</v>
      </c>
      <c r="F126" s="1">
        <f t="shared" si="2"/>
        <v>150</v>
      </c>
      <c r="G126" s="1">
        <f t="shared" si="3"/>
        <v>450</v>
      </c>
    </row>
    <row r="127" spans="1:7" x14ac:dyDescent="0.25">
      <c r="A127" s="1">
        <v>2920</v>
      </c>
      <c r="B127" s="1" t="s">
        <v>78</v>
      </c>
      <c r="C127" s="2">
        <v>44808</v>
      </c>
      <c r="D127" s="1" t="s">
        <v>11</v>
      </c>
      <c r="E127" s="1">
        <v>4</v>
      </c>
      <c r="F127" s="1">
        <f t="shared" si="2"/>
        <v>1000</v>
      </c>
      <c r="G127" s="1">
        <f t="shared" si="3"/>
        <v>4000</v>
      </c>
    </row>
    <row r="128" spans="1:7" x14ac:dyDescent="0.25">
      <c r="A128" s="1">
        <v>1033</v>
      </c>
      <c r="B128" s="1" t="s">
        <v>78</v>
      </c>
      <c r="C128" s="2">
        <v>44878</v>
      </c>
      <c r="D128" s="1" t="s">
        <v>37</v>
      </c>
      <c r="E128" s="1">
        <v>4</v>
      </c>
      <c r="F128" s="1">
        <f t="shared" si="2"/>
        <v>600</v>
      </c>
      <c r="G128" s="1">
        <f t="shared" si="3"/>
        <v>2400</v>
      </c>
    </row>
    <row r="129" spans="1:7" x14ac:dyDescent="0.25">
      <c r="A129" s="1">
        <v>1877</v>
      </c>
      <c r="B129" s="1" t="s">
        <v>78</v>
      </c>
      <c r="C129" s="2">
        <v>44778</v>
      </c>
      <c r="D129" s="1" t="s">
        <v>542</v>
      </c>
      <c r="E129" s="1">
        <v>2</v>
      </c>
      <c r="F129" s="1">
        <f t="shared" si="2"/>
        <v>400</v>
      </c>
      <c r="G129" s="1">
        <f t="shared" si="3"/>
        <v>800</v>
      </c>
    </row>
    <row r="130" spans="1:7" x14ac:dyDescent="0.25">
      <c r="A130" s="1">
        <v>2317</v>
      </c>
      <c r="B130" s="1" t="s">
        <v>78</v>
      </c>
      <c r="C130" s="2">
        <v>44739</v>
      </c>
      <c r="D130" s="1" t="s">
        <v>8</v>
      </c>
      <c r="E130" s="1">
        <v>4</v>
      </c>
      <c r="F130" s="1">
        <f t="shared" ref="F130:F193" si="4">IF(D130="Computer", 1500, IF(D130="Mobile", 600,  IF(D130= "Camera", 500, IF(D130 = "Headphones", 150, IF(D130 = "Laptop", 1000, 400)))))</f>
        <v>1500</v>
      </c>
      <c r="G130" s="1">
        <f t="shared" ref="G130:G193" si="5">F130*E130</f>
        <v>6000</v>
      </c>
    </row>
    <row r="131" spans="1:7" x14ac:dyDescent="0.25">
      <c r="A131" s="1">
        <v>1122</v>
      </c>
      <c r="B131" s="1" t="s">
        <v>78</v>
      </c>
      <c r="C131" s="2">
        <v>44618</v>
      </c>
      <c r="D131" s="1" t="s">
        <v>16</v>
      </c>
      <c r="E131" s="1">
        <v>1</v>
      </c>
      <c r="F131" s="1">
        <f t="shared" si="4"/>
        <v>150</v>
      </c>
      <c r="G131" s="1">
        <f t="shared" si="5"/>
        <v>150</v>
      </c>
    </row>
    <row r="132" spans="1:7" x14ac:dyDescent="0.25">
      <c r="A132" s="1">
        <v>2936</v>
      </c>
      <c r="B132" s="1" t="s">
        <v>176</v>
      </c>
      <c r="C132" s="2">
        <v>44706</v>
      </c>
      <c r="D132" s="1" t="s">
        <v>542</v>
      </c>
      <c r="E132" s="1">
        <v>2</v>
      </c>
      <c r="F132" s="1">
        <f t="shared" si="4"/>
        <v>400</v>
      </c>
      <c r="G132" s="1">
        <f t="shared" si="5"/>
        <v>800</v>
      </c>
    </row>
    <row r="133" spans="1:7" x14ac:dyDescent="0.25">
      <c r="A133" s="1">
        <v>1263</v>
      </c>
      <c r="B133" s="1" t="s">
        <v>176</v>
      </c>
      <c r="C133" s="2">
        <v>44924</v>
      </c>
      <c r="D133" s="1" t="s">
        <v>8</v>
      </c>
      <c r="E133" s="1">
        <v>4</v>
      </c>
      <c r="F133" s="1">
        <f t="shared" si="4"/>
        <v>1500</v>
      </c>
      <c r="G133" s="1">
        <f t="shared" si="5"/>
        <v>6000</v>
      </c>
    </row>
    <row r="134" spans="1:7" x14ac:dyDescent="0.25">
      <c r="A134" s="1">
        <v>1759</v>
      </c>
      <c r="B134" s="1" t="s">
        <v>176</v>
      </c>
      <c r="C134" s="2">
        <v>44808</v>
      </c>
      <c r="D134" s="1" t="s">
        <v>16</v>
      </c>
      <c r="E134" s="1">
        <v>5</v>
      </c>
      <c r="F134" s="1">
        <f t="shared" si="4"/>
        <v>150</v>
      </c>
      <c r="G134" s="1">
        <f t="shared" si="5"/>
        <v>750</v>
      </c>
    </row>
    <row r="135" spans="1:7" x14ac:dyDescent="0.25">
      <c r="A135" s="1">
        <v>2617</v>
      </c>
      <c r="B135" s="1" t="s">
        <v>26</v>
      </c>
      <c r="C135" s="2">
        <v>44604</v>
      </c>
      <c r="D135" s="1" t="s">
        <v>542</v>
      </c>
      <c r="E135" s="1">
        <v>2</v>
      </c>
      <c r="F135" s="1">
        <f t="shared" si="4"/>
        <v>400</v>
      </c>
      <c r="G135" s="1">
        <f t="shared" si="5"/>
        <v>800</v>
      </c>
    </row>
    <row r="136" spans="1:7" x14ac:dyDescent="0.25">
      <c r="A136" s="1">
        <v>2999</v>
      </c>
      <c r="B136" s="1" t="s">
        <v>26</v>
      </c>
      <c r="C136" s="2">
        <v>44617</v>
      </c>
      <c r="D136" s="1" t="s">
        <v>14</v>
      </c>
      <c r="E136" s="1">
        <v>3</v>
      </c>
      <c r="F136" s="1">
        <f t="shared" si="4"/>
        <v>500</v>
      </c>
      <c r="G136" s="1">
        <f t="shared" si="5"/>
        <v>1500</v>
      </c>
    </row>
    <row r="137" spans="1:7" x14ac:dyDescent="0.25">
      <c r="A137" s="1">
        <v>3056</v>
      </c>
      <c r="B137" s="1" t="s">
        <v>26</v>
      </c>
      <c r="C137" s="2">
        <v>44735</v>
      </c>
      <c r="D137" s="1" t="s">
        <v>14</v>
      </c>
      <c r="E137" s="1">
        <v>3</v>
      </c>
      <c r="F137" s="1">
        <f t="shared" si="4"/>
        <v>500</v>
      </c>
      <c r="G137" s="1">
        <f t="shared" si="5"/>
        <v>1500</v>
      </c>
    </row>
    <row r="138" spans="1:7" x14ac:dyDescent="0.25">
      <c r="A138" s="1">
        <v>2436</v>
      </c>
      <c r="B138" s="1" t="s">
        <v>26</v>
      </c>
      <c r="C138" s="2">
        <v>44808</v>
      </c>
      <c r="D138" s="1" t="s">
        <v>8</v>
      </c>
      <c r="E138" s="1">
        <v>1</v>
      </c>
      <c r="F138" s="1">
        <f t="shared" si="4"/>
        <v>1500</v>
      </c>
      <c r="G138" s="1">
        <f t="shared" si="5"/>
        <v>1500</v>
      </c>
    </row>
    <row r="139" spans="1:7" x14ac:dyDescent="0.25">
      <c r="A139" s="1">
        <v>2300</v>
      </c>
      <c r="B139" s="1" t="s">
        <v>26</v>
      </c>
      <c r="C139" s="2">
        <v>44833</v>
      </c>
      <c r="D139" s="1" t="s">
        <v>37</v>
      </c>
      <c r="E139" s="1">
        <v>4</v>
      </c>
      <c r="F139" s="1">
        <f t="shared" si="4"/>
        <v>600</v>
      </c>
      <c r="G139" s="1">
        <f t="shared" si="5"/>
        <v>2400</v>
      </c>
    </row>
    <row r="140" spans="1:7" x14ac:dyDescent="0.25">
      <c r="A140" s="1">
        <v>3199</v>
      </c>
      <c r="B140" s="1" t="s">
        <v>26</v>
      </c>
      <c r="C140" s="2">
        <v>44677</v>
      </c>
      <c r="D140" s="1" t="s">
        <v>37</v>
      </c>
      <c r="E140" s="1">
        <v>5</v>
      </c>
      <c r="F140" s="1">
        <f t="shared" si="4"/>
        <v>600</v>
      </c>
      <c r="G140" s="1">
        <f t="shared" si="5"/>
        <v>3000</v>
      </c>
    </row>
    <row r="141" spans="1:7" x14ac:dyDescent="0.25">
      <c r="A141" s="1">
        <v>1313</v>
      </c>
      <c r="B141" s="1" t="s">
        <v>26</v>
      </c>
      <c r="C141" s="2">
        <v>44917</v>
      </c>
      <c r="D141" s="1" t="s">
        <v>16</v>
      </c>
      <c r="E141" s="1">
        <v>1</v>
      </c>
      <c r="F141" s="1">
        <f t="shared" si="4"/>
        <v>150</v>
      </c>
      <c r="G141" s="1">
        <f t="shared" si="5"/>
        <v>150</v>
      </c>
    </row>
    <row r="142" spans="1:7" x14ac:dyDescent="0.25">
      <c r="A142" s="1">
        <v>2707</v>
      </c>
      <c r="B142" s="1" t="s">
        <v>26</v>
      </c>
      <c r="C142" s="2">
        <v>44923</v>
      </c>
      <c r="D142" s="1" t="s">
        <v>16</v>
      </c>
      <c r="E142" s="1">
        <v>5</v>
      </c>
      <c r="F142" s="1">
        <f t="shared" si="4"/>
        <v>150</v>
      </c>
      <c r="G142" s="1">
        <f t="shared" si="5"/>
        <v>750</v>
      </c>
    </row>
    <row r="143" spans="1:7" x14ac:dyDescent="0.25">
      <c r="A143" s="1">
        <v>2851</v>
      </c>
      <c r="B143" s="1" t="s">
        <v>170</v>
      </c>
      <c r="C143" s="2">
        <v>44620</v>
      </c>
      <c r="D143" s="1" t="s">
        <v>8</v>
      </c>
      <c r="E143" s="1">
        <v>5</v>
      </c>
      <c r="F143" s="1">
        <f t="shared" si="4"/>
        <v>1500</v>
      </c>
      <c r="G143" s="1">
        <f t="shared" si="5"/>
        <v>7500</v>
      </c>
    </row>
    <row r="144" spans="1:7" x14ac:dyDescent="0.25">
      <c r="A144" s="1">
        <v>3195</v>
      </c>
      <c r="B144" s="1" t="s">
        <v>170</v>
      </c>
      <c r="C144" s="2">
        <v>44730</v>
      </c>
      <c r="D144" s="1" t="s">
        <v>8</v>
      </c>
      <c r="E144" s="1">
        <v>2</v>
      </c>
      <c r="F144" s="1">
        <f t="shared" si="4"/>
        <v>1500</v>
      </c>
      <c r="G144" s="1">
        <f t="shared" si="5"/>
        <v>3000</v>
      </c>
    </row>
    <row r="145" spans="1:7" x14ac:dyDescent="0.25">
      <c r="A145" s="1">
        <v>2724</v>
      </c>
      <c r="B145" s="1" t="s">
        <v>170</v>
      </c>
      <c r="C145" s="2">
        <v>44821</v>
      </c>
      <c r="D145" s="1" t="s">
        <v>11</v>
      </c>
      <c r="E145" s="1">
        <v>1</v>
      </c>
      <c r="F145" s="1">
        <f t="shared" si="4"/>
        <v>1000</v>
      </c>
      <c r="G145" s="1">
        <f t="shared" si="5"/>
        <v>1000</v>
      </c>
    </row>
    <row r="146" spans="1:7" x14ac:dyDescent="0.25">
      <c r="A146" s="1">
        <v>1839</v>
      </c>
      <c r="B146" s="1" t="s">
        <v>80</v>
      </c>
      <c r="C146" s="2">
        <v>44634</v>
      </c>
      <c r="D146" s="1" t="s">
        <v>11</v>
      </c>
      <c r="E146" s="1">
        <v>4</v>
      </c>
      <c r="F146" s="1">
        <f t="shared" si="4"/>
        <v>1000</v>
      </c>
      <c r="G146" s="1">
        <f t="shared" si="5"/>
        <v>4000</v>
      </c>
    </row>
    <row r="147" spans="1:7" x14ac:dyDescent="0.25">
      <c r="A147" s="1">
        <v>2459</v>
      </c>
      <c r="B147" s="1" t="s">
        <v>80</v>
      </c>
      <c r="C147" s="2">
        <v>44894</v>
      </c>
      <c r="D147" s="1" t="s">
        <v>37</v>
      </c>
      <c r="E147" s="1">
        <v>3</v>
      </c>
      <c r="F147" s="1">
        <f t="shared" si="4"/>
        <v>600</v>
      </c>
      <c r="G147" s="1">
        <f t="shared" si="5"/>
        <v>1800</v>
      </c>
    </row>
    <row r="148" spans="1:7" x14ac:dyDescent="0.25">
      <c r="A148" s="1">
        <v>1396</v>
      </c>
      <c r="B148" s="1" t="s">
        <v>80</v>
      </c>
      <c r="C148" s="2">
        <v>44657</v>
      </c>
      <c r="D148" s="1" t="s">
        <v>16</v>
      </c>
      <c r="E148" s="1">
        <v>4</v>
      </c>
      <c r="F148" s="1">
        <f t="shared" si="4"/>
        <v>150</v>
      </c>
      <c r="G148" s="1">
        <f t="shared" si="5"/>
        <v>600</v>
      </c>
    </row>
    <row r="149" spans="1:7" x14ac:dyDescent="0.25">
      <c r="A149" s="1">
        <v>2050</v>
      </c>
      <c r="B149" s="1" t="s">
        <v>233</v>
      </c>
      <c r="C149" s="2">
        <v>44770</v>
      </c>
      <c r="D149" s="1" t="s">
        <v>8</v>
      </c>
      <c r="E149" s="1">
        <v>4</v>
      </c>
      <c r="F149" s="1">
        <f t="shared" si="4"/>
        <v>1500</v>
      </c>
      <c r="G149" s="1">
        <f t="shared" si="5"/>
        <v>6000</v>
      </c>
    </row>
    <row r="150" spans="1:7" x14ac:dyDescent="0.25">
      <c r="A150" s="1">
        <v>1895</v>
      </c>
      <c r="B150" s="1" t="s">
        <v>233</v>
      </c>
      <c r="C150" s="2">
        <v>44790</v>
      </c>
      <c r="D150" s="1" t="s">
        <v>8</v>
      </c>
      <c r="E150" s="1">
        <v>5</v>
      </c>
      <c r="F150" s="1">
        <f t="shared" si="4"/>
        <v>1500</v>
      </c>
      <c r="G150" s="1">
        <f t="shared" si="5"/>
        <v>7500</v>
      </c>
    </row>
    <row r="151" spans="1:7" x14ac:dyDescent="0.25">
      <c r="A151" s="1">
        <v>2452</v>
      </c>
      <c r="B151" s="1" t="s">
        <v>233</v>
      </c>
      <c r="C151" s="2">
        <v>44738</v>
      </c>
      <c r="D151" s="1" t="s">
        <v>8</v>
      </c>
      <c r="E151" s="1">
        <v>2</v>
      </c>
      <c r="F151" s="1">
        <f t="shared" si="4"/>
        <v>1500</v>
      </c>
      <c r="G151" s="1">
        <f t="shared" si="5"/>
        <v>3000</v>
      </c>
    </row>
    <row r="152" spans="1:7" x14ac:dyDescent="0.25">
      <c r="A152" s="1">
        <v>1337</v>
      </c>
      <c r="B152" s="1" t="s">
        <v>233</v>
      </c>
      <c r="C152" s="2">
        <v>44828</v>
      </c>
      <c r="D152" s="1" t="s">
        <v>14</v>
      </c>
      <c r="E152" s="1">
        <v>5</v>
      </c>
      <c r="F152" s="1">
        <f t="shared" si="4"/>
        <v>500</v>
      </c>
      <c r="G152" s="1">
        <f t="shared" si="5"/>
        <v>2500</v>
      </c>
    </row>
    <row r="153" spans="1:7" x14ac:dyDescent="0.25">
      <c r="A153" s="1">
        <v>1794</v>
      </c>
      <c r="B153" s="1" t="s">
        <v>51</v>
      </c>
      <c r="C153" s="2">
        <v>44891</v>
      </c>
      <c r="D153" s="1" t="s">
        <v>14</v>
      </c>
      <c r="E153" s="1">
        <v>4</v>
      </c>
      <c r="F153" s="1">
        <f t="shared" si="4"/>
        <v>500</v>
      </c>
      <c r="G153" s="1">
        <f t="shared" si="5"/>
        <v>2000</v>
      </c>
    </row>
    <row r="154" spans="1:7" x14ac:dyDescent="0.25">
      <c r="A154" s="1">
        <v>2032</v>
      </c>
      <c r="B154" s="1" t="s">
        <v>51</v>
      </c>
      <c r="C154" s="2">
        <v>44696</v>
      </c>
      <c r="D154" s="1" t="s">
        <v>14</v>
      </c>
      <c r="E154" s="1">
        <v>4</v>
      </c>
      <c r="F154" s="1">
        <f t="shared" si="4"/>
        <v>500</v>
      </c>
      <c r="G154" s="1">
        <f t="shared" si="5"/>
        <v>2000</v>
      </c>
    </row>
    <row r="155" spans="1:7" x14ac:dyDescent="0.25">
      <c r="A155" s="1">
        <v>2916</v>
      </c>
      <c r="B155" s="1" t="s">
        <v>51</v>
      </c>
      <c r="C155" s="2">
        <v>44596</v>
      </c>
      <c r="D155" s="1" t="s">
        <v>16</v>
      </c>
      <c r="E155" s="1">
        <v>4</v>
      </c>
      <c r="F155" s="1">
        <f t="shared" si="4"/>
        <v>150</v>
      </c>
      <c r="G155" s="1">
        <f t="shared" si="5"/>
        <v>600</v>
      </c>
    </row>
    <row r="156" spans="1:7" x14ac:dyDescent="0.25">
      <c r="A156" s="1">
        <v>2960</v>
      </c>
      <c r="B156" s="1" t="s">
        <v>51</v>
      </c>
      <c r="C156" s="2">
        <v>44748</v>
      </c>
      <c r="D156" s="1" t="s">
        <v>14</v>
      </c>
      <c r="E156" s="1">
        <v>5</v>
      </c>
      <c r="F156" s="1">
        <f t="shared" si="4"/>
        <v>500</v>
      </c>
      <c r="G156" s="1">
        <f t="shared" si="5"/>
        <v>2500</v>
      </c>
    </row>
    <row r="157" spans="1:7" x14ac:dyDescent="0.25">
      <c r="A157" s="1">
        <v>3430</v>
      </c>
      <c r="B157" s="1" t="s">
        <v>51</v>
      </c>
      <c r="C157" s="2">
        <v>44875</v>
      </c>
      <c r="D157" s="1" t="s">
        <v>542</v>
      </c>
      <c r="E157" s="1">
        <v>4</v>
      </c>
      <c r="F157" s="1">
        <f t="shared" si="4"/>
        <v>400</v>
      </c>
      <c r="G157" s="1">
        <f t="shared" si="5"/>
        <v>1600</v>
      </c>
    </row>
    <row r="158" spans="1:7" x14ac:dyDescent="0.25">
      <c r="A158" s="1">
        <v>2627</v>
      </c>
      <c r="B158" s="1" t="s">
        <v>168</v>
      </c>
      <c r="C158" s="2">
        <v>44713</v>
      </c>
      <c r="D158" s="1" t="s">
        <v>542</v>
      </c>
      <c r="E158" s="1">
        <v>1</v>
      </c>
      <c r="F158" s="1">
        <f t="shared" si="4"/>
        <v>400</v>
      </c>
      <c r="G158" s="1">
        <f t="shared" si="5"/>
        <v>400</v>
      </c>
    </row>
    <row r="159" spans="1:7" x14ac:dyDescent="0.25">
      <c r="A159" s="1">
        <v>1288</v>
      </c>
      <c r="B159" s="1" t="s">
        <v>168</v>
      </c>
      <c r="C159" s="2">
        <v>44668</v>
      </c>
      <c r="D159" s="1" t="s">
        <v>37</v>
      </c>
      <c r="E159" s="1">
        <v>2</v>
      </c>
      <c r="F159" s="1">
        <f t="shared" si="4"/>
        <v>600</v>
      </c>
      <c r="G159" s="1">
        <f t="shared" si="5"/>
        <v>1200</v>
      </c>
    </row>
    <row r="160" spans="1:7" x14ac:dyDescent="0.25">
      <c r="A160" s="1">
        <v>2521</v>
      </c>
      <c r="B160" s="1" t="s">
        <v>168</v>
      </c>
      <c r="C160" s="2">
        <v>44925</v>
      </c>
      <c r="D160" s="1" t="s">
        <v>542</v>
      </c>
      <c r="E160" s="1">
        <v>4</v>
      </c>
      <c r="F160" s="1">
        <f t="shared" si="4"/>
        <v>400</v>
      </c>
      <c r="G160" s="1">
        <f t="shared" si="5"/>
        <v>1600</v>
      </c>
    </row>
    <row r="161" spans="1:7" x14ac:dyDescent="0.25">
      <c r="A161" s="1">
        <v>2786</v>
      </c>
      <c r="B161" s="1" t="s">
        <v>168</v>
      </c>
      <c r="C161" s="2">
        <v>44825</v>
      </c>
      <c r="D161" s="1" t="s">
        <v>8</v>
      </c>
      <c r="E161" s="1">
        <v>2</v>
      </c>
      <c r="F161" s="1">
        <f t="shared" si="4"/>
        <v>1500</v>
      </c>
      <c r="G161" s="1">
        <f t="shared" si="5"/>
        <v>3000</v>
      </c>
    </row>
    <row r="162" spans="1:7" x14ac:dyDescent="0.25">
      <c r="A162" s="1">
        <v>2022</v>
      </c>
      <c r="B162" s="1" t="s">
        <v>29</v>
      </c>
      <c r="C162" s="2">
        <v>44713</v>
      </c>
      <c r="D162" s="1" t="s">
        <v>14</v>
      </c>
      <c r="E162" s="1">
        <v>4</v>
      </c>
      <c r="F162" s="1">
        <f t="shared" si="4"/>
        <v>500</v>
      </c>
      <c r="G162" s="1">
        <f t="shared" si="5"/>
        <v>2000</v>
      </c>
    </row>
    <row r="163" spans="1:7" x14ac:dyDescent="0.25">
      <c r="A163" s="1">
        <v>1592</v>
      </c>
      <c r="B163" s="1" t="s">
        <v>29</v>
      </c>
      <c r="C163" s="2">
        <v>44897</v>
      </c>
      <c r="D163" s="1" t="s">
        <v>14</v>
      </c>
      <c r="E163" s="1">
        <v>2</v>
      </c>
      <c r="F163" s="1">
        <f t="shared" si="4"/>
        <v>500</v>
      </c>
      <c r="G163" s="1">
        <f t="shared" si="5"/>
        <v>1000</v>
      </c>
    </row>
    <row r="164" spans="1:7" x14ac:dyDescent="0.25">
      <c r="A164" s="1">
        <v>1919</v>
      </c>
      <c r="B164" s="1" t="s">
        <v>157</v>
      </c>
      <c r="C164" s="2">
        <v>44644</v>
      </c>
      <c r="D164" s="1" t="s">
        <v>37</v>
      </c>
      <c r="E164" s="1">
        <v>5</v>
      </c>
      <c r="F164" s="1">
        <f t="shared" si="4"/>
        <v>600</v>
      </c>
      <c r="G164" s="1">
        <f t="shared" si="5"/>
        <v>3000</v>
      </c>
    </row>
    <row r="165" spans="1:7" x14ac:dyDescent="0.25">
      <c r="A165" s="1">
        <v>1858</v>
      </c>
      <c r="B165" s="1" t="s">
        <v>157</v>
      </c>
      <c r="C165" s="2">
        <v>44758</v>
      </c>
      <c r="D165" s="1" t="s">
        <v>14</v>
      </c>
      <c r="E165" s="1">
        <v>3</v>
      </c>
      <c r="F165" s="1">
        <f t="shared" si="4"/>
        <v>500</v>
      </c>
      <c r="G165" s="1">
        <f t="shared" si="5"/>
        <v>1500</v>
      </c>
    </row>
    <row r="166" spans="1:7" x14ac:dyDescent="0.25">
      <c r="A166" s="1">
        <v>1411</v>
      </c>
      <c r="B166" s="1" t="s">
        <v>157</v>
      </c>
      <c r="C166" s="2">
        <v>44910</v>
      </c>
      <c r="D166" s="1" t="s">
        <v>14</v>
      </c>
      <c r="E166" s="1">
        <v>2</v>
      </c>
      <c r="F166" s="1">
        <f t="shared" si="4"/>
        <v>500</v>
      </c>
      <c r="G166" s="1">
        <f t="shared" si="5"/>
        <v>1000</v>
      </c>
    </row>
    <row r="167" spans="1:7" x14ac:dyDescent="0.25">
      <c r="A167" s="1">
        <v>3408</v>
      </c>
      <c r="B167" s="1" t="s">
        <v>94</v>
      </c>
      <c r="C167" s="2">
        <v>44836</v>
      </c>
      <c r="D167" s="1" t="s">
        <v>8</v>
      </c>
      <c r="E167" s="1">
        <v>4</v>
      </c>
      <c r="F167" s="1">
        <f t="shared" si="4"/>
        <v>1500</v>
      </c>
      <c r="G167" s="1">
        <f t="shared" si="5"/>
        <v>6000</v>
      </c>
    </row>
    <row r="168" spans="1:7" x14ac:dyDescent="0.25">
      <c r="A168" s="1">
        <v>2054</v>
      </c>
      <c r="B168" s="1" t="s">
        <v>94</v>
      </c>
      <c r="C168" s="2">
        <v>44592</v>
      </c>
      <c r="D168" s="1" t="s">
        <v>8</v>
      </c>
      <c r="E168" s="1">
        <v>2</v>
      </c>
      <c r="F168" s="1">
        <f t="shared" si="4"/>
        <v>1500</v>
      </c>
      <c r="G168" s="1">
        <f t="shared" si="5"/>
        <v>3000</v>
      </c>
    </row>
    <row r="169" spans="1:7" x14ac:dyDescent="0.25">
      <c r="A169" s="1">
        <v>2390</v>
      </c>
      <c r="B169" s="1" t="s">
        <v>94</v>
      </c>
      <c r="C169" s="2">
        <v>44692</v>
      </c>
      <c r="D169" s="1" t="s">
        <v>16</v>
      </c>
      <c r="E169" s="1">
        <v>2</v>
      </c>
      <c r="F169" s="1">
        <f t="shared" si="4"/>
        <v>150</v>
      </c>
      <c r="G169" s="1">
        <f t="shared" si="5"/>
        <v>300</v>
      </c>
    </row>
    <row r="170" spans="1:7" x14ac:dyDescent="0.25">
      <c r="A170" s="1">
        <v>2410</v>
      </c>
      <c r="B170" s="1" t="s">
        <v>94</v>
      </c>
      <c r="C170" s="2">
        <v>44640</v>
      </c>
      <c r="D170" s="1" t="s">
        <v>14</v>
      </c>
      <c r="E170" s="1">
        <v>1</v>
      </c>
      <c r="F170" s="1">
        <f t="shared" si="4"/>
        <v>500</v>
      </c>
      <c r="G170" s="1">
        <f t="shared" si="5"/>
        <v>500</v>
      </c>
    </row>
    <row r="171" spans="1:7" x14ac:dyDescent="0.25">
      <c r="A171" s="1">
        <v>1068</v>
      </c>
      <c r="B171" s="1" t="s">
        <v>94</v>
      </c>
      <c r="C171" s="2">
        <v>44789</v>
      </c>
      <c r="D171" s="1" t="s">
        <v>37</v>
      </c>
      <c r="E171" s="1">
        <v>3</v>
      </c>
      <c r="F171" s="1">
        <f t="shared" si="4"/>
        <v>600</v>
      </c>
      <c r="G171" s="1">
        <f t="shared" si="5"/>
        <v>1800</v>
      </c>
    </row>
    <row r="172" spans="1:7" x14ac:dyDescent="0.25">
      <c r="A172" s="1">
        <v>1673</v>
      </c>
      <c r="B172" s="1" t="s">
        <v>94</v>
      </c>
      <c r="C172" s="2">
        <v>44645</v>
      </c>
      <c r="D172" s="1" t="s">
        <v>16</v>
      </c>
      <c r="E172" s="1">
        <v>3</v>
      </c>
      <c r="F172" s="1">
        <f t="shared" si="4"/>
        <v>150</v>
      </c>
      <c r="G172" s="1">
        <f t="shared" si="5"/>
        <v>450</v>
      </c>
    </row>
    <row r="173" spans="1:7" x14ac:dyDescent="0.25">
      <c r="A173" s="1">
        <v>1771</v>
      </c>
      <c r="B173" s="1" t="s">
        <v>94</v>
      </c>
      <c r="C173" s="2">
        <v>44654</v>
      </c>
      <c r="D173" s="1" t="s">
        <v>11</v>
      </c>
      <c r="E173" s="1">
        <v>3</v>
      </c>
      <c r="F173" s="1">
        <f t="shared" si="4"/>
        <v>1000</v>
      </c>
      <c r="G173" s="1">
        <f t="shared" si="5"/>
        <v>3000</v>
      </c>
    </row>
    <row r="174" spans="1:7" x14ac:dyDescent="0.25">
      <c r="A174" s="1">
        <v>1738</v>
      </c>
      <c r="B174" s="1" t="s">
        <v>154</v>
      </c>
      <c r="C174" s="2">
        <v>44563</v>
      </c>
      <c r="D174" s="1" t="s">
        <v>11</v>
      </c>
      <c r="E174" s="1">
        <v>4</v>
      </c>
      <c r="F174" s="1">
        <f t="shared" si="4"/>
        <v>1000</v>
      </c>
      <c r="G174" s="1">
        <f t="shared" si="5"/>
        <v>4000</v>
      </c>
    </row>
    <row r="175" spans="1:7" x14ac:dyDescent="0.25">
      <c r="A175" s="1">
        <v>1492</v>
      </c>
      <c r="B175" s="1" t="s">
        <v>154</v>
      </c>
      <c r="C175" s="2">
        <v>44780</v>
      </c>
      <c r="D175" s="1" t="s">
        <v>16</v>
      </c>
      <c r="E175" s="1">
        <v>4</v>
      </c>
      <c r="F175" s="1">
        <f t="shared" si="4"/>
        <v>150</v>
      </c>
      <c r="G175" s="1">
        <f t="shared" si="5"/>
        <v>600</v>
      </c>
    </row>
    <row r="176" spans="1:7" x14ac:dyDescent="0.25">
      <c r="A176" s="1">
        <v>2949</v>
      </c>
      <c r="B176" s="1" t="s">
        <v>154</v>
      </c>
      <c r="C176" s="2">
        <v>44652</v>
      </c>
      <c r="D176" s="1" t="s">
        <v>8</v>
      </c>
      <c r="E176" s="1">
        <v>5</v>
      </c>
      <c r="F176" s="1">
        <f t="shared" si="4"/>
        <v>1500</v>
      </c>
      <c r="G176" s="1">
        <f t="shared" si="5"/>
        <v>7500</v>
      </c>
    </row>
    <row r="177" spans="1:7" x14ac:dyDescent="0.25">
      <c r="A177" s="1">
        <v>2242</v>
      </c>
      <c r="B177" s="1" t="s">
        <v>154</v>
      </c>
      <c r="C177" s="2">
        <v>44826</v>
      </c>
      <c r="D177" s="1" t="s">
        <v>11</v>
      </c>
      <c r="E177" s="1">
        <v>3</v>
      </c>
      <c r="F177" s="1">
        <f t="shared" si="4"/>
        <v>1000</v>
      </c>
      <c r="G177" s="1">
        <f t="shared" si="5"/>
        <v>3000</v>
      </c>
    </row>
    <row r="178" spans="1:7" x14ac:dyDescent="0.25">
      <c r="A178" s="1">
        <v>1970</v>
      </c>
      <c r="B178" s="1" t="s">
        <v>124</v>
      </c>
      <c r="C178" s="2">
        <v>44595</v>
      </c>
      <c r="D178" s="1" t="s">
        <v>14</v>
      </c>
      <c r="E178" s="1">
        <v>2</v>
      </c>
      <c r="F178" s="1">
        <f t="shared" si="4"/>
        <v>500</v>
      </c>
      <c r="G178" s="1">
        <f t="shared" si="5"/>
        <v>1000</v>
      </c>
    </row>
    <row r="179" spans="1:7" x14ac:dyDescent="0.25">
      <c r="A179" s="1">
        <v>2136</v>
      </c>
      <c r="B179" s="1" t="s">
        <v>124</v>
      </c>
      <c r="C179" s="2">
        <v>44704</v>
      </c>
      <c r="D179" s="1" t="s">
        <v>8</v>
      </c>
      <c r="E179" s="1">
        <v>4</v>
      </c>
      <c r="F179" s="1">
        <f t="shared" si="4"/>
        <v>1500</v>
      </c>
      <c r="G179" s="1">
        <f t="shared" si="5"/>
        <v>6000</v>
      </c>
    </row>
    <row r="180" spans="1:7" x14ac:dyDescent="0.25">
      <c r="A180" s="1">
        <v>2254</v>
      </c>
      <c r="B180" s="1" t="s">
        <v>124</v>
      </c>
      <c r="C180" s="2">
        <v>44690</v>
      </c>
      <c r="D180" s="1" t="s">
        <v>16</v>
      </c>
      <c r="E180" s="1">
        <v>3</v>
      </c>
      <c r="F180" s="1">
        <f t="shared" si="4"/>
        <v>150</v>
      </c>
      <c r="G180" s="1">
        <f t="shared" si="5"/>
        <v>450</v>
      </c>
    </row>
    <row r="181" spans="1:7" x14ac:dyDescent="0.25">
      <c r="A181" s="1">
        <v>1084</v>
      </c>
      <c r="B181" s="1" t="s">
        <v>124</v>
      </c>
      <c r="C181" s="2">
        <v>44857</v>
      </c>
      <c r="D181" s="1" t="s">
        <v>542</v>
      </c>
      <c r="E181" s="1">
        <v>4</v>
      </c>
      <c r="F181" s="1">
        <f t="shared" si="4"/>
        <v>400</v>
      </c>
      <c r="G181" s="1">
        <f t="shared" si="5"/>
        <v>1600</v>
      </c>
    </row>
    <row r="182" spans="1:7" x14ac:dyDescent="0.25">
      <c r="A182" s="1">
        <v>3458</v>
      </c>
      <c r="B182" s="1" t="s">
        <v>124</v>
      </c>
      <c r="C182" s="2">
        <v>44842</v>
      </c>
      <c r="D182" s="1" t="s">
        <v>14</v>
      </c>
      <c r="E182" s="1">
        <v>2</v>
      </c>
      <c r="F182" s="1">
        <f t="shared" si="4"/>
        <v>500</v>
      </c>
      <c r="G182" s="1">
        <f t="shared" si="5"/>
        <v>1000</v>
      </c>
    </row>
    <row r="183" spans="1:7" x14ac:dyDescent="0.25">
      <c r="A183" s="1">
        <v>2524</v>
      </c>
      <c r="B183" s="1" t="s">
        <v>219</v>
      </c>
      <c r="C183" s="2">
        <v>44694</v>
      </c>
      <c r="D183" s="1" t="s">
        <v>37</v>
      </c>
      <c r="E183" s="1">
        <v>2</v>
      </c>
      <c r="F183" s="1">
        <f t="shared" si="4"/>
        <v>600</v>
      </c>
      <c r="G183" s="1">
        <f t="shared" si="5"/>
        <v>1200</v>
      </c>
    </row>
    <row r="184" spans="1:7" x14ac:dyDescent="0.25">
      <c r="A184" s="1">
        <v>2429</v>
      </c>
      <c r="B184" s="1" t="s">
        <v>219</v>
      </c>
      <c r="C184" s="2">
        <v>44784</v>
      </c>
      <c r="D184" s="1" t="s">
        <v>11</v>
      </c>
      <c r="E184" s="1">
        <v>3</v>
      </c>
      <c r="F184" s="1">
        <f t="shared" si="4"/>
        <v>1000</v>
      </c>
      <c r="G184" s="1">
        <f t="shared" si="5"/>
        <v>3000</v>
      </c>
    </row>
    <row r="185" spans="1:7" x14ac:dyDescent="0.25">
      <c r="A185" s="1">
        <v>2762</v>
      </c>
      <c r="B185" s="1" t="s">
        <v>219</v>
      </c>
      <c r="C185" s="2">
        <v>44733</v>
      </c>
      <c r="D185" s="1" t="s">
        <v>11</v>
      </c>
      <c r="E185" s="1">
        <v>3</v>
      </c>
      <c r="F185" s="1">
        <f t="shared" si="4"/>
        <v>1000</v>
      </c>
      <c r="G185" s="1">
        <f t="shared" si="5"/>
        <v>3000</v>
      </c>
    </row>
    <row r="186" spans="1:7" x14ac:dyDescent="0.25">
      <c r="A186" s="1">
        <v>1076</v>
      </c>
      <c r="B186" s="1" t="s">
        <v>220</v>
      </c>
      <c r="C186" s="2">
        <v>44664</v>
      </c>
      <c r="D186" s="1" t="s">
        <v>16</v>
      </c>
      <c r="E186" s="1">
        <v>1</v>
      </c>
      <c r="F186" s="1">
        <f t="shared" si="4"/>
        <v>150</v>
      </c>
      <c r="G186" s="1">
        <f t="shared" si="5"/>
        <v>150</v>
      </c>
    </row>
    <row r="187" spans="1:7" x14ac:dyDescent="0.25">
      <c r="A187" s="1">
        <v>2292</v>
      </c>
      <c r="B187" s="1" t="s">
        <v>220</v>
      </c>
      <c r="C187" s="2">
        <v>44658</v>
      </c>
      <c r="D187" s="1" t="s">
        <v>542</v>
      </c>
      <c r="E187" s="1">
        <v>1</v>
      </c>
      <c r="F187" s="1">
        <f t="shared" si="4"/>
        <v>400</v>
      </c>
      <c r="G187" s="1">
        <f t="shared" si="5"/>
        <v>400</v>
      </c>
    </row>
    <row r="188" spans="1:7" x14ac:dyDescent="0.25">
      <c r="A188" s="1">
        <v>1460</v>
      </c>
      <c r="B188" s="1" t="s">
        <v>220</v>
      </c>
      <c r="C188" s="2">
        <v>44737</v>
      </c>
      <c r="D188" s="1" t="s">
        <v>14</v>
      </c>
      <c r="E188" s="1">
        <v>2</v>
      </c>
      <c r="F188" s="1">
        <f t="shared" si="4"/>
        <v>500</v>
      </c>
      <c r="G188" s="1">
        <f t="shared" si="5"/>
        <v>1000</v>
      </c>
    </row>
    <row r="189" spans="1:7" x14ac:dyDescent="0.25">
      <c r="A189" s="1">
        <v>2142</v>
      </c>
      <c r="B189" s="1" t="s">
        <v>220</v>
      </c>
      <c r="C189" s="2">
        <v>44567</v>
      </c>
      <c r="D189" s="1" t="s">
        <v>11</v>
      </c>
      <c r="E189" s="1">
        <v>5</v>
      </c>
      <c r="F189" s="1">
        <f t="shared" si="4"/>
        <v>1000</v>
      </c>
      <c r="G189" s="1">
        <f t="shared" si="5"/>
        <v>5000</v>
      </c>
    </row>
    <row r="190" spans="1:7" x14ac:dyDescent="0.25">
      <c r="A190" s="1">
        <v>1227</v>
      </c>
      <c r="B190" s="1" t="s">
        <v>220</v>
      </c>
      <c r="C190" s="2">
        <v>44582</v>
      </c>
      <c r="D190" s="1" t="s">
        <v>16</v>
      </c>
      <c r="E190" s="1">
        <v>2</v>
      </c>
      <c r="F190" s="1">
        <f t="shared" si="4"/>
        <v>150</v>
      </c>
      <c r="G190" s="1">
        <f t="shared" si="5"/>
        <v>300</v>
      </c>
    </row>
    <row r="191" spans="1:7" x14ac:dyDescent="0.25">
      <c r="A191" s="1">
        <v>1250</v>
      </c>
      <c r="B191" s="1" t="s">
        <v>231</v>
      </c>
      <c r="C191" s="2">
        <v>44646</v>
      </c>
      <c r="D191" s="1" t="s">
        <v>37</v>
      </c>
      <c r="E191" s="1">
        <v>3</v>
      </c>
      <c r="F191" s="1">
        <f t="shared" si="4"/>
        <v>600</v>
      </c>
      <c r="G191" s="1">
        <f t="shared" si="5"/>
        <v>1800</v>
      </c>
    </row>
    <row r="192" spans="1:7" x14ac:dyDescent="0.25">
      <c r="A192" s="1">
        <v>1965</v>
      </c>
      <c r="B192" s="1" t="s">
        <v>231</v>
      </c>
      <c r="C192" s="2">
        <v>44789</v>
      </c>
      <c r="D192" s="1" t="s">
        <v>8</v>
      </c>
      <c r="E192" s="1">
        <v>5</v>
      </c>
      <c r="F192" s="1">
        <f t="shared" si="4"/>
        <v>1500</v>
      </c>
      <c r="G192" s="1">
        <f t="shared" si="5"/>
        <v>7500</v>
      </c>
    </row>
    <row r="193" spans="1:7" x14ac:dyDescent="0.25">
      <c r="A193" s="1">
        <v>1901</v>
      </c>
      <c r="B193" s="1" t="s">
        <v>231</v>
      </c>
      <c r="C193" s="2">
        <v>44873</v>
      </c>
      <c r="D193" s="1" t="s">
        <v>16</v>
      </c>
      <c r="E193" s="1">
        <v>3</v>
      </c>
      <c r="F193" s="1">
        <f t="shared" si="4"/>
        <v>150</v>
      </c>
      <c r="G193" s="1">
        <f t="shared" si="5"/>
        <v>450</v>
      </c>
    </row>
    <row r="194" spans="1:7" x14ac:dyDescent="0.25">
      <c r="A194" s="1">
        <v>3137</v>
      </c>
      <c r="B194" s="1" t="s">
        <v>231</v>
      </c>
      <c r="C194" s="2">
        <v>44853</v>
      </c>
      <c r="D194" s="1" t="s">
        <v>16</v>
      </c>
      <c r="E194" s="1">
        <v>2</v>
      </c>
      <c r="F194" s="1">
        <f t="shared" ref="F194:F257" si="6">IF(D194="Computer", 1500, IF(D194="Mobile", 600,  IF(D194= "Camera", 500, IF(D194 = "Headphones", 150, IF(D194 = "Laptop", 1000, 400)))))</f>
        <v>150</v>
      </c>
      <c r="G194" s="1">
        <f t="shared" ref="G194:G257" si="7">F194*E194</f>
        <v>300</v>
      </c>
    </row>
    <row r="195" spans="1:7" x14ac:dyDescent="0.25">
      <c r="A195" s="1">
        <v>1187</v>
      </c>
      <c r="B195" s="1" t="s">
        <v>231</v>
      </c>
      <c r="C195" s="2">
        <v>44733</v>
      </c>
      <c r="D195" s="1" t="s">
        <v>16</v>
      </c>
      <c r="E195" s="1">
        <v>5</v>
      </c>
      <c r="F195" s="1">
        <f t="shared" si="6"/>
        <v>150</v>
      </c>
      <c r="G195" s="1">
        <f t="shared" si="7"/>
        <v>750</v>
      </c>
    </row>
    <row r="196" spans="1:7" x14ac:dyDescent="0.25">
      <c r="A196" s="1">
        <v>1728</v>
      </c>
      <c r="B196" s="1" t="s">
        <v>65</v>
      </c>
      <c r="C196" s="2">
        <v>44627</v>
      </c>
      <c r="D196" s="1" t="s">
        <v>11</v>
      </c>
      <c r="E196" s="1">
        <v>4</v>
      </c>
      <c r="F196" s="1">
        <f t="shared" si="6"/>
        <v>1000</v>
      </c>
      <c r="G196" s="1">
        <f t="shared" si="7"/>
        <v>4000</v>
      </c>
    </row>
    <row r="197" spans="1:7" x14ac:dyDescent="0.25">
      <c r="A197" s="1">
        <v>1719</v>
      </c>
      <c r="B197" s="1" t="s">
        <v>65</v>
      </c>
      <c r="C197" s="2">
        <v>44753</v>
      </c>
      <c r="D197" s="1" t="s">
        <v>11</v>
      </c>
      <c r="E197" s="1">
        <v>2</v>
      </c>
      <c r="F197" s="1">
        <f t="shared" si="6"/>
        <v>1000</v>
      </c>
      <c r="G197" s="1">
        <f t="shared" si="7"/>
        <v>2000</v>
      </c>
    </row>
    <row r="198" spans="1:7" x14ac:dyDescent="0.25">
      <c r="A198" s="1">
        <v>2206</v>
      </c>
      <c r="B198" s="1" t="s">
        <v>65</v>
      </c>
      <c r="C198" s="2">
        <v>44828</v>
      </c>
      <c r="D198" s="1" t="s">
        <v>11</v>
      </c>
      <c r="E198" s="1">
        <v>2</v>
      </c>
      <c r="F198" s="1">
        <f t="shared" si="6"/>
        <v>1000</v>
      </c>
      <c r="G198" s="1">
        <f t="shared" si="7"/>
        <v>2000</v>
      </c>
    </row>
    <row r="199" spans="1:7" x14ac:dyDescent="0.25">
      <c r="A199" s="1">
        <v>2291</v>
      </c>
      <c r="B199" s="1" t="s">
        <v>65</v>
      </c>
      <c r="C199" s="2">
        <v>44807</v>
      </c>
      <c r="D199" s="1" t="s">
        <v>37</v>
      </c>
      <c r="E199" s="1">
        <v>3</v>
      </c>
      <c r="F199" s="1">
        <f t="shared" si="6"/>
        <v>600</v>
      </c>
      <c r="G199" s="1">
        <f t="shared" si="7"/>
        <v>1800</v>
      </c>
    </row>
    <row r="200" spans="1:7" x14ac:dyDescent="0.25">
      <c r="A200" s="1">
        <v>2009</v>
      </c>
      <c r="B200" s="1" t="s">
        <v>65</v>
      </c>
      <c r="C200" s="2">
        <v>44901</v>
      </c>
      <c r="D200" s="1" t="s">
        <v>16</v>
      </c>
      <c r="E200" s="1">
        <v>5</v>
      </c>
      <c r="F200" s="1">
        <f t="shared" si="6"/>
        <v>150</v>
      </c>
      <c r="G200" s="1">
        <f t="shared" si="7"/>
        <v>750</v>
      </c>
    </row>
    <row r="201" spans="1:7" x14ac:dyDescent="0.25">
      <c r="A201" s="1">
        <v>3262</v>
      </c>
      <c r="B201" s="1" t="s">
        <v>65</v>
      </c>
      <c r="C201" s="2">
        <v>44754</v>
      </c>
      <c r="D201" s="1" t="s">
        <v>37</v>
      </c>
      <c r="E201" s="1">
        <v>5</v>
      </c>
      <c r="F201" s="1">
        <f t="shared" si="6"/>
        <v>600</v>
      </c>
      <c r="G201" s="1">
        <f t="shared" si="7"/>
        <v>3000</v>
      </c>
    </row>
    <row r="202" spans="1:7" x14ac:dyDescent="0.25">
      <c r="A202" s="1">
        <v>2766</v>
      </c>
      <c r="B202" s="1" t="s">
        <v>65</v>
      </c>
      <c r="C202" s="2">
        <v>44783</v>
      </c>
      <c r="D202" s="1" t="s">
        <v>8</v>
      </c>
      <c r="E202" s="1">
        <v>4</v>
      </c>
      <c r="F202" s="1">
        <f t="shared" si="6"/>
        <v>1500</v>
      </c>
      <c r="G202" s="1">
        <f t="shared" si="7"/>
        <v>6000</v>
      </c>
    </row>
    <row r="203" spans="1:7" x14ac:dyDescent="0.25">
      <c r="A203" s="1">
        <v>3282</v>
      </c>
      <c r="B203" s="1" t="s">
        <v>77</v>
      </c>
      <c r="C203" s="2">
        <v>44792</v>
      </c>
      <c r="D203" s="1" t="s">
        <v>37</v>
      </c>
      <c r="E203" s="1">
        <v>5</v>
      </c>
      <c r="F203" s="1">
        <f t="shared" si="6"/>
        <v>600</v>
      </c>
      <c r="G203" s="1">
        <f t="shared" si="7"/>
        <v>3000</v>
      </c>
    </row>
    <row r="204" spans="1:7" x14ac:dyDescent="0.25">
      <c r="A204" s="1">
        <v>1524</v>
      </c>
      <c r="B204" s="1" t="s">
        <v>77</v>
      </c>
      <c r="C204" s="2">
        <v>44879</v>
      </c>
      <c r="D204" s="1" t="s">
        <v>37</v>
      </c>
      <c r="E204" s="1">
        <v>5</v>
      </c>
      <c r="F204" s="1">
        <f t="shared" si="6"/>
        <v>600</v>
      </c>
      <c r="G204" s="1">
        <f t="shared" si="7"/>
        <v>3000</v>
      </c>
    </row>
    <row r="205" spans="1:7" x14ac:dyDescent="0.25">
      <c r="A205" s="1">
        <v>2232</v>
      </c>
      <c r="B205" s="1" t="s">
        <v>77</v>
      </c>
      <c r="C205" s="2">
        <v>44717</v>
      </c>
      <c r="D205" s="1" t="s">
        <v>11</v>
      </c>
      <c r="E205" s="1">
        <v>1</v>
      </c>
      <c r="F205" s="1">
        <f t="shared" si="6"/>
        <v>1000</v>
      </c>
      <c r="G205" s="1">
        <f t="shared" si="7"/>
        <v>1000</v>
      </c>
    </row>
    <row r="206" spans="1:7" x14ac:dyDescent="0.25">
      <c r="A206" s="1">
        <v>1971</v>
      </c>
      <c r="B206" s="1" t="s">
        <v>77</v>
      </c>
      <c r="C206" s="2">
        <v>44753</v>
      </c>
      <c r="D206" s="1" t="s">
        <v>542</v>
      </c>
      <c r="E206" s="1">
        <v>2</v>
      </c>
      <c r="F206" s="1">
        <f t="shared" si="6"/>
        <v>400</v>
      </c>
      <c r="G206" s="1">
        <f t="shared" si="7"/>
        <v>800</v>
      </c>
    </row>
    <row r="207" spans="1:7" x14ac:dyDescent="0.25">
      <c r="A207" s="1">
        <v>1790</v>
      </c>
      <c r="B207" s="1" t="s">
        <v>77</v>
      </c>
      <c r="C207" s="2">
        <v>44867</v>
      </c>
      <c r="D207" s="1" t="s">
        <v>8</v>
      </c>
      <c r="E207" s="1">
        <v>4</v>
      </c>
      <c r="F207" s="1">
        <f t="shared" si="6"/>
        <v>1500</v>
      </c>
      <c r="G207" s="1">
        <f t="shared" si="7"/>
        <v>6000</v>
      </c>
    </row>
    <row r="208" spans="1:7" x14ac:dyDescent="0.25">
      <c r="A208" s="1">
        <v>2181</v>
      </c>
      <c r="B208" s="1" t="s">
        <v>222</v>
      </c>
      <c r="C208" s="2">
        <v>44686</v>
      </c>
      <c r="D208" s="1" t="s">
        <v>14</v>
      </c>
      <c r="E208" s="1">
        <v>2</v>
      </c>
      <c r="F208" s="1">
        <f t="shared" si="6"/>
        <v>500</v>
      </c>
      <c r="G208" s="1">
        <f t="shared" si="7"/>
        <v>1000</v>
      </c>
    </row>
    <row r="209" spans="1:7" x14ac:dyDescent="0.25">
      <c r="A209" s="1">
        <v>1261</v>
      </c>
      <c r="B209" s="1" t="s">
        <v>222</v>
      </c>
      <c r="C209" s="2">
        <v>44696</v>
      </c>
      <c r="D209" s="1" t="s">
        <v>542</v>
      </c>
      <c r="E209" s="1">
        <v>5</v>
      </c>
      <c r="F209" s="1">
        <f t="shared" si="6"/>
        <v>400</v>
      </c>
      <c r="G209" s="1">
        <f t="shared" si="7"/>
        <v>2000</v>
      </c>
    </row>
    <row r="210" spans="1:7" x14ac:dyDescent="0.25">
      <c r="A210" s="1">
        <v>1981</v>
      </c>
      <c r="B210" s="1" t="s">
        <v>222</v>
      </c>
      <c r="C210" s="2">
        <v>44881</v>
      </c>
      <c r="D210" s="1" t="s">
        <v>16</v>
      </c>
      <c r="E210" s="1">
        <v>1</v>
      </c>
      <c r="F210" s="1">
        <f t="shared" si="6"/>
        <v>150</v>
      </c>
      <c r="G210" s="1">
        <f t="shared" si="7"/>
        <v>150</v>
      </c>
    </row>
    <row r="211" spans="1:7" x14ac:dyDescent="0.25">
      <c r="A211" s="1">
        <v>1980</v>
      </c>
      <c r="B211" s="1" t="s">
        <v>222</v>
      </c>
      <c r="C211" s="2">
        <v>44793</v>
      </c>
      <c r="D211" s="1" t="s">
        <v>542</v>
      </c>
      <c r="E211" s="1">
        <v>5</v>
      </c>
      <c r="F211" s="1">
        <f t="shared" si="6"/>
        <v>400</v>
      </c>
      <c r="G211" s="1">
        <f t="shared" si="7"/>
        <v>2000</v>
      </c>
    </row>
    <row r="212" spans="1:7" x14ac:dyDescent="0.25">
      <c r="A212" s="1">
        <v>3230</v>
      </c>
      <c r="B212" s="1" t="s">
        <v>222</v>
      </c>
      <c r="C212" s="2">
        <v>44629</v>
      </c>
      <c r="D212" s="1" t="s">
        <v>11</v>
      </c>
      <c r="E212" s="1">
        <v>1</v>
      </c>
      <c r="F212" s="1">
        <f t="shared" si="6"/>
        <v>1000</v>
      </c>
      <c r="G212" s="1">
        <f t="shared" si="7"/>
        <v>1000</v>
      </c>
    </row>
    <row r="213" spans="1:7" x14ac:dyDescent="0.25">
      <c r="A213" s="1">
        <v>1775</v>
      </c>
      <c r="B213" s="1" t="s">
        <v>222</v>
      </c>
      <c r="C213" s="2">
        <v>44857</v>
      </c>
      <c r="D213" s="1" t="s">
        <v>16</v>
      </c>
      <c r="E213" s="1">
        <v>5</v>
      </c>
      <c r="F213" s="1">
        <f t="shared" si="6"/>
        <v>150</v>
      </c>
      <c r="G213" s="1">
        <f t="shared" si="7"/>
        <v>750</v>
      </c>
    </row>
    <row r="214" spans="1:7" x14ac:dyDescent="0.25">
      <c r="A214" s="1">
        <v>2383</v>
      </c>
      <c r="B214" s="1" t="s">
        <v>222</v>
      </c>
      <c r="C214" s="2">
        <v>44789</v>
      </c>
      <c r="D214" s="1" t="s">
        <v>14</v>
      </c>
      <c r="E214" s="1">
        <v>1</v>
      </c>
      <c r="F214" s="1">
        <f t="shared" si="6"/>
        <v>500</v>
      </c>
      <c r="G214" s="1">
        <f t="shared" si="7"/>
        <v>500</v>
      </c>
    </row>
    <row r="215" spans="1:7" x14ac:dyDescent="0.25">
      <c r="A215" s="1">
        <v>1253</v>
      </c>
      <c r="B215" s="1" t="s">
        <v>222</v>
      </c>
      <c r="C215" s="2">
        <v>44796</v>
      </c>
      <c r="D215" s="1" t="s">
        <v>11</v>
      </c>
      <c r="E215" s="1">
        <v>3</v>
      </c>
      <c r="F215" s="1">
        <f t="shared" si="6"/>
        <v>1000</v>
      </c>
      <c r="G215" s="1">
        <f t="shared" si="7"/>
        <v>3000</v>
      </c>
    </row>
    <row r="216" spans="1:7" x14ac:dyDescent="0.25">
      <c r="A216" s="1">
        <v>1108</v>
      </c>
      <c r="B216" s="1" t="s">
        <v>222</v>
      </c>
      <c r="C216" s="2">
        <v>44701</v>
      </c>
      <c r="D216" s="1" t="s">
        <v>11</v>
      </c>
      <c r="E216" s="1">
        <v>2</v>
      </c>
      <c r="F216" s="1">
        <f t="shared" si="6"/>
        <v>1000</v>
      </c>
      <c r="G216" s="1">
        <f t="shared" si="7"/>
        <v>2000</v>
      </c>
    </row>
    <row r="217" spans="1:7" x14ac:dyDescent="0.25">
      <c r="A217" s="1">
        <v>1020</v>
      </c>
      <c r="B217" s="1" t="s">
        <v>152</v>
      </c>
      <c r="C217" s="2">
        <v>44600</v>
      </c>
      <c r="D217" s="1" t="s">
        <v>542</v>
      </c>
      <c r="E217" s="1">
        <v>5</v>
      </c>
      <c r="F217" s="1">
        <f t="shared" si="6"/>
        <v>400</v>
      </c>
      <c r="G217" s="1">
        <f t="shared" si="7"/>
        <v>2000</v>
      </c>
    </row>
    <row r="218" spans="1:7" x14ac:dyDescent="0.25">
      <c r="A218" s="1">
        <v>1148</v>
      </c>
      <c r="B218" s="1" t="s">
        <v>152</v>
      </c>
      <c r="C218" s="2">
        <v>44926</v>
      </c>
      <c r="D218" s="1" t="s">
        <v>542</v>
      </c>
      <c r="E218" s="1">
        <v>4</v>
      </c>
      <c r="F218" s="1">
        <f t="shared" si="6"/>
        <v>400</v>
      </c>
      <c r="G218" s="1">
        <f t="shared" si="7"/>
        <v>1600</v>
      </c>
    </row>
    <row r="219" spans="1:7" x14ac:dyDescent="0.25">
      <c r="A219" s="1">
        <v>1117</v>
      </c>
      <c r="B219" s="1" t="s">
        <v>152</v>
      </c>
      <c r="C219" s="2">
        <v>44640</v>
      </c>
      <c r="D219" s="1" t="s">
        <v>11</v>
      </c>
      <c r="E219" s="1">
        <v>2</v>
      </c>
      <c r="F219" s="1">
        <f t="shared" si="6"/>
        <v>1000</v>
      </c>
      <c r="G219" s="1">
        <f t="shared" si="7"/>
        <v>2000</v>
      </c>
    </row>
    <row r="220" spans="1:7" x14ac:dyDescent="0.25">
      <c r="A220" s="1">
        <v>2376</v>
      </c>
      <c r="B220" s="1" t="s">
        <v>152</v>
      </c>
      <c r="C220" s="2">
        <v>44813</v>
      </c>
      <c r="D220" s="1" t="s">
        <v>542</v>
      </c>
      <c r="E220" s="1">
        <v>3</v>
      </c>
      <c r="F220" s="1">
        <f t="shared" si="6"/>
        <v>400</v>
      </c>
      <c r="G220" s="1">
        <f t="shared" si="7"/>
        <v>1200</v>
      </c>
    </row>
    <row r="221" spans="1:7" x14ac:dyDescent="0.25">
      <c r="A221" s="1">
        <v>1680</v>
      </c>
      <c r="B221" s="1" t="s">
        <v>139</v>
      </c>
      <c r="C221" s="2">
        <v>44832</v>
      </c>
      <c r="D221" s="1" t="s">
        <v>11</v>
      </c>
      <c r="E221" s="1">
        <v>1</v>
      </c>
      <c r="F221" s="1">
        <f t="shared" si="6"/>
        <v>1000</v>
      </c>
      <c r="G221" s="1">
        <f t="shared" si="7"/>
        <v>1000</v>
      </c>
    </row>
    <row r="222" spans="1:7" x14ac:dyDescent="0.25">
      <c r="A222" s="1">
        <v>3254</v>
      </c>
      <c r="B222" s="1" t="s">
        <v>139</v>
      </c>
      <c r="C222" s="2">
        <v>44830</v>
      </c>
      <c r="D222" s="1" t="s">
        <v>37</v>
      </c>
      <c r="E222" s="1">
        <v>2</v>
      </c>
      <c r="F222" s="1">
        <f t="shared" si="6"/>
        <v>600</v>
      </c>
      <c r="G222" s="1">
        <f t="shared" si="7"/>
        <v>1200</v>
      </c>
    </row>
    <row r="223" spans="1:7" x14ac:dyDescent="0.25">
      <c r="A223" s="1">
        <v>3332</v>
      </c>
      <c r="B223" s="1" t="s">
        <v>227</v>
      </c>
      <c r="C223" s="2">
        <v>44904</v>
      </c>
      <c r="D223" s="1" t="s">
        <v>8</v>
      </c>
      <c r="E223" s="1">
        <v>5</v>
      </c>
      <c r="F223" s="1">
        <f t="shared" si="6"/>
        <v>1500</v>
      </c>
      <c r="G223" s="1">
        <f t="shared" si="7"/>
        <v>7500</v>
      </c>
    </row>
    <row r="224" spans="1:7" x14ac:dyDescent="0.25">
      <c r="A224" s="1">
        <v>1942</v>
      </c>
      <c r="B224" s="1" t="s">
        <v>227</v>
      </c>
      <c r="C224" s="2">
        <v>44746</v>
      </c>
      <c r="D224" s="1" t="s">
        <v>11</v>
      </c>
      <c r="E224" s="1">
        <v>3</v>
      </c>
      <c r="F224" s="1">
        <f t="shared" si="6"/>
        <v>1000</v>
      </c>
      <c r="G224" s="1">
        <f t="shared" si="7"/>
        <v>3000</v>
      </c>
    </row>
    <row r="225" spans="1:7" x14ac:dyDescent="0.25">
      <c r="A225" s="1">
        <v>3210</v>
      </c>
      <c r="B225" s="1" t="s">
        <v>204</v>
      </c>
      <c r="C225" s="2">
        <v>44805</v>
      </c>
      <c r="D225" s="1" t="s">
        <v>14</v>
      </c>
      <c r="E225" s="1">
        <v>1</v>
      </c>
      <c r="F225" s="1">
        <f t="shared" si="6"/>
        <v>500</v>
      </c>
      <c r="G225" s="1">
        <f t="shared" si="7"/>
        <v>500</v>
      </c>
    </row>
    <row r="226" spans="1:7" x14ac:dyDescent="0.25">
      <c r="A226" s="1">
        <v>3265</v>
      </c>
      <c r="B226" s="1" t="s">
        <v>204</v>
      </c>
      <c r="C226" s="2">
        <v>44809</v>
      </c>
      <c r="D226" s="1" t="s">
        <v>542</v>
      </c>
      <c r="E226" s="1">
        <v>5</v>
      </c>
      <c r="F226" s="1">
        <f t="shared" si="6"/>
        <v>400</v>
      </c>
      <c r="G226" s="1">
        <f t="shared" si="7"/>
        <v>2000</v>
      </c>
    </row>
    <row r="227" spans="1:7" x14ac:dyDescent="0.25">
      <c r="A227" s="1">
        <v>1040</v>
      </c>
      <c r="B227" s="1" t="s">
        <v>183</v>
      </c>
      <c r="C227" s="2">
        <v>44752</v>
      </c>
      <c r="D227" s="1" t="s">
        <v>11</v>
      </c>
      <c r="E227" s="1">
        <v>1</v>
      </c>
      <c r="F227" s="1">
        <f t="shared" si="6"/>
        <v>1000</v>
      </c>
      <c r="G227" s="1">
        <f t="shared" si="7"/>
        <v>1000</v>
      </c>
    </row>
    <row r="228" spans="1:7" x14ac:dyDescent="0.25">
      <c r="A228" s="1">
        <v>3222</v>
      </c>
      <c r="B228" s="1" t="s">
        <v>183</v>
      </c>
      <c r="C228" s="2">
        <v>44705</v>
      </c>
      <c r="D228" s="1" t="s">
        <v>8</v>
      </c>
      <c r="E228" s="1">
        <v>1</v>
      </c>
      <c r="F228" s="1">
        <f t="shared" si="6"/>
        <v>1500</v>
      </c>
      <c r="G228" s="1">
        <f t="shared" si="7"/>
        <v>1500</v>
      </c>
    </row>
    <row r="229" spans="1:7" x14ac:dyDescent="0.25">
      <c r="A229" s="1">
        <v>1286</v>
      </c>
      <c r="B229" s="1" t="s">
        <v>183</v>
      </c>
      <c r="C229" s="2">
        <v>44696</v>
      </c>
      <c r="D229" s="1" t="s">
        <v>542</v>
      </c>
      <c r="E229" s="1">
        <v>3</v>
      </c>
      <c r="F229" s="1">
        <f t="shared" si="6"/>
        <v>400</v>
      </c>
      <c r="G229" s="1">
        <f t="shared" si="7"/>
        <v>1200</v>
      </c>
    </row>
    <row r="230" spans="1:7" x14ac:dyDescent="0.25">
      <c r="A230" s="1">
        <v>3309</v>
      </c>
      <c r="B230" s="1" t="s">
        <v>183</v>
      </c>
      <c r="C230" s="2">
        <v>44594</v>
      </c>
      <c r="D230" s="1" t="s">
        <v>11</v>
      </c>
      <c r="E230" s="1">
        <v>2</v>
      </c>
      <c r="F230" s="1">
        <f t="shared" si="6"/>
        <v>1000</v>
      </c>
      <c r="G230" s="1">
        <f t="shared" si="7"/>
        <v>2000</v>
      </c>
    </row>
    <row r="231" spans="1:7" x14ac:dyDescent="0.25">
      <c r="A231" s="1">
        <v>1026</v>
      </c>
      <c r="B231" s="1" t="s">
        <v>183</v>
      </c>
      <c r="C231" s="2">
        <v>44674</v>
      </c>
      <c r="D231" s="1" t="s">
        <v>14</v>
      </c>
      <c r="E231" s="1">
        <v>2</v>
      </c>
      <c r="F231" s="1">
        <f t="shared" si="6"/>
        <v>500</v>
      </c>
      <c r="G231" s="1">
        <f t="shared" si="7"/>
        <v>1000</v>
      </c>
    </row>
    <row r="232" spans="1:7" x14ac:dyDescent="0.25">
      <c r="A232" s="1">
        <v>3208</v>
      </c>
      <c r="B232" s="1" t="s">
        <v>42</v>
      </c>
      <c r="C232" s="2">
        <v>44767</v>
      </c>
      <c r="D232" s="1" t="s">
        <v>37</v>
      </c>
      <c r="E232" s="1">
        <v>1</v>
      </c>
      <c r="F232" s="1">
        <f t="shared" si="6"/>
        <v>600</v>
      </c>
      <c r="G232" s="1">
        <f t="shared" si="7"/>
        <v>600</v>
      </c>
    </row>
    <row r="233" spans="1:7" x14ac:dyDescent="0.25">
      <c r="A233" s="1">
        <v>1509</v>
      </c>
      <c r="B233" s="1" t="s">
        <v>42</v>
      </c>
      <c r="C233" s="2">
        <v>44810</v>
      </c>
      <c r="D233" s="1" t="s">
        <v>11</v>
      </c>
      <c r="E233" s="1">
        <v>2</v>
      </c>
      <c r="F233" s="1">
        <f t="shared" si="6"/>
        <v>1000</v>
      </c>
      <c r="G233" s="1">
        <f t="shared" si="7"/>
        <v>2000</v>
      </c>
    </row>
    <row r="234" spans="1:7" x14ac:dyDescent="0.25">
      <c r="A234" s="1">
        <v>2855</v>
      </c>
      <c r="B234" s="1" t="s">
        <v>42</v>
      </c>
      <c r="C234" s="2">
        <v>44676</v>
      </c>
      <c r="D234" s="1" t="s">
        <v>8</v>
      </c>
      <c r="E234" s="1">
        <v>3</v>
      </c>
      <c r="F234" s="1">
        <f t="shared" si="6"/>
        <v>1500</v>
      </c>
      <c r="G234" s="1">
        <f t="shared" si="7"/>
        <v>4500</v>
      </c>
    </row>
    <row r="235" spans="1:7" x14ac:dyDescent="0.25">
      <c r="A235" s="1">
        <v>1015</v>
      </c>
      <c r="B235" s="1" t="s">
        <v>42</v>
      </c>
      <c r="C235" s="2">
        <v>44884</v>
      </c>
      <c r="D235" s="1" t="s">
        <v>37</v>
      </c>
      <c r="E235" s="1">
        <v>3</v>
      </c>
      <c r="F235" s="1">
        <f t="shared" si="6"/>
        <v>600</v>
      </c>
      <c r="G235" s="1">
        <f t="shared" si="7"/>
        <v>1800</v>
      </c>
    </row>
    <row r="236" spans="1:7" x14ac:dyDescent="0.25">
      <c r="A236" s="1">
        <v>1593</v>
      </c>
      <c r="B236" s="1" t="s">
        <v>42</v>
      </c>
      <c r="C236" s="2">
        <v>44766</v>
      </c>
      <c r="D236" s="1" t="s">
        <v>14</v>
      </c>
      <c r="E236" s="1">
        <v>3</v>
      </c>
      <c r="F236" s="1">
        <f t="shared" si="6"/>
        <v>500</v>
      </c>
      <c r="G236" s="1">
        <f t="shared" si="7"/>
        <v>1500</v>
      </c>
    </row>
    <row r="237" spans="1:7" x14ac:dyDescent="0.25">
      <c r="A237" s="1">
        <v>2505</v>
      </c>
      <c r="B237" s="1" t="s">
        <v>42</v>
      </c>
      <c r="C237" s="2">
        <v>44716</v>
      </c>
      <c r="D237" s="1" t="s">
        <v>14</v>
      </c>
      <c r="E237" s="1">
        <v>3</v>
      </c>
      <c r="F237" s="1">
        <f t="shared" si="6"/>
        <v>500</v>
      </c>
      <c r="G237" s="1">
        <f t="shared" si="7"/>
        <v>1500</v>
      </c>
    </row>
    <row r="238" spans="1:7" x14ac:dyDescent="0.25">
      <c r="A238" s="1">
        <v>3105</v>
      </c>
      <c r="B238" s="1" t="s">
        <v>116</v>
      </c>
      <c r="C238" s="2">
        <v>44882</v>
      </c>
      <c r="D238" s="1" t="s">
        <v>8</v>
      </c>
      <c r="E238" s="1">
        <v>5</v>
      </c>
      <c r="F238" s="1">
        <f t="shared" si="6"/>
        <v>1500</v>
      </c>
      <c r="G238" s="1">
        <f t="shared" si="7"/>
        <v>7500</v>
      </c>
    </row>
    <row r="239" spans="1:7" x14ac:dyDescent="0.25">
      <c r="A239" s="1">
        <v>2522</v>
      </c>
      <c r="B239" s="1" t="s">
        <v>116</v>
      </c>
      <c r="C239" s="2">
        <v>44924</v>
      </c>
      <c r="D239" s="1" t="s">
        <v>16</v>
      </c>
      <c r="E239" s="1">
        <v>4</v>
      </c>
      <c r="F239" s="1">
        <f t="shared" si="6"/>
        <v>150</v>
      </c>
      <c r="G239" s="1">
        <f t="shared" si="7"/>
        <v>600</v>
      </c>
    </row>
    <row r="240" spans="1:7" x14ac:dyDescent="0.25">
      <c r="A240" s="1">
        <v>1948</v>
      </c>
      <c r="B240" s="1" t="s">
        <v>116</v>
      </c>
      <c r="C240" s="2">
        <v>44720</v>
      </c>
      <c r="D240" s="1" t="s">
        <v>11</v>
      </c>
      <c r="E240" s="1">
        <v>5</v>
      </c>
      <c r="F240" s="1">
        <f t="shared" si="6"/>
        <v>1000</v>
      </c>
      <c r="G240" s="1">
        <f t="shared" si="7"/>
        <v>5000</v>
      </c>
    </row>
    <row r="241" spans="1:7" x14ac:dyDescent="0.25">
      <c r="A241" s="1">
        <v>1019</v>
      </c>
      <c r="B241" s="1" t="s">
        <v>202</v>
      </c>
      <c r="C241" s="2">
        <v>44816</v>
      </c>
      <c r="D241" s="1" t="s">
        <v>542</v>
      </c>
      <c r="E241" s="1">
        <v>4</v>
      </c>
      <c r="F241" s="1">
        <f t="shared" si="6"/>
        <v>400</v>
      </c>
      <c r="G241" s="1">
        <f t="shared" si="7"/>
        <v>1600</v>
      </c>
    </row>
    <row r="242" spans="1:7" x14ac:dyDescent="0.25">
      <c r="A242" s="1">
        <v>1576</v>
      </c>
      <c r="B242" s="1" t="s">
        <v>202</v>
      </c>
      <c r="C242" s="2">
        <v>44610</v>
      </c>
      <c r="D242" s="1" t="s">
        <v>16</v>
      </c>
      <c r="E242" s="1">
        <v>3</v>
      </c>
      <c r="F242" s="1">
        <f t="shared" si="6"/>
        <v>150</v>
      </c>
      <c r="G242" s="1">
        <f t="shared" si="7"/>
        <v>450</v>
      </c>
    </row>
    <row r="243" spans="1:7" x14ac:dyDescent="0.25">
      <c r="A243" s="1">
        <v>1469</v>
      </c>
      <c r="B243" s="1" t="s">
        <v>202</v>
      </c>
      <c r="C243" s="2">
        <v>44889</v>
      </c>
      <c r="D243" s="1" t="s">
        <v>14</v>
      </c>
      <c r="E243" s="1">
        <v>2</v>
      </c>
      <c r="F243" s="1">
        <f t="shared" si="6"/>
        <v>500</v>
      </c>
      <c r="G243" s="1">
        <f t="shared" si="7"/>
        <v>1000</v>
      </c>
    </row>
    <row r="244" spans="1:7" x14ac:dyDescent="0.25">
      <c r="A244" s="1">
        <v>1077</v>
      </c>
      <c r="B244" s="1" t="s">
        <v>202</v>
      </c>
      <c r="C244" s="2">
        <v>44730</v>
      </c>
      <c r="D244" s="1" t="s">
        <v>8</v>
      </c>
      <c r="E244" s="1">
        <v>5</v>
      </c>
      <c r="F244" s="1">
        <f t="shared" si="6"/>
        <v>1500</v>
      </c>
      <c r="G244" s="1">
        <f t="shared" si="7"/>
        <v>7500</v>
      </c>
    </row>
    <row r="245" spans="1:7" x14ac:dyDescent="0.25">
      <c r="A245" s="1">
        <v>3212</v>
      </c>
      <c r="B245" s="1" t="s">
        <v>73</v>
      </c>
      <c r="C245" s="2">
        <v>44885</v>
      </c>
      <c r="D245" s="1" t="s">
        <v>8</v>
      </c>
      <c r="E245" s="1">
        <v>4</v>
      </c>
      <c r="F245" s="1">
        <f t="shared" si="6"/>
        <v>1500</v>
      </c>
      <c r="G245" s="1">
        <f t="shared" si="7"/>
        <v>6000</v>
      </c>
    </row>
    <row r="246" spans="1:7" x14ac:dyDescent="0.25">
      <c r="A246" s="1">
        <v>1569</v>
      </c>
      <c r="B246" s="1" t="s">
        <v>73</v>
      </c>
      <c r="C246" s="2">
        <v>44572</v>
      </c>
      <c r="D246" s="1" t="s">
        <v>37</v>
      </c>
      <c r="E246" s="1">
        <v>5</v>
      </c>
      <c r="F246" s="1">
        <f t="shared" si="6"/>
        <v>600</v>
      </c>
      <c r="G246" s="1">
        <f t="shared" si="7"/>
        <v>3000</v>
      </c>
    </row>
    <row r="247" spans="1:7" x14ac:dyDescent="0.25">
      <c r="A247" s="1">
        <v>2384</v>
      </c>
      <c r="B247" s="1" t="s">
        <v>73</v>
      </c>
      <c r="C247" s="2">
        <v>44658</v>
      </c>
      <c r="D247" s="1" t="s">
        <v>16</v>
      </c>
      <c r="E247" s="1">
        <v>1</v>
      </c>
      <c r="F247" s="1">
        <f t="shared" si="6"/>
        <v>150</v>
      </c>
      <c r="G247" s="1">
        <f t="shared" si="7"/>
        <v>150</v>
      </c>
    </row>
    <row r="248" spans="1:7" x14ac:dyDescent="0.25">
      <c r="A248" s="1">
        <v>3034</v>
      </c>
      <c r="B248" s="1" t="s">
        <v>73</v>
      </c>
      <c r="C248" s="2">
        <v>44818</v>
      </c>
      <c r="D248" s="1" t="s">
        <v>11</v>
      </c>
      <c r="E248" s="1">
        <v>5</v>
      </c>
      <c r="F248" s="1">
        <f t="shared" si="6"/>
        <v>1000</v>
      </c>
      <c r="G248" s="1">
        <f t="shared" si="7"/>
        <v>5000</v>
      </c>
    </row>
    <row r="249" spans="1:7" x14ac:dyDescent="0.25">
      <c r="A249" s="1">
        <v>1106</v>
      </c>
      <c r="B249" s="1" t="s">
        <v>96</v>
      </c>
      <c r="C249" s="2">
        <v>44609</v>
      </c>
      <c r="D249" s="1" t="s">
        <v>14</v>
      </c>
      <c r="E249" s="1">
        <v>4</v>
      </c>
      <c r="F249" s="1">
        <f t="shared" si="6"/>
        <v>500</v>
      </c>
      <c r="G249" s="1">
        <f t="shared" si="7"/>
        <v>2000</v>
      </c>
    </row>
    <row r="250" spans="1:7" x14ac:dyDescent="0.25">
      <c r="A250" s="1">
        <v>3091</v>
      </c>
      <c r="B250" s="1" t="s">
        <v>96</v>
      </c>
      <c r="C250" s="2">
        <v>44903</v>
      </c>
      <c r="D250" s="1" t="s">
        <v>8</v>
      </c>
      <c r="E250" s="1">
        <v>5</v>
      </c>
      <c r="F250" s="1">
        <f t="shared" si="6"/>
        <v>1500</v>
      </c>
      <c r="G250" s="1">
        <f t="shared" si="7"/>
        <v>7500</v>
      </c>
    </row>
    <row r="251" spans="1:7" x14ac:dyDescent="0.25">
      <c r="A251" s="1">
        <v>1009</v>
      </c>
      <c r="B251" s="1" t="s">
        <v>96</v>
      </c>
      <c r="C251" s="2">
        <v>44837</v>
      </c>
      <c r="D251" s="1" t="s">
        <v>11</v>
      </c>
      <c r="E251" s="1">
        <v>1</v>
      </c>
      <c r="F251" s="1">
        <f t="shared" si="6"/>
        <v>1000</v>
      </c>
      <c r="G251" s="1">
        <f t="shared" si="7"/>
        <v>1000</v>
      </c>
    </row>
    <row r="252" spans="1:7" x14ac:dyDescent="0.25">
      <c r="A252" s="1">
        <v>1229</v>
      </c>
      <c r="B252" s="1" t="s">
        <v>96</v>
      </c>
      <c r="C252" s="2">
        <v>44782</v>
      </c>
      <c r="D252" s="1" t="s">
        <v>16</v>
      </c>
      <c r="E252" s="1">
        <v>4</v>
      </c>
      <c r="F252" s="1">
        <f t="shared" si="6"/>
        <v>150</v>
      </c>
      <c r="G252" s="1">
        <f t="shared" si="7"/>
        <v>600</v>
      </c>
    </row>
    <row r="253" spans="1:7" x14ac:dyDescent="0.25">
      <c r="A253" s="1">
        <v>2594</v>
      </c>
      <c r="B253" s="1" t="s">
        <v>72</v>
      </c>
      <c r="C253" s="2">
        <v>44908</v>
      </c>
      <c r="D253" s="1" t="s">
        <v>37</v>
      </c>
      <c r="E253" s="1">
        <v>5</v>
      </c>
      <c r="F253" s="1">
        <f t="shared" si="6"/>
        <v>600</v>
      </c>
      <c r="G253" s="1">
        <f t="shared" si="7"/>
        <v>3000</v>
      </c>
    </row>
    <row r="254" spans="1:7" x14ac:dyDescent="0.25">
      <c r="A254" s="1">
        <v>3363</v>
      </c>
      <c r="B254" s="1" t="s">
        <v>72</v>
      </c>
      <c r="C254" s="2">
        <v>44600</v>
      </c>
      <c r="D254" s="1" t="s">
        <v>8</v>
      </c>
      <c r="E254" s="1">
        <v>3</v>
      </c>
      <c r="F254" s="1">
        <f t="shared" si="6"/>
        <v>1500</v>
      </c>
      <c r="G254" s="1">
        <f t="shared" si="7"/>
        <v>4500</v>
      </c>
    </row>
    <row r="255" spans="1:7" x14ac:dyDescent="0.25">
      <c r="A255" s="1">
        <v>3062</v>
      </c>
      <c r="B255" s="1" t="s">
        <v>72</v>
      </c>
      <c r="C255" s="2">
        <v>44620</v>
      </c>
      <c r="D255" s="1" t="s">
        <v>11</v>
      </c>
      <c r="E255" s="1">
        <v>1</v>
      </c>
      <c r="F255" s="1">
        <f t="shared" si="6"/>
        <v>1000</v>
      </c>
      <c r="G255" s="1">
        <f t="shared" si="7"/>
        <v>1000</v>
      </c>
    </row>
    <row r="256" spans="1:7" x14ac:dyDescent="0.25">
      <c r="A256" s="1">
        <v>1892</v>
      </c>
      <c r="B256" s="1" t="s">
        <v>72</v>
      </c>
      <c r="C256" s="2">
        <v>44664</v>
      </c>
      <c r="D256" s="1" t="s">
        <v>14</v>
      </c>
      <c r="E256" s="1">
        <v>1</v>
      </c>
      <c r="F256" s="1">
        <f t="shared" si="6"/>
        <v>500</v>
      </c>
      <c r="G256" s="1">
        <f t="shared" si="7"/>
        <v>500</v>
      </c>
    </row>
    <row r="257" spans="1:7" x14ac:dyDescent="0.25">
      <c r="A257" s="1">
        <v>2566</v>
      </c>
      <c r="B257" s="1" t="s">
        <v>72</v>
      </c>
      <c r="C257" s="2">
        <v>44786</v>
      </c>
      <c r="D257" s="1" t="s">
        <v>14</v>
      </c>
      <c r="E257" s="1">
        <v>3</v>
      </c>
      <c r="F257" s="1">
        <f t="shared" si="6"/>
        <v>500</v>
      </c>
      <c r="G257" s="1">
        <f t="shared" si="7"/>
        <v>1500</v>
      </c>
    </row>
    <row r="258" spans="1:7" x14ac:dyDescent="0.25">
      <c r="A258" s="1">
        <v>1660</v>
      </c>
      <c r="B258" s="1" t="s">
        <v>72</v>
      </c>
      <c r="C258" s="2">
        <v>44912</v>
      </c>
      <c r="D258" s="1" t="s">
        <v>542</v>
      </c>
      <c r="E258" s="1">
        <v>4</v>
      </c>
      <c r="F258" s="1">
        <f t="shared" ref="F258:F321" si="8">IF(D258="Computer", 1500, IF(D258="Mobile", 600,  IF(D258= "Camera", 500, IF(D258 = "Headphones", 150, IF(D258 = "Laptop", 1000, 400)))))</f>
        <v>400</v>
      </c>
      <c r="G258" s="1">
        <f t="shared" ref="G258:G321" si="9">F258*E258</f>
        <v>1600</v>
      </c>
    </row>
    <row r="259" spans="1:7" x14ac:dyDescent="0.25">
      <c r="A259" s="1">
        <v>2438</v>
      </c>
      <c r="B259" s="1" t="s">
        <v>64</v>
      </c>
      <c r="C259" s="2">
        <v>44693</v>
      </c>
      <c r="D259" s="1" t="s">
        <v>16</v>
      </c>
      <c r="E259" s="1">
        <v>2</v>
      </c>
      <c r="F259" s="1">
        <f t="shared" si="8"/>
        <v>150</v>
      </c>
      <c r="G259" s="1">
        <f t="shared" si="9"/>
        <v>300</v>
      </c>
    </row>
    <row r="260" spans="1:7" x14ac:dyDescent="0.25">
      <c r="A260" s="1">
        <v>2907</v>
      </c>
      <c r="B260" s="1" t="s">
        <v>64</v>
      </c>
      <c r="C260" s="2">
        <v>44588</v>
      </c>
      <c r="D260" s="1" t="s">
        <v>11</v>
      </c>
      <c r="E260" s="1">
        <v>1</v>
      </c>
      <c r="F260" s="1">
        <f t="shared" si="8"/>
        <v>1000</v>
      </c>
      <c r="G260" s="1">
        <f t="shared" si="9"/>
        <v>1000</v>
      </c>
    </row>
    <row r="261" spans="1:7" x14ac:dyDescent="0.25">
      <c r="A261" s="1">
        <v>3355</v>
      </c>
      <c r="B261" s="1" t="s">
        <v>64</v>
      </c>
      <c r="C261" s="2">
        <v>44909</v>
      </c>
      <c r="D261" s="1" t="s">
        <v>16</v>
      </c>
      <c r="E261" s="1">
        <v>3</v>
      </c>
      <c r="F261" s="1">
        <f t="shared" si="8"/>
        <v>150</v>
      </c>
      <c r="G261" s="1">
        <f t="shared" si="9"/>
        <v>450</v>
      </c>
    </row>
    <row r="262" spans="1:7" x14ac:dyDescent="0.25">
      <c r="A262" s="1">
        <v>1732</v>
      </c>
      <c r="B262" s="1" t="s">
        <v>177</v>
      </c>
      <c r="C262" s="2">
        <v>44755</v>
      </c>
      <c r="D262" s="1" t="s">
        <v>8</v>
      </c>
      <c r="E262" s="1">
        <v>3</v>
      </c>
      <c r="F262" s="1">
        <f t="shared" si="8"/>
        <v>1500</v>
      </c>
      <c r="G262" s="1">
        <f t="shared" si="9"/>
        <v>4500</v>
      </c>
    </row>
    <row r="263" spans="1:7" x14ac:dyDescent="0.25">
      <c r="A263" s="1">
        <v>1681</v>
      </c>
      <c r="B263" s="1" t="s">
        <v>177</v>
      </c>
      <c r="C263" s="2">
        <v>44851</v>
      </c>
      <c r="D263" s="1" t="s">
        <v>16</v>
      </c>
      <c r="E263" s="1">
        <v>4</v>
      </c>
      <c r="F263" s="1">
        <f t="shared" si="8"/>
        <v>150</v>
      </c>
      <c r="G263" s="1">
        <f t="shared" si="9"/>
        <v>600</v>
      </c>
    </row>
    <row r="264" spans="1:7" x14ac:dyDescent="0.25">
      <c r="A264" s="1">
        <v>1884</v>
      </c>
      <c r="B264" s="1" t="s">
        <v>177</v>
      </c>
      <c r="C264" s="2">
        <v>44705</v>
      </c>
      <c r="D264" s="1" t="s">
        <v>16</v>
      </c>
      <c r="E264" s="1">
        <v>5</v>
      </c>
      <c r="F264" s="1">
        <f t="shared" si="8"/>
        <v>150</v>
      </c>
      <c r="G264" s="1">
        <f t="shared" si="9"/>
        <v>750</v>
      </c>
    </row>
    <row r="265" spans="1:7" x14ac:dyDescent="0.25">
      <c r="A265" s="1">
        <v>1118</v>
      </c>
      <c r="B265" s="1" t="s">
        <v>188</v>
      </c>
      <c r="C265" s="2">
        <v>44703</v>
      </c>
      <c r="D265" s="1" t="s">
        <v>8</v>
      </c>
      <c r="E265" s="1">
        <v>4</v>
      </c>
      <c r="F265" s="1">
        <f t="shared" si="8"/>
        <v>1500</v>
      </c>
      <c r="G265" s="1">
        <f t="shared" si="9"/>
        <v>6000</v>
      </c>
    </row>
    <row r="266" spans="1:7" x14ac:dyDescent="0.25">
      <c r="A266" s="1">
        <v>1001</v>
      </c>
      <c r="B266" s="1" t="s">
        <v>188</v>
      </c>
      <c r="C266" s="2">
        <v>44673</v>
      </c>
      <c r="D266" s="1" t="s">
        <v>14</v>
      </c>
      <c r="E266" s="1">
        <v>4</v>
      </c>
      <c r="F266" s="1">
        <f t="shared" si="8"/>
        <v>500</v>
      </c>
      <c r="G266" s="1">
        <f t="shared" si="9"/>
        <v>2000</v>
      </c>
    </row>
    <row r="267" spans="1:7" x14ac:dyDescent="0.25">
      <c r="A267" s="1">
        <v>2177</v>
      </c>
      <c r="B267" s="1" t="s">
        <v>188</v>
      </c>
      <c r="C267" s="2">
        <v>44891</v>
      </c>
      <c r="D267" s="1" t="s">
        <v>37</v>
      </c>
      <c r="E267" s="1">
        <v>1</v>
      </c>
      <c r="F267" s="1">
        <f t="shared" si="8"/>
        <v>600</v>
      </c>
      <c r="G267" s="1">
        <f t="shared" si="9"/>
        <v>600</v>
      </c>
    </row>
    <row r="268" spans="1:7" x14ac:dyDescent="0.25">
      <c r="A268" s="1">
        <v>3382</v>
      </c>
      <c r="B268" s="1" t="s">
        <v>188</v>
      </c>
      <c r="C268" s="2">
        <v>44764</v>
      </c>
      <c r="D268" s="1" t="s">
        <v>37</v>
      </c>
      <c r="E268" s="1">
        <v>5</v>
      </c>
      <c r="F268" s="1">
        <f t="shared" si="8"/>
        <v>600</v>
      </c>
      <c r="G268" s="1">
        <f t="shared" si="9"/>
        <v>3000</v>
      </c>
    </row>
    <row r="269" spans="1:7" x14ac:dyDescent="0.25">
      <c r="A269" s="1">
        <v>1365</v>
      </c>
      <c r="B269" s="1" t="s">
        <v>150</v>
      </c>
      <c r="C269" s="2">
        <v>44901</v>
      </c>
      <c r="D269" s="1" t="s">
        <v>16</v>
      </c>
      <c r="E269" s="1">
        <v>1</v>
      </c>
      <c r="F269" s="1">
        <f t="shared" si="8"/>
        <v>150</v>
      </c>
      <c r="G269" s="1">
        <f t="shared" si="9"/>
        <v>150</v>
      </c>
    </row>
    <row r="270" spans="1:7" x14ac:dyDescent="0.25">
      <c r="A270" s="1">
        <v>3478</v>
      </c>
      <c r="B270" s="1" t="s">
        <v>150</v>
      </c>
      <c r="C270" s="2">
        <v>44631</v>
      </c>
      <c r="D270" s="1" t="s">
        <v>14</v>
      </c>
      <c r="E270" s="1">
        <v>3</v>
      </c>
      <c r="F270" s="1">
        <f t="shared" si="8"/>
        <v>500</v>
      </c>
      <c r="G270" s="1">
        <f t="shared" si="9"/>
        <v>1500</v>
      </c>
    </row>
    <row r="271" spans="1:7" x14ac:dyDescent="0.25">
      <c r="A271" s="1">
        <v>2313</v>
      </c>
      <c r="B271" s="1" t="s">
        <v>150</v>
      </c>
      <c r="C271" s="2">
        <v>44732</v>
      </c>
      <c r="D271" s="1" t="s">
        <v>16</v>
      </c>
      <c r="E271" s="1">
        <v>1</v>
      </c>
      <c r="F271" s="1">
        <f t="shared" si="8"/>
        <v>150</v>
      </c>
      <c r="G271" s="1">
        <f t="shared" si="9"/>
        <v>150</v>
      </c>
    </row>
    <row r="272" spans="1:7" x14ac:dyDescent="0.25">
      <c r="A272" s="1">
        <v>1273</v>
      </c>
      <c r="B272" s="1" t="s">
        <v>150</v>
      </c>
      <c r="C272" s="2">
        <v>44683</v>
      </c>
      <c r="D272" s="1" t="s">
        <v>37</v>
      </c>
      <c r="E272" s="1">
        <v>2</v>
      </c>
      <c r="F272" s="1">
        <f t="shared" si="8"/>
        <v>600</v>
      </c>
      <c r="G272" s="1">
        <f t="shared" si="9"/>
        <v>1200</v>
      </c>
    </row>
    <row r="273" spans="1:7" x14ac:dyDescent="0.25">
      <c r="A273" s="1">
        <v>1330</v>
      </c>
      <c r="B273" s="1" t="s">
        <v>150</v>
      </c>
      <c r="C273" s="2">
        <v>44803</v>
      </c>
      <c r="D273" s="1" t="s">
        <v>542</v>
      </c>
      <c r="E273" s="1">
        <v>5</v>
      </c>
      <c r="F273" s="1">
        <f t="shared" si="8"/>
        <v>400</v>
      </c>
      <c r="G273" s="1">
        <f t="shared" si="9"/>
        <v>2000</v>
      </c>
    </row>
    <row r="274" spans="1:7" x14ac:dyDescent="0.25">
      <c r="A274" s="1">
        <v>2017</v>
      </c>
      <c r="B274" s="1" t="s">
        <v>150</v>
      </c>
      <c r="C274" s="2">
        <v>44900</v>
      </c>
      <c r="D274" s="1" t="s">
        <v>11</v>
      </c>
      <c r="E274" s="1">
        <v>1</v>
      </c>
      <c r="F274" s="1">
        <f t="shared" si="8"/>
        <v>1000</v>
      </c>
      <c r="G274" s="1">
        <f t="shared" si="9"/>
        <v>1000</v>
      </c>
    </row>
    <row r="275" spans="1:7" x14ac:dyDescent="0.25">
      <c r="A275" s="1">
        <v>2846</v>
      </c>
      <c r="B275" s="1" t="s">
        <v>150</v>
      </c>
      <c r="C275" s="2">
        <v>44909</v>
      </c>
      <c r="D275" s="1" t="s">
        <v>542</v>
      </c>
      <c r="E275" s="1">
        <v>1</v>
      </c>
      <c r="F275" s="1">
        <f t="shared" si="8"/>
        <v>400</v>
      </c>
      <c r="G275" s="1">
        <f t="shared" si="9"/>
        <v>400</v>
      </c>
    </row>
    <row r="276" spans="1:7" x14ac:dyDescent="0.25">
      <c r="A276" s="1">
        <v>1758</v>
      </c>
      <c r="B276" s="1" t="s">
        <v>236</v>
      </c>
      <c r="C276" s="2">
        <v>44815</v>
      </c>
      <c r="D276" s="1" t="s">
        <v>542</v>
      </c>
      <c r="E276" s="1">
        <v>1</v>
      </c>
      <c r="F276" s="1">
        <f t="shared" si="8"/>
        <v>400</v>
      </c>
      <c r="G276" s="1">
        <f t="shared" si="9"/>
        <v>400</v>
      </c>
    </row>
    <row r="277" spans="1:7" x14ac:dyDescent="0.25">
      <c r="A277" s="1">
        <v>1297</v>
      </c>
      <c r="B277" s="1" t="s">
        <v>236</v>
      </c>
      <c r="C277" s="2">
        <v>44734</v>
      </c>
      <c r="D277" s="1" t="s">
        <v>8</v>
      </c>
      <c r="E277" s="1">
        <v>3</v>
      </c>
      <c r="F277" s="1">
        <f t="shared" si="8"/>
        <v>1500</v>
      </c>
      <c r="G277" s="1">
        <f t="shared" si="9"/>
        <v>4500</v>
      </c>
    </row>
    <row r="278" spans="1:7" x14ac:dyDescent="0.25">
      <c r="A278" s="1">
        <v>2114</v>
      </c>
      <c r="B278" s="1" t="s">
        <v>236</v>
      </c>
      <c r="C278" s="2">
        <v>44871</v>
      </c>
      <c r="D278" s="1" t="s">
        <v>37</v>
      </c>
      <c r="E278" s="1">
        <v>4</v>
      </c>
      <c r="F278" s="1">
        <f t="shared" si="8"/>
        <v>600</v>
      </c>
      <c r="G278" s="1">
        <f t="shared" si="9"/>
        <v>2400</v>
      </c>
    </row>
    <row r="279" spans="1:7" x14ac:dyDescent="0.25">
      <c r="A279" s="1">
        <v>2279</v>
      </c>
      <c r="B279" s="1" t="s">
        <v>236</v>
      </c>
      <c r="C279" s="2">
        <v>44876</v>
      </c>
      <c r="D279" s="1" t="s">
        <v>8</v>
      </c>
      <c r="E279" s="1">
        <v>4</v>
      </c>
      <c r="F279" s="1">
        <f t="shared" si="8"/>
        <v>1500</v>
      </c>
      <c r="G279" s="1">
        <f t="shared" si="9"/>
        <v>6000</v>
      </c>
    </row>
    <row r="280" spans="1:7" x14ac:dyDescent="0.25">
      <c r="A280" s="1">
        <v>3006</v>
      </c>
      <c r="B280" s="1" t="s">
        <v>191</v>
      </c>
      <c r="C280" s="2">
        <v>44713</v>
      </c>
      <c r="D280" s="1" t="s">
        <v>14</v>
      </c>
      <c r="E280" s="1">
        <v>2</v>
      </c>
      <c r="F280" s="1">
        <f t="shared" si="8"/>
        <v>500</v>
      </c>
      <c r="G280" s="1">
        <f t="shared" si="9"/>
        <v>1000</v>
      </c>
    </row>
    <row r="281" spans="1:7" x14ac:dyDescent="0.25">
      <c r="A281" s="1">
        <v>1358</v>
      </c>
      <c r="B281" s="1" t="s">
        <v>191</v>
      </c>
      <c r="C281" s="2">
        <v>44886</v>
      </c>
      <c r="D281" s="1" t="s">
        <v>542</v>
      </c>
      <c r="E281" s="1">
        <v>3</v>
      </c>
      <c r="F281" s="1">
        <f t="shared" si="8"/>
        <v>400</v>
      </c>
      <c r="G281" s="1">
        <f t="shared" si="9"/>
        <v>1200</v>
      </c>
    </row>
    <row r="282" spans="1:7" x14ac:dyDescent="0.25">
      <c r="A282" s="1">
        <v>3099</v>
      </c>
      <c r="B282" s="1" t="s">
        <v>191</v>
      </c>
      <c r="C282" s="2">
        <v>44733</v>
      </c>
      <c r="D282" s="1" t="s">
        <v>8</v>
      </c>
      <c r="E282" s="1">
        <v>5</v>
      </c>
      <c r="F282" s="1">
        <f t="shared" si="8"/>
        <v>1500</v>
      </c>
      <c r="G282" s="1">
        <f t="shared" si="9"/>
        <v>7500</v>
      </c>
    </row>
    <row r="283" spans="1:7" x14ac:dyDescent="0.25">
      <c r="A283" s="1">
        <v>1961</v>
      </c>
      <c r="B283" s="1" t="s">
        <v>191</v>
      </c>
      <c r="C283" s="2">
        <v>44587</v>
      </c>
      <c r="D283" s="1" t="s">
        <v>8</v>
      </c>
      <c r="E283" s="1">
        <v>2</v>
      </c>
      <c r="F283" s="1">
        <f t="shared" si="8"/>
        <v>1500</v>
      </c>
      <c r="G283" s="1">
        <f t="shared" si="9"/>
        <v>3000</v>
      </c>
    </row>
    <row r="284" spans="1:7" x14ac:dyDescent="0.25">
      <c r="A284" s="1">
        <v>1753</v>
      </c>
      <c r="B284" s="1" t="s">
        <v>191</v>
      </c>
      <c r="C284" s="2">
        <v>44842</v>
      </c>
      <c r="D284" s="1" t="s">
        <v>37</v>
      </c>
      <c r="E284" s="1">
        <v>2</v>
      </c>
      <c r="F284" s="1">
        <f t="shared" si="8"/>
        <v>600</v>
      </c>
      <c r="G284" s="1">
        <f t="shared" si="9"/>
        <v>1200</v>
      </c>
    </row>
    <row r="285" spans="1:7" x14ac:dyDescent="0.25">
      <c r="A285" s="1">
        <v>2834</v>
      </c>
      <c r="B285" s="1" t="s">
        <v>191</v>
      </c>
      <c r="C285" s="2">
        <v>44842</v>
      </c>
      <c r="D285" s="1" t="s">
        <v>14</v>
      </c>
      <c r="E285" s="1">
        <v>1</v>
      </c>
      <c r="F285" s="1">
        <f t="shared" si="8"/>
        <v>500</v>
      </c>
      <c r="G285" s="1">
        <f t="shared" si="9"/>
        <v>500</v>
      </c>
    </row>
    <row r="286" spans="1:7" x14ac:dyDescent="0.25">
      <c r="A286" s="1">
        <v>2557</v>
      </c>
      <c r="B286" s="1" t="s">
        <v>191</v>
      </c>
      <c r="C286" s="2">
        <v>44590</v>
      </c>
      <c r="D286" s="1" t="s">
        <v>11</v>
      </c>
      <c r="E286" s="1">
        <v>3</v>
      </c>
      <c r="F286" s="1">
        <f t="shared" si="8"/>
        <v>1000</v>
      </c>
      <c r="G286" s="1">
        <f t="shared" si="9"/>
        <v>3000</v>
      </c>
    </row>
    <row r="287" spans="1:7" x14ac:dyDescent="0.25">
      <c r="A287" s="1">
        <v>1834</v>
      </c>
      <c r="B287" s="1" t="s">
        <v>111</v>
      </c>
      <c r="C287" s="2">
        <v>44752</v>
      </c>
      <c r="D287" s="1" t="s">
        <v>37</v>
      </c>
      <c r="E287" s="1">
        <v>5</v>
      </c>
      <c r="F287" s="1">
        <f t="shared" si="8"/>
        <v>600</v>
      </c>
      <c r="G287" s="1">
        <f t="shared" si="9"/>
        <v>3000</v>
      </c>
    </row>
    <row r="288" spans="1:7" x14ac:dyDescent="0.25">
      <c r="A288" s="1">
        <v>1034</v>
      </c>
      <c r="B288" s="1" t="s">
        <v>111</v>
      </c>
      <c r="C288" s="2">
        <v>44823</v>
      </c>
      <c r="D288" s="1" t="s">
        <v>14</v>
      </c>
      <c r="E288" s="1">
        <v>3</v>
      </c>
      <c r="F288" s="1">
        <f t="shared" si="8"/>
        <v>500</v>
      </c>
      <c r="G288" s="1">
        <f t="shared" si="9"/>
        <v>1500</v>
      </c>
    </row>
    <row r="289" spans="1:7" x14ac:dyDescent="0.25">
      <c r="A289" s="1">
        <v>2547</v>
      </c>
      <c r="B289" s="1" t="s">
        <v>111</v>
      </c>
      <c r="C289" s="2">
        <v>44908</v>
      </c>
      <c r="D289" s="1" t="s">
        <v>542</v>
      </c>
      <c r="E289" s="1">
        <v>2</v>
      </c>
      <c r="F289" s="1">
        <f t="shared" si="8"/>
        <v>400</v>
      </c>
      <c r="G289" s="1">
        <f t="shared" si="9"/>
        <v>800</v>
      </c>
    </row>
    <row r="290" spans="1:7" x14ac:dyDescent="0.25">
      <c r="A290" s="1">
        <v>2672</v>
      </c>
      <c r="B290" s="1" t="s">
        <v>111</v>
      </c>
      <c r="C290" s="2">
        <v>44732</v>
      </c>
      <c r="D290" s="1" t="s">
        <v>542</v>
      </c>
      <c r="E290" s="1">
        <v>3</v>
      </c>
      <c r="F290" s="1">
        <f t="shared" si="8"/>
        <v>400</v>
      </c>
      <c r="G290" s="1">
        <f t="shared" si="9"/>
        <v>1200</v>
      </c>
    </row>
    <row r="291" spans="1:7" x14ac:dyDescent="0.25">
      <c r="A291" s="1">
        <v>2143</v>
      </c>
      <c r="B291" s="1" t="s">
        <v>111</v>
      </c>
      <c r="C291" s="2">
        <v>44852</v>
      </c>
      <c r="D291" s="1" t="s">
        <v>37</v>
      </c>
      <c r="E291" s="1">
        <v>5</v>
      </c>
      <c r="F291" s="1">
        <f t="shared" si="8"/>
        <v>600</v>
      </c>
      <c r="G291" s="1">
        <f t="shared" si="9"/>
        <v>3000</v>
      </c>
    </row>
    <row r="292" spans="1:7" x14ac:dyDescent="0.25">
      <c r="A292" s="1">
        <v>1377</v>
      </c>
      <c r="B292" s="1" t="s">
        <v>111</v>
      </c>
      <c r="C292" s="2">
        <v>44751</v>
      </c>
      <c r="D292" s="1" t="s">
        <v>37</v>
      </c>
      <c r="E292" s="1">
        <v>5</v>
      </c>
      <c r="F292" s="1">
        <f t="shared" si="8"/>
        <v>600</v>
      </c>
      <c r="G292" s="1">
        <f t="shared" si="9"/>
        <v>3000</v>
      </c>
    </row>
    <row r="293" spans="1:7" x14ac:dyDescent="0.25">
      <c r="A293" s="1">
        <v>2277</v>
      </c>
      <c r="B293" s="1" t="s">
        <v>90</v>
      </c>
      <c r="C293" s="2">
        <v>44696</v>
      </c>
      <c r="D293" s="1" t="s">
        <v>16</v>
      </c>
      <c r="E293" s="1">
        <v>5</v>
      </c>
      <c r="F293" s="1">
        <f t="shared" si="8"/>
        <v>150</v>
      </c>
      <c r="G293" s="1">
        <f t="shared" si="9"/>
        <v>750</v>
      </c>
    </row>
    <row r="294" spans="1:7" x14ac:dyDescent="0.25">
      <c r="A294" s="1">
        <v>1630</v>
      </c>
      <c r="B294" s="1" t="s">
        <v>90</v>
      </c>
      <c r="C294" s="2">
        <v>44656</v>
      </c>
      <c r="D294" s="1" t="s">
        <v>11</v>
      </c>
      <c r="E294" s="1">
        <v>4</v>
      </c>
      <c r="F294" s="1">
        <f t="shared" si="8"/>
        <v>1000</v>
      </c>
      <c r="G294" s="1">
        <f t="shared" si="9"/>
        <v>4000</v>
      </c>
    </row>
    <row r="295" spans="1:7" x14ac:dyDescent="0.25">
      <c r="A295" s="1">
        <v>2990</v>
      </c>
      <c r="B295" s="1" t="s">
        <v>90</v>
      </c>
      <c r="C295" s="2">
        <v>44828</v>
      </c>
      <c r="D295" s="1" t="s">
        <v>14</v>
      </c>
      <c r="E295" s="1">
        <v>1</v>
      </c>
      <c r="F295" s="1">
        <f t="shared" si="8"/>
        <v>500</v>
      </c>
      <c r="G295" s="1">
        <f t="shared" si="9"/>
        <v>500</v>
      </c>
    </row>
    <row r="296" spans="1:7" x14ac:dyDescent="0.25">
      <c r="A296" s="1">
        <v>1713</v>
      </c>
      <c r="B296" s="1" t="s">
        <v>90</v>
      </c>
      <c r="C296" s="2">
        <v>44802</v>
      </c>
      <c r="D296" s="1" t="s">
        <v>542</v>
      </c>
      <c r="E296" s="1">
        <v>1</v>
      </c>
      <c r="F296" s="1">
        <f t="shared" si="8"/>
        <v>400</v>
      </c>
      <c r="G296" s="1">
        <f t="shared" si="9"/>
        <v>400</v>
      </c>
    </row>
    <row r="297" spans="1:7" x14ac:dyDescent="0.25">
      <c r="A297" s="1">
        <v>1802</v>
      </c>
      <c r="B297" s="1" t="s">
        <v>90</v>
      </c>
      <c r="C297" s="2">
        <v>44813</v>
      </c>
      <c r="D297" s="1" t="s">
        <v>8</v>
      </c>
      <c r="E297" s="1">
        <v>1</v>
      </c>
      <c r="F297" s="1">
        <f t="shared" si="8"/>
        <v>1500</v>
      </c>
      <c r="G297" s="1">
        <f t="shared" si="9"/>
        <v>1500</v>
      </c>
    </row>
    <row r="298" spans="1:7" x14ac:dyDescent="0.25">
      <c r="A298" s="1">
        <v>3316</v>
      </c>
      <c r="B298" s="1" t="s">
        <v>193</v>
      </c>
      <c r="C298" s="2">
        <v>44867</v>
      </c>
      <c r="D298" s="1" t="s">
        <v>8</v>
      </c>
      <c r="E298" s="1">
        <v>2</v>
      </c>
      <c r="F298" s="1">
        <f t="shared" si="8"/>
        <v>1500</v>
      </c>
      <c r="G298" s="1">
        <f t="shared" si="9"/>
        <v>3000</v>
      </c>
    </row>
    <row r="299" spans="1:7" x14ac:dyDescent="0.25">
      <c r="A299" s="1">
        <v>1277</v>
      </c>
      <c r="B299" s="1" t="s">
        <v>193</v>
      </c>
      <c r="C299" s="2">
        <v>44806</v>
      </c>
      <c r="D299" s="1" t="s">
        <v>37</v>
      </c>
      <c r="E299" s="1">
        <v>1</v>
      </c>
      <c r="F299" s="1">
        <f t="shared" si="8"/>
        <v>600</v>
      </c>
      <c r="G299" s="1">
        <f t="shared" si="9"/>
        <v>600</v>
      </c>
    </row>
    <row r="300" spans="1:7" x14ac:dyDescent="0.25">
      <c r="A300" s="1">
        <v>2444</v>
      </c>
      <c r="B300" s="1" t="s">
        <v>193</v>
      </c>
      <c r="C300" s="2">
        <v>44841</v>
      </c>
      <c r="D300" s="1" t="s">
        <v>16</v>
      </c>
      <c r="E300" s="1">
        <v>2</v>
      </c>
      <c r="F300" s="1">
        <f t="shared" si="8"/>
        <v>150</v>
      </c>
      <c r="G300" s="1">
        <f t="shared" si="9"/>
        <v>300</v>
      </c>
    </row>
    <row r="301" spans="1:7" x14ac:dyDescent="0.25">
      <c r="A301" s="1">
        <v>1201</v>
      </c>
      <c r="B301" s="1" t="s">
        <v>193</v>
      </c>
      <c r="C301" s="2">
        <v>44722</v>
      </c>
      <c r="D301" s="1" t="s">
        <v>16</v>
      </c>
      <c r="E301" s="1">
        <v>4</v>
      </c>
      <c r="F301" s="1">
        <f t="shared" si="8"/>
        <v>150</v>
      </c>
      <c r="G301" s="1">
        <f t="shared" si="9"/>
        <v>600</v>
      </c>
    </row>
    <row r="302" spans="1:7" x14ac:dyDescent="0.25">
      <c r="A302" s="1">
        <v>2156</v>
      </c>
      <c r="B302" s="1" t="s">
        <v>193</v>
      </c>
      <c r="C302" s="2">
        <v>44853</v>
      </c>
      <c r="D302" s="1" t="s">
        <v>16</v>
      </c>
      <c r="E302" s="1">
        <v>4</v>
      </c>
      <c r="F302" s="1">
        <f t="shared" si="8"/>
        <v>150</v>
      </c>
      <c r="G302" s="1">
        <f t="shared" si="9"/>
        <v>600</v>
      </c>
    </row>
    <row r="303" spans="1:7" x14ac:dyDescent="0.25">
      <c r="A303" s="1">
        <v>2274</v>
      </c>
      <c r="B303" s="1" t="s">
        <v>193</v>
      </c>
      <c r="C303" s="2">
        <v>44734</v>
      </c>
      <c r="D303" s="1" t="s">
        <v>37</v>
      </c>
      <c r="E303" s="1">
        <v>1</v>
      </c>
      <c r="F303" s="1">
        <f t="shared" si="8"/>
        <v>600</v>
      </c>
      <c r="G303" s="1">
        <f t="shared" si="9"/>
        <v>600</v>
      </c>
    </row>
    <row r="304" spans="1:7" x14ac:dyDescent="0.25">
      <c r="A304" s="1">
        <v>1095</v>
      </c>
      <c r="B304" s="1" t="s">
        <v>193</v>
      </c>
      <c r="C304" s="2">
        <v>44724</v>
      </c>
      <c r="D304" s="1" t="s">
        <v>16</v>
      </c>
      <c r="E304" s="1">
        <v>2</v>
      </c>
      <c r="F304" s="1">
        <f t="shared" si="8"/>
        <v>150</v>
      </c>
      <c r="G304" s="1">
        <f t="shared" si="9"/>
        <v>300</v>
      </c>
    </row>
    <row r="305" spans="1:7" x14ac:dyDescent="0.25">
      <c r="A305" s="1">
        <v>2486</v>
      </c>
      <c r="B305" s="1" t="s">
        <v>119</v>
      </c>
      <c r="C305" s="2">
        <v>44623</v>
      </c>
      <c r="D305" s="1" t="s">
        <v>16</v>
      </c>
      <c r="E305" s="1">
        <v>1</v>
      </c>
      <c r="F305" s="1">
        <f t="shared" si="8"/>
        <v>150</v>
      </c>
      <c r="G305" s="1">
        <f t="shared" si="9"/>
        <v>150</v>
      </c>
    </row>
    <row r="306" spans="1:7" x14ac:dyDescent="0.25">
      <c r="A306" s="1">
        <v>2434</v>
      </c>
      <c r="B306" s="1" t="s">
        <v>119</v>
      </c>
      <c r="C306" s="2">
        <v>44794</v>
      </c>
      <c r="D306" s="1" t="s">
        <v>14</v>
      </c>
      <c r="E306" s="1">
        <v>2</v>
      </c>
      <c r="F306" s="1">
        <f t="shared" si="8"/>
        <v>500</v>
      </c>
      <c r="G306" s="1">
        <f t="shared" si="9"/>
        <v>1000</v>
      </c>
    </row>
    <row r="307" spans="1:7" x14ac:dyDescent="0.25">
      <c r="A307" s="1">
        <v>1238</v>
      </c>
      <c r="B307" s="1" t="s">
        <v>39</v>
      </c>
      <c r="C307" s="2">
        <v>44739</v>
      </c>
      <c r="D307" s="1" t="s">
        <v>37</v>
      </c>
      <c r="E307" s="1">
        <v>3</v>
      </c>
      <c r="F307" s="1">
        <f t="shared" si="8"/>
        <v>600</v>
      </c>
      <c r="G307" s="1">
        <f t="shared" si="9"/>
        <v>1800</v>
      </c>
    </row>
    <row r="308" spans="1:7" x14ac:dyDescent="0.25">
      <c r="A308" s="1">
        <v>1316</v>
      </c>
      <c r="B308" s="1" t="s">
        <v>160</v>
      </c>
      <c r="C308" s="2">
        <v>44610</v>
      </c>
      <c r="D308" s="1" t="s">
        <v>16</v>
      </c>
      <c r="E308" s="1">
        <v>2</v>
      </c>
      <c r="F308" s="1">
        <f t="shared" si="8"/>
        <v>150</v>
      </c>
      <c r="G308" s="1">
        <f t="shared" si="9"/>
        <v>300</v>
      </c>
    </row>
    <row r="309" spans="1:7" x14ac:dyDescent="0.25">
      <c r="A309" s="1">
        <v>2772</v>
      </c>
      <c r="B309" s="1" t="s">
        <v>160</v>
      </c>
      <c r="C309" s="2">
        <v>44736</v>
      </c>
      <c r="D309" s="1" t="s">
        <v>542</v>
      </c>
      <c r="E309" s="1">
        <v>3</v>
      </c>
      <c r="F309" s="1">
        <f t="shared" si="8"/>
        <v>400</v>
      </c>
      <c r="G309" s="1">
        <f t="shared" si="9"/>
        <v>1200</v>
      </c>
    </row>
    <row r="310" spans="1:7" x14ac:dyDescent="0.25">
      <c r="A310" s="1">
        <v>2898</v>
      </c>
      <c r="B310" s="1" t="s">
        <v>160</v>
      </c>
      <c r="C310" s="2">
        <v>44742</v>
      </c>
      <c r="D310" s="1" t="s">
        <v>8</v>
      </c>
      <c r="E310" s="1">
        <v>4</v>
      </c>
      <c r="F310" s="1">
        <f t="shared" si="8"/>
        <v>1500</v>
      </c>
      <c r="G310" s="1">
        <f t="shared" si="9"/>
        <v>6000</v>
      </c>
    </row>
    <row r="311" spans="1:7" x14ac:dyDescent="0.25">
      <c r="A311" s="1">
        <v>2362</v>
      </c>
      <c r="B311" s="1" t="s">
        <v>160</v>
      </c>
      <c r="C311" s="2">
        <v>44871</v>
      </c>
      <c r="D311" s="1" t="s">
        <v>542</v>
      </c>
      <c r="E311" s="1">
        <v>3</v>
      </c>
      <c r="F311" s="1">
        <f t="shared" si="8"/>
        <v>400</v>
      </c>
      <c r="G311" s="1">
        <f t="shared" si="9"/>
        <v>1200</v>
      </c>
    </row>
    <row r="312" spans="1:7" x14ac:dyDescent="0.25">
      <c r="A312" s="1">
        <v>1097</v>
      </c>
      <c r="B312" s="1" t="s">
        <v>160</v>
      </c>
      <c r="C312" s="2">
        <v>44802</v>
      </c>
      <c r="D312" s="1" t="s">
        <v>37</v>
      </c>
      <c r="E312" s="1">
        <v>4</v>
      </c>
      <c r="F312" s="1">
        <f t="shared" si="8"/>
        <v>600</v>
      </c>
      <c r="G312" s="1">
        <f t="shared" si="9"/>
        <v>2400</v>
      </c>
    </row>
    <row r="313" spans="1:7" x14ac:dyDescent="0.25">
      <c r="A313" s="1">
        <v>2125</v>
      </c>
      <c r="B313" s="1" t="s">
        <v>79</v>
      </c>
      <c r="C313" s="2">
        <v>44595</v>
      </c>
      <c r="D313" s="1" t="s">
        <v>11</v>
      </c>
      <c r="E313" s="1">
        <v>2</v>
      </c>
      <c r="F313" s="1">
        <f t="shared" si="8"/>
        <v>1000</v>
      </c>
      <c r="G313" s="1">
        <f t="shared" si="9"/>
        <v>2000</v>
      </c>
    </row>
    <row r="314" spans="1:7" x14ac:dyDescent="0.25">
      <c r="A314" s="1">
        <v>1115</v>
      </c>
      <c r="B314" s="1" t="s">
        <v>79</v>
      </c>
      <c r="C314" s="2">
        <v>44792</v>
      </c>
      <c r="D314" s="1" t="s">
        <v>37</v>
      </c>
      <c r="E314" s="1">
        <v>3</v>
      </c>
      <c r="F314" s="1">
        <f t="shared" si="8"/>
        <v>600</v>
      </c>
      <c r="G314" s="1">
        <f t="shared" si="9"/>
        <v>1800</v>
      </c>
    </row>
    <row r="315" spans="1:7" x14ac:dyDescent="0.25">
      <c r="A315" s="1">
        <v>3068</v>
      </c>
      <c r="B315" s="1" t="s">
        <v>79</v>
      </c>
      <c r="C315" s="2">
        <v>44576</v>
      </c>
      <c r="D315" s="1" t="s">
        <v>11</v>
      </c>
      <c r="E315" s="1">
        <v>4</v>
      </c>
      <c r="F315" s="1">
        <f t="shared" si="8"/>
        <v>1000</v>
      </c>
      <c r="G315" s="1">
        <f t="shared" si="9"/>
        <v>4000</v>
      </c>
    </row>
    <row r="316" spans="1:7" x14ac:dyDescent="0.25">
      <c r="A316" s="1">
        <v>3187</v>
      </c>
      <c r="B316" s="1" t="s">
        <v>79</v>
      </c>
      <c r="C316" s="2">
        <v>44595</v>
      </c>
      <c r="D316" s="1" t="s">
        <v>14</v>
      </c>
      <c r="E316" s="1">
        <v>5</v>
      </c>
      <c r="F316" s="1">
        <f t="shared" si="8"/>
        <v>500</v>
      </c>
      <c r="G316" s="1">
        <f t="shared" si="9"/>
        <v>2500</v>
      </c>
    </row>
    <row r="317" spans="1:7" x14ac:dyDescent="0.25">
      <c r="A317" s="1">
        <v>2073</v>
      </c>
      <c r="B317" s="1" t="s">
        <v>79</v>
      </c>
      <c r="C317" s="2">
        <v>44741</v>
      </c>
      <c r="D317" s="1" t="s">
        <v>16</v>
      </c>
      <c r="E317" s="1">
        <v>3</v>
      </c>
      <c r="F317" s="1">
        <f t="shared" si="8"/>
        <v>150</v>
      </c>
      <c r="G317" s="1">
        <f t="shared" si="9"/>
        <v>450</v>
      </c>
    </row>
    <row r="318" spans="1:7" x14ac:dyDescent="0.25">
      <c r="A318" s="1">
        <v>1178</v>
      </c>
      <c r="B318" s="1" t="s">
        <v>79</v>
      </c>
      <c r="C318" s="2">
        <v>44923</v>
      </c>
      <c r="D318" s="1" t="s">
        <v>14</v>
      </c>
      <c r="E318" s="1">
        <v>1</v>
      </c>
      <c r="F318" s="1">
        <f t="shared" si="8"/>
        <v>500</v>
      </c>
      <c r="G318" s="1">
        <f t="shared" si="9"/>
        <v>500</v>
      </c>
    </row>
    <row r="319" spans="1:7" x14ac:dyDescent="0.25">
      <c r="A319" s="1">
        <v>3098</v>
      </c>
      <c r="B319" s="1" t="s">
        <v>79</v>
      </c>
      <c r="C319" s="2">
        <v>44609</v>
      </c>
      <c r="D319" s="1" t="s">
        <v>37</v>
      </c>
      <c r="E319" s="1">
        <v>2</v>
      </c>
      <c r="F319" s="1">
        <f t="shared" si="8"/>
        <v>600</v>
      </c>
      <c r="G319" s="1">
        <f t="shared" si="9"/>
        <v>1200</v>
      </c>
    </row>
    <row r="320" spans="1:7" x14ac:dyDescent="0.25">
      <c r="A320" s="1">
        <v>1676</v>
      </c>
      <c r="B320" s="1" t="s">
        <v>79</v>
      </c>
      <c r="C320" s="2">
        <v>44831</v>
      </c>
      <c r="D320" s="1" t="s">
        <v>542</v>
      </c>
      <c r="E320" s="1">
        <v>5</v>
      </c>
      <c r="F320" s="1">
        <f t="shared" si="8"/>
        <v>400</v>
      </c>
      <c r="G320" s="1">
        <f t="shared" si="9"/>
        <v>2000</v>
      </c>
    </row>
    <row r="321" spans="1:7" x14ac:dyDescent="0.25">
      <c r="A321" s="1">
        <v>1144</v>
      </c>
      <c r="B321" s="1" t="s">
        <v>79</v>
      </c>
      <c r="C321" s="2">
        <v>44753</v>
      </c>
      <c r="D321" s="1" t="s">
        <v>11</v>
      </c>
      <c r="E321" s="1">
        <v>2</v>
      </c>
      <c r="F321" s="1">
        <f t="shared" si="8"/>
        <v>1000</v>
      </c>
      <c r="G321" s="1">
        <f t="shared" si="9"/>
        <v>2000</v>
      </c>
    </row>
    <row r="322" spans="1:7" x14ac:dyDescent="0.25">
      <c r="A322" s="1">
        <v>2030</v>
      </c>
      <c r="B322" s="1" t="s">
        <v>13</v>
      </c>
      <c r="C322" s="2">
        <v>44653</v>
      </c>
      <c r="D322" s="1" t="s">
        <v>14</v>
      </c>
      <c r="E322" s="1">
        <v>5</v>
      </c>
      <c r="F322" s="1">
        <f t="shared" ref="F322:F385" si="10">IF(D322="Computer", 1500, IF(D322="Mobile", 600,  IF(D322= "Camera", 500, IF(D322 = "Headphones", 150, IF(D322 = "Laptop", 1000, 400)))))</f>
        <v>500</v>
      </c>
      <c r="G322" s="1">
        <f t="shared" ref="G322:G385" si="11">F322*E322</f>
        <v>2500</v>
      </c>
    </row>
    <row r="323" spans="1:7" x14ac:dyDescent="0.25">
      <c r="A323" s="1">
        <v>2331</v>
      </c>
      <c r="B323" s="1" t="s">
        <v>13</v>
      </c>
      <c r="C323" s="2">
        <v>44903</v>
      </c>
      <c r="D323" s="1" t="s">
        <v>8</v>
      </c>
      <c r="E323" s="1">
        <v>1</v>
      </c>
      <c r="F323" s="1">
        <f t="shared" si="10"/>
        <v>1500</v>
      </c>
      <c r="G323" s="1">
        <f t="shared" si="11"/>
        <v>1500</v>
      </c>
    </row>
    <row r="324" spans="1:7" x14ac:dyDescent="0.25">
      <c r="A324" s="1">
        <v>2209</v>
      </c>
      <c r="B324" s="1" t="s">
        <v>13</v>
      </c>
      <c r="C324" s="2">
        <v>44790</v>
      </c>
      <c r="D324" s="1" t="s">
        <v>16</v>
      </c>
      <c r="E324" s="1">
        <v>1</v>
      </c>
      <c r="F324" s="1">
        <f t="shared" si="10"/>
        <v>150</v>
      </c>
      <c r="G324" s="1">
        <f t="shared" si="11"/>
        <v>150</v>
      </c>
    </row>
    <row r="325" spans="1:7" x14ac:dyDescent="0.25">
      <c r="A325" s="1">
        <v>1584</v>
      </c>
      <c r="B325" s="1" t="s">
        <v>13</v>
      </c>
      <c r="C325" s="2">
        <v>44725</v>
      </c>
      <c r="D325" s="1" t="s">
        <v>16</v>
      </c>
      <c r="E325" s="1">
        <v>5</v>
      </c>
      <c r="F325" s="1">
        <f t="shared" si="10"/>
        <v>150</v>
      </c>
      <c r="G325" s="1">
        <f t="shared" si="11"/>
        <v>750</v>
      </c>
    </row>
    <row r="326" spans="1:7" x14ac:dyDescent="0.25">
      <c r="A326" s="1">
        <v>1636</v>
      </c>
      <c r="B326" s="1" t="s">
        <v>13</v>
      </c>
      <c r="C326" s="2">
        <v>44719</v>
      </c>
      <c r="D326" s="1" t="s">
        <v>542</v>
      </c>
      <c r="E326" s="1">
        <v>5</v>
      </c>
      <c r="F326" s="1">
        <f t="shared" si="10"/>
        <v>400</v>
      </c>
      <c r="G326" s="1">
        <f t="shared" si="11"/>
        <v>2000</v>
      </c>
    </row>
    <row r="327" spans="1:7" x14ac:dyDescent="0.25">
      <c r="A327" s="1">
        <v>1889</v>
      </c>
      <c r="B327" s="1" t="s">
        <v>169</v>
      </c>
      <c r="C327" s="2">
        <v>44750</v>
      </c>
      <c r="D327" s="1" t="s">
        <v>16</v>
      </c>
      <c r="E327" s="1">
        <v>4</v>
      </c>
      <c r="F327" s="1">
        <f t="shared" si="10"/>
        <v>150</v>
      </c>
      <c r="G327" s="1">
        <f t="shared" si="11"/>
        <v>600</v>
      </c>
    </row>
    <row r="328" spans="1:7" x14ac:dyDescent="0.25">
      <c r="A328" s="1">
        <v>2875</v>
      </c>
      <c r="B328" s="1" t="s">
        <v>169</v>
      </c>
      <c r="C328" s="2">
        <v>44747</v>
      </c>
      <c r="D328" s="1" t="s">
        <v>11</v>
      </c>
      <c r="E328" s="1">
        <v>2</v>
      </c>
      <c r="F328" s="1">
        <f t="shared" si="10"/>
        <v>1000</v>
      </c>
      <c r="G328" s="1">
        <f t="shared" si="11"/>
        <v>2000</v>
      </c>
    </row>
    <row r="329" spans="1:7" x14ac:dyDescent="0.25">
      <c r="A329" s="1">
        <v>2140</v>
      </c>
      <c r="B329" s="1" t="s">
        <v>169</v>
      </c>
      <c r="C329" s="2">
        <v>44835</v>
      </c>
      <c r="D329" s="1" t="s">
        <v>8</v>
      </c>
      <c r="E329" s="1">
        <v>1</v>
      </c>
      <c r="F329" s="1">
        <f t="shared" si="10"/>
        <v>1500</v>
      </c>
      <c r="G329" s="1">
        <f t="shared" si="11"/>
        <v>1500</v>
      </c>
    </row>
    <row r="330" spans="1:7" x14ac:dyDescent="0.25">
      <c r="A330" s="1">
        <v>2419</v>
      </c>
      <c r="B330" s="1" t="s">
        <v>169</v>
      </c>
      <c r="C330" s="2">
        <v>44809</v>
      </c>
      <c r="D330" s="1" t="s">
        <v>11</v>
      </c>
      <c r="E330" s="1">
        <v>2</v>
      </c>
      <c r="F330" s="1">
        <f t="shared" si="10"/>
        <v>1000</v>
      </c>
      <c r="G330" s="1">
        <f t="shared" si="11"/>
        <v>2000</v>
      </c>
    </row>
    <row r="331" spans="1:7" x14ac:dyDescent="0.25">
      <c r="A331" s="1">
        <v>2273</v>
      </c>
      <c r="B331" s="1" t="s">
        <v>169</v>
      </c>
      <c r="C331" s="2">
        <v>44828</v>
      </c>
      <c r="D331" s="1" t="s">
        <v>14</v>
      </c>
      <c r="E331" s="1">
        <v>5</v>
      </c>
      <c r="F331" s="1">
        <f t="shared" si="10"/>
        <v>500</v>
      </c>
      <c r="G331" s="1">
        <f t="shared" si="11"/>
        <v>2500</v>
      </c>
    </row>
    <row r="332" spans="1:7" x14ac:dyDescent="0.25">
      <c r="A332" s="1">
        <v>2162</v>
      </c>
      <c r="B332" s="1" t="s">
        <v>45</v>
      </c>
      <c r="C332" s="2">
        <v>44657</v>
      </c>
      <c r="D332" s="1" t="s">
        <v>8</v>
      </c>
      <c r="E332" s="1">
        <v>2</v>
      </c>
      <c r="F332" s="1">
        <f t="shared" si="10"/>
        <v>1500</v>
      </c>
      <c r="G332" s="1">
        <f t="shared" si="11"/>
        <v>3000</v>
      </c>
    </row>
    <row r="333" spans="1:7" x14ac:dyDescent="0.25">
      <c r="A333" s="1">
        <v>2392</v>
      </c>
      <c r="B333" s="1" t="s">
        <v>45</v>
      </c>
      <c r="C333" s="2">
        <v>44651</v>
      </c>
      <c r="D333" s="1" t="s">
        <v>14</v>
      </c>
      <c r="E333" s="1">
        <v>2</v>
      </c>
      <c r="F333" s="1">
        <f t="shared" si="10"/>
        <v>500</v>
      </c>
      <c r="G333" s="1">
        <f t="shared" si="11"/>
        <v>1000</v>
      </c>
    </row>
    <row r="334" spans="1:7" x14ac:dyDescent="0.25">
      <c r="A334" s="1">
        <v>3065</v>
      </c>
      <c r="B334" s="1" t="s">
        <v>61</v>
      </c>
      <c r="C334" s="2">
        <v>44920</v>
      </c>
      <c r="D334" s="1" t="s">
        <v>11</v>
      </c>
      <c r="E334" s="1">
        <v>4</v>
      </c>
      <c r="F334" s="1">
        <f t="shared" si="10"/>
        <v>1000</v>
      </c>
      <c r="G334" s="1">
        <f t="shared" si="11"/>
        <v>4000</v>
      </c>
    </row>
    <row r="335" spans="1:7" x14ac:dyDescent="0.25">
      <c r="A335" s="1">
        <v>1572</v>
      </c>
      <c r="B335" s="1" t="s">
        <v>61</v>
      </c>
      <c r="C335" s="2">
        <v>44846</v>
      </c>
      <c r="D335" s="1" t="s">
        <v>16</v>
      </c>
      <c r="E335" s="1">
        <v>4</v>
      </c>
      <c r="F335" s="1">
        <f t="shared" si="10"/>
        <v>150</v>
      </c>
      <c r="G335" s="1">
        <f t="shared" si="11"/>
        <v>600</v>
      </c>
    </row>
    <row r="336" spans="1:7" x14ac:dyDescent="0.25">
      <c r="A336" s="1">
        <v>1733</v>
      </c>
      <c r="B336" s="1" t="s">
        <v>61</v>
      </c>
      <c r="C336" s="2">
        <v>44911</v>
      </c>
      <c r="D336" s="1" t="s">
        <v>11</v>
      </c>
      <c r="E336" s="1">
        <v>3</v>
      </c>
      <c r="F336" s="1">
        <f t="shared" si="10"/>
        <v>1000</v>
      </c>
      <c r="G336" s="1">
        <f t="shared" si="11"/>
        <v>3000</v>
      </c>
    </row>
    <row r="337" spans="1:7" x14ac:dyDescent="0.25">
      <c r="A337" s="1">
        <v>3036</v>
      </c>
      <c r="B337" s="1" t="s">
        <v>9</v>
      </c>
      <c r="C337" s="2">
        <v>44675</v>
      </c>
      <c r="D337" s="1" t="s">
        <v>8</v>
      </c>
      <c r="E337" s="1">
        <v>1</v>
      </c>
      <c r="F337" s="1">
        <f t="shared" si="10"/>
        <v>1500</v>
      </c>
      <c r="G337" s="1">
        <f t="shared" si="11"/>
        <v>1500</v>
      </c>
    </row>
    <row r="338" spans="1:7" x14ac:dyDescent="0.25">
      <c r="A338" s="1">
        <v>2093</v>
      </c>
      <c r="B338" s="1" t="s">
        <v>9</v>
      </c>
      <c r="C338" s="2">
        <v>44729</v>
      </c>
      <c r="D338" s="1" t="s">
        <v>542</v>
      </c>
      <c r="E338" s="1">
        <v>5</v>
      </c>
      <c r="F338" s="1">
        <f t="shared" si="10"/>
        <v>400</v>
      </c>
      <c r="G338" s="1">
        <f t="shared" si="11"/>
        <v>2000</v>
      </c>
    </row>
    <row r="339" spans="1:7" x14ac:dyDescent="0.25">
      <c r="A339" s="1">
        <v>3116</v>
      </c>
      <c r="B339" s="1" t="s">
        <v>9</v>
      </c>
      <c r="C339" s="2">
        <v>44924</v>
      </c>
      <c r="D339" s="1" t="s">
        <v>8</v>
      </c>
      <c r="E339" s="1">
        <v>4</v>
      </c>
      <c r="F339" s="1">
        <f t="shared" si="10"/>
        <v>1500</v>
      </c>
      <c r="G339" s="1">
        <f t="shared" si="11"/>
        <v>6000</v>
      </c>
    </row>
    <row r="340" spans="1:7" x14ac:dyDescent="0.25">
      <c r="A340" s="1">
        <v>3164</v>
      </c>
      <c r="B340" s="1" t="s">
        <v>9</v>
      </c>
      <c r="C340" s="2">
        <v>44696</v>
      </c>
      <c r="D340" s="1" t="s">
        <v>37</v>
      </c>
      <c r="E340" s="1">
        <v>5</v>
      </c>
      <c r="F340" s="1">
        <f t="shared" si="10"/>
        <v>600</v>
      </c>
      <c r="G340" s="1">
        <f t="shared" si="11"/>
        <v>3000</v>
      </c>
    </row>
    <row r="341" spans="1:7" x14ac:dyDescent="0.25">
      <c r="A341" s="1">
        <v>3130</v>
      </c>
      <c r="B341" s="1" t="s">
        <v>9</v>
      </c>
      <c r="C341" s="2">
        <v>44587</v>
      </c>
      <c r="D341" s="1" t="s">
        <v>542</v>
      </c>
      <c r="E341" s="1">
        <v>4</v>
      </c>
      <c r="F341" s="1">
        <f t="shared" si="10"/>
        <v>400</v>
      </c>
      <c r="G341" s="1">
        <f t="shared" si="11"/>
        <v>1600</v>
      </c>
    </row>
    <row r="342" spans="1:7" x14ac:dyDescent="0.25">
      <c r="A342" s="1">
        <v>3176</v>
      </c>
      <c r="B342" s="1" t="s">
        <v>9</v>
      </c>
      <c r="C342" s="2">
        <v>44908</v>
      </c>
      <c r="D342" s="1" t="s">
        <v>14</v>
      </c>
      <c r="E342" s="1">
        <v>2</v>
      </c>
      <c r="F342" s="1">
        <f t="shared" si="10"/>
        <v>500</v>
      </c>
      <c r="G342" s="1">
        <f t="shared" si="11"/>
        <v>1000</v>
      </c>
    </row>
    <row r="343" spans="1:7" x14ac:dyDescent="0.25">
      <c r="A343" s="1">
        <v>1762</v>
      </c>
      <c r="B343" s="1" t="s">
        <v>9</v>
      </c>
      <c r="C343" s="2">
        <v>44742</v>
      </c>
      <c r="D343" s="1" t="s">
        <v>11</v>
      </c>
      <c r="E343" s="1">
        <v>5</v>
      </c>
      <c r="F343" s="1">
        <f t="shared" si="10"/>
        <v>1000</v>
      </c>
      <c r="G343" s="1">
        <f t="shared" si="11"/>
        <v>5000</v>
      </c>
    </row>
    <row r="344" spans="1:7" x14ac:dyDescent="0.25">
      <c r="A344" s="1">
        <v>3278</v>
      </c>
      <c r="B344" s="1" t="s">
        <v>223</v>
      </c>
      <c r="C344" s="2">
        <v>44748</v>
      </c>
      <c r="D344" s="1" t="s">
        <v>37</v>
      </c>
      <c r="E344" s="1">
        <v>3</v>
      </c>
      <c r="F344" s="1">
        <f t="shared" si="10"/>
        <v>600</v>
      </c>
      <c r="G344" s="1">
        <f t="shared" si="11"/>
        <v>1800</v>
      </c>
    </row>
    <row r="345" spans="1:7" x14ac:dyDescent="0.25">
      <c r="A345" s="1">
        <v>2900</v>
      </c>
      <c r="B345" s="1" t="s">
        <v>223</v>
      </c>
      <c r="C345" s="2">
        <v>44593</v>
      </c>
      <c r="D345" s="1" t="s">
        <v>16</v>
      </c>
      <c r="E345" s="1">
        <v>5</v>
      </c>
      <c r="F345" s="1">
        <f t="shared" si="10"/>
        <v>150</v>
      </c>
      <c r="G345" s="1">
        <f t="shared" si="11"/>
        <v>750</v>
      </c>
    </row>
    <row r="346" spans="1:7" x14ac:dyDescent="0.25">
      <c r="A346" s="1">
        <v>1165</v>
      </c>
      <c r="B346" s="1" t="s">
        <v>223</v>
      </c>
      <c r="C346" s="2">
        <v>44679</v>
      </c>
      <c r="D346" s="1" t="s">
        <v>542</v>
      </c>
      <c r="E346" s="1">
        <v>3</v>
      </c>
      <c r="F346" s="1">
        <f t="shared" si="10"/>
        <v>400</v>
      </c>
      <c r="G346" s="1">
        <f t="shared" si="11"/>
        <v>1200</v>
      </c>
    </row>
    <row r="347" spans="1:7" x14ac:dyDescent="0.25">
      <c r="A347" s="1">
        <v>1206</v>
      </c>
      <c r="B347" s="1" t="s">
        <v>223</v>
      </c>
      <c r="C347" s="2">
        <v>44740</v>
      </c>
      <c r="D347" s="1" t="s">
        <v>37</v>
      </c>
      <c r="E347" s="1">
        <v>3</v>
      </c>
      <c r="F347" s="1">
        <f t="shared" si="10"/>
        <v>600</v>
      </c>
      <c r="G347" s="1">
        <f t="shared" si="11"/>
        <v>1800</v>
      </c>
    </row>
    <row r="348" spans="1:7" x14ac:dyDescent="0.25">
      <c r="A348" s="1">
        <v>1419</v>
      </c>
      <c r="B348" s="1" t="s">
        <v>223</v>
      </c>
      <c r="C348" s="2">
        <v>44901</v>
      </c>
      <c r="D348" s="1" t="s">
        <v>16</v>
      </c>
      <c r="E348" s="1">
        <v>4</v>
      </c>
      <c r="F348" s="1">
        <f t="shared" si="10"/>
        <v>150</v>
      </c>
      <c r="G348" s="1">
        <f t="shared" si="11"/>
        <v>600</v>
      </c>
    </row>
    <row r="349" spans="1:7" x14ac:dyDescent="0.25">
      <c r="A349" s="1">
        <v>3224</v>
      </c>
      <c r="B349" s="1" t="s">
        <v>223</v>
      </c>
      <c r="C349" s="2">
        <v>44816</v>
      </c>
      <c r="D349" s="1" t="s">
        <v>8</v>
      </c>
      <c r="E349" s="1">
        <v>1</v>
      </c>
      <c r="F349" s="1">
        <f t="shared" si="10"/>
        <v>1500</v>
      </c>
      <c r="G349" s="1">
        <f t="shared" si="11"/>
        <v>1500</v>
      </c>
    </row>
    <row r="350" spans="1:7" x14ac:dyDescent="0.25">
      <c r="A350" s="1">
        <v>3267</v>
      </c>
      <c r="B350" s="1" t="s">
        <v>98</v>
      </c>
      <c r="C350" s="2">
        <v>44891</v>
      </c>
      <c r="D350" s="1" t="s">
        <v>16</v>
      </c>
      <c r="E350" s="1">
        <v>4</v>
      </c>
      <c r="F350" s="1">
        <f t="shared" si="10"/>
        <v>150</v>
      </c>
      <c r="G350" s="1">
        <f t="shared" si="11"/>
        <v>600</v>
      </c>
    </row>
    <row r="351" spans="1:7" x14ac:dyDescent="0.25">
      <c r="A351" s="1">
        <v>1147</v>
      </c>
      <c r="B351" s="1" t="s">
        <v>98</v>
      </c>
      <c r="C351" s="2">
        <v>44740</v>
      </c>
      <c r="D351" s="1" t="s">
        <v>11</v>
      </c>
      <c r="E351" s="1">
        <v>1</v>
      </c>
      <c r="F351" s="1">
        <f t="shared" si="10"/>
        <v>1000</v>
      </c>
      <c r="G351" s="1">
        <f t="shared" si="11"/>
        <v>1000</v>
      </c>
    </row>
    <row r="352" spans="1:7" x14ac:dyDescent="0.25">
      <c r="A352" s="1">
        <v>3066</v>
      </c>
      <c r="B352" s="1" t="s">
        <v>167</v>
      </c>
      <c r="C352" s="2">
        <v>44892</v>
      </c>
      <c r="D352" s="1" t="s">
        <v>8</v>
      </c>
      <c r="E352" s="1">
        <v>2</v>
      </c>
      <c r="F352" s="1">
        <f t="shared" si="10"/>
        <v>1500</v>
      </c>
      <c r="G352" s="1">
        <f t="shared" si="11"/>
        <v>3000</v>
      </c>
    </row>
    <row r="353" spans="1:7" x14ac:dyDescent="0.25">
      <c r="A353" s="1">
        <v>1878</v>
      </c>
      <c r="B353" s="1" t="s">
        <v>167</v>
      </c>
      <c r="C353" s="2">
        <v>44849</v>
      </c>
      <c r="D353" s="1" t="s">
        <v>37</v>
      </c>
      <c r="E353" s="1">
        <v>4</v>
      </c>
      <c r="F353" s="1">
        <f t="shared" si="10"/>
        <v>600</v>
      </c>
      <c r="G353" s="1">
        <f t="shared" si="11"/>
        <v>2400</v>
      </c>
    </row>
    <row r="354" spans="1:7" x14ac:dyDescent="0.25">
      <c r="A354" s="1">
        <v>1653</v>
      </c>
      <c r="B354" s="1" t="s">
        <v>239</v>
      </c>
      <c r="C354" s="2">
        <v>44687</v>
      </c>
      <c r="D354" s="1" t="s">
        <v>14</v>
      </c>
      <c r="E354" s="1">
        <v>4</v>
      </c>
      <c r="F354" s="1">
        <f t="shared" si="10"/>
        <v>500</v>
      </c>
      <c r="G354" s="1">
        <f t="shared" si="11"/>
        <v>2000</v>
      </c>
    </row>
    <row r="355" spans="1:7" x14ac:dyDescent="0.25">
      <c r="A355" s="1">
        <v>3333</v>
      </c>
      <c r="B355" s="1" t="s">
        <v>239</v>
      </c>
      <c r="C355" s="2">
        <v>44677</v>
      </c>
      <c r="D355" s="1" t="s">
        <v>542</v>
      </c>
      <c r="E355" s="1">
        <v>4</v>
      </c>
      <c r="F355" s="1">
        <f t="shared" si="10"/>
        <v>400</v>
      </c>
      <c r="G355" s="1">
        <f t="shared" si="11"/>
        <v>1600</v>
      </c>
    </row>
    <row r="356" spans="1:7" x14ac:dyDescent="0.25">
      <c r="A356" s="1">
        <v>1045</v>
      </c>
      <c r="B356" s="1" t="s">
        <v>239</v>
      </c>
      <c r="C356" s="2">
        <v>44576</v>
      </c>
      <c r="D356" s="1" t="s">
        <v>16</v>
      </c>
      <c r="E356" s="1">
        <v>3</v>
      </c>
      <c r="F356" s="1">
        <f t="shared" si="10"/>
        <v>150</v>
      </c>
      <c r="G356" s="1">
        <f t="shared" si="11"/>
        <v>450</v>
      </c>
    </row>
    <row r="357" spans="1:7" x14ac:dyDescent="0.25">
      <c r="A357" s="1">
        <v>2751</v>
      </c>
      <c r="B357" s="1" t="s">
        <v>239</v>
      </c>
      <c r="C357" s="2">
        <v>44667</v>
      </c>
      <c r="D357" s="1" t="s">
        <v>11</v>
      </c>
      <c r="E357" s="1">
        <v>5</v>
      </c>
      <c r="F357" s="1">
        <f t="shared" si="10"/>
        <v>1000</v>
      </c>
      <c r="G357" s="1">
        <f t="shared" si="11"/>
        <v>5000</v>
      </c>
    </row>
    <row r="358" spans="1:7" x14ac:dyDescent="0.25">
      <c r="A358" s="1">
        <v>3095</v>
      </c>
      <c r="B358" s="1" t="s">
        <v>239</v>
      </c>
      <c r="C358" s="2">
        <v>44678</v>
      </c>
      <c r="D358" s="1" t="s">
        <v>8</v>
      </c>
      <c r="E358" s="1">
        <v>5</v>
      </c>
      <c r="F358" s="1">
        <f t="shared" si="10"/>
        <v>1500</v>
      </c>
      <c r="G358" s="1">
        <f t="shared" si="11"/>
        <v>7500</v>
      </c>
    </row>
    <row r="359" spans="1:7" x14ac:dyDescent="0.25">
      <c r="A359" s="1">
        <v>3350</v>
      </c>
      <c r="B359" s="1" t="s">
        <v>128</v>
      </c>
      <c r="C359" s="2">
        <v>44830</v>
      </c>
      <c r="D359" s="1" t="s">
        <v>542</v>
      </c>
      <c r="E359" s="1">
        <v>4</v>
      </c>
      <c r="F359" s="1">
        <f t="shared" si="10"/>
        <v>400</v>
      </c>
      <c r="G359" s="1">
        <f t="shared" si="11"/>
        <v>1600</v>
      </c>
    </row>
    <row r="360" spans="1:7" x14ac:dyDescent="0.25">
      <c r="A360" s="1">
        <v>2756</v>
      </c>
      <c r="B360" s="1" t="s">
        <v>128</v>
      </c>
      <c r="C360" s="2">
        <v>44651</v>
      </c>
      <c r="D360" s="1" t="s">
        <v>11</v>
      </c>
      <c r="E360" s="1">
        <v>3</v>
      </c>
      <c r="F360" s="1">
        <f t="shared" si="10"/>
        <v>1000</v>
      </c>
      <c r="G360" s="1">
        <f t="shared" si="11"/>
        <v>3000</v>
      </c>
    </row>
    <row r="361" spans="1:7" x14ac:dyDescent="0.25">
      <c r="A361" s="1">
        <v>3439</v>
      </c>
      <c r="B361" s="1" t="s">
        <v>128</v>
      </c>
      <c r="C361" s="2">
        <v>44667</v>
      </c>
      <c r="D361" s="1" t="s">
        <v>16</v>
      </c>
      <c r="E361" s="1">
        <v>4</v>
      </c>
      <c r="F361" s="1">
        <f t="shared" si="10"/>
        <v>150</v>
      </c>
      <c r="G361" s="1">
        <f t="shared" si="11"/>
        <v>600</v>
      </c>
    </row>
    <row r="362" spans="1:7" x14ac:dyDescent="0.25">
      <c r="A362" s="1">
        <v>2929</v>
      </c>
      <c r="B362" s="1" t="s">
        <v>76</v>
      </c>
      <c r="C362" s="2">
        <v>44603</v>
      </c>
      <c r="D362" s="1" t="s">
        <v>37</v>
      </c>
      <c r="E362" s="1">
        <v>2</v>
      </c>
      <c r="F362" s="1">
        <f t="shared" si="10"/>
        <v>600</v>
      </c>
      <c r="G362" s="1">
        <f t="shared" si="11"/>
        <v>1200</v>
      </c>
    </row>
    <row r="363" spans="1:7" x14ac:dyDescent="0.25">
      <c r="A363" s="1">
        <v>1093</v>
      </c>
      <c r="B363" s="1" t="s">
        <v>76</v>
      </c>
      <c r="C363" s="2">
        <v>44875</v>
      </c>
      <c r="D363" s="1" t="s">
        <v>11</v>
      </c>
      <c r="E363" s="1">
        <v>2</v>
      </c>
      <c r="F363" s="1">
        <f t="shared" si="10"/>
        <v>1000</v>
      </c>
      <c r="G363" s="1">
        <f t="shared" si="11"/>
        <v>2000</v>
      </c>
    </row>
    <row r="364" spans="1:7" x14ac:dyDescent="0.25">
      <c r="A364" s="1">
        <v>2272</v>
      </c>
      <c r="B364" s="1" t="s">
        <v>76</v>
      </c>
      <c r="C364" s="2">
        <v>44801</v>
      </c>
      <c r="D364" s="1" t="s">
        <v>14</v>
      </c>
      <c r="E364" s="1">
        <v>2</v>
      </c>
      <c r="F364" s="1">
        <f t="shared" si="10"/>
        <v>500</v>
      </c>
      <c r="G364" s="1">
        <f t="shared" si="11"/>
        <v>1000</v>
      </c>
    </row>
    <row r="365" spans="1:7" x14ac:dyDescent="0.25">
      <c r="A365" s="1">
        <v>1403</v>
      </c>
      <c r="B365" s="1" t="s">
        <v>76</v>
      </c>
      <c r="C365" s="2">
        <v>44663</v>
      </c>
      <c r="D365" s="1" t="s">
        <v>14</v>
      </c>
      <c r="E365" s="1">
        <v>4</v>
      </c>
      <c r="F365" s="1">
        <f t="shared" si="10"/>
        <v>500</v>
      </c>
      <c r="G365" s="1">
        <f t="shared" si="11"/>
        <v>2000</v>
      </c>
    </row>
    <row r="366" spans="1:7" x14ac:dyDescent="0.25">
      <c r="A366" s="1">
        <v>3404</v>
      </c>
      <c r="B366" s="1" t="s">
        <v>76</v>
      </c>
      <c r="C366" s="2">
        <v>44924</v>
      </c>
      <c r="D366" s="1" t="s">
        <v>11</v>
      </c>
      <c r="E366" s="1">
        <v>4</v>
      </c>
      <c r="F366" s="1">
        <f t="shared" si="10"/>
        <v>1000</v>
      </c>
      <c r="G366" s="1">
        <f t="shared" si="11"/>
        <v>4000</v>
      </c>
    </row>
    <row r="367" spans="1:7" x14ac:dyDescent="0.25">
      <c r="A367" s="1">
        <v>1473</v>
      </c>
      <c r="B367" s="1" t="s">
        <v>76</v>
      </c>
      <c r="C367" s="2">
        <v>44705</v>
      </c>
      <c r="D367" s="1" t="s">
        <v>8</v>
      </c>
      <c r="E367" s="1">
        <v>2</v>
      </c>
      <c r="F367" s="1">
        <f t="shared" si="10"/>
        <v>1500</v>
      </c>
      <c r="G367" s="1">
        <f t="shared" si="11"/>
        <v>3000</v>
      </c>
    </row>
    <row r="368" spans="1:7" x14ac:dyDescent="0.25">
      <c r="A368" s="1">
        <v>2632</v>
      </c>
      <c r="B368" s="1" t="s">
        <v>76</v>
      </c>
      <c r="C368" s="2">
        <v>44728</v>
      </c>
      <c r="D368" s="1" t="s">
        <v>37</v>
      </c>
      <c r="E368" s="1">
        <v>2</v>
      </c>
      <c r="F368" s="1">
        <f t="shared" si="10"/>
        <v>600</v>
      </c>
      <c r="G368" s="1">
        <f t="shared" si="11"/>
        <v>1200</v>
      </c>
    </row>
    <row r="369" spans="1:7" x14ac:dyDescent="0.25">
      <c r="A369" s="1">
        <v>3428</v>
      </c>
      <c r="B369" s="1" t="s">
        <v>165</v>
      </c>
      <c r="C369" s="2">
        <v>44876</v>
      </c>
      <c r="D369" s="1" t="s">
        <v>37</v>
      </c>
      <c r="E369" s="1">
        <v>1</v>
      </c>
      <c r="F369" s="1">
        <f t="shared" si="10"/>
        <v>600</v>
      </c>
      <c r="G369" s="1">
        <f t="shared" si="11"/>
        <v>600</v>
      </c>
    </row>
    <row r="370" spans="1:7" x14ac:dyDescent="0.25">
      <c r="A370" s="1">
        <v>1246</v>
      </c>
      <c r="B370" s="1" t="s">
        <v>165</v>
      </c>
      <c r="C370" s="2">
        <v>44579</v>
      </c>
      <c r="D370" s="1" t="s">
        <v>14</v>
      </c>
      <c r="E370" s="1">
        <v>4</v>
      </c>
      <c r="F370" s="1">
        <f t="shared" si="10"/>
        <v>500</v>
      </c>
      <c r="G370" s="1">
        <f t="shared" si="11"/>
        <v>2000</v>
      </c>
    </row>
    <row r="371" spans="1:7" x14ac:dyDescent="0.25">
      <c r="A371" s="1">
        <v>2821</v>
      </c>
      <c r="B371" s="1" t="s">
        <v>165</v>
      </c>
      <c r="C371" s="2">
        <v>44732</v>
      </c>
      <c r="D371" s="1" t="s">
        <v>542</v>
      </c>
      <c r="E371" s="1">
        <v>2</v>
      </c>
      <c r="F371" s="1">
        <f t="shared" si="10"/>
        <v>400</v>
      </c>
      <c r="G371" s="1">
        <f t="shared" si="11"/>
        <v>800</v>
      </c>
    </row>
    <row r="372" spans="1:7" x14ac:dyDescent="0.25">
      <c r="A372" s="1">
        <v>2178</v>
      </c>
      <c r="B372" s="1" t="s">
        <v>165</v>
      </c>
      <c r="C372" s="2">
        <v>44844</v>
      </c>
      <c r="D372" s="1" t="s">
        <v>14</v>
      </c>
      <c r="E372" s="1">
        <v>3</v>
      </c>
      <c r="F372" s="1">
        <f t="shared" si="10"/>
        <v>500</v>
      </c>
      <c r="G372" s="1">
        <f t="shared" si="11"/>
        <v>1500</v>
      </c>
    </row>
    <row r="373" spans="1:7" x14ac:dyDescent="0.25">
      <c r="A373" s="1">
        <v>1360</v>
      </c>
      <c r="B373" s="1" t="s">
        <v>165</v>
      </c>
      <c r="C373" s="2">
        <v>44570</v>
      </c>
      <c r="D373" s="1" t="s">
        <v>37</v>
      </c>
      <c r="E373" s="1">
        <v>2</v>
      </c>
      <c r="F373" s="1">
        <f t="shared" si="10"/>
        <v>600</v>
      </c>
      <c r="G373" s="1">
        <f t="shared" si="11"/>
        <v>1200</v>
      </c>
    </row>
    <row r="374" spans="1:7" x14ac:dyDescent="0.25">
      <c r="A374" s="1">
        <v>2782</v>
      </c>
      <c r="B374" s="1" t="s">
        <v>95</v>
      </c>
      <c r="C374" s="2">
        <v>44788</v>
      </c>
      <c r="D374" s="1" t="s">
        <v>16</v>
      </c>
      <c r="E374" s="1">
        <v>4</v>
      </c>
      <c r="F374" s="1">
        <f t="shared" si="10"/>
        <v>150</v>
      </c>
      <c r="G374" s="1">
        <f t="shared" si="11"/>
        <v>600</v>
      </c>
    </row>
    <row r="375" spans="1:7" x14ac:dyDescent="0.25">
      <c r="A375" s="1">
        <v>2396</v>
      </c>
      <c r="B375" s="1" t="s">
        <v>95</v>
      </c>
      <c r="C375" s="2">
        <v>44924</v>
      </c>
      <c r="D375" s="1" t="s">
        <v>14</v>
      </c>
      <c r="E375" s="1">
        <v>4</v>
      </c>
      <c r="F375" s="1">
        <f t="shared" si="10"/>
        <v>500</v>
      </c>
      <c r="G375" s="1">
        <f t="shared" si="11"/>
        <v>2000</v>
      </c>
    </row>
    <row r="376" spans="1:7" x14ac:dyDescent="0.25">
      <c r="A376" s="1">
        <v>1058</v>
      </c>
      <c r="B376" s="1" t="s">
        <v>95</v>
      </c>
      <c r="C376" s="2">
        <v>44633</v>
      </c>
      <c r="D376" s="1" t="s">
        <v>37</v>
      </c>
      <c r="E376" s="1">
        <v>3</v>
      </c>
      <c r="F376" s="1">
        <f t="shared" si="10"/>
        <v>600</v>
      </c>
      <c r="G376" s="1">
        <f t="shared" si="11"/>
        <v>1800</v>
      </c>
    </row>
    <row r="377" spans="1:7" x14ac:dyDescent="0.25">
      <c r="A377" s="1">
        <v>1776</v>
      </c>
      <c r="B377" s="1" t="s">
        <v>95</v>
      </c>
      <c r="C377" s="2">
        <v>44599</v>
      </c>
      <c r="D377" s="1" t="s">
        <v>37</v>
      </c>
      <c r="E377" s="1">
        <v>2</v>
      </c>
      <c r="F377" s="1">
        <f t="shared" si="10"/>
        <v>600</v>
      </c>
      <c r="G377" s="1">
        <f t="shared" si="11"/>
        <v>1200</v>
      </c>
    </row>
    <row r="378" spans="1:7" x14ac:dyDescent="0.25">
      <c r="A378" s="1">
        <v>2810</v>
      </c>
      <c r="B378" s="1" t="s">
        <v>95</v>
      </c>
      <c r="C378" s="2">
        <v>44711</v>
      </c>
      <c r="D378" s="1" t="s">
        <v>37</v>
      </c>
      <c r="E378" s="1">
        <v>5</v>
      </c>
      <c r="F378" s="1">
        <f t="shared" si="10"/>
        <v>600</v>
      </c>
      <c r="G378" s="1">
        <f t="shared" si="11"/>
        <v>3000</v>
      </c>
    </row>
    <row r="379" spans="1:7" x14ac:dyDescent="0.25">
      <c r="A379" s="1">
        <v>1128</v>
      </c>
      <c r="B379" s="1" t="s">
        <v>95</v>
      </c>
      <c r="C379" s="2">
        <v>44816</v>
      </c>
      <c r="D379" s="1" t="s">
        <v>14</v>
      </c>
      <c r="E379" s="1">
        <v>2</v>
      </c>
      <c r="F379" s="1">
        <f t="shared" si="10"/>
        <v>500</v>
      </c>
      <c r="G379" s="1">
        <f t="shared" si="11"/>
        <v>1000</v>
      </c>
    </row>
    <row r="380" spans="1:7" x14ac:dyDescent="0.25">
      <c r="A380" s="1">
        <v>1662</v>
      </c>
      <c r="B380" s="1" t="s">
        <v>95</v>
      </c>
      <c r="C380" s="2">
        <v>44608</v>
      </c>
      <c r="D380" s="1" t="s">
        <v>542</v>
      </c>
      <c r="E380" s="1">
        <v>5</v>
      </c>
      <c r="F380" s="1">
        <f t="shared" si="10"/>
        <v>400</v>
      </c>
      <c r="G380" s="1">
        <f t="shared" si="11"/>
        <v>2000</v>
      </c>
    </row>
    <row r="381" spans="1:7" x14ac:dyDescent="0.25">
      <c r="A381" s="1">
        <v>1390</v>
      </c>
      <c r="B381" s="1" t="s">
        <v>56</v>
      </c>
      <c r="C381" s="2">
        <v>44871</v>
      </c>
      <c r="D381" s="1" t="s">
        <v>14</v>
      </c>
      <c r="E381" s="1">
        <v>5</v>
      </c>
      <c r="F381" s="1">
        <f t="shared" si="10"/>
        <v>500</v>
      </c>
      <c r="G381" s="1">
        <f t="shared" si="11"/>
        <v>2500</v>
      </c>
    </row>
    <row r="382" spans="1:7" x14ac:dyDescent="0.25">
      <c r="A382" s="1">
        <v>1100</v>
      </c>
      <c r="B382" s="1" t="s">
        <v>56</v>
      </c>
      <c r="C382" s="2">
        <v>44648</v>
      </c>
      <c r="D382" s="1" t="s">
        <v>14</v>
      </c>
      <c r="E382" s="1">
        <v>3</v>
      </c>
      <c r="F382" s="1">
        <f t="shared" si="10"/>
        <v>500</v>
      </c>
      <c r="G382" s="1">
        <f t="shared" si="11"/>
        <v>1500</v>
      </c>
    </row>
    <row r="383" spans="1:7" x14ac:dyDescent="0.25">
      <c r="A383" s="1">
        <v>1516</v>
      </c>
      <c r="B383" s="1" t="s">
        <v>56</v>
      </c>
      <c r="C383" s="2">
        <v>44718</v>
      </c>
      <c r="D383" s="1" t="s">
        <v>16</v>
      </c>
      <c r="E383" s="1">
        <v>1</v>
      </c>
      <c r="F383" s="1">
        <f t="shared" si="10"/>
        <v>150</v>
      </c>
      <c r="G383" s="1">
        <f t="shared" si="11"/>
        <v>150</v>
      </c>
    </row>
    <row r="384" spans="1:7" x14ac:dyDescent="0.25">
      <c r="A384" s="1">
        <v>1955</v>
      </c>
      <c r="B384" s="1" t="s">
        <v>56</v>
      </c>
      <c r="C384" s="2">
        <v>44903</v>
      </c>
      <c r="D384" s="1" t="s">
        <v>11</v>
      </c>
      <c r="E384" s="1">
        <v>4</v>
      </c>
      <c r="F384" s="1">
        <f t="shared" si="10"/>
        <v>1000</v>
      </c>
      <c r="G384" s="1">
        <f t="shared" si="11"/>
        <v>4000</v>
      </c>
    </row>
    <row r="385" spans="1:7" x14ac:dyDescent="0.25">
      <c r="A385" s="1">
        <v>1761</v>
      </c>
      <c r="B385" s="1" t="s">
        <v>56</v>
      </c>
      <c r="C385" s="2">
        <v>44840</v>
      </c>
      <c r="D385" s="1" t="s">
        <v>14</v>
      </c>
      <c r="E385" s="1">
        <v>1</v>
      </c>
      <c r="F385" s="1">
        <f t="shared" si="10"/>
        <v>500</v>
      </c>
      <c r="G385" s="1">
        <f t="shared" si="11"/>
        <v>500</v>
      </c>
    </row>
    <row r="386" spans="1:7" x14ac:dyDescent="0.25">
      <c r="A386" s="1">
        <v>1862</v>
      </c>
      <c r="B386" s="1" t="s">
        <v>56</v>
      </c>
      <c r="C386" s="2">
        <v>44877</v>
      </c>
      <c r="D386" s="1" t="s">
        <v>8</v>
      </c>
      <c r="E386" s="1">
        <v>2</v>
      </c>
      <c r="F386" s="1">
        <f t="shared" ref="F386:F449" si="12">IF(D386="Computer", 1500, IF(D386="Mobile", 600,  IF(D386= "Camera", 500, IF(D386 = "Headphones", 150, IF(D386 = "Laptop", 1000, 400)))))</f>
        <v>1500</v>
      </c>
      <c r="G386" s="1">
        <f t="shared" ref="G386:G449" si="13">F386*E386</f>
        <v>3000</v>
      </c>
    </row>
    <row r="387" spans="1:7" x14ac:dyDescent="0.25">
      <c r="A387" s="1">
        <v>2320</v>
      </c>
      <c r="B387" s="1" t="s">
        <v>174</v>
      </c>
      <c r="C387" s="2">
        <v>44800</v>
      </c>
      <c r="D387" s="1" t="s">
        <v>14</v>
      </c>
      <c r="E387" s="1">
        <v>2</v>
      </c>
      <c r="F387" s="1">
        <f t="shared" si="12"/>
        <v>500</v>
      </c>
      <c r="G387" s="1">
        <f t="shared" si="13"/>
        <v>1000</v>
      </c>
    </row>
    <row r="388" spans="1:7" x14ac:dyDescent="0.25">
      <c r="A388" s="1">
        <v>2635</v>
      </c>
      <c r="B388" s="1" t="s">
        <v>174</v>
      </c>
      <c r="C388" s="2">
        <v>44866</v>
      </c>
      <c r="D388" s="1" t="s">
        <v>542</v>
      </c>
      <c r="E388" s="1">
        <v>4</v>
      </c>
      <c r="F388" s="1">
        <f t="shared" si="12"/>
        <v>400</v>
      </c>
      <c r="G388" s="1">
        <f t="shared" si="13"/>
        <v>1600</v>
      </c>
    </row>
    <row r="389" spans="1:7" x14ac:dyDescent="0.25">
      <c r="A389" s="1">
        <v>3075</v>
      </c>
      <c r="B389" s="1" t="s">
        <v>174</v>
      </c>
      <c r="C389" s="2">
        <v>44573</v>
      </c>
      <c r="D389" s="1" t="s">
        <v>542</v>
      </c>
      <c r="E389" s="1">
        <v>2</v>
      </c>
      <c r="F389" s="1">
        <f t="shared" si="12"/>
        <v>400</v>
      </c>
      <c r="G389" s="1">
        <f t="shared" si="13"/>
        <v>800</v>
      </c>
    </row>
    <row r="390" spans="1:7" x14ac:dyDescent="0.25">
      <c r="A390" s="1">
        <v>1658</v>
      </c>
      <c r="B390" s="1" t="s">
        <v>174</v>
      </c>
      <c r="C390" s="2">
        <v>44588</v>
      </c>
      <c r="D390" s="1" t="s">
        <v>14</v>
      </c>
      <c r="E390" s="1">
        <v>5</v>
      </c>
      <c r="F390" s="1">
        <f t="shared" si="12"/>
        <v>500</v>
      </c>
      <c r="G390" s="1">
        <f t="shared" si="13"/>
        <v>2500</v>
      </c>
    </row>
    <row r="391" spans="1:7" x14ac:dyDescent="0.25">
      <c r="A391" s="1">
        <v>2229</v>
      </c>
      <c r="B391" s="1" t="s">
        <v>174</v>
      </c>
      <c r="C391" s="2">
        <v>44823</v>
      </c>
      <c r="D391" s="1" t="s">
        <v>16</v>
      </c>
      <c r="E391" s="1">
        <v>5</v>
      </c>
      <c r="F391" s="1">
        <f t="shared" si="12"/>
        <v>150</v>
      </c>
      <c r="G391" s="1">
        <f t="shared" si="13"/>
        <v>750</v>
      </c>
    </row>
    <row r="392" spans="1:7" x14ac:dyDescent="0.25">
      <c r="A392" s="1">
        <v>1205</v>
      </c>
      <c r="B392" s="1" t="s">
        <v>174</v>
      </c>
      <c r="C392" s="2">
        <v>44820</v>
      </c>
      <c r="D392" s="1" t="s">
        <v>542</v>
      </c>
      <c r="E392" s="1">
        <v>3</v>
      </c>
      <c r="F392" s="1">
        <f t="shared" si="12"/>
        <v>400</v>
      </c>
      <c r="G392" s="1">
        <f t="shared" si="13"/>
        <v>1200</v>
      </c>
    </row>
    <row r="393" spans="1:7" x14ac:dyDescent="0.25">
      <c r="A393" s="1">
        <v>3122</v>
      </c>
      <c r="B393" s="1" t="s">
        <v>174</v>
      </c>
      <c r="C393" s="2">
        <v>44920</v>
      </c>
      <c r="D393" s="1" t="s">
        <v>14</v>
      </c>
      <c r="E393" s="1">
        <v>2</v>
      </c>
      <c r="F393" s="1">
        <f t="shared" si="12"/>
        <v>500</v>
      </c>
      <c r="G393" s="1">
        <f t="shared" si="13"/>
        <v>1000</v>
      </c>
    </row>
    <row r="394" spans="1:7" x14ac:dyDescent="0.25">
      <c r="A394" s="1">
        <v>2694</v>
      </c>
      <c r="B394" s="1" t="s">
        <v>203</v>
      </c>
      <c r="C394" s="2">
        <v>44649</v>
      </c>
      <c r="D394" s="1" t="s">
        <v>37</v>
      </c>
      <c r="E394" s="1">
        <v>4</v>
      </c>
      <c r="F394" s="1">
        <f t="shared" si="12"/>
        <v>600</v>
      </c>
      <c r="G394" s="1">
        <f t="shared" si="13"/>
        <v>2400</v>
      </c>
    </row>
    <row r="395" spans="1:7" x14ac:dyDescent="0.25">
      <c r="A395" s="1">
        <v>3112</v>
      </c>
      <c r="B395" s="1" t="s">
        <v>203</v>
      </c>
      <c r="C395" s="2">
        <v>44716</v>
      </c>
      <c r="D395" s="1" t="s">
        <v>16</v>
      </c>
      <c r="E395" s="1">
        <v>2</v>
      </c>
      <c r="F395" s="1">
        <f t="shared" si="12"/>
        <v>150</v>
      </c>
      <c r="G395" s="1">
        <f t="shared" si="13"/>
        <v>300</v>
      </c>
    </row>
    <row r="396" spans="1:7" x14ac:dyDescent="0.25">
      <c r="A396" s="1">
        <v>1480</v>
      </c>
      <c r="B396" s="1" t="s">
        <v>203</v>
      </c>
      <c r="C396" s="2">
        <v>44683</v>
      </c>
      <c r="D396" s="1" t="s">
        <v>37</v>
      </c>
      <c r="E396" s="1">
        <v>5</v>
      </c>
      <c r="F396" s="1">
        <f t="shared" si="12"/>
        <v>600</v>
      </c>
      <c r="G396" s="1">
        <f t="shared" si="13"/>
        <v>3000</v>
      </c>
    </row>
    <row r="397" spans="1:7" x14ac:dyDescent="0.25">
      <c r="A397" s="1">
        <v>1271</v>
      </c>
      <c r="B397" s="1" t="s">
        <v>203</v>
      </c>
      <c r="C397" s="2">
        <v>44823</v>
      </c>
      <c r="D397" s="1" t="s">
        <v>16</v>
      </c>
      <c r="E397" s="1">
        <v>1</v>
      </c>
      <c r="F397" s="1">
        <f t="shared" si="12"/>
        <v>150</v>
      </c>
      <c r="G397" s="1">
        <f t="shared" si="13"/>
        <v>150</v>
      </c>
    </row>
    <row r="398" spans="1:7" x14ac:dyDescent="0.25">
      <c r="A398" s="1">
        <v>1741</v>
      </c>
      <c r="B398" s="1" t="s">
        <v>203</v>
      </c>
      <c r="C398" s="2">
        <v>44678</v>
      </c>
      <c r="D398" s="1" t="s">
        <v>16</v>
      </c>
      <c r="E398" s="1">
        <v>4</v>
      </c>
      <c r="F398" s="1">
        <f t="shared" si="12"/>
        <v>150</v>
      </c>
      <c r="G398" s="1">
        <f t="shared" si="13"/>
        <v>600</v>
      </c>
    </row>
    <row r="399" spans="1:7" x14ac:dyDescent="0.25">
      <c r="A399" s="1">
        <v>1902</v>
      </c>
      <c r="B399" s="1" t="s">
        <v>203</v>
      </c>
      <c r="C399" s="2">
        <v>44764</v>
      </c>
      <c r="D399" s="1" t="s">
        <v>11</v>
      </c>
      <c r="E399" s="1">
        <v>1</v>
      </c>
      <c r="F399" s="1">
        <f t="shared" si="12"/>
        <v>1000</v>
      </c>
      <c r="G399" s="1">
        <f t="shared" si="13"/>
        <v>1000</v>
      </c>
    </row>
    <row r="400" spans="1:7" x14ac:dyDescent="0.25">
      <c r="A400" s="1">
        <v>1129</v>
      </c>
      <c r="B400" s="1" t="s">
        <v>203</v>
      </c>
      <c r="C400" s="2">
        <v>44676</v>
      </c>
      <c r="D400" s="1" t="s">
        <v>8</v>
      </c>
      <c r="E400" s="1">
        <v>5</v>
      </c>
      <c r="F400" s="1">
        <f t="shared" si="12"/>
        <v>1500</v>
      </c>
      <c r="G400" s="1">
        <f t="shared" si="13"/>
        <v>7500</v>
      </c>
    </row>
    <row r="401" spans="1:7" x14ac:dyDescent="0.25">
      <c r="A401" s="1">
        <v>3493</v>
      </c>
      <c r="B401" s="1" t="s">
        <v>55</v>
      </c>
      <c r="C401" s="2">
        <v>44680</v>
      </c>
      <c r="D401" s="1" t="s">
        <v>14</v>
      </c>
      <c r="E401" s="1">
        <v>3</v>
      </c>
      <c r="F401" s="1">
        <f t="shared" si="12"/>
        <v>500</v>
      </c>
      <c r="G401" s="1">
        <f t="shared" si="13"/>
        <v>1500</v>
      </c>
    </row>
    <row r="402" spans="1:7" x14ac:dyDescent="0.25">
      <c r="A402" s="1">
        <v>1869</v>
      </c>
      <c r="B402" s="1" t="s">
        <v>55</v>
      </c>
      <c r="C402" s="2">
        <v>44879</v>
      </c>
      <c r="D402" s="1" t="s">
        <v>14</v>
      </c>
      <c r="E402" s="1">
        <v>4</v>
      </c>
      <c r="F402" s="1">
        <f t="shared" si="12"/>
        <v>500</v>
      </c>
      <c r="G402" s="1">
        <f t="shared" si="13"/>
        <v>2000</v>
      </c>
    </row>
    <row r="403" spans="1:7" x14ac:dyDescent="0.25">
      <c r="A403" s="1">
        <v>1947</v>
      </c>
      <c r="B403" s="1" t="s">
        <v>55</v>
      </c>
      <c r="C403" s="2">
        <v>44581</v>
      </c>
      <c r="D403" s="1" t="s">
        <v>8</v>
      </c>
      <c r="E403" s="1">
        <v>5</v>
      </c>
      <c r="F403" s="1">
        <f t="shared" si="12"/>
        <v>1500</v>
      </c>
      <c r="G403" s="1">
        <f t="shared" si="13"/>
        <v>7500</v>
      </c>
    </row>
    <row r="404" spans="1:7" x14ac:dyDescent="0.25">
      <c r="A404" s="1">
        <v>1847</v>
      </c>
      <c r="B404" s="1" t="s">
        <v>55</v>
      </c>
      <c r="C404" s="2">
        <v>44709</v>
      </c>
      <c r="D404" s="1" t="s">
        <v>8</v>
      </c>
      <c r="E404" s="1">
        <v>2</v>
      </c>
      <c r="F404" s="1">
        <f t="shared" si="12"/>
        <v>1500</v>
      </c>
      <c r="G404" s="1">
        <f t="shared" si="13"/>
        <v>3000</v>
      </c>
    </row>
    <row r="405" spans="1:7" x14ac:dyDescent="0.25">
      <c r="A405" s="1">
        <v>2799</v>
      </c>
      <c r="B405" s="1" t="s">
        <v>208</v>
      </c>
      <c r="C405" s="2">
        <v>44721</v>
      </c>
      <c r="D405" s="1" t="s">
        <v>542</v>
      </c>
      <c r="E405" s="1">
        <v>5</v>
      </c>
      <c r="F405" s="1">
        <f t="shared" si="12"/>
        <v>400</v>
      </c>
      <c r="G405" s="1">
        <f t="shared" si="13"/>
        <v>2000</v>
      </c>
    </row>
    <row r="406" spans="1:7" x14ac:dyDescent="0.25">
      <c r="A406" s="1">
        <v>1432</v>
      </c>
      <c r="B406" s="1" t="s">
        <v>208</v>
      </c>
      <c r="C406" s="2">
        <v>44627</v>
      </c>
      <c r="D406" s="1" t="s">
        <v>542</v>
      </c>
      <c r="E406" s="1">
        <v>2</v>
      </c>
      <c r="F406" s="1">
        <f t="shared" si="12"/>
        <v>400</v>
      </c>
      <c r="G406" s="1">
        <f t="shared" si="13"/>
        <v>800</v>
      </c>
    </row>
    <row r="407" spans="1:7" x14ac:dyDescent="0.25">
      <c r="A407" s="1">
        <v>1879</v>
      </c>
      <c r="B407" s="1" t="s">
        <v>143</v>
      </c>
      <c r="C407" s="2">
        <v>44753</v>
      </c>
      <c r="D407" s="1" t="s">
        <v>8</v>
      </c>
      <c r="E407" s="1">
        <v>2</v>
      </c>
      <c r="F407" s="1">
        <f t="shared" si="12"/>
        <v>1500</v>
      </c>
      <c r="G407" s="1">
        <f t="shared" si="13"/>
        <v>3000</v>
      </c>
    </row>
    <row r="408" spans="1:7" x14ac:dyDescent="0.25">
      <c r="A408" s="1">
        <v>2065</v>
      </c>
      <c r="B408" s="1" t="s">
        <v>143</v>
      </c>
      <c r="C408" s="2">
        <v>44847</v>
      </c>
      <c r="D408" s="1" t="s">
        <v>8</v>
      </c>
      <c r="E408" s="1">
        <v>3</v>
      </c>
      <c r="F408" s="1">
        <f t="shared" si="12"/>
        <v>1500</v>
      </c>
      <c r="G408" s="1">
        <f t="shared" si="13"/>
        <v>4500</v>
      </c>
    </row>
    <row r="409" spans="1:7" x14ac:dyDescent="0.25">
      <c r="A409" s="1">
        <v>2004</v>
      </c>
      <c r="B409" s="1" t="s">
        <v>143</v>
      </c>
      <c r="C409" s="2">
        <v>44648</v>
      </c>
      <c r="D409" s="1" t="s">
        <v>16</v>
      </c>
      <c r="E409" s="1">
        <v>5</v>
      </c>
      <c r="F409" s="1">
        <f t="shared" si="12"/>
        <v>150</v>
      </c>
      <c r="G409" s="1">
        <f t="shared" si="13"/>
        <v>750</v>
      </c>
    </row>
    <row r="410" spans="1:7" x14ac:dyDescent="0.25">
      <c r="A410" s="1">
        <v>2743</v>
      </c>
      <c r="B410" s="1" t="s">
        <v>143</v>
      </c>
      <c r="C410" s="2">
        <v>44905</v>
      </c>
      <c r="D410" s="1" t="s">
        <v>11</v>
      </c>
      <c r="E410" s="1">
        <v>2</v>
      </c>
      <c r="F410" s="1">
        <f t="shared" si="12"/>
        <v>1000</v>
      </c>
      <c r="G410" s="1">
        <f t="shared" si="13"/>
        <v>2000</v>
      </c>
    </row>
    <row r="411" spans="1:7" x14ac:dyDescent="0.25">
      <c r="A411" s="1">
        <v>1500</v>
      </c>
      <c r="B411" s="1" t="s">
        <v>143</v>
      </c>
      <c r="C411" s="2">
        <v>44725</v>
      </c>
      <c r="D411" s="1" t="s">
        <v>16</v>
      </c>
      <c r="E411" s="1">
        <v>1</v>
      </c>
      <c r="F411" s="1">
        <f t="shared" si="12"/>
        <v>150</v>
      </c>
      <c r="G411" s="1">
        <f t="shared" si="13"/>
        <v>150</v>
      </c>
    </row>
    <row r="412" spans="1:7" x14ac:dyDescent="0.25">
      <c r="A412" s="1">
        <v>2508</v>
      </c>
      <c r="B412" s="1" t="s">
        <v>143</v>
      </c>
      <c r="C412" s="2">
        <v>44662</v>
      </c>
      <c r="D412" s="1" t="s">
        <v>37</v>
      </c>
      <c r="E412" s="1">
        <v>2</v>
      </c>
      <c r="F412" s="1">
        <f t="shared" si="12"/>
        <v>600</v>
      </c>
      <c r="G412" s="1">
        <f t="shared" si="13"/>
        <v>1200</v>
      </c>
    </row>
    <row r="413" spans="1:7" x14ac:dyDescent="0.25">
      <c r="A413" s="1">
        <v>1166</v>
      </c>
      <c r="B413" s="1" t="s">
        <v>143</v>
      </c>
      <c r="C413" s="2">
        <v>44681</v>
      </c>
      <c r="D413" s="1" t="s">
        <v>14</v>
      </c>
      <c r="E413" s="1">
        <v>1</v>
      </c>
      <c r="F413" s="1">
        <f t="shared" si="12"/>
        <v>500</v>
      </c>
      <c r="G413" s="1">
        <f t="shared" si="13"/>
        <v>500</v>
      </c>
    </row>
    <row r="414" spans="1:7" x14ac:dyDescent="0.25">
      <c r="A414" s="1">
        <v>1898</v>
      </c>
      <c r="B414" s="1" t="s">
        <v>189</v>
      </c>
      <c r="C414" s="2">
        <v>44667</v>
      </c>
      <c r="D414" s="1" t="s">
        <v>37</v>
      </c>
      <c r="E414" s="1">
        <v>2</v>
      </c>
      <c r="F414" s="1">
        <f t="shared" si="12"/>
        <v>600</v>
      </c>
      <c r="G414" s="1">
        <f t="shared" si="13"/>
        <v>1200</v>
      </c>
    </row>
    <row r="415" spans="1:7" x14ac:dyDescent="0.25">
      <c r="A415" s="1">
        <v>2432</v>
      </c>
      <c r="B415" s="1" t="s">
        <v>189</v>
      </c>
      <c r="C415" s="2">
        <v>44676</v>
      </c>
      <c r="D415" s="1" t="s">
        <v>14</v>
      </c>
      <c r="E415" s="1">
        <v>2</v>
      </c>
      <c r="F415" s="1">
        <f t="shared" si="12"/>
        <v>500</v>
      </c>
      <c r="G415" s="1">
        <f t="shared" si="13"/>
        <v>1000</v>
      </c>
    </row>
    <row r="416" spans="1:7" x14ac:dyDescent="0.25">
      <c r="A416" s="1">
        <v>1081</v>
      </c>
      <c r="B416" s="1" t="s">
        <v>189</v>
      </c>
      <c r="C416" s="2">
        <v>44758</v>
      </c>
      <c r="D416" s="1" t="s">
        <v>37</v>
      </c>
      <c r="E416" s="1">
        <v>5</v>
      </c>
      <c r="F416" s="1">
        <f t="shared" si="12"/>
        <v>600</v>
      </c>
      <c r="G416" s="1">
        <f t="shared" si="13"/>
        <v>3000</v>
      </c>
    </row>
    <row r="417" spans="1:7" x14ac:dyDescent="0.25">
      <c r="A417" s="1">
        <v>2319</v>
      </c>
      <c r="B417" s="1" t="s">
        <v>189</v>
      </c>
      <c r="C417" s="2">
        <v>44661</v>
      </c>
      <c r="D417" s="1" t="s">
        <v>8</v>
      </c>
      <c r="E417" s="1">
        <v>2</v>
      </c>
      <c r="F417" s="1">
        <f t="shared" si="12"/>
        <v>1500</v>
      </c>
      <c r="G417" s="1">
        <f t="shared" si="13"/>
        <v>3000</v>
      </c>
    </row>
    <row r="418" spans="1:7" x14ac:dyDescent="0.25">
      <c r="A418" s="1">
        <v>1272</v>
      </c>
      <c r="B418" s="1" t="s">
        <v>189</v>
      </c>
      <c r="C418" s="2">
        <v>44824</v>
      </c>
      <c r="D418" s="1" t="s">
        <v>11</v>
      </c>
      <c r="E418" s="1">
        <v>5</v>
      </c>
      <c r="F418" s="1">
        <f t="shared" si="12"/>
        <v>1000</v>
      </c>
      <c r="G418" s="1">
        <f t="shared" si="13"/>
        <v>5000</v>
      </c>
    </row>
    <row r="419" spans="1:7" x14ac:dyDescent="0.25">
      <c r="A419" s="1">
        <v>2544</v>
      </c>
      <c r="B419" s="1" t="s">
        <v>189</v>
      </c>
      <c r="C419" s="2">
        <v>44604</v>
      </c>
      <c r="D419" s="1" t="s">
        <v>37</v>
      </c>
      <c r="E419" s="1">
        <v>1</v>
      </c>
      <c r="F419" s="1">
        <f t="shared" si="12"/>
        <v>600</v>
      </c>
      <c r="G419" s="1">
        <f t="shared" si="13"/>
        <v>600</v>
      </c>
    </row>
    <row r="420" spans="1:7" x14ac:dyDescent="0.25">
      <c r="A420" s="1">
        <v>1924</v>
      </c>
      <c r="B420" s="1" t="s">
        <v>48</v>
      </c>
      <c r="C420" s="2">
        <v>44846</v>
      </c>
      <c r="D420" s="1" t="s">
        <v>8</v>
      </c>
      <c r="E420" s="1">
        <v>2</v>
      </c>
      <c r="F420" s="1">
        <f t="shared" si="12"/>
        <v>1500</v>
      </c>
      <c r="G420" s="1">
        <f t="shared" si="13"/>
        <v>3000</v>
      </c>
    </row>
    <row r="421" spans="1:7" x14ac:dyDescent="0.25">
      <c r="A421" s="1">
        <v>2793</v>
      </c>
      <c r="B421" s="1" t="s">
        <v>48</v>
      </c>
      <c r="C421" s="2">
        <v>44816</v>
      </c>
      <c r="D421" s="1" t="s">
        <v>14</v>
      </c>
      <c r="E421" s="1">
        <v>5</v>
      </c>
      <c r="F421" s="1">
        <f t="shared" si="12"/>
        <v>500</v>
      </c>
      <c r="G421" s="1">
        <f t="shared" si="13"/>
        <v>2500</v>
      </c>
    </row>
    <row r="422" spans="1:7" x14ac:dyDescent="0.25">
      <c r="A422" s="1">
        <v>1830</v>
      </c>
      <c r="B422" s="1" t="s">
        <v>48</v>
      </c>
      <c r="C422" s="2">
        <v>44764</v>
      </c>
      <c r="D422" s="1" t="s">
        <v>11</v>
      </c>
      <c r="E422" s="1">
        <v>2</v>
      </c>
      <c r="F422" s="1">
        <f t="shared" si="12"/>
        <v>1000</v>
      </c>
      <c r="G422" s="1">
        <f t="shared" si="13"/>
        <v>2000</v>
      </c>
    </row>
    <row r="423" spans="1:7" x14ac:dyDescent="0.25">
      <c r="A423" s="1">
        <v>2948</v>
      </c>
      <c r="B423" s="1" t="s">
        <v>48</v>
      </c>
      <c r="C423" s="2">
        <v>44862</v>
      </c>
      <c r="D423" s="1" t="s">
        <v>37</v>
      </c>
      <c r="E423" s="1">
        <v>1</v>
      </c>
      <c r="F423" s="1">
        <f t="shared" si="12"/>
        <v>600</v>
      </c>
      <c r="G423" s="1">
        <f t="shared" si="13"/>
        <v>600</v>
      </c>
    </row>
    <row r="424" spans="1:7" x14ac:dyDescent="0.25">
      <c r="A424" s="1">
        <v>3005</v>
      </c>
      <c r="B424" s="1" t="s">
        <v>48</v>
      </c>
      <c r="C424" s="2">
        <v>44736</v>
      </c>
      <c r="D424" s="1" t="s">
        <v>8</v>
      </c>
      <c r="E424" s="1">
        <v>3</v>
      </c>
      <c r="F424" s="1">
        <f t="shared" si="12"/>
        <v>1500</v>
      </c>
      <c r="G424" s="1">
        <f t="shared" si="13"/>
        <v>4500</v>
      </c>
    </row>
    <row r="425" spans="1:7" x14ac:dyDescent="0.25">
      <c r="A425" s="1">
        <v>2861</v>
      </c>
      <c r="B425" s="1" t="s">
        <v>48</v>
      </c>
      <c r="C425" s="2">
        <v>44924</v>
      </c>
      <c r="D425" s="1" t="s">
        <v>14</v>
      </c>
      <c r="E425" s="1">
        <v>1</v>
      </c>
      <c r="F425" s="1">
        <f t="shared" si="12"/>
        <v>500</v>
      </c>
      <c r="G425" s="1">
        <f t="shared" si="13"/>
        <v>500</v>
      </c>
    </row>
    <row r="426" spans="1:7" x14ac:dyDescent="0.25">
      <c r="A426" s="1">
        <v>2240</v>
      </c>
      <c r="B426" s="1" t="s">
        <v>48</v>
      </c>
      <c r="C426" s="2">
        <v>44779</v>
      </c>
      <c r="D426" s="1" t="s">
        <v>8</v>
      </c>
      <c r="E426" s="1">
        <v>1</v>
      </c>
      <c r="F426" s="1">
        <f t="shared" si="12"/>
        <v>1500</v>
      </c>
      <c r="G426" s="1">
        <f t="shared" si="13"/>
        <v>1500</v>
      </c>
    </row>
    <row r="427" spans="1:7" x14ac:dyDescent="0.25">
      <c r="A427" s="1">
        <v>3410</v>
      </c>
      <c r="B427" s="1" t="s">
        <v>48</v>
      </c>
      <c r="C427" s="2">
        <v>44674</v>
      </c>
      <c r="D427" s="1" t="s">
        <v>542</v>
      </c>
      <c r="E427" s="1">
        <v>5</v>
      </c>
      <c r="F427" s="1">
        <f t="shared" si="12"/>
        <v>400</v>
      </c>
      <c r="G427" s="1">
        <f t="shared" si="13"/>
        <v>2000</v>
      </c>
    </row>
    <row r="428" spans="1:7" x14ac:dyDescent="0.25">
      <c r="A428" s="1">
        <v>2076</v>
      </c>
      <c r="B428" s="1" t="s">
        <v>48</v>
      </c>
      <c r="C428" s="2">
        <v>44798</v>
      </c>
      <c r="D428" s="1" t="s">
        <v>14</v>
      </c>
      <c r="E428" s="1">
        <v>1</v>
      </c>
      <c r="F428" s="1">
        <f t="shared" si="12"/>
        <v>500</v>
      </c>
      <c r="G428" s="1">
        <f t="shared" si="13"/>
        <v>500</v>
      </c>
    </row>
    <row r="429" spans="1:7" x14ac:dyDescent="0.25">
      <c r="A429" s="1">
        <v>3494</v>
      </c>
      <c r="B429" s="1" t="s">
        <v>92</v>
      </c>
      <c r="C429" s="2">
        <v>44914</v>
      </c>
      <c r="D429" s="1" t="s">
        <v>8</v>
      </c>
      <c r="E429" s="1">
        <v>4</v>
      </c>
      <c r="F429" s="1">
        <f t="shared" si="12"/>
        <v>1500</v>
      </c>
      <c r="G429" s="1">
        <f t="shared" si="13"/>
        <v>6000</v>
      </c>
    </row>
    <row r="430" spans="1:7" x14ac:dyDescent="0.25">
      <c r="A430" s="1">
        <v>3324</v>
      </c>
      <c r="B430" s="1" t="s">
        <v>92</v>
      </c>
      <c r="C430" s="2">
        <v>44853</v>
      </c>
      <c r="D430" s="1" t="s">
        <v>14</v>
      </c>
      <c r="E430" s="1">
        <v>2</v>
      </c>
      <c r="F430" s="1">
        <f t="shared" si="12"/>
        <v>500</v>
      </c>
      <c r="G430" s="1">
        <f t="shared" si="13"/>
        <v>1000</v>
      </c>
    </row>
    <row r="431" spans="1:7" x14ac:dyDescent="0.25">
      <c r="A431" s="1">
        <v>1672</v>
      </c>
      <c r="B431" s="1" t="s">
        <v>92</v>
      </c>
      <c r="C431" s="2">
        <v>44849</v>
      </c>
      <c r="D431" s="1" t="s">
        <v>16</v>
      </c>
      <c r="E431" s="1">
        <v>5</v>
      </c>
      <c r="F431" s="1">
        <f t="shared" si="12"/>
        <v>150</v>
      </c>
      <c r="G431" s="1">
        <f t="shared" si="13"/>
        <v>750</v>
      </c>
    </row>
    <row r="432" spans="1:7" x14ac:dyDescent="0.25">
      <c r="A432" s="1">
        <v>1529</v>
      </c>
      <c r="B432" s="1" t="s">
        <v>92</v>
      </c>
      <c r="C432" s="2">
        <v>44756</v>
      </c>
      <c r="D432" s="1" t="s">
        <v>16</v>
      </c>
      <c r="E432" s="1">
        <v>4</v>
      </c>
      <c r="F432" s="1">
        <f t="shared" si="12"/>
        <v>150</v>
      </c>
      <c r="G432" s="1">
        <f t="shared" si="13"/>
        <v>600</v>
      </c>
    </row>
    <row r="433" spans="1:7" x14ac:dyDescent="0.25">
      <c r="A433" s="1">
        <v>2550</v>
      </c>
      <c r="B433" s="1" t="s">
        <v>92</v>
      </c>
      <c r="C433" s="2">
        <v>44633</v>
      </c>
      <c r="D433" s="1" t="s">
        <v>11</v>
      </c>
      <c r="E433" s="1">
        <v>5</v>
      </c>
      <c r="F433" s="1">
        <f t="shared" si="12"/>
        <v>1000</v>
      </c>
      <c r="G433" s="1">
        <f t="shared" si="13"/>
        <v>5000</v>
      </c>
    </row>
    <row r="434" spans="1:7" x14ac:dyDescent="0.25">
      <c r="A434" s="1">
        <v>2131</v>
      </c>
      <c r="B434" s="1" t="s">
        <v>194</v>
      </c>
      <c r="C434" s="2">
        <v>44717</v>
      </c>
      <c r="D434" s="1" t="s">
        <v>8</v>
      </c>
      <c r="E434" s="1">
        <v>5</v>
      </c>
      <c r="F434" s="1">
        <f t="shared" si="12"/>
        <v>1500</v>
      </c>
      <c r="G434" s="1">
        <f t="shared" si="13"/>
        <v>7500</v>
      </c>
    </row>
    <row r="435" spans="1:7" x14ac:dyDescent="0.25">
      <c r="A435" s="1">
        <v>1289</v>
      </c>
      <c r="B435" s="1" t="s">
        <v>194</v>
      </c>
      <c r="C435" s="2">
        <v>44805</v>
      </c>
      <c r="D435" s="1" t="s">
        <v>37</v>
      </c>
      <c r="E435" s="1">
        <v>3</v>
      </c>
      <c r="F435" s="1">
        <f t="shared" si="12"/>
        <v>600</v>
      </c>
      <c r="G435" s="1">
        <f t="shared" si="13"/>
        <v>1800</v>
      </c>
    </row>
    <row r="436" spans="1:7" x14ac:dyDescent="0.25">
      <c r="A436" s="1">
        <v>1642</v>
      </c>
      <c r="B436" s="1" t="s">
        <v>194</v>
      </c>
      <c r="C436" s="2">
        <v>44912</v>
      </c>
      <c r="D436" s="1" t="s">
        <v>37</v>
      </c>
      <c r="E436" s="1">
        <v>2</v>
      </c>
      <c r="F436" s="1">
        <f t="shared" si="12"/>
        <v>600</v>
      </c>
      <c r="G436" s="1">
        <f t="shared" si="13"/>
        <v>1200</v>
      </c>
    </row>
    <row r="437" spans="1:7" x14ac:dyDescent="0.25">
      <c r="A437" s="1">
        <v>2460</v>
      </c>
      <c r="B437" s="1" t="s">
        <v>194</v>
      </c>
      <c r="C437" s="2">
        <v>44895</v>
      </c>
      <c r="D437" s="1" t="s">
        <v>8</v>
      </c>
      <c r="E437" s="1">
        <v>4</v>
      </c>
      <c r="F437" s="1">
        <f t="shared" si="12"/>
        <v>1500</v>
      </c>
      <c r="G437" s="1">
        <f t="shared" si="13"/>
        <v>6000</v>
      </c>
    </row>
    <row r="438" spans="1:7" x14ac:dyDescent="0.25">
      <c r="A438" s="1">
        <v>2295</v>
      </c>
      <c r="B438" s="1" t="s">
        <v>194</v>
      </c>
      <c r="C438" s="2">
        <v>44701</v>
      </c>
      <c r="D438" s="1" t="s">
        <v>11</v>
      </c>
      <c r="E438" s="1">
        <v>2</v>
      </c>
      <c r="F438" s="1">
        <f t="shared" si="12"/>
        <v>1000</v>
      </c>
      <c r="G438" s="1">
        <f t="shared" si="13"/>
        <v>2000</v>
      </c>
    </row>
    <row r="439" spans="1:7" x14ac:dyDescent="0.25">
      <c r="A439" s="1">
        <v>2379</v>
      </c>
      <c r="B439" s="1" t="s">
        <v>117</v>
      </c>
      <c r="C439" s="2">
        <v>44582</v>
      </c>
      <c r="D439" s="1" t="s">
        <v>14</v>
      </c>
      <c r="E439" s="1">
        <v>5</v>
      </c>
      <c r="F439" s="1">
        <f t="shared" si="12"/>
        <v>500</v>
      </c>
      <c r="G439" s="1">
        <f t="shared" si="13"/>
        <v>2500</v>
      </c>
    </row>
    <row r="440" spans="1:7" x14ac:dyDescent="0.25">
      <c r="A440" s="1">
        <v>2471</v>
      </c>
      <c r="B440" s="1" t="s">
        <v>117</v>
      </c>
      <c r="C440" s="2">
        <v>44623</v>
      </c>
      <c r="D440" s="1" t="s">
        <v>542</v>
      </c>
      <c r="E440" s="1">
        <v>4</v>
      </c>
      <c r="F440" s="1">
        <f t="shared" si="12"/>
        <v>400</v>
      </c>
      <c r="G440" s="1">
        <f t="shared" si="13"/>
        <v>1600</v>
      </c>
    </row>
    <row r="441" spans="1:7" x14ac:dyDescent="0.25">
      <c r="A441" s="1">
        <v>1030</v>
      </c>
      <c r="B441" s="1" t="s">
        <v>117</v>
      </c>
      <c r="C441" s="2">
        <v>44839</v>
      </c>
      <c r="D441" s="1" t="s">
        <v>11</v>
      </c>
      <c r="E441" s="1">
        <v>5</v>
      </c>
      <c r="F441" s="1">
        <f t="shared" si="12"/>
        <v>1000</v>
      </c>
      <c r="G441" s="1">
        <f t="shared" si="13"/>
        <v>5000</v>
      </c>
    </row>
    <row r="442" spans="1:7" x14ac:dyDescent="0.25">
      <c r="A442" s="1">
        <v>2925</v>
      </c>
      <c r="B442" s="1" t="s">
        <v>101</v>
      </c>
      <c r="C442" s="2">
        <v>44904</v>
      </c>
      <c r="D442" s="1" t="s">
        <v>14</v>
      </c>
      <c r="E442" s="1">
        <v>4</v>
      </c>
      <c r="F442" s="1">
        <f t="shared" si="12"/>
        <v>500</v>
      </c>
      <c r="G442" s="1">
        <f t="shared" si="13"/>
        <v>2000</v>
      </c>
    </row>
    <row r="443" spans="1:7" x14ac:dyDescent="0.25">
      <c r="A443" s="1">
        <v>1220</v>
      </c>
      <c r="B443" s="1" t="s">
        <v>101</v>
      </c>
      <c r="C443" s="2">
        <v>44762</v>
      </c>
      <c r="D443" s="1" t="s">
        <v>14</v>
      </c>
      <c r="E443" s="1">
        <v>4</v>
      </c>
      <c r="F443" s="1">
        <f t="shared" si="12"/>
        <v>500</v>
      </c>
      <c r="G443" s="1">
        <f t="shared" si="13"/>
        <v>2000</v>
      </c>
    </row>
    <row r="444" spans="1:7" x14ac:dyDescent="0.25">
      <c r="A444" s="1">
        <v>1849</v>
      </c>
      <c r="B444" s="1" t="s">
        <v>205</v>
      </c>
      <c r="C444" s="2">
        <v>44890</v>
      </c>
      <c r="D444" s="1" t="s">
        <v>542</v>
      </c>
      <c r="E444" s="1">
        <v>1</v>
      </c>
      <c r="F444" s="1">
        <f t="shared" si="12"/>
        <v>400</v>
      </c>
      <c r="G444" s="1">
        <f t="shared" si="13"/>
        <v>400</v>
      </c>
    </row>
    <row r="445" spans="1:7" x14ac:dyDescent="0.25">
      <c r="A445" s="1">
        <v>1486</v>
      </c>
      <c r="B445" s="1" t="s">
        <v>205</v>
      </c>
      <c r="C445" s="2">
        <v>44824</v>
      </c>
      <c r="D445" s="1" t="s">
        <v>8</v>
      </c>
      <c r="E445" s="1">
        <v>3</v>
      </c>
      <c r="F445" s="1">
        <f t="shared" si="12"/>
        <v>1500</v>
      </c>
      <c r="G445" s="1">
        <f t="shared" si="13"/>
        <v>4500</v>
      </c>
    </row>
    <row r="446" spans="1:7" x14ac:dyDescent="0.25">
      <c r="A446" s="1">
        <v>1385</v>
      </c>
      <c r="B446" s="1" t="s">
        <v>205</v>
      </c>
      <c r="C446" s="2">
        <v>44569</v>
      </c>
      <c r="D446" s="1" t="s">
        <v>11</v>
      </c>
      <c r="E446" s="1">
        <v>1</v>
      </c>
      <c r="F446" s="1">
        <f t="shared" si="12"/>
        <v>1000</v>
      </c>
      <c r="G446" s="1">
        <f t="shared" si="13"/>
        <v>1000</v>
      </c>
    </row>
    <row r="447" spans="1:7" x14ac:dyDescent="0.25">
      <c r="A447" s="1">
        <v>2299</v>
      </c>
      <c r="B447" s="1" t="s">
        <v>205</v>
      </c>
      <c r="C447" s="2">
        <v>44909</v>
      </c>
      <c r="D447" s="1" t="s">
        <v>16</v>
      </c>
      <c r="E447" s="1">
        <v>5</v>
      </c>
      <c r="F447" s="1">
        <f t="shared" si="12"/>
        <v>150</v>
      </c>
      <c r="G447" s="1">
        <f t="shared" si="13"/>
        <v>750</v>
      </c>
    </row>
    <row r="448" spans="1:7" x14ac:dyDescent="0.25">
      <c r="A448" s="1">
        <v>3093</v>
      </c>
      <c r="B448" s="1" t="s">
        <v>205</v>
      </c>
      <c r="C448" s="2">
        <v>44827</v>
      </c>
      <c r="D448" s="1" t="s">
        <v>16</v>
      </c>
      <c r="E448" s="1">
        <v>4</v>
      </c>
      <c r="F448" s="1">
        <f t="shared" si="12"/>
        <v>150</v>
      </c>
      <c r="G448" s="1">
        <f t="shared" si="13"/>
        <v>600</v>
      </c>
    </row>
    <row r="449" spans="1:7" x14ac:dyDescent="0.25">
      <c r="A449" s="1">
        <v>2912</v>
      </c>
      <c r="B449" s="1" t="s">
        <v>205</v>
      </c>
      <c r="C449" s="2">
        <v>44666</v>
      </c>
      <c r="D449" s="1" t="s">
        <v>11</v>
      </c>
      <c r="E449" s="1">
        <v>3</v>
      </c>
      <c r="F449" s="1">
        <f t="shared" si="12"/>
        <v>1000</v>
      </c>
      <c r="G449" s="1">
        <f t="shared" si="13"/>
        <v>3000</v>
      </c>
    </row>
    <row r="450" spans="1:7" x14ac:dyDescent="0.25">
      <c r="A450" s="1">
        <v>2838</v>
      </c>
      <c r="B450" s="1" t="s">
        <v>71</v>
      </c>
      <c r="C450" s="2">
        <v>44894</v>
      </c>
      <c r="D450" s="1" t="s">
        <v>14</v>
      </c>
      <c r="E450" s="1">
        <v>5</v>
      </c>
      <c r="F450" s="1">
        <f t="shared" ref="F450:F513" si="14">IF(D450="Computer", 1500, IF(D450="Mobile", 600,  IF(D450= "Camera", 500, IF(D450 = "Headphones", 150, IF(D450 = "Laptop", 1000, 400)))))</f>
        <v>500</v>
      </c>
      <c r="G450" s="1">
        <f t="shared" ref="G450:G513" si="15">F450*E450</f>
        <v>2500</v>
      </c>
    </row>
    <row r="451" spans="1:7" x14ac:dyDescent="0.25">
      <c r="A451" s="1">
        <v>3266</v>
      </c>
      <c r="B451" s="1" t="s">
        <v>71</v>
      </c>
      <c r="C451" s="2">
        <v>44919</v>
      </c>
      <c r="D451" s="1" t="s">
        <v>37</v>
      </c>
      <c r="E451" s="1">
        <v>5</v>
      </c>
      <c r="F451" s="1">
        <f t="shared" si="14"/>
        <v>600</v>
      </c>
      <c r="G451" s="1">
        <f t="shared" si="15"/>
        <v>3000</v>
      </c>
    </row>
    <row r="452" spans="1:7" x14ac:dyDescent="0.25">
      <c r="A452" s="1">
        <v>1312</v>
      </c>
      <c r="B452" s="1" t="s">
        <v>71</v>
      </c>
      <c r="C452" s="2">
        <v>44835</v>
      </c>
      <c r="D452" s="1" t="s">
        <v>14</v>
      </c>
      <c r="E452" s="1">
        <v>5</v>
      </c>
      <c r="F452" s="1">
        <f t="shared" si="14"/>
        <v>500</v>
      </c>
      <c r="G452" s="1">
        <f t="shared" si="15"/>
        <v>2500</v>
      </c>
    </row>
    <row r="453" spans="1:7" x14ac:dyDescent="0.25">
      <c r="A453" s="1">
        <v>2818</v>
      </c>
      <c r="B453" s="1" t="s">
        <v>71</v>
      </c>
      <c r="C453" s="2">
        <v>44823</v>
      </c>
      <c r="D453" s="1" t="s">
        <v>16</v>
      </c>
      <c r="E453" s="1">
        <v>1</v>
      </c>
      <c r="F453" s="1">
        <f t="shared" si="14"/>
        <v>150</v>
      </c>
      <c r="G453" s="1">
        <f t="shared" si="15"/>
        <v>150</v>
      </c>
    </row>
    <row r="454" spans="1:7" x14ac:dyDescent="0.25">
      <c r="A454" s="1">
        <v>2447</v>
      </c>
      <c r="B454" s="1" t="s">
        <v>121</v>
      </c>
      <c r="C454" s="2">
        <v>44885</v>
      </c>
      <c r="D454" s="1" t="s">
        <v>16</v>
      </c>
      <c r="E454" s="1">
        <v>4</v>
      </c>
      <c r="F454" s="1">
        <f t="shared" si="14"/>
        <v>150</v>
      </c>
      <c r="G454" s="1">
        <f t="shared" si="15"/>
        <v>600</v>
      </c>
    </row>
    <row r="455" spans="1:7" x14ac:dyDescent="0.25">
      <c r="A455" s="1">
        <v>2113</v>
      </c>
      <c r="B455" s="1" t="s">
        <v>121</v>
      </c>
      <c r="C455" s="2">
        <v>44771</v>
      </c>
      <c r="D455" s="1" t="s">
        <v>14</v>
      </c>
      <c r="E455" s="1">
        <v>4</v>
      </c>
      <c r="F455" s="1">
        <f t="shared" si="14"/>
        <v>500</v>
      </c>
      <c r="G455" s="1">
        <f t="shared" si="15"/>
        <v>2000</v>
      </c>
    </row>
    <row r="456" spans="1:7" x14ac:dyDescent="0.25">
      <c r="A456" s="1">
        <v>2304</v>
      </c>
      <c r="B456" s="1" t="s">
        <v>121</v>
      </c>
      <c r="C456" s="2">
        <v>44747</v>
      </c>
      <c r="D456" s="1" t="s">
        <v>14</v>
      </c>
      <c r="E456" s="1">
        <v>5</v>
      </c>
      <c r="F456" s="1">
        <f t="shared" si="14"/>
        <v>500</v>
      </c>
      <c r="G456" s="1">
        <f t="shared" si="15"/>
        <v>2500</v>
      </c>
    </row>
    <row r="457" spans="1:7" x14ac:dyDescent="0.25">
      <c r="A457" s="1">
        <v>2923</v>
      </c>
      <c r="B457" s="1" t="s">
        <v>121</v>
      </c>
      <c r="C457" s="2">
        <v>44817</v>
      </c>
      <c r="D457" s="1" t="s">
        <v>16</v>
      </c>
      <c r="E457" s="1">
        <v>5</v>
      </c>
      <c r="F457" s="1">
        <f t="shared" si="14"/>
        <v>150</v>
      </c>
      <c r="G457" s="1">
        <f t="shared" si="15"/>
        <v>750</v>
      </c>
    </row>
    <row r="458" spans="1:7" x14ac:dyDescent="0.25">
      <c r="A458" s="1">
        <v>2657</v>
      </c>
      <c r="B458" s="1" t="s">
        <v>121</v>
      </c>
      <c r="C458" s="2">
        <v>44922</v>
      </c>
      <c r="D458" s="1" t="s">
        <v>16</v>
      </c>
      <c r="E458" s="1">
        <v>5</v>
      </c>
      <c r="F458" s="1">
        <f t="shared" si="14"/>
        <v>150</v>
      </c>
      <c r="G458" s="1">
        <f t="shared" si="15"/>
        <v>750</v>
      </c>
    </row>
    <row r="459" spans="1:7" x14ac:dyDescent="0.25">
      <c r="A459" s="1">
        <v>1665</v>
      </c>
      <c r="B459" s="1" t="s">
        <v>121</v>
      </c>
      <c r="C459" s="2">
        <v>44875</v>
      </c>
      <c r="D459" s="1" t="s">
        <v>11</v>
      </c>
      <c r="E459" s="1">
        <v>1</v>
      </c>
      <c r="F459" s="1">
        <f t="shared" si="14"/>
        <v>1000</v>
      </c>
      <c r="G459" s="1">
        <f t="shared" si="15"/>
        <v>1000</v>
      </c>
    </row>
    <row r="460" spans="1:7" x14ac:dyDescent="0.25">
      <c r="A460" s="1">
        <v>2620</v>
      </c>
      <c r="B460" s="1" t="s">
        <v>121</v>
      </c>
      <c r="C460" s="2">
        <v>44919</v>
      </c>
      <c r="D460" s="1" t="s">
        <v>37</v>
      </c>
      <c r="E460" s="1">
        <v>4</v>
      </c>
      <c r="F460" s="1">
        <f t="shared" si="14"/>
        <v>600</v>
      </c>
      <c r="G460" s="1">
        <f t="shared" si="15"/>
        <v>2400</v>
      </c>
    </row>
    <row r="461" spans="1:7" x14ac:dyDescent="0.25">
      <c r="A461" s="1">
        <v>3070</v>
      </c>
      <c r="B461" s="1" t="s">
        <v>121</v>
      </c>
      <c r="C461" s="2">
        <v>44885</v>
      </c>
      <c r="D461" s="1" t="s">
        <v>8</v>
      </c>
      <c r="E461" s="1">
        <v>5</v>
      </c>
      <c r="F461" s="1">
        <f t="shared" si="14"/>
        <v>1500</v>
      </c>
      <c r="G461" s="1">
        <f t="shared" si="15"/>
        <v>7500</v>
      </c>
    </row>
    <row r="462" spans="1:7" x14ac:dyDescent="0.25">
      <c r="A462" s="1">
        <v>1702</v>
      </c>
      <c r="B462" s="1" t="s">
        <v>195</v>
      </c>
      <c r="C462" s="2">
        <v>44921</v>
      </c>
      <c r="D462" s="1" t="s">
        <v>11</v>
      </c>
      <c r="E462" s="1">
        <v>3</v>
      </c>
      <c r="F462" s="1">
        <f t="shared" si="14"/>
        <v>1000</v>
      </c>
      <c r="G462" s="1">
        <f t="shared" si="15"/>
        <v>3000</v>
      </c>
    </row>
    <row r="463" spans="1:7" x14ac:dyDescent="0.25">
      <c r="A463" s="1">
        <v>2061</v>
      </c>
      <c r="B463" s="1" t="s">
        <v>195</v>
      </c>
      <c r="C463" s="2">
        <v>44585</v>
      </c>
      <c r="D463" s="1" t="s">
        <v>542</v>
      </c>
      <c r="E463" s="1">
        <v>3</v>
      </c>
      <c r="F463" s="1">
        <f t="shared" si="14"/>
        <v>400</v>
      </c>
      <c r="G463" s="1">
        <f t="shared" si="15"/>
        <v>1200</v>
      </c>
    </row>
    <row r="464" spans="1:7" x14ac:dyDescent="0.25">
      <c r="A464" s="1">
        <v>1504</v>
      </c>
      <c r="B464" s="1" t="s">
        <v>195</v>
      </c>
      <c r="C464" s="2">
        <v>44723</v>
      </c>
      <c r="D464" s="1" t="s">
        <v>14</v>
      </c>
      <c r="E464" s="1">
        <v>4</v>
      </c>
      <c r="F464" s="1">
        <f t="shared" si="14"/>
        <v>500</v>
      </c>
      <c r="G464" s="1">
        <f t="shared" si="15"/>
        <v>2000</v>
      </c>
    </row>
    <row r="465" spans="1:7" x14ac:dyDescent="0.25">
      <c r="A465" s="1">
        <v>2722</v>
      </c>
      <c r="B465" s="1" t="s">
        <v>195</v>
      </c>
      <c r="C465" s="2">
        <v>44730</v>
      </c>
      <c r="D465" s="1" t="s">
        <v>16</v>
      </c>
      <c r="E465" s="1">
        <v>3</v>
      </c>
      <c r="F465" s="1">
        <f t="shared" si="14"/>
        <v>150</v>
      </c>
      <c r="G465" s="1">
        <f t="shared" si="15"/>
        <v>450</v>
      </c>
    </row>
    <row r="466" spans="1:7" x14ac:dyDescent="0.25">
      <c r="A466" s="1">
        <v>1239</v>
      </c>
      <c r="B466" s="1" t="s">
        <v>114</v>
      </c>
      <c r="C466" s="2">
        <v>44790</v>
      </c>
      <c r="D466" s="1" t="s">
        <v>37</v>
      </c>
      <c r="E466" s="1">
        <v>3</v>
      </c>
      <c r="F466" s="1">
        <f t="shared" si="14"/>
        <v>600</v>
      </c>
      <c r="G466" s="1">
        <f t="shared" si="15"/>
        <v>1800</v>
      </c>
    </row>
    <row r="467" spans="1:7" x14ac:dyDescent="0.25">
      <c r="A467" s="1">
        <v>1451</v>
      </c>
      <c r="B467" s="1" t="s">
        <v>114</v>
      </c>
      <c r="C467" s="2">
        <v>44565</v>
      </c>
      <c r="D467" s="1" t="s">
        <v>542</v>
      </c>
      <c r="E467" s="1">
        <v>5</v>
      </c>
      <c r="F467" s="1">
        <f t="shared" si="14"/>
        <v>400</v>
      </c>
      <c r="G467" s="1">
        <f t="shared" si="15"/>
        <v>2000</v>
      </c>
    </row>
    <row r="468" spans="1:7" x14ac:dyDescent="0.25">
      <c r="A468" s="1">
        <v>1021</v>
      </c>
      <c r="B468" s="1" t="s">
        <v>114</v>
      </c>
      <c r="C468" s="2">
        <v>44900</v>
      </c>
      <c r="D468" s="1" t="s">
        <v>11</v>
      </c>
      <c r="E468" s="1">
        <v>1</v>
      </c>
      <c r="F468" s="1">
        <f t="shared" si="14"/>
        <v>1000</v>
      </c>
      <c r="G468" s="1">
        <f t="shared" si="15"/>
        <v>1000</v>
      </c>
    </row>
    <row r="469" spans="1:7" x14ac:dyDescent="0.25">
      <c r="A469" s="1">
        <v>1086</v>
      </c>
      <c r="B469" s="1" t="s">
        <v>100</v>
      </c>
      <c r="C469" s="2">
        <v>44727</v>
      </c>
      <c r="D469" s="1" t="s">
        <v>11</v>
      </c>
      <c r="E469" s="1">
        <v>5</v>
      </c>
      <c r="F469" s="1">
        <f t="shared" si="14"/>
        <v>1000</v>
      </c>
      <c r="G469" s="1">
        <f t="shared" si="15"/>
        <v>5000</v>
      </c>
    </row>
    <row r="470" spans="1:7" x14ac:dyDescent="0.25">
      <c r="A470" s="1">
        <v>2752</v>
      </c>
      <c r="B470" s="1" t="s">
        <v>100</v>
      </c>
      <c r="C470" s="2">
        <v>44866</v>
      </c>
      <c r="D470" s="1" t="s">
        <v>16</v>
      </c>
      <c r="E470" s="1">
        <v>3</v>
      </c>
      <c r="F470" s="1">
        <f t="shared" si="14"/>
        <v>150</v>
      </c>
      <c r="G470" s="1">
        <f t="shared" si="15"/>
        <v>450</v>
      </c>
    </row>
    <row r="471" spans="1:7" x14ac:dyDescent="0.25">
      <c r="A471" s="1">
        <v>2733</v>
      </c>
      <c r="B471" s="1" t="s">
        <v>100</v>
      </c>
      <c r="C471" s="2">
        <v>44846</v>
      </c>
      <c r="D471" s="1" t="s">
        <v>11</v>
      </c>
      <c r="E471" s="1">
        <v>2</v>
      </c>
      <c r="F471" s="1">
        <f t="shared" si="14"/>
        <v>1000</v>
      </c>
      <c r="G471" s="1">
        <f t="shared" si="15"/>
        <v>2000</v>
      </c>
    </row>
    <row r="472" spans="1:7" x14ac:dyDescent="0.25">
      <c r="A472" s="1">
        <v>1765</v>
      </c>
      <c r="B472" s="1" t="s">
        <v>100</v>
      </c>
      <c r="C472" s="2">
        <v>44623</v>
      </c>
      <c r="D472" s="1" t="s">
        <v>8</v>
      </c>
      <c r="E472" s="1">
        <v>3</v>
      </c>
      <c r="F472" s="1">
        <f t="shared" si="14"/>
        <v>1500</v>
      </c>
      <c r="G472" s="1">
        <f t="shared" si="15"/>
        <v>4500</v>
      </c>
    </row>
    <row r="473" spans="1:7" x14ac:dyDescent="0.25">
      <c r="A473" s="1">
        <v>3344</v>
      </c>
      <c r="B473" s="1" t="s">
        <v>162</v>
      </c>
      <c r="C473" s="2">
        <v>44616</v>
      </c>
      <c r="D473" s="1" t="s">
        <v>14</v>
      </c>
      <c r="E473" s="1">
        <v>3</v>
      </c>
      <c r="F473" s="1">
        <f t="shared" si="14"/>
        <v>500</v>
      </c>
      <c r="G473" s="1">
        <f t="shared" si="15"/>
        <v>1500</v>
      </c>
    </row>
    <row r="474" spans="1:7" x14ac:dyDescent="0.25">
      <c r="A474" s="1">
        <v>1938</v>
      </c>
      <c r="B474" s="1" t="s">
        <v>162</v>
      </c>
      <c r="C474" s="2">
        <v>44672</v>
      </c>
      <c r="D474" s="1" t="s">
        <v>8</v>
      </c>
      <c r="E474" s="1">
        <v>2</v>
      </c>
      <c r="F474" s="1">
        <f t="shared" si="14"/>
        <v>1500</v>
      </c>
      <c r="G474" s="1">
        <f t="shared" si="15"/>
        <v>3000</v>
      </c>
    </row>
    <row r="475" spans="1:7" x14ac:dyDescent="0.25">
      <c r="A475" s="1">
        <v>2905</v>
      </c>
      <c r="B475" s="1" t="s">
        <v>162</v>
      </c>
      <c r="C475" s="2">
        <v>44689</v>
      </c>
      <c r="D475" s="1" t="s">
        <v>14</v>
      </c>
      <c r="E475" s="1">
        <v>2</v>
      </c>
      <c r="F475" s="1">
        <f t="shared" si="14"/>
        <v>500</v>
      </c>
      <c r="G475" s="1">
        <f t="shared" si="15"/>
        <v>1000</v>
      </c>
    </row>
    <row r="476" spans="1:7" x14ac:dyDescent="0.25">
      <c r="A476" s="1">
        <v>1823</v>
      </c>
      <c r="B476" s="1" t="s">
        <v>162</v>
      </c>
      <c r="C476" s="2">
        <v>44782</v>
      </c>
      <c r="D476" s="1" t="s">
        <v>542</v>
      </c>
      <c r="E476" s="1">
        <v>2</v>
      </c>
      <c r="F476" s="1">
        <f t="shared" si="14"/>
        <v>400</v>
      </c>
      <c r="G476" s="1">
        <f t="shared" si="15"/>
        <v>800</v>
      </c>
    </row>
    <row r="477" spans="1:7" x14ac:dyDescent="0.25">
      <c r="A477" s="1">
        <v>1111</v>
      </c>
      <c r="B477" s="1" t="s">
        <v>162</v>
      </c>
      <c r="C477" s="2">
        <v>44775</v>
      </c>
      <c r="D477" s="1" t="s">
        <v>16</v>
      </c>
      <c r="E477" s="1">
        <v>5</v>
      </c>
      <c r="F477" s="1">
        <f t="shared" si="14"/>
        <v>150</v>
      </c>
      <c r="G477" s="1">
        <f t="shared" si="15"/>
        <v>750</v>
      </c>
    </row>
    <row r="478" spans="1:7" x14ac:dyDescent="0.25">
      <c r="A478" s="1">
        <v>3000</v>
      </c>
      <c r="B478" s="1" t="s">
        <v>162</v>
      </c>
      <c r="C478" s="2">
        <v>44605</v>
      </c>
      <c r="D478" s="1" t="s">
        <v>8</v>
      </c>
      <c r="E478" s="1">
        <v>3</v>
      </c>
      <c r="F478" s="1">
        <f t="shared" si="14"/>
        <v>1500</v>
      </c>
      <c r="G478" s="1">
        <f t="shared" si="15"/>
        <v>4500</v>
      </c>
    </row>
    <row r="479" spans="1:7" x14ac:dyDescent="0.25">
      <c r="A479" s="1">
        <v>2901</v>
      </c>
      <c r="B479" s="1" t="s">
        <v>162</v>
      </c>
      <c r="C479" s="2">
        <v>44814</v>
      </c>
      <c r="D479" s="1" t="s">
        <v>11</v>
      </c>
      <c r="E479" s="1">
        <v>4</v>
      </c>
      <c r="F479" s="1">
        <f t="shared" si="14"/>
        <v>1000</v>
      </c>
      <c r="G479" s="1">
        <f t="shared" si="15"/>
        <v>4000</v>
      </c>
    </row>
    <row r="480" spans="1:7" x14ac:dyDescent="0.25">
      <c r="A480" s="1">
        <v>3380</v>
      </c>
      <c r="B480" s="1" t="s">
        <v>162</v>
      </c>
      <c r="C480" s="2">
        <v>44800</v>
      </c>
      <c r="D480" s="1" t="s">
        <v>16</v>
      </c>
      <c r="E480" s="1">
        <v>4</v>
      </c>
      <c r="F480" s="1">
        <f t="shared" si="14"/>
        <v>150</v>
      </c>
      <c r="G480" s="1">
        <f t="shared" si="15"/>
        <v>600</v>
      </c>
    </row>
    <row r="481" spans="1:7" x14ac:dyDescent="0.25">
      <c r="A481" s="1">
        <v>3110</v>
      </c>
      <c r="B481" s="1" t="s">
        <v>20</v>
      </c>
      <c r="C481" s="2">
        <v>44589</v>
      </c>
      <c r="D481" s="1" t="s">
        <v>14</v>
      </c>
      <c r="E481" s="1">
        <v>2</v>
      </c>
      <c r="F481" s="1">
        <f t="shared" si="14"/>
        <v>500</v>
      </c>
      <c r="G481" s="1">
        <f t="shared" si="15"/>
        <v>1000</v>
      </c>
    </row>
    <row r="482" spans="1:7" x14ac:dyDescent="0.25">
      <c r="A482" s="1">
        <v>1016</v>
      </c>
      <c r="B482" s="1" t="s">
        <v>20</v>
      </c>
      <c r="C482" s="2">
        <v>44566</v>
      </c>
      <c r="D482" s="1" t="s">
        <v>8</v>
      </c>
      <c r="E482" s="1">
        <v>1</v>
      </c>
      <c r="F482" s="1">
        <f t="shared" si="14"/>
        <v>1500</v>
      </c>
      <c r="G482" s="1">
        <f t="shared" si="15"/>
        <v>1500</v>
      </c>
    </row>
    <row r="483" spans="1:7" x14ac:dyDescent="0.25">
      <c r="A483" s="1">
        <v>1522</v>
      </c>
      <c r="B483" s="1" t="s">
        <v>20</v>
      </c>
      <c r="C483" s="2">
        <v>44700</v>
      </c>
      <c r="D483" s="1" t="s">
        <v>37</v>
      </c>
      <c r="E483" s="1">
        <v>4</v>
      </c>
      <c r="F483" s="1">
        <f t="shared" si="14"/>
        <v>600</v>
      </c>
      <c r="G483" s="1">
        <f t="shared" si="15"/>
        <v>2400</v>
      </c>
    </row>
    <row r="484" spans="1:7" x14ac:dyDescent="0.25">
      <c r="A484" s="1">
        <v>2269</v>
      </c>
      <c r="B484" s="1" t="s">
        <v>20</v>
      </c>
      <c r="C484" s="2">
        <v>44889</v>
      </c>
      <c r="D484" s="1" t="s">
        <v>11</v>
      </c>
      <c r="E484" s="1">
        <v>5</v>
      </c>
      <c r="F484" s="1">
        <f t="shared" si="14"/>
        <v>1000</v>
      </c>
      <c r="G484" s="1">
        <f t="shared" si="15"/>
        <v>5000</v>
      </c>
    </row>
    <row r="485" spans="1:7" x14ac:dyDescent="0.25">
      <c r="A485" s="1">
        <v>2450</v>
      </c>
      <c r="B485" s="1" t="s">
        <v>20</v>
      </c>
      <c r="C485" s="2">
        <v>44570</v>
      </c>
      <c r="D485" s="1" t="s">
        <v>11</v>
      </c>
      <c r="E485" s="1">
        <v>3</v>
      </c>
      <c r="F485" s="1">
        <f t="shared" si="14"/>
        <v>1000</v>
      </c>
      <c r="G485" s="1">
        <f t="shared" si="15"/>
        <v>3000</v>
      </c>
    </row>
    <row r="486" spans="1:7" x14ac:dyDescent="0.25">
      <c r="A486" s="1">
        <v>3256</v>
      </c>
      <c r="B486" s="1" t="s">
        <v>20</v>
      </c>
      <c r="C486" s="2">
        <v>44873</v>
      </c>
      <c r="D486" s="1" t="s">
        <v>11</v>
      </c>
      <c r="E486" s="1">
        <v>3</v>
      </c>
      <c r="F486" s="1">
        <f t="shared" si="14"/>
        <v>1000</v>
      </c>
      <c r="G486" s="1">
        <f t="shared" si="15"/>
        <v>3000</v>
      </c>
    </row>
    <row r="487" spans="1:7" x14ac:dyDescent="0.25">
      <c r="A487" s="1">
        <v>1978</v>
      </c>
      <c r="B487" s="1" t="s">
        <v>20</v>
      </c>
      <c r="C487" s="2">
        <v>44625</v>
      </c>
      <c r="D487" s="1" t="s">
        <v>11</v>
      </c>
      <c r="E487" s="1">
        <v>1</v>
      </c>
      <c r="F487" s="1">
        <f t="shared" si="14"/>
        <v>1000</v>
      </c>
      <c r="G487" s="1">
        <f t="shared" si="15"/>
        <v>1000</v>
      </c>
    </row>
    <row r="488" spans="1:7" x14ac:dyDescent="0.25">
      <c r="A488" s="1">
        <v>1063</v>
      </c>
      <c r="B488" s="1" t="s">
        <v>20</v>
      </c>
      <c r="C488" s="2">
        <v>44684</v>
      </c>
      <c r="D488" s="1" t="s">
        <v>542</v>
      </c>
      <c r="E488" s="1">
        <v>2</v>
      </c>
      <c r="F488" s="1">
        <f t="shared" si="14"/>
        <v>400</v>
      </c>
      <c r="G488" s="1">
        <f t="shared" si="15"/>
        <v>800</v>
      </c>
    </row>
    <row r="489" spans="1:7" x14ac:dyDescent="0.25">
      <c r="A489" s="1">
        <v>1793</v>
      </c>
      <c r="B489" s="1" t="s">
        <v>181</v>
      </c>
      <c r="C489" s="2">
        <v>44789</v>
      </c>
      <c r="D489" s="1" t="s">
        <v>542</v>
      </c>
      <c r="E489" s="1">
        <v>4</v>
      </c>
      <c r="F489" s="1">
        <f t="shared" si="14"/>
        <v>400</v>
      </c>
      <c r="G489" s="1">
        <f t="shared" si="15"/>
        <v>1600</v>
      </c>
    </row>
    <row r="490" spans="1:7" x14ac:dyDescent="0.25">
      <c r="A490" s="1">
        <v>2510</v>
      </c>
      <c r="B490" s="1" t="s">
        <v>181</v>
      </c>
      <c r="C490" s="2">
        <v>44901</v>
      </c>
      <c r="D490" s="1" t="s">
        <v>11</v>
      </c>
      <c r="E490" s="1">
        <v>2</v>
      </c>
      <c r="F490" s="1">
        <f t="shared" si="14"/>
        <v>1000</v>
      </c>
      <c r="G490" s="1">
        <f t="shared" si="15"/>
        <v>2000</v>
      </c>
    </row>
    <row r="491" spans="1:7" x14ac:dyDescent="0.25">
      <c r="A491" s="1">
        <v>2983</v>
      </c>
      <c r="B491" s="1" t="s">
        <v>181</v>
      </c>
      <c r="C491" s="2">
        <v>44749</v>
      </c>
      <c r="D491" s="1" t="s">
        <v>542</v>
      </c>
      <c r="E491" s="1">
        <v>3</v>
      </c>
      <c r="F491" s="1">
        <f t="shared" si="14"/>
        <v>400</v>
      </c>
      <c r="G491" s="1">
        <f t="shared" si="15"/>
        <v>1200</v>
      </c>
    </row>
    <row r="492" spans="1:7" x14ac:dyDescent="0.25">
      <c r="A492" s="1">
        <v>1535</v>
      </c>
      <c r="B492" s="1" t="s">
        <v>181</v>
      </c>
      <c r="C492" s="2">
        <v>44912</v>
      </c>
      <c r="D492" s="1" t="s">
        <v>14</v>
      </c>
      <c r="E492" s="1">
        <v>4</v>
      </c>
      <c r="F492" s="1">
        <f t="shared" si="14"/>
        <v>500</v>
      </c>
      <c r="G492" s="1">
        <f t="shared" si="15"/>
        <v>2000</v>
      </c>
    </row>
    <row r="493" spans="1:7" x14ac:dyDescent="0.25">
      <c r="A493" s="1">
        <v>3480</v>
      </c>
      <c r="B493" s="1" t="s">
        <v>181</v>
      </c>
      <c r="C493" s="2">
        <v>44911</v>
      </c>
      <c r="D493" s="1" t="s">
        <v>542</v>
      </c>
      <c r="E493" s="1">
        <v>2</v>
      </c>
      <c r="F493" s="1">
        <f t="shared" si="14"/>
        <v>400</v>
      </c>
      <c r="G493" s="1">
        <f t="shared" si="15"/>
        <v>800</v>
      </c>
    </row>
    <row r="494" spans="1:7" x14ac:dyDescent="0.25">
      <c r="A494" s="1">
        <v>2972</v>
      </c>
      <c r="B494" s="1" t="s">
        <v>187</v>
      </c>
      <c r="C494" s="2">
        <v>44855</v>
      </c>
      <c r="D494" s="1" t="s">
        <v>11</v>
      </c>
      <c r="E494" s="1">
        <v>5</v>
      </c>
      <c r="F494" s="1">
        <f t="shared" si="14"/>
        <v>1000</v>
      </c>
      <c r="G494" s="1">
        <f t="shared" si="15"/>
        <v>5000</v>
      </c>
    </row>
    <row r="495" spans="1:7" x14ac:dyDescent="0.25">
      <c r="A495" s="1">
        <v>1809</v>
      </c>
      <c r="B495" s="1" t="s">
        <v>187</v>
      </c>
      <c r="C495" s="2">
        <v>44873</v>
      </c>
      <c r="D495" s="1" t="s">
        <v>14</v>
      </c>
      <c r="E495" s="1">
        <v>4</v>
      </c>
      <c r="F495" s="1">
        <f t="shared" si="14"/>
        <v>500</v>
      </c>
      <c r="G495" s="1">
        <f t="shared" si="15"/>
        <v>2000</v>
      </c>
    </row>
    <row r="496" spans="1:7" x14ac:dyDescent="0.25">
      <c r="A496" s="1">
        <v>2051</v>
      </c>
      <c r="B496" s="1" t="s">
        <v>187</v>
      </c>
      <c r="C496" s="2">
        <v>44850</v>
      </c>
      <c r="D496" s="1" t="s">
        <v>11</v>
      </c>
      <c r="E496" s="1">
        <v>1</v>
      </c>
      <c r="F496" s="1">
        <f t="shared" si="14"/>
        <v>1000</v>
      </c>
      <c r="G496" s="1">
        <f t="shared" si="15"/>
        <v>1000</v>
      </c>
    </row>
    <row r="497" spans="1:7" x14ac:dyDescent="0.25">
      <c r="A497" s="1">
        <v>1649</v>
      </c>
      <c r="B497" s="1" t="s">
        <v>187</v>
      </c>
      <c r="C497" s="2">
        <v>44580</v>
      </c>
      <c r="D497" s="1" t="s">
        <v>8</v>
      </c>
      <c r="E497" s="1">
        <v>1</v>
      </c>
      <c r="F497" s="1">
        <f t="shared" si="14"/>
        <v>1500</v>
      </c>
      <c r="G497" s="1">
        <f t="shared" si="15"/>
        <v>1500</v>
      </c>
    </row>
    <row r="498" spans="1:7" x14ac:dyDescent="0.25">
      <c r="A498" s="1">
        <v>2695</v>
      </c>
      <c r="B498" s="1" t="s">
        <v>187</v>
      </c>
      <c r="C498" s="2">
        <v>44742</v>
      </c>
      <c r="D498" s="1" t="s">
        <v>542</v>
      </c>
      <c r="E498" s="1">
        <v>1</v>
      </c>
      <c r="F498" s="1">
        <f t="shared" si="14"/>
        <v>400</v>
      </c>
      <c r="G498" s="1">
        <f t="shared" si="15"/>
        <v>400</v>
      </c>
    </row>
    <row r="499" spans="1:7" x14ac:dyDescent="0.25">
      <c r="A499" s="1">
        <v>1514</v>
      </c>
      <c r="B499" s="1" t="s">
        <v>353</v>
      </c>
      <c r="C499" s="2">
        <v>44730</v>
      </c>
      <c r="D499" s="1" t="s">
        <v>14</v>
      </c>
      <c r="E499" s="1">
        <v>4</v>
      </c>
      <c r="F499" s="1">
        <f t="shared" si="14"/>
        <v>500</v>
      </c>
      <c r="G499" s="1">
        <f t="shared" si="15"/>
        <v>2000</v>
      </c>
    </row>
    <row r="500" spans="1:7" x14ac:dyDescent="0.25">
      <c r="A500" s="1">
        <v>1371</v>
      </c>
      <c r="B500" s="1" t="s">
        <v>353</v>
      </c>
      <c r="C500" s="2">
        <v>44825</v>
      </c>
      <c r="D500" s="1" t="s">
        <v>8</v>
      </c>
      <c r="E500" s="1">
        <v>2</v>
      </c>
      <c r="F500" s="1">
        <f t="shared" si="14"/>
        <v>1500</v>
      </c>
      <c r="G500" s="1">
        <f t="shared" si="15"/>
        <v>3000</v>
      </c>
    </row>
    <row r="501" spans="1:7" x14ac:dyDescent="0.25">
      <c r="A501" s="1">
        <v>1988</v>
      </c>
      <c r="B501" s="1" t="s">
        <v>353</v>
      </c>
      <c r="C501" s="2">
        <v>44584</v>
      </c>
      <c r="D501" s="1" t="s">
        <v>14</v>
      </c>
      <c r="E501" s="1">
        <v>3</v>
      </c>
      <c r="F501" s="1">
        <f t="shared" si="14"/>
        <v>500</v>
      </c>
      <c r="G501" s="1">
        <f t="shared" si="15"/>
        <v>1500</v>
      </c>
    </row>
    <row r="502" spans="1:7" x14ac:dyDescent="0.25">
      <c r="A502" s="1">
        <v>1352</v>
      </c>
      <c r="B502" s="1" t="s">
        <v>353</v>
      </c>
      <c r="C502" s="2">
        <v>44657</v>
      </c>
      <c r="D502" s="1" t="s">
        <v>16</v>
      </c>
      <c r="E502" s="1">
        <v>2</v>
      </c>
      <c r="F502" s="1">
        <f t="shared" si="14"/>
        <v>150</v>
      </c>
      <c r="G502" s="1">
        <f t="shared" si="15"/>
        <v>300</v>
      </c>
    </row>
    <row r="503" spans="1:7" x14ac:dyDescent="0.25">
      <c r="A503" s="1">
        <v>1075</v>
      </c>
      <c r="B503" s="1" t="s">
        <v>353</v>
      </c>
      <c r="C503" s="2">
        <v>44793</v>
      </c>
      <c r="D503" s="1" t="s">
        <v>37</v>
      </c>
      <c r="E503" s="1">
        <v>1</v>
      </c>
      <c r="F503" s="1">
        <f t="shared" si="14"/>
        <v>600</v>
      </c>
      <c r="G503" s="1">
        <f t="shared" si="15"/>
        <v>600</v>
      </c>
    </row>
    <row r="504" spans="1:7" x14ac:dyDescent="0.25">
      <c r="A504" s="1">
        <v>3128</v>
      </c>
      <c r="B504" s="1" t="s">
        <v>353</v>
      </c>
      <c r="C504" s="2">
        <v>44647</v>
      </c>
      <c r="D504" s="1" t="s">
        <v>8</v>
      </c>
      <c r="E504" s="1">
        <v>5</v>
      </c>
      <c r="F504" s="1">
        <f t="shared" si="14"/>
        <v>1500</v>
      </c>
      <c r="G504" s="1">
        <f t="shared" si="15"/>
        <v>7500</v>
      </c>
    </row>
    <row r="505" spans="1:7" x14ac:dyDescent="0.25">
      <c r="A505" s="1">
        <v>1124</v>
      </c>
      <c r="B505" s="1" t="s">
        <v>107</v>
      </c>
      <c r="C505" s="2">
        <v>44655</v>
      </c>
      <c r="D505" s="1" t="s">
        <v>14</v>
      </c>
      <c r="E505" s="1">
        <v>3</v>
      </c>
      <c r="F505" s="1">
        <f t="shared" si="14"/>
        <v>500</v>
      </c>
      <c r="G505" s="1">
        <f t="shared" si="15"/>
        <v>1500</v>
      </c>
    </row>
    <row r="506" spans="1:7" x14ac:dyDescent="0.25">
      <c r="A506" s="1">
        <v>2440</v>
      </c>
      <c r="B506" s="1" t="s">
        <v>107</v>
      </c>
      <c r="C506" s="2">
        <v>44843</v>
      </c>
      <c r="D506" s="1" t="s">
        <v>542</v>
      </c>
      <c r="E506" s="1">
        <v>5</v>
      </c>
      <c r="F506" s="1">
        <f t="shared" si="14"/>
        <v>400</v>
      </c>
      <c r="G506" s="1">
        <f t="shared" si="15"/>
        <v>2000</v>
      </c>
    </row>
    <row r="507" spans="1:7" x14ac:dyDescent="0.25">
      <c r="A507" s="1">
        <v>2702</v>
      </c>
      <c r="B507" s="1" t="s">
        <v>107</v>
      </c>
      <c r="C507" s="2">
        <v>44726</v>
      </c>
      <c r="D507" s="1" t="s">
        <v>8</v>
      </c>
      <c r="E507" s="1">
        <v>2</v>
      </c>
      <c r="F507" s="1">
        <f t="shared" si="14"/>
        <v>1500</v>
      </c>
      <c r="G507" s="1">
        <f t="shared" si="15"/>
        <v>3000</v>
      </c>
    </row>
    <row r="508" spans="1:7" x14ac:dyDescent="0.25">
      <c r="A508" s="1">
        <v>1196</v>
      </c>
      <c r="B508" s="1" t="s">
        <v>107</v>
      </c>
      <c r="C508" s="2">
        <v>44631</v>
      </c>
      <c r="D508" s="1" t="s">
        <v>542</v>
      </c>
      <c r="E508" s="1">
        <v>5</v>
      </c>
      <c r="F508" s="1">
        <f t="shared" si="14"/>
        <v>400</v>
      </c>
      <c r="G508" s="1">
        <f t="shared" si="15"/>
        <v>2000</v>
      </c>
    </row>
    <row r="509" spans="1:7" x14ac:dyDescent="0.25">
      <c r="A509" s="1">
        <v>1744</v>
      </c>
      <c r="B509" s="1" t="s">
        <v>107</v>
      </c>
      <c r="C509" s="2">
        <v>44645</v>
      </c>
      <c r="D509" s="1" t="s">
        <v>11</v>
      </c>
      <c r="E509" s="1">
        <v>5</v>
      </c>
      <c r="F509" s="1">
        <f t="shared" si="14"/>
        <v>1000</v>
      </c>
      <c r="G509" s="1">
        <f t="shared" si="15"/>
        <v>5000</v>
      </c>
    </row>
    <row r="510" spans="1:7" x14ac:dyDescent="0.25">
      <c r="A510" s="1">
        <v>2230</v>
      </c>
      <c r="B510" s="1" t="s">
        <v>107</v>
      </c>
      <c r="C510" s="2">
        <v>44898</v>
      </c>
      <c r="D510" s="1" t="s">
        <v>14</v>
      </c>
      <c r="E510" s="1">
        <v>5</v>
      </c>
      <c r="F510" s="1">
        <f t="shared" si="14"/>
        <v>500</v>
      </c>
      <c r="G510" s="1">
        <f t="shared" si="15"/>
        <v>2500</v>
      </c>
    </row>
    <row r="511" spans="1:7" x14ac:dyDescent="0.25">
      <c r="A511" s="1">
        <v>3219</v>
      </c>
      <c r="B511" s="1" t="s">
        <v>107</v>
      </c>
      <c r="C511" s="2">
        <v>44770</v>
      </c>
      <c r="D511" s="1" t="s">
        <v>37</v>
      </c>
      <c r="E511" s="1">
        <v>4</v>
      </c>
      <c r="F511" s="1">
        <f t="shared" si="14"/>
        <v>600</v>
      </c>
      <c r="G511" s="1">
        <f t="shared" si="15"/>
        <v>2400</v>
      </c>
    </row>
    <row r="512" spans="1:7" x14ac:dyDescent="0.25">
      <c r="A512" s="1">
        <v>2183</v>
      </c>
      <c r="B512" s="1" t="s">
        <v>44</v>
      </c>
      <c r="C512" s="2">
        <v>44756</v>
      </c>
      <c r="D512" s="1" t="s">
        <v>11</v>
      </c>
      <c r="E512" s="1">
        <v>1</v>
      </c>
      <c r="F512" s="1">
        <f t="shared" si="14"/>
        <v>1000</v>
      </c>
      <c r="G512" s="1">
        <f t="shared" si="15"/>
        <v>1000</v>
      </c>
    </row>
    <row r="513" spans="1:7" x14ac:dyDescent="0.25">
      <c r="A513" s="1">
        <v>2372</v>
      </c>
      <c r="B513" s="1" t="s">
        <v>44</v>
      </c>
      <c r="C513" s="2">
        <v>44573</v>
      </c>
      <c r="D513" s="1" t="s">
        <v>16</v>
      </c>
      <c r="E513" s="1">
        <v>1</v>
      </c>
      <c r="F513" s="1">
        <f t="shared" si="14"/>
        <v>150</v>
      </c>
      <c r="G513" s="1">
        <f t="shared" si="15"/>
        <v>150</v>
      </c>
    </row>
    <row r="514" spans="1:7" x14ac:dyDescent="0.25">
      <c r="A514" s="1">
        <v>2430</v>
      </c>
      <c r="B514" s="1" t="s">
        <v>44</v>
      </c>
      <c r="C514" s="2">
        <v>44895</v>
      </c>
      <c r="D514" s="1" t="s">
        <v>8</v>
      </c>
      <c r="E514" s="1">
        <v>5</v>
      </c>
      <c r="F514" s="1">
        <f t="shared" ref="F514:F577" si="16">IF(D514="Computer", 1500, IF(D514="Mobile", 600,  IF(D514= "Camera", 500, IF(D514 = "Headphones", 150, IF(D514 = "Laptop", 1000, 400)))))</f>
        <v>1500</v>
      </c>
      <c r="G514" s="1">
        <f t="shared" ref="G514:G577" si="17">F514*E514</f>
        <v>7500</v>
      </c>
    </row>
    <row r="515" spans="1:7" x14ac:dyDescent="0.25">
      <c r="A515" s="1">
        <v>1501</v>
      </c>
      <c r="B515" s="1" t="s">
        <v>44</v>
      </c>
      <c r="C515" s="2">
        <v>44789</v>
      </c>
      <c r="D515" s="1" t="s">
        <v>16</v>
      </c>
      <c r="E515" s="1">
        <v>4</v>
      </c>
      <c r="F515" s="1">
        <f t="shared" si="16"/>
        <v>150</v>
      </c>
      <c r="G515" s="1">
        <f t="shared" si="17"/>
        <v>600</v>
      </c>
    </row>
    <row r="516" spans="1:7" x14ac:dyDescent="0.25">
      <c r="A516" s="1">
        <v>2466</v>
      </c>
      <c r="B516" s="1" t="s">
        <v>44</v>
      </c>
      <c r="C516" s="2">
        <v>44667</v>
      </c>
      <c r="D516" s="1" t="s">
        <v>16</v>
      </c>
      <c r="E516" s="1">
        <v>5</v>
      </c>
      <c r="F516" s="1">
        <f t="shared" si="16"/>
        <v>150</v>
      </c>
      <c r="G516" s="1">
        <f t="shared" si="17"/>
        <v>750</v>
      </c>
    </row>
    <row r="517" spans="1:7" x14ac:dyDescent="0.25">
      <c r="A517" s="1">
        <v>3097</v>
      </c>
      <c r="B517" s="1" t="s">
        <v>44</v>
      </c>
      <c r="C517" s="2">
        <v>44826</v>
      </c>
      <c r="D517" s="1" t="s">
        <v>8</v>
      </c>
      <c r="E517" s="1">
        <v>2</v>
      </c>
      <c r="F517" s="1">
        <f t="shared" si="16"/>
        <v>1500</v>
      </c>
      <c r="G517" s="1">
        <f t="shared" si="17"/>
        <v>3000</v>
      </c>
    </row>
    <row r="518" spans="1:7" x14ac:dyDescent="0.25">
      <c r="A518" s="1">
        <v>2867</v>
      </c>
      <c r="B518" s="1" t="s">
        <v>179</v>
      </c>
      <c r="C518" s="2">
        <v>44836</v>
      </c>
      <c r="D518" s="1" t="s">
        <v>8</v>
      </c>
      <c r="E518" s="1">
        <v>4</v>
      </c>
      <c r="F518" s="1">
        <f t="shared" si="16"/>
        <v>1500</v>
      </c>
      <c r="G518" s="1">
        <f t="shared" si="17"/>
        <v>6000</v>
      </c>
    </row>
    <row r="519" spans="1:7" x14ac:dyDescent="0.25">
      <c r="A519" s="1">
        <v>1760</v>
      </c>
      <c r="B519" s="1" t="s">
        <v>179</v>
      </c>
      <c r="C519" s="2">
        <v>44775</v>
      </c>
      <c r="D519" s="1" t="s">
        <v>8</v>
      </c>
      <c r="E519" s="1">
        <v>2</v>
      </c>
      <c r="F519" s="1">
        <f t="shared" si="16"/>
        <v>1500</v>
      </c>
      <c r="G519" s="1">
        <f t="shared" si="17"/>
        <v>3000</v>
      </c>
    </row>
    <row r="520" spans="1:7" x14ac:dyDescent="0.25">
      <c r="A520" s="1">
        <v>2192</v>
      </c>
      <c r="B520" s="1" t="s">
        <v>179</v>
      </c>
      <c r="C520" s="2">
        <v>44859</v>
      </c>
      <c r="D520" s="1" t="s">
        <v>37</v>
      </c>
      <c r="E520" s="1">
        <v>5</v>
      </c>
      <c r="F520" s="1">
        <f t="shared" si="16"/>
        <v>600</v>
      </c>
      <c r="G520" s="1">
        <f t="shared" si="17"/>
        <v>3000</v>
      </c>
    </row>
    <row r="521" spans="1:7" x14ac:dyDescent="0.25">
      <c r="A521" s="1">
        <v>1018</v>
      </c>
      <c r="B521" s="1" t="s">
        <v>179</v>
      </c>
      <c r="C521" s="2">
        <v>44757</v>
      </c>
      <c r="D521" s="1" t="s">
        <v>8</v>
      </c>
      <c r="E521" s="1">
        <v>2</v>
      </c>
      <c r="F521" s="1">
        <f t="shared" si="16"/>
        <v>1500</v>
      </c>
      <c r="G521" s="1">
        <f t="shared" si="17"/>
        <v>3000</v>
      </c>
    </row>
    <row r="522" spans="1:7" x14ac:dyDescent="0.25">
      <c r="A522" s="1">
        <v>1369</v>
      </c>
      <c r="B522" s="1" t="s">
        <v>179</v>
      </c>
      <c r="C522" s="2">
        <v>44685</v>
      </c>
      <c r="D522" s="1" t="s">
        <v>14</v>
      </c>
      <c r="E522" s="1">
        <v>1</v>
      </c>
      <c r="F522" s="1">
        <f t="shared" si="16"/>
        <v>500</v>
      </c>
      <c r="G522" s="1">
        <f t="shared" si="17"/>
        <v>500</v>
      </c>
    </row>
    <row r="523" spans="1:7" x14ac:dyDescent="0.25">
      <c r="A523" s="1">
        <v>1459</v>
      </c>
      <c r="B523" s="1" t="s">
        <v>179</v>
      </c>
      <c r="C523" s="2">
        <v>44682</v>
      </c>
      <c r="D523" s="1" t="s">
        <v>14</v>
      </c>
      <c r="E523" s="1">
        <v>1</v>
      </c>
      <c r="F523" s="1">
        <f t="shared" si="16"/>
        <v>500</v>
      </c>
      <c r="G523" s="1">
        <f t="shared" si="17"/>
        <v>500</v>
      </c>
    </row>
    <row r="524" spans="1:7" x14ac:dyDescent="0.25">
      <c r="A524" s="1">
        <v>2791</v>
      </c>
      <c r="B524" s="1" t="s">
        <v>200</v>
      </c>
      <c r="C524" s="2">
        <v>44767</v>
      </c>
      <c r="D524" s="1" t="s">
        <v>8</v>
      </c>
      <c r="E524" s="1">
        <v>5</v>
      </c>
      <c r="F524" s="1">
        <f t="shared" si="16"/>
        <v>1500</v>
      </c>
      <c r="G524" s="1">
        <f t="shared" si="17"/>
        <v>7500</v>
      </c>
    </row>
    <row r="525" spans="1:7" x14ac:dyDescent="0.25">
      <c r="A525" s="1">
        <v>1789</v>
      </c>
      <c r="B525" s="1" t="s">
        <v>200</v>
      </c>
      <c r="C525" s="2">
        <v>44693</v>
      </c>
      <c r="D525" s="1" t="s">
        <v>8</v>
      </c>
      <c r="E525" s="1">
        <v>4</v>
      </c>
      <c r="F525" s="1">
        <f t="shared" si="16"/>
        <v>1500</v>
      </c>
      <c r="G525" s="1">
        <f t="shared" si="17"/>
        <v>6000</v>
      </c>
    </row>
    <row r="526" spans="1:7" x14ac:dyDescent="0.25">
      <c r="A526" s="1">
        <v>2467</v>
      </c>
      <c r="B526" s="1" t="s">
        <v>200</v>
      </c>
      <c r="C526" s="2">
        <v>44843</v>
      </c>
      <c r="D526" s="1" t="s">
        <v>16</v>
      </c>
      <c r="E526" s="1">
        <v>4</v>
      </c>
      <c r="F526" s="1">
        <f t="shared" si="16"/>
        <v>150</v>
      </c>
      <c r="G526" s="1">
        <f t="shared" si="17"/>
        <v>600</v>
      </c>
    </row>
    <row r="527" spans="1:7" x14ac:dyDescent="0.25">
      <c r="A527" s="1">
        <v>2402</v>
      </c>
      <c r="B527" s="1" t="s">
        <v>200</v>
      </c>
      <c r="C527" s="2">
        <v>44778</v>
      </c>
      <c r="D527" s="1" t="s">
        <v>37</v>
      </c>
      <c r="E527" s="1">
        <v>1</v>
      </c>
      <c r="F527" s="1">
        <f t="shared" si="16"/>
        <v>600</v>
      </c>
      <c r="G527" s="1">
        <f t="shared" si="17"/>
        <v>600</v>
      </c>
    </row>
    <row r="528" spans="1:7" x14ac:dyDescent="0.25">
      <c r="A528" s="1">
        <v>3383</v>
      </c>
      <c r="B528" s="1" t="s">
        <v>200</v>
      </c>
      <c r="C528" s="2">
        <v>44714</v>
      </c>
      <c r="D528" s="1" t="s">
        <v>11</v>
      </c>
      <c r="E528" s="1">
        <v>3</v>
      </c>
      <c r="F528" s="1">
        <f t="shared" si="16"/>
        <v>1000</v>
      </c>
      <c r="G528" s="1">
        <f t="shared" si="17"/>
        <v>3000</v>
      </c>
    </row>
    <row r="529" spans="1:7" x14ac:dyDescent="0.25">
      <c r="A529" s="1">
        <v>1398</v>
      </c>
      <c r="B529" s="1" t="s">
        <v>200</v>
      </c>
      <c r="C529" s="2">
        <v>44914</v>
      </c>
      <c r="D529" s="1" t="s">
        <v>11</v>
      </c>
      <c r="E529" s="1">
        <v>3</v>
      </c>
      <c r="F529" s="1">
        <f t="shared" si="16"/>
        <v>1000</v>
      </c>
      <c r="G529" s="1">
        <f t="shared" si="17"/>
        <v>3000</v>
      </c>
    </row>
    <row r="530" spans="1:7" x14ac:dyDescent="0.25">
      <c r="A530" s="1">
        <v>3157</v>
      </c>
      <c r="B530" s="1" t="s">
        <v>200</v>
      </c>
      <c r="C530" s="2">
        <v>44597</v>
      </c>
      <c r="D530" s="1" t="s">
        <v>8</v>
      </c>
      <c r="E530" s="1">
        <v>1</v>
      </c>
      <c r="F530" s="1">
        <f t="shared" si="16"/>
        <v>1500</v>
      </c>
      <c r="G530" s="1">
        <f t="shared" si="17"/>
        <v>1500</v>
      </c>
    </row>
    <row r="531" spans="1:7" x14ac:dyDescent="0.25">
      <c r="A531" s="1">
        <v>1815</v>
      </c>
      <c r="B531" s="1" t="s">
        <v>200</v>
      </c>
      <c r="C531" s="2">
        <v>44608</v>
      </c>
      <c r="D531" s="1" t="s">
        <v>542</v>
      </c>
      <c r="E531" s="1">
        <v>3</v>
      </c>
      <c r="F531" s="1">
        <f t="shared" si="16"/>
        <v>400</v>
      </c>
      <c r="G531" s="1">
        <f t="shared" si="17"/>
        <v>1200</v>
      </c>
    </row>
    <row r="532" spans="1:7" x14ac:dyDescent="0.25">
      <c r="A532" s="1">
        <v>2653</v>
      </c>
      <c r="B532" s="1" t="s">
        <v>200</v>
      </c>
      <c r="C532" s="2">
        <v>44811</v>
      </c>
      <c r="D532" s="1" t="s">
        <v>11</v>
      </c>
      <c r="E532" s="1">
        <v>5</v>
      </c>
      <c r="F532" s="1">
        <f t="shared" si="16"/>
        <v>1000</v>
      </c>
      <c r="G532" s="1">
        <f t="shared" si="17"/>
        <v>5000</v>
      </c>
    </row>
    <row r="533" spans="1:7" x14ac:dyDescent="0.25">
      <c r="A533" s="1">
        <v>2586</v>
      </c>
      <c r="B533" s="1" t="s">
        <v>40</v>
      </c>
      <c r="C533" s="2">
        <v>44810</v>
      </c>
      <c r="D533" s="1" t="s">
        <v>16</v>
      </c>
      <c r="E533" s="1">
        <v>4</v>
      </c>
      <c r="F533" s="1">
        <f t="shared" si="16"/>
        <v>150</v>
      </c>
      <c r="G533" s="1">
        <f t="shared" si="17"/>
        <v>600</v>
      </c>
    </row>
    <row r="534" spans="1:7" x14ac:dyDescent="0.25">
      <c r="A534" s="1">
        <v>1844</v>
      </c>
      <c r="B534" s="1" t="s">
        <v>40</v>
      </c>
      <c r="C534" s="2">
        <v>44574</v>
      </c>
      <c r="D534" s="1" t="s">
        <v>14</v>
      </c>
      <c r="E534" s="1">
        <v>4</v>
      </c>
      <c r="F534" s="1">
        <f t="shared" si="16"/>
        <v>500</v>
      </c>
      <c r="G534" s="1">
        <f t="shared" si="17"/>
        <v>2000</v>
      </c>
    </row>
    <row r="535" spans="1:7" x14ac:dyDescent="0.25">
      <c r="A535" s="1">
        <v>3123</v>
      </c>
      <c r="B535" s="1" t="s">
        <v>40</v>
      </c>
      <c r="C535" s="2">
        <v>44765</v>
      </c>
      <c r="D535" s="1" t="s">
        <v>542</v>
      </c>
      <c r="E535" s="1">
        <v>1</v>
      </c>
      <c r="F535" s="1">
        <f t="shared" si="16"/>
        <v>400</v>
      </c>
      <c r="G535" s="1">
        <f t="shared" si="17"/>
        <v>400</v>
      </c>
    </row>
    <row r="536" spans="1:7" x14ac:dyDescent="0.25">
      <c r="A536" s="1">
        <v>1443</v>
      </c>
      <c r="B536" s="1" t="s">
        <v>40</v>
      </c>
      <c r="C536" s="2">
        <v>44712</v>
      </c>
      <c r="D536" s="1" t="s">
        <v>542</v>
      </c>
      <c r="E536" s="1">
        <v>4</v>
      </c>
      <c r="F536" s="1">
        <f t="shared" si="16"/>
        <v>400</v>
      </c>
      <c r="G536" s="1">
        <f t="shared" si="17"/>
        <v>1600</v>
      </c>
    </row>
    <row r="537" spans="1:7" x14ac:dyDescent="0.25">
      <c r="A537" s="1">
        <v>1848</v>
      </c>
      <c r="B537" s="1" t="s">
        <v>40</v>
      </c>
      <c r="C537" s="2">
        <v>44740</v>
      </c>
      <c r="D537" s="1" t="s">
        <v>8</v>
      </c>
      <c r="E537" s="1">
        <v>4</v>
      </c>
      <c r="F537" s="1">
        <f t="shared" si="16"/>
        <v>1500</v>
      </c>
      <c r="G537" s="1">
        <f t="shared" si="17"/>
        <v>6000</v>
      </c>
    </row>
    <row r="538" spans="1:7" x14ac:dyDescent="0.25">
      <c r="A538" s="1">
        <v>2578</v>
      </c>
      <c r="B538" s="1" t="s">
        <v>40</v>
      </c>
      <c r="C538" s="2">
        <v>44685</v>
      </c>
      <c r="D538" s="1" t="s">
        <v>11</v>
      </c>
      <c r="E538" s="1">
        <v>2</v>
      </c>
      <c r="F538" s="1">
        <f t="shared" si="16"/>
        <v>1000</v>
      </c>
      <c r="G538" s="1">
        <f t="shared" si="17"/>
        <v>2000</v>
      </c>
    </row>
    <row r="539" spans="1:7" x14ac:dyDescent="0.25">
      <c r="A539" s="1">
        <v>1274</v>
      </c>
      <c r="B539" s="1" t="s">
        <v>201</v>
      </c>
      <c r="C539" s="2">
        <v>44624</v>
      </c>
      <c r="D539" s="1" t="s">
        <v>11</v>
      </c>
      <c r="E539" s="1">
        <v>4</v>
      </c>
      <c r="F539" s="1">
        <f t="shared" si="16"/>
        <v>1000</v>
      </c>
      <c r="G539" s="1">
        <f t="shared" si="17"/>
        <v>4000</v>
      </c>
    </row>
    <row r="540" spans="1:7" x14ac:dyDescent="0.25">
      <c r="A540" s="1">
        <v>3196</v>
      </c>
      <c r="B540" s="1" t="s">
        <v>201</v>
      </c>
      <c r="C540" s="2">
        <v>44577</v>
      </c>
      <c r="D540" s="1" t="s">
        <v>8</v>
      </c>
      <c r="E540" s="1">
        <v>3</v>
      </c>
      <c r="F540" s="1">
        <f t="shared" si="16"/>
        <v>1500</v>
      </c>
      <c r="G540" s="1">
        <f t="shared" si="17"/>
        <v>4500</v>
      </c>
    </row>
    <row r="541" spans="1:7" x14ac:dyDescent="0.25">
      <c r="A541" s="1">
        <v>1036</v>
      </c>
      <c r="B541" s="1" t="s">
        <v>201</v>
      </c>
      <c r="C541" s="2">
        <v>44722</v>
      </c>
      <c r="D541" s="1" t="s">
        <v>14</v>
      </c>
      <c r="E541" s="1">
        <v>3</v>
      </c>
      <c r="F541" s="1">
        <f t="shared" si="16"/>
        <v>500</v>
      </c>
      <c r="G541" s="1">
        <f t="shared" si="17"/>
        <v>1500</v>
      </c>
    </row>
    <row r="542" spans="1:7" x14ac:dyDescent="0.25">
      <c r="A542" s="1">
        <v>1356</v>
      </c>
      <c r="B542" s="1" t="s">
        <v>201</v>
      </c>
      <c r="C542" s="2">
        <v>44903</v>
      </c>
      <c r="D542" s="1" t="s">
        <v>542</v>
      </c>
      <c r="E542" s="1">
        <v>2</v>
      </c>
      <c r="F542" s="1">
        <f t="shared" si="16"/>
        <v>400</v>
      </c>
      <c r="G542" s="1">
        <f t="shared" si="17"/>
        <v>800</v>
      </c>
    </row>
    <row r="543" spans="1:7" x14ac:dyDescent="0.25">
      <c r="A543" s="1">
        <v>3001</v>
      </c>
      <c r="B543" s="1" t="s">
        <v>201</v>
      </c>
      <c r="C543" s="2">
        <v>44762</v>
      </c>
      <c r="D543" s="1" t="s">
        <v>542</v>
      </c>
      <c r="E543" s="1">
        <v>4</v>
      </c>
      <c r="F543" s="1">
        <f t="shared" si="16"/>
        <v>400</v>
      </c>
      <c r="G543" s="1">
        <f t="shared" si="17"/>
        <v>1600</v>
      </c>
    </row>
    <row r="544" spans="1:7" x14ac:dyDescent="0.25">
      <c r="A544" s="1">
        <v>1968</v>
      </c>
      <c r="B544" s="1" t="s">
        <v>201</v>
      </c>
      <c r="C544" s="2">
        <v>44573</v>
      </c>
      <c r="D544" s="1" t="s">
        <v>37</v>
      </c>
      <c r="E544" s="1">
        <v>1</v>
      </c>
      <c r="F544" s="1">
        <f t="shared" si="16"/>
        <v>600</v>
      </c>
      <c r="G544" s="1">
        <f t="shared" si="17"/>
        <v>600</v>
      </c>
    </row>
    <row r="545" spans="1:9" x14ac:dyDescent="0.25">
      <c r="A545" s="1">
        <v>1766</v>
      </c>
      <c r="B545" s="1" t="s">
        <v>85</v>
      </c>
      <c r="C545" s="2">
        <v>44676</v>
      </c>
      <c r="D545" s="1" t="s">
        <v>37</v>
      </c>
      <c r="E545" s="1">
        <v>1</v>
      </c>
      <c r="F545" s="1">
        <f t="shared" si="16"/>
        <v>600</v>
      </c>
      <c r="G545" s="1">
        <f t="shared" si="17"/>
        <v>600</v>
      </c>
    </row>
    <row r="546" spans="1:9" x14ac:dyDescent="0.25">
      <c r="A546" s="1">
        <v>1350</v>
      </c>
      <c r="B546" s="1" t="s">
        <v>85</v>
      </c>
      <c r="C546" s="2">
        <v>44635</v>
      </c>
      <c r="D546" s="1" t="s">
        <v>11</v>
      </c>
      <c r="E546" s="1">
        <v>4</v>
      </c>
      <c r="F546" s="1">
        <f t="shared" si="16"/>
        <v>1000</v>
      </c>
      <c r="G546" s="1">
        <f t="shared" si="17"/>
        <v>4000</v>
      </c>
    </row>
    <row r="547" spans="1:9" x14ac:dyDescent="0.25">
      <c r="A547" s="1">
        <v>2906</v>
      </c>
      <c r="B547" s="1" t="s">
        <v>85</v>
      </c>
      <c r="C547" s="2">
        <v>44678</v>
      </c>
      <c r="D547" s="1" t="s">
        <v>16</v>
      </c>
      <c r="E547" s="1">
        <v>1</v>
      </c>
      <c r="F547" s="1">
        <f t="shared" si="16"/>
        <v>150</v>
      </c>
      <c r="G547" s="1">
        <f t="shared" si="17"/>
        <v>150</v>
      </c>
    </row>
    <row r="548" spans="1:9" x14ac:dyDescent="0.25">
      <c r="A548" s="1">
        <v>2954</v>
      </c>
      <c r="B548" s="1" t="s">
        <v>85</v>
      </c>
      <c r="C548" s="2">
        <v>44711</v>
      </c>
      <c r="D548" s="1" t="s">
        <v>37</v>
      </c>
      <c r="E548" s="1">
        <v>4</v>
      </c>
      <c r="F548" s="1">
        <f t="shared" si="16"/>
        <v>600</v>
      </c>
      <c r="G548" s="1">
        <f t="shared" si="17"/>
        <v>2400</v>
      </c>
      <c r="H548"/>
      <c r="I548"/>
    </row>
    <row r="549" spans="1:9" x14ac:dyDescent="0.25">
      <c r="A549" s="1">
        <v>3202</v>
      </c>
      <c r="B549" s="1" t="s">
        <v>85</v>
      </c>
      <c r="C549" s="2">
        <v>44865</v>
      </c>
      <c r="D549" s="1" t="s">
        <v>542</v>
      </c>
      <c r="E549" s="1">
        <v>3</v>
      </c>
      <c r="F549" s="1">
        <f t="shared" si="16"/>
        <v>400</v>
      </c>
      <c r="G549" s="1">
        <f t="shared" si="17"/>
        <v>1200</v>
      </c>
    </row>
    <row r="550" spans="1:9" x14ac:dyDescent="0.25">
      <c r="A550" s="1">
        <v>2117</v>
      </c>
      <c r="B550" s="1" t="s">
        <v>85</v>
      </c>
      <c r="C550" s="2">
        <v>44708</v>
      </c>
      <c r="D550" s="1" t="s">
        <v>542</v>
      </c>
      <c r="E550" s="1">
        <v>3</v>
      </c>
      <c r="F550" s="1">
        <f t="shared" si="16"/>
        <v>400</v>
      </c>
      <c r="G550" s="1">
        <f t="shared" si="17"/>
        <v>1200</v>
      </c>
    </row>
    <row r="551" spans="1:9" x14ac:dyDescent="0.25">
      <c r="A551" s="1">
        <v>1242</v>
      </c>
      <c r="B551" s="1" t="s">
        <v>85</v>
      </c>
      <c r="C551" s="2">
        <v>44578</v>
      </c>
      <c r="D551" s="1" t="s">
        <v>542</v>
      </c>
      <c r="E551" s="1">
        <v>2</v>
      </c>
      <c r="F551" s="1">
        <f t="shared" si="16"/>
        <v>400</v>
      </c>
      <c r="G551" s="1">
        <f t="shared" si="17"/>
        <v>800</v>
      </c>
    </row>
    <row r="552" spans="1:9" x14ac:dyDescent="0.25">
      <c r="A552" s="1">
        <v>1049</v>
      </c>
      <c r="B552" s="1" t="s">
        <v>33</v>
      </c>
      <c r="C552" s="2">
        <v>44562</v>
      </c>
      <c r="D552" s="1" t="s">
        <v>37</v>
      </c>
      <c r="E552" s="1">
        <v>3</v>
      </c>
      <c r="F552" s="1">
        <f t="shared" si="16"/>
        <v>600</v>
      </c>
      <c r="G552" s="1">
        <f t="shared" si="17"/>
        <v>1800</v>
      </c>
    </row>
    <row r="553" spans="1:9" x14ac:dyDescent="0.25">
      <c r="A553" s="1">
        <v>3261</v>
      </c>
      <c r="B553" s="1" t="s">
        <v>33</v>
      </c>
      <c r="C553" s="2">
        <v>44845</v>
      </c>
      <c r="D553" s="1" t="s">
        <v>16</v>
      </c>
      <c r="E553" s="1">
        <v>2</v>
      </c>
      <c r="F553" s="1">
        <f t="shared" si="16"/>
        <v>150</v>
      </c>
      <c r="G553" s="1">
        <f t="shared" si="17"/>
        <v>300</v>
      </c>
    </row>
    <row r="554" spans="1:9" x14ac:dyDescent="0.25">
      <c r="A554" s="1">
        <v>1306</v>
      </c>
      <c r="B554" s="1" t="s">
        <v>33</v>
      </c>
      <c r="C554" s="2">
        <v>44884</v>
      </c>
      <c r="D554" s="1" t="s">
        <v>14</v>
      </c>
      <c r="E554" s="1">
        <v>3</v>
      </c>
      <c r="F554" s="1">
        <f t="shared" si="16"/>
        <v>500</v>
      </c>
      <c r="G554" s="1">
        <f t="shared" si="17"/>
        <v>1500</v>
      </c>
    </row>
    <row r="555" spans="1:9" x14ac:dyDescent="0.25">
      <c r="A555" s="1">
        <v>1140</v>
      </c>
      <c r="B555" s="1" t="s">
        <v>33</v>
      </c>
      <c r="C555" s="2">
        <v>44575</v>
      </c>
      <c r="D555" s="1" t="s">
        <v>8</v>
      </c>
      <c r="E555" s="1">
        <v>2</v>
      </c>
      <c r="F555" s="1">
        <f t="shared" si="16"/>
        <v>1500</v>
      </c>
      <c r="G555" s="1">
        <f t="shared" si="17"/>
        <v>3000</v>
      </c>
    </row>
    <row r="556" spans="1:9" x14ac:dyDescent="0.25">
      <c r="A556" s="1">
        <v>2085</v>
      </c>
      <c r="B556" s="1" t="s">
        <v>59</v>
      </c>
      <c r="C556" s="2">
        <v>44849</v>
      </c>
      <c r="D556" s="1" t="s">
        <v>37</v>
      </c>
      <c r="E556" s="1">
        <v>1</v>
      </c>
      <c r="F556" s="1">
        <f t="shared" si="16"/>
        <v>600</v>
      </c>
      <c r="G556" s="1">
        <f t="shared" si="17"/>
        <v>600</v>
      </c>
    </row>
    <row r="557" spans="1:9" x14ac:dyDescent="0.25">
      <c r="A557" s="1">
        <v>3223</v>
      </c>
      <c r="B557" s="1" t="s">
        <v>59</v>
      </c>
      <c r="C557" s="2">
        <v>44610</v>
      </c>
      <c r="D557" s="1" t="s">
        <v>11</v>
      </c>
      <c r="E557" s="1">
        <v>4</v>
      </c>
      <c r="F557" s="1">
        <f t="shared" si="16"/>
        <v>1000</v>
      </c>
      <c r="G557" s="1">
        <f t="shared" si="17"/>
        <v>4000</v>
      </c>
    </row>
    <row r="558" spans="1:9" x14ac:dyDescent="0.25">
      <c r="A558" s="1">
        <v>3200</v>
      </c>
      <c r="B558" s="1" t="s">
        <v>59</v>
      </c>
      <c r="C558" s="2">
        <v>44763</v>
      </c>
      <c r="D558" s="1" t="s">
        <v>14</v>
      </c>
      <c r="E558" s="1">
        <v>4</v>
      </c>
      <c r="F558" s="1">
        <f t="shared" si="16"/>
        <v>500</v>
      </c>
      <c r="G558" s="1">
        <f t="shared" si="17"/>
        <v>2000</v>
      </c>
    </row>
    <row r="559" spans="1:9" x14ac:dyDescent="0.25">
      <c r="A559" s="1">
        <v>2023</v>
      </c>
      <c r="B559" s="1" t="s">
        <v>32</v>
      </c>
      <c r="C559" s="2">
        <v>44622</v>
      </c>
      <c r="D559" s="1" t="s">
        <v>37</v>
      </c>
      <c r="E559" s="1">
        <v>4</v>
      </c>
      <c r="F559" s="1">
        <f t="shared" si="16"/>
        <v>600</v>
      </c>
      <c r="G559" s="1">
        <f t="shared" si="17"/>
        <v>2400</v>
      </c>
    </row>
    <row r="560" spans="1:9" x14ac:dyDescent="0.25">
      <c r="A560" s="1">
        <v>3047</v>
      </c>
      <c r="B560" s="1" t="s">
        <v>32</v>
      </c>
      <c r="C560" s="2">
        <v>44818</v>
      </c>
      <c r="D560" s="1" t="s">
        <v>16</v>
      </c>
      <c r="E560" s="1">
        <v>5</v>
      </c>
      <c r="F560" s="1">
        <f t="shared" si="16"/>
        <v>150</v>
      </c>
      <c r="G560" s="1">
        <f t="shared" si="17"/>
        <v>750</v>
      </c>
    </row>
    <row r="561" spans="1:7" x14ac:dyDescent="0.25">
      <c r="A561" s="1">
        <v>3033</v>
      </c>
      <c r="B561" s="1" t="s">
        <v>32</v>
      </c>
      <c r="C561" s="2">
        <v>44692</v>
      </c>
      <c r="D561" s="1" t="s">
        <v>542</v>
      </c>
      <c r="E561" s="1">
        <v>2</v>
      </c>
      <c r="F561" s="1">
        <f t="shared" si="16"/>
        <v>400</v>
      </c>
      <c r="G561" s="1">
        <f t="shared" si="17"/>
        <v>800</v>
      </c>
    </row>
    <row r="562" spans="1:7" x14ac:dyDescent="0.25">
      <c r="A562" s="1">
        <v>1477</v>
      </c>
      <c r="B562" s="1" t="s">
        <v>32</v>
      </c>
      <c r="C562" s="2">
        <v>44659</v>
      </c>
      <c r="D562" s="1" t="s">
        <v>16</v>
      </c>
      <c r="E562" s="1">
        <v>4</v>
      </c>
      <c r="F562" s="1">
        <f t="shared" si="16"/>
        <v>150</v>
      </c>
      <c r="G562" s="1">
        <f t="shared" si="17"/>
        <v>600</v>
      </c>
    </row>
    <row r="563" spans="1:7" x14ac:dyDescent="0.25">
      <c r="A563" s="1">
        <v>2636</v>
      </c>
      <c r="B563" s="1" t="s">
        <v>32</v>
      </c>
      <c r="C563" s="2">
        <v>44618</v>
      </c>
      <c r="D563" s="1" t="s">
        <v>16</v>
      </c>
      <c r="E563" s="1">
        <v>4</v>
      </c>
      <c r="F563" s="1">
        <f t="shared" si="16"/>
        <v>150</v>
      </c>
      <c r="G563" s="1">
        <f t="shared" si="17"/>
        <v>600</v>
      </c>
    </row>
    <row r="564" spans="1:7" x14ac:dyDescent="0.25">
      <c r="A564" s="1">
        <v>2494</v>
      </c>
      <c r="B564" s="1" t="s">
        <v>32</v>
      </c>
      <c r="C564" s="2">
        <v>44707</v>
      </c>
      <c r="D564" s="1" t="s">
        <v>8</v>
      </c>
      <c r="E564" s="1">
        <v>5</v>
      </c>
      <c r="F564" s="1">
        <f t="shared" si="16"/>
        <v>1500</v>
      </c>
      <c r="G564" s="1">
        <f t="shared" si="17"/>
        <v>7500</v>
      </c>
    </row>
    <row r="565" spans="1:7" x14ac:dyDescent="0.25">
      <c r="A565" s="1">
        <v>2018</v>
      </c>
      <c r="B565" s="1" t="s">
        <v>32</v>
      </c>
      <c r="C565" s="2">
        <v>44577</v>
      </c>
      <c r="D565" s="1" t="s">
        <v>8</v>
      </c>
      <c r="E565" s="1">
        <v>3</v>
      </c>
      <c r="F565" s="1">
        <f t="shared" si="16"/>
        <v>1500</v>
      </c>
      <c r="G565" s="1">
        <f t="shared" si="17"/>
        <v>4500</v>
      </c>
    </row>
    <row r="566" spans="1:7" x14ac:dyDescent="0.25">
      <c r="A566" s="1">
        <v>1966</v>
      </c>
      <c r="B566" s="1" t="s">
        <v>32</v>
      </c>
      <c r="C566" s="2">
        <v>44833</v>
      </c>
      <c r="D566" s="1" t="s">
        <v>542</v>
      </c>
      <c r="E566" s="1">
        <v>4</v>
      </c>
      <c r="F566" s="1">
        <f t="shared" si="16"/>
        <v>400</v>
      </c>
      <c r="G566" s="1">
        <f t="shared" si="17"/>
        <v>1600</v>
      </c>
    </row>
    <row r="567" spans="1:7" x14ac:dyDescent="0.25">
      <c r="A567" s="1">
        <v>1303</v>
      </c>
      <c r="B567" s="1" t="s">
        <v>102</v>
      </c>
      <c r="C567" s="2">
        <v>44748</v>
      </c>
      <c r="D567" s="1" t="s">
        <v>542</v>
      </c>
      <c r="E567" s="1">
        <v>2</v>
      </c>
      <c r="F567" s="1">
        <f t="shared" si="16"/>
        <v>400</v>
      </c>
      <c r="G567" s="1">
        <f t="shared" si="17"/>
        <v>800</v>
      </c>
    </row>
    <row r="568" spans="1:7" x14ac:dyDescent="0.25">
      <c r="A568" s="1">
        <v>2408</v>
      </c>
      <c r="B568" s="1" t="s">
        <v>102</v>
      </c>
      <c r="C568" s="2">
        <v>44618</v>
      </c>
      <c r="D568" s="1" t="s">
        <v>16</v>
      </c>
      <c r="E568" s="1">
        <v>1</v>
      </c>
      <c r="F568" s="1">
        <f t="shared" si="16"/>
        <v>150</v>
      </c>
      <c r="G568" s="1">
        <f t="shared" si="17"/>
        <v>150</v>
      </c>
    </row>
    <row r="569" spans="1:7" x14ac:dyDescent="0.25">
      <c r="A569" s="1">
        <v>2417</v>
      </c>
      <c r="B569" s="1" t="s">
        <v>102</v>
      </c>
      <c r="C569" s="2">
        <v>44609</v>
      </c>
      <c r="D569" s="1" t="s">
        <v>14</v>
      </c>
      <c r="E569" s="1">
        <v>5</v>
      </c>
      <c r="F569" s="1">
        <f t="shared" si="16"/>
        <v>500</v>
      </c>
      <c r="G569" s="1">
        <f t="shared" si="17"/>
        <v>2500</v>
      </c>
    </row>
    <row r="570" spans="1:7" x14ac:dyDescent="0.25">
      <c r="A570" s="1">
        <v>3312</v>
      </c>
      <c r="B570" s="1" t="s">
        <v>102</v>
      </c>
      <c r="C570" s="2">
        <v>44722</v>
      </c>
      <c r="D570" s="1" t="s">
        <v>14</v>
      </c>
      <c r="E570" s="1">
        <v>2</v>
      </c>
      <c r="F570" s="1">
        <f t="shared" si="16"/>
        <v>500</v>
      </c>
      <c r="G570" s="1">
        <f t="shared" si="17"/>
        <v>1000</v>
      </c>
    </row>
    <row r="571" spans="1:7" x14ac:dyDescent="0.25">
      <c r="A571" s="1">
        <v>1561</v>
      </c>
      <c r="B571" s="1" t="s">
        <v>102</v>
      </c>
      <c r="C571" s="2">
        <v>44646</v>
      </c>
      <c r="D571" s="1" t="s">
        <v>11</v>
      </c>
      <c r="E571" s="1">
        <v>2</v>
      </c>
      <c r="F571" s="1">
        <f t="shared" si="16"/>
        <v>1000</v>
      </c>
      <c r="G571" s="1">
        <f t="shared" si="17"/>
        <v>2000</v>
      </c>
    </row>
    <row r="572" spans="1:7" x14ac:dyDescent="0.25">
      <c r="A572" s="1">
        <v>1149</v>
      </c>
      <c r="B572" s="1" t="s">
        <v>41</v>
      </c>
      <c r="C572" s="2">
        <v>44807</v>
      </c>
      <c r="D572" s="1" t="s">
        <v>14</v>
      </c>
      <c r="E572" s="1">
        <v>4</v>
      </c>
      <c r="F572" s="1">
        <f t="shared" si="16"/>
        <v>500</v>
      </c>
      <c r="G572" s="1">
        <f t="shared" si="17"/>
        <v>2000</v>
      </c>
    </row>
    <row r="573" spans="1:7" x14ac:dyDescent="0.25">
      <c r="A573" s="1">
        <v>1326</v>
      </c>
      <c r="B573" s="1" t="s">
        <v>41</v>
      </c>
      <c r="C573" s="2">
        <v>44658</v>
      </c>
      <c r="D573" s="1" t="s">
        <v>542</v>
      </c>
      <c r="E573" s="1">
        <v>1</v>
      </c>
      <c r="F573" s="1">
        <f t="shared" si="16"/>
        <v>400</v>
      </c>
      <c r="G573" s="1">
        <f t="shared" si="17"/>
        <v>400</v>
      </c>
    </row>
    <row r="574" spans="1:7" x14ac:dyDescent="0.25">
      <c r="A574" s="1">
        <v>2991</v>
      </c>
      <c r="B574" s="1" t="s">
        <v>41</v>
      </c>
      <c r="C574" s="2">
        <v>44630</v>
      </c>
      <c r="D574" s="1" t="s">
        <v>542</v>
      </c>
      <c r="E574" s="1">
        <v>4</v>
      </c>
      <c r="F574" s="1">
        <f t="shared" si="16"/>
        <v>400</v>
      </c>
      <c r="G574" s="1">
        <f t="shared" si="17"/>
        <v>1600</v>
      </c>
    </row>
    <row r="575" spans="1:7" x14ac:dyDescent="0.25">
      <c r="A575" s="1">
        <v>1209</v>
      </c>
      <c r="B575" s="1" t="s">
        <v>138</v>
      </c>
      <c r="C575" s="2">
        <v>44763</v>
      </c>
      <c r="D575" s="1" t="s">
        <v>14</v>
      </c>
      <c r="E575" s="1">
        <v>3</v>
      </c>
      <c r="F575" s="1">
        <f t="shared" si="16"/>
        <v>500</v>
      </c>
      <c r="G575" s="1">
        <f t="shared" si="17"/>
        <v>1500</v>
      </c>
    </row>
    <row r="576" spans="1:7" x14ac:dyDescent="0.25">
      <c r="A576" s="1">
        <v>1234</v>
      </c>
      <c r="B576" s="1" t="s">
        <v>138</v>
      </c>
      <c r="C576" s="2">
        <v>44915</v>
      </c>
      <c r="D576" s="1" t="s">
        <v>16</v>
      </c>
      <c r="E576" s="1">
        <v>5</v>
      </c>
      <c r="F576" s="1">
        <f t="shared" si="16"/>
        <v>150</v>
      </c>
      <c r="G576" s="1">
        <f t="shared" si="17"/>
        <v>750</v>
      </c>
    </row>
    <row r="577" spans="1:7" x14ac:dyDescent="0.25">
      <c r="A577" s="1">
        <v>3082</v>
      </c>
      <c r="B577" s="1" t="s">
        <v>185</v>
      </c>
      <c r="C577" s="2">
        <v>44875</v>
      </c>
      <c r="D577" s="1" t="s">
        <v>14</v>
      </c>
      <c r="E577" s="1">
        <v>4</v>
      </c>
      <c r="F577" s="1">
        <f t="shared" si="16"/>
        <v>500</v>
      </c>
      <c r="G577" s="1">
        <f t="shared" si="17"/>
        <v>2000</v>
      </c>
    </row>
    <row r="578" spans="1:7" x14ac:dyDescent="0.25">
      <c r="A578" s="1">
        <v>1643</v>
      </c>
      <c r="B578" s="1" t="s">
        <v>185</v>
      </c>
      <c r="C578" s="2">
        <v>44597</v>
      </c>
      <c r="D578" s="1" t="s">
        <v>542</v>
      </c>
      <c r="E578" s="1">
        <v>1</v>
      </c>
      <c r="F578" s="1">
        <f t="shared" ref="F578:F641" si="18">IF(D578="Computer", 1500, IF(D578="Mobile", 600,  IF(D578= "Camera", 500, IF(D578 = "Headphones", 150, IF(D578 = "Laptop", 1000, 400)))))</f>
        <v>400</v>
      </c>
      <c r="G578" s="1">
        <f t="shared" ref="G578:G641" si="19">F578*E578</f>
        <v>400</v>
      </c>
    </row>
    <row r="579" spans="1:7" x14ac:dyDescent="0.25">
      <c r="A579" s="1">
        <v>1170</v>
      </c>
      <c r="B579" s="1" t="s">
        <v>185</v>
      </c>
      <c r="C579" s="2">
        <v>44565</v>
      </c>
      <c r="D579" s="1" t="s">
        <v>11</v>
      </c>
      <c r="E579" s="1">
        <v>2</v>
      </c>
      <c r="F579" s="1">
        <f t="shared" si="18"/>
        <v>1000</v>
      </c>
      <c r="G579" s="1">
        <f t="shared" si="19"/>
        <v>2000</v>
      </c>
    </row>
    <row r="580" spans="1:7" x14ac:dyDescent="0.25">
      <c r="A580" s="1">
        <v>1742</v>
      </c>
      <c r="B580" s="1" t="s">
        <v>140</v>
      </c>
      <c r="C580" s="2">
        <v>44720</v>
      </c>
      <c r="D580" s="1" t="s">
        <v>8</v>
      </c>
      <c r="E580" s="1">
        <v>5</v>
      </c>
      <c r="F580" s="1">
        <f t="shared" si="18"/>
        <v>1500</v>
      </c>
      <c r="G580" s="1">
        <f t="shared" si="19"/>
        <v>7500</v>
      </c>
    </row>
    <row r="581" spans="1:7" x14ac:dyDescent="0.25">
      <c r="A581" s="1">
        <v>1388</v>
      </c>
      <c r="B581" s="1" t="s">
        <v>140</v>
      </c>
      <c r="C581" s="2">
        <v>44773</v>
      </c>
      <c r="D581" s="1" t="s">
        <v>8</v>
      </c>
      <c r="E581" s="1">
        <v>2</v>
      </c>
      <c r="F581" s="1">
        <f t="shared" si="18"/>
        <v>1500</v>
      </c>
      <c r="G581" s="1">
        <f t="shared" si="19"/>
        <v>3000</v>
      </c>
    </row>
    <row r="582" spans="1:7" x14ac:dyDescent="0.25">
      <c r="A582" s="1">
        <v>2697</v>
      </c>
      <c r="B582" s="1" t="s">
        <v>140</v>
      </c>
      <c r="C582" s="2">
        <v>44660</v>
      </c>
      <c r="D582" s="1" t="s">
        <v>11</v>
      </c>
      <c r="E582" s="1">
        <v>2</v>
      </c>
      <c r="F582" s="1">
        <f t="shared" si="18"/>
        <v>1000</v>
      </c>
      <c r="G582" s="1">
        <f t="shared" si="19"/>
        <v>2000</v>
      </c>
    </row>
    <row r="583" spans="1:7" x14ac:dyDescent="0.25">
      <c r="A583" s="1">
        <v>2236</v>
      </c>
      <c r="B583" s="1" t="s">
        <v>140</v>
      </c>
      <c r="C583" s="2">
        <v>44830</v>
      </c>
      <c r="D583" s="1" t="s">
        <v>8</v>
      </c>
      <c r="E583" s="1">
        <v>2</v>
      </c>
      <c r="F583" s="1">
        <f t="shared" si="18"/>
        <v>1500</v>
      </c>
      <c r="G583" s="1">
        <f t="shared" si="19"/>
        <v>3000</v>
      </c>
    </row>
    <row r="584" spans="1:7" x14ac:dyDescent="0.25">
      <c r="A584" s="1">
        <v>3167</v>
      </c>
      <c r="B584" s="1" t="s">
        <v>140</v>
      </c>
      <c r="C584" s="2">
        <v>44786</v>
      </c>
      <c r="D584" s="1" t="s">
        <v>14</v>
      </c>
      <c r="E584" s="1">
        <v>4</v>
      </c>
      <c r="F584" s="1">
        <f t="shared" si="18"/>
        <v>500</v>
      </c>
      <c r="G584" s="1">
        <f t="shared" si="19"/>
        <v>2000</v>
      </c>
    </row>
    <row r="585" spans="1:7" x14ac:dyDescent="0.25">
      <c r="A585" s="1">
        <v>2446</v>
      </c>
      <c r="B585" s="1" t="s">
        <v>140</v>
      </c>
      <c r="C585" s="2">
        <v>44574</v>
      </c>
      <c r="D585" s="1" t="s">
        <v>14</v>
      </c>
      <c r="E585" s="1">
        <v>4</v>
      </c>
      <c r="F585" s="1">
        <f t="shared" si="18"/>
        <v>500</v>
      </c>
      <c r="G585" s="1">
        <f t="shared" si="19"/>
        <v>2000</v>
      </c>
    </row>
    <row r="586" spans="1:7" x14ac:dyDescent="0.25">
      <c r="A586" s="1">
        <v>3489</v>
      </c>
      <c r="B586" s="1" t="s">
        <v>240</v>
      </c>
      <c r="C586" s="2">
        <v>44871</v>
      </c>
      <c r="D586" s="1" t="s">
        <v>14</v>
      </c>
      <c r="E586" s="1">
        <v>4</v>
      </c>
      <c r="F586" s="1">
        <f t="shared" si="18"/>
        <v>500</v>
      </c>
      <c r="G586" s="1">
        <f t="shared" si="19"/>
        <v>2000</v>
      </c>
    </row>
    <row r="587" spans="1:7" x14ac:dyDescent="0.25">
      <c r="A587" s="1">
        <v>3419</v>
      </c>
      <c r="B587" s="1" t="s">
        <v>240</v>
      </c>
      <c r="C587" s="2">
        <v>44793</v>
      </c>
      <c r="D587" s="1" t="s">
        <v>16</v>
      </c>
      <c r="E587" s="1">
        <v>4</v>
      </c>
      <c r="F587" s="1">
        <f t="shared" si="18"/>
        <v>150</v>
      </c>
      <c r="G587" s="1">
        <f t="shared" si="19"/>
        <v>600</v>
      </c>
    </row>
    <row r="588" spans="1:7" x14ac:dyDescent="0.25">
      <c r="A588" s="1">
        <v>1769</v>
      </c>
      <c r="B588" s="1" t="s">
        <v>240</v>
      </c>
      <c r="C588" s="2">
        <v>44585</v>
      </c>
      <c r="D588" s="1" t="s">
        <v>14</v>
      </c>
      <c r="E588" s="1">
        <v>4</v>
      </c>
      <c r="F588" s="1">
        <f t="shared" si="18"/>
        <v>500</v>
      </c>
      <c r="G588" s="1">
        <f t="shared" si="19"/>
        <v>2000</v>
      </c>
    </row>
    <row r="589" spans="1:7" x14ac:dyDescent="0.25">
      <c r="A589" s="1">
        <v>1725</v>
      </c>
      <c r="B589" s="1" t="s">
        <v>225</v>
      </c>
      <c r="C589" s="2">
        <v>44741</v>
      </c>
      <c r="D589" s="1" t="s">
        <v>8</v>
      </c>
      <c r="E589" s="1">
        <v>4</v>
      </c>
      <c r="F589" s="1">
        <f t="shared" si="18"/>
        <v>1500</v>
      </c>
      <c r="G589" s="1">
        <f t="shared" si="19"/>
        <v>6000</v>
      </c>
    </row>
    <row r="590" spans="1:7" x14ac:dyDescent="0.25">
      <c r="A590" s="1">
        <v>2976</v>
      </c>
      <c r="B590" s="1" t="s">
        <v>225</v>
      </c>
      <c r="C590" s="2">
        <v>44613</v>
      </c>
      <c r="D590" s="1" t="s">
        <v>8</v>
      </c>
      <c r="E590" s="1">
        <v>1</v>
      </c>
      <c r="F590" s="1">
        <f t="shared" si="18"/>
        <v>1500</v>
      </c>
      <c r="G590" s="1">
        <f t="shared" si="19"/>
        <v>1500</v>
      </c>
    </row>
    <row r="591" spans="1:7" x14ac:dyDescent="0.25">
      <c r="A591" s="1">
        <v>2783</v>
      </c>
      <c r="B591" s="1" t="s">
        <v>225</v>
      </c>
      <c r="C591" s="2">
        <v>44926</v>
      </c>
      <c r="D591" s="1" t="s">
        <v>542</v>
      </c>
      <c r="E591" s="1">
        <v>5</v>
      </c>
      <c r="F591" s="1">
        <f t="shared" si="18"/>
        <v>400</v>
      </c>
      <c r="G591" s="1">
        <f t="shared" si="19"/>
        <v>2000</v>
      </c>
    </row>
    <row r="592" spans="1:7" x14ac:dyDescent="0.25">
      <c r="A592" s="1">
        <v>2583</v>
      </c>
      <c r="B592" s="1" t="s">
        <v>225</v>
      </c>
      <c r="C592" s="2">
        <v>44739</v>
      </c>
      <c r="D592" s="1" t="s">
        <v>11</v>
      </c>
      <c r="E592" s="1">
        <v>1</v>
      </c>
      <c r="F592" s="1">
        <f t="shared" si="18"/>
        <v>1000</v>
      </c>
      <c r="G592" s="1">
        <f t="shared" si="19"/>
        <v>1000</v>
      </c>
    </row>
    <row r="593" spans="1:7" x14ac:dyDescent="0.25">
      <c r="A593" s="1">
        <v>2808</v>
      </c>
      <c r="B593" s="1" t="s">
        <v>225</v>
      </c>
      <c r="C593" s="2">
        <v>44642</v>
      </c>
      <c r="D593" s="1" t="s">
        <v>37</v>
      </c>
      <c r="E593" s="1">
        <v>4</v>
      </c>
      <c r="F593" s="1">
        <f t="shared" si="18"/>
        <v>600</v>
      </c>
      <c r="G593" s="1">
        <f t="shared" si="19"/>
        <v>2400</v>
      </c>
    </row>
    <row r="594" spans="1:7" x14ac:dyDescent="0.25">
      <c r="A594" s="1">
        <v>2860</v>
      </c>
      <c r="B594" s="1" t="s">
        <v>226</v>
      </c>
      <c r="C594" s="2">
        <v>44862</v>
      </c>
      <c r="D594" s="1" t="s">
        <v>16</v>
      </c>
      <c r="E594" s="1">
        <v>1</v>
      </c>
      <c r="F594" s="1">
        <f t="shared" si="18"/>
        <v>150</v>
      </c>
      <c r="G594" s="1">
        <f t="shared" si="19"/>
        <v>150</v>
      </c>
    </row>
    <row r="595" spans="1:7" x14ac:dyDescent="0.25">
      <c r="A595" s="1">
        <v>2645</v>
      </c>
      <c r="B595" s="1" t="s">
        <v>226</v>
      </c>
      <c r="C595" s="2">
        <v>44579</v>
      </c>
      <c r="D595" s="1" t="s">
        <v>542</v>
      </c>
      <c r="E595" s="1">
        <v>5</v>
      </c>
      <c r="F595" s="1">
        <f t="shared" si="18"/>
        <v>400</v>
      </c>
      <c r="G595" s="1">
        <f t="shared" si="19"/>
        <v>2000</v>
      </c>
    </row>
    <row r="596" spans="1:7" x14ac:dyDescent="0.25">
      <c r="A596" s="1">
        <v>2145</v>
      </c>
      <c r="B596" s="1" t="s">
        <v>226</v>
      </c>
      <c r="C596" s="2">
        <v>44739</v>
      </c>
      <c r="D596" s="1" t="s">
        <v>542</v>
      </c>
      <c r="E596" s="1">
        <v>1</v>
      </c>
      <c r="F596" s="1">
        <f t="shared" si="18"/>
        <v>400</v>
      </c>
      <c r="G596" s="1">
        <f t="shared" si="19"/>
        <v>400</v>
      </c>
    </row>
    <row r="597" spans="1:7" x14ac:dyDescent="0.25">
      <c r="A597" s="1">
        <v>2224</v>
      </c>
      <c r="B597" s="1" t="s">
        <v>226</v>
      </c>
      <c r="C597" s="2">
        <v>44697</v>
      </c>
      <c r="D597" s="1" t="s">
        <v>37</v>
      </c>
      <c r="E597" s="1">
        <v>2</v>
      </c>
      <c r="F597" s="1">
        <f t="shared" si="18"/>
        <v>600</v>
      </c>
      <c r="G597" s="1">
        <f t="shared" si="19"/>
        <v>1200</v>
      </c>
    </row>
    <row r="598" spans="1:7" x14ac:dyDescent="0.25">
      <c r="A598" s="1">
        <v>3352</v>
      </c>
      <c r="B598" s="1" t="s">
        <v>226</v>
      </c>
      <c r="C598" s="2">
        <v>44727</v>
      </c>
      <c r="D598" s="1" t="s">
        <v>37</v>
      </c>
      <c r="E598" s="1">
        <v>3</v>
      </c>
      <c r="F598" s="1">
        <f t="shared" si="18"/>
        <v>600</v>
      </c>
      <c r="G598" s="1">
        <f t="shared" si="19"/>
        <v>1800</v>
      </c>
    </row>
    <row r="599" spans="1:7" x14ac:dyDescent="0.25">
      <c r="A599" s="1">
        <v>3092</v>
      </c>
      <c r="B599" s="1" t="s">
        <v>226</v>
      </c>
      <c r="C599" s="2">
        <v>44765</v>
      </c>
      <c r="D599" s="1" t="s">
        <v>37</v>
      </c>
      <c r="E599" s="1">
        <v>3</v>
      </c>
      <c r="F599" s="1">
        <f t="shared" si="18"/>
        <v>600</v>
      </c>
      <c r="G599" s="1">
        <f t="shared" si="19"/>
        <v>1800</v>
      </c>
    </row>
    <row r="600" spans="1:7" x14ac:dyDescent="0.25">
      <c r="A600" s="1">
        <v>1595</v>
      </c>
      <c r="B600" s="1" t="s">
        <v>226</v>
      </c>
      <c r="C600" s="2">
        <v>44799</v>
      </c>
      <c r="D600" s="1" t="s">
        <v>16</v>
      </c>
      <c r="E600" s="1">
        <v>4</v>
      </c>
      <c r="F600" s="1">
        <f t="shared" si="18"/>
        <v>150</v>
      </c>
      <c r="G600" s="1">
        <f t="shared" si="19"/>
        <v>600</v>
      </c>
    </row>
    <row r="601" spans="1:7" x14ac:dyDescent="0.25">
      <c r="A601" s="1">
        <v>2744</v>
      </c>
      <c r="B601" s="1" t="s">
        <v>34</v>
      </c>
      <c r="C601" s="2">
        <v>44568</v>
      </c>
      <c r="D601" s="1" t="s">
        <v>542</v>
      </c>
      <c r="E601" s="1">
        <v>3</v>
      </c>
      <c r="F601" s="1">
        <f t="shared" si="18"/>
        <v>400</v>
      </c>
      <c r="G601" s="1">
        <f t="shared" si="19"/>
        <v>1200</v>
      </c>
    </row>
    <row r="602" spans="1:7" x14ac:dyDescent="0.25">
      <c r="A602" s="1">
        <v>3431</v>
      </c>
      <c r="B602" s="1" t="s">
        <v>34</v>
      </c>
      <c r="C602" s="2">
        <v>44562</v>
      </c>
      <c r="D602" s="1" t="s">
        <v>16</v>
      </c>
      <c r="E602" s="1">
        <v>3</v>
      </c>
      <c r="F602" s="1">
        <f t="shared" si="18"/>
        <v>150</v>
      </c>
      <c r="G602" s="1">
        <f t="shared" si="19"/>
        <v>450</v>
      </c>
    </row>
    <row r="603" spans="1:7" x14ac:dyDescent="0.25">
      <c r="A603" s="1">
        <v>2612</v>
      </c>
      <c r="B603" s="1" t="s">
        <v>34</v>
      </c>
      <c r="C603" s="2">
        <v>44718</v>
      </c>
      <c r="D603" s="1" t="s">
        <v>8</v>
      </c>
      <c r="E603" s="1">
        <v>3</v>
      </c>
      <c r="F603" s="1">
        <f t="shared" si="18"/>
        <v>1500</v>
      </c>
      <c r="G603" s="1">
        <f t="shared" si="19"/>
        <v>4500</v>
      </c>
    </row>
    <row r="604" spans="1:7" x14ac:dyDescent="0.25">
      <c r="A604" s="1">
        <v>1214</v>
      </c>
      <c r="B604" s="1" t="s">
        <v>34</v>
      </c>
      <c r="C604" s="2">
        <v>44612</v>
      </c>
      <c r="D604" s="1" t="s">
        <v>11</v>
      </c>
      <c r="E604" s="1">
        <v>3</v>
      </c>
      <c r="F604" s="1">
        <f t="shared" si="18"/>
        <v>1000</v>
      </c>
      <c r="G604" s="1">
        <f t="shared" si="19"/>
        <v>3000</v>
      </c>
    </row>
    <row r="605" spans="1:7" x14ac:dyDescent="0.25">
      <c r="A605" s="1">
        <v>1726</v>
      </c>
      <c r="B605" s="1" t="s">
        <v>34</v>
      </c>
      <c r="C605" s="2">
        <v>44801</v>
      </c>
      <c r="D605" s="1" t="s">
        <v>542</v>
      </c>
      <c r="E605" s="1">
        <v>4</v>
      </c>
      <c r="F605" s="1">
        <f t="shared" si="18"/>
        <v>400</v>
      </c>
      <c r="G605" s="1">
        <f t="shared" si="19"/>
        <v>1600</v>
      </c>
    </row>
    <row r="606" spans="1:7" x14ac:dyDescent="0.25">
      <c r="A606" s="1">
        <v>1589</v>
      </c>
      <c r="B606" s="1" t="s">
        <v>34</v>
      </c>
      <c r="C606" s="2">
        <v>44858</v>
      </c>
      <c r="D606" s="1" t="s">
        <v>11</v>
      </c>
      <c r="E606" s="1">
        <v>4</v>
      </c>
      <c r="F606" s="1">
        <f t="shared" si="18"/>
        <v>1000</v>
      </c>
      <c r="G606" s="1">
        <f t="shared" si="19"/>
        <v>4000</v>
      </c>
    </row>
    <row r="607" spans="1:7" x14ac:dyDescent="0.25">
      <c r="A607" s="1">
        <v>1871</v>
      </c>
      <c r="B607" s="1" t="s">
        <v>34</v>
      </c>
      <c r="C607" s="2">
        <v>44863</v>
      </c>
      <c r="D607" s="1" t="s">
        <v>542</v>
      </c>
      <c r="E607" s="1">
        <v>3</v>
      </c>
      <c r="F607" s="1">
        <f t="shared" si="18"/>
        <v>400</v>
      </c>
      <c r="G607" s="1">
        <f t="shared" si="19"/>
        <v>1200</v>
      </c>
    </row>
    <row r="608" spans="1:7" x14ac:dyDescent="0.25">
      <c r="A608" s="1">
        <v>1247</v>
      </c>
      <c r="B608" s="1" t="s">
        <v>186</v>
      </c>
      <c r="C608" s="2">
        <v>44862</v>
      </c>
      <c r="D608" s="1" t="s">
        <v>11</v>
      </c>
      <c r="E608" s="1">
        <v>1</v>
      </c>
      <c r="F608" s="1">
        <f t="shared" si="18"/>
        <v>1000</v>
      </c>
      <c r="G608" s="1">
        <f t="shared" si="19"/>
        <v>1000</v>
      </c>
    </row>
    <row r="609" spans="1:7" x14ac:dyDescent="0.25">
      <c r="A609" s="1">
        <v>2148</v>
      </c>
      <c r="B609" s="1" t="s">
        <v>186</v>
      </c>
      <c r="C609" s="2">
        <v>44919</v>
      </c>
      <c r="D609" s="1" t="s">
        <v>11</v>
      </c>
      <c r="E609" s="1">
        <v>2</v>
      </c>
      <c r="F609" s="1">
        <f t="shared" si="18"/>
        <v>1000</v>
      </c>
      <c r="G609" s="1">
        <f t="shared" si="19"/>
        <v>2000</v>
      </c>
    </row>
    <row r="610" spans="1:7" x14ac:dyDescent="0.25">
      <c r="A610" s="1">
        <v>3149</v>
      </c>
      <c r="B610" s="1" t="s">
        <v>186</v>
      </c>
      <c r="C610" s="2">
        <v>44786</v>
      </c>
      <c r="D610" s="1" t="s">
        <v>11</v>
      </c>
      <c r="E610" s="1">
        <v>5</v>
      </c>
      <c r="F610" s="1">
        <f t="shared" si="18"/>
        <v>1000</v>
      </c>
      <c r="G610" s="1">
        <f t="shared" si="19"/>
        <v>5000</v>
      </c>
    </row>
    <row r="611" spans="1:7" x14ac:dyDescent="0.25">
      <c r="A611" s="1">
        <v>1160</v>
      </c>
      <c r="B611" s="1" t="s">
        <v>186</v>
      </c>
      <c r="C611" s="2">
        <v>44860</v>
      </c>
      <c r="D611" s="1" t="s">
        <v>542</v>
      </c>
      <c r="E611" s="1">
        <v>4</v>
      </c>
      <c r="F611" s="1">
        <f t="shared" si="18"/>
        <v>400</v>
      </c>
      <c r="G611" s="1">
        <f t="shared" si="19"/>
        <v>1600</v>
      </c>
    </row>
    <row r="612" spans="1:7" x14ac:dyDescent="0.25">
      <c r="A612" s="1">
        <v>2630</v>
      </c>
      <c r="B612" s="1" t="s">
        <v>186</v>
      </c>
      <c r="C612" s="2">
        <v>44813</v>
      </c>
      <c r="D612" s="1" t="s">
        <v>11</v>
      </c>
      <c r="E612" s="1">
        <v>2</v>
      </c>
      <c r="F612" s="1">
        <f t="shared" si="18"/>
        <v>1000</v>
      </c>
      <c r="G612" s="1">
        <f t="shared" si="19"/>
        <v>2000</v>
      </c>
    </row>
    <row r="613" spans="1:7" x14ac:dyDescent="0.25">
      <c r="A613" s="1">
        <v>1135</v>
      </c>
      <c r="B613" s="1" t="s">
        <v>28</v>
      </c>
      <c r="C613" s="2">
        <v>44616</v>
      </c>
      <c r="D613" s="1" t="s">
        <v>11</v>
      </c>
      <c r="E613" s="1">
        <v>1</v>
      </c>
      <c r="F613" s="1">
        <f t="shared" si="18"/>
        <v>1000</v>
      </c>
      <c r="G613" s="1">
        <f t="shared" si="19"/>
        <v>1000</v>
      </c>
    </row>
    <row r="614" spans="1:7" x14ac:dyDescent="0.25">
      <c r="A614" s="1">
        <v>1637</v>
      </c>
      <c r="B614" s="1" t="s">
        <v>28</v>
      </c>
      <c r="C614" s="2">
        <v>44891</v>
      </c>
      <c r="D614" s="1" t="s">
        <v>16</v>
      </c>
      <c r="E614" s="1">
        <v>3</v>
      </c>
      <c r="F614" s="1">
        <f t="shared" si="18"/>
        <v>150</v>
      </c>
      <c r="G614" s="1">
        <f t="shared" si="19"/>
        <v>450</v>
      </c>
    </row>
    <row r="615" spans="1:7" x14ac:dyDescent="0.25">
      <c r="A615" s="1">
        <v>1820</v>
      </c>
      <c r="B615" s="1" t="s">
        <v>28</v>
      </c>
      <c r="C615" s="2">
        <v>44898</v>
      </c>
      <c r="D615" s="1" t="s">
        <v>14</v>
      </c>
      <c r="E615" s="1">
        <v>1</v>
      </c>
      <c r="F615" s="1">
        <f t="shared" si="18"/>
        <v>500</v>
      </c>
      <c r="G615" s="1">
        <f t="shared" si="19"/>
        <v>500</v>
      </c>
    </row>
    <row r="616" spans="1:7" x14ac:dyDescent="0.25">
      <c r="A616" s="1">
        <v>2034</v>
      </c>
      <c r="B616" s="1" t="s">
        <v>28</v>
      </c>
      <c r="C616" s="2">
        <v>44838</v>
      </c>
      <c r="D616" s="1" t="s">
        <v>16</v>
      </c>
      <c r="E616" s="1">
        <v>3</v>
      </c>
      <c r="F616" s="1">
        <f t="shared" si="18"/>
        <v>150</v>
      </c>
      <c r="G616" s="1">
        <f t="shared" si="19"/>
        <v>450</v>
      </c>
    </row>
    <row r="617" spans="1:7" x14ac:dyDescent="0.25">
      <c r="A617" s="1">
        <v>3499</v>
      </c>
      <c r="B617" s="1" t="s">
        <v>28</v>
      </c>
      <c r="C617" s="2">
        <v>44584</v>
      </c>
      <c r="D617" s="1" t="s">
        <v>542</v>
      </c>
      <c r="E617" s="1">
        <v>2</v>
      </c>
      <c r="F617" s="1">
        <f t="shared" si="18"/>
        <v>400</v>
      </c>
      <c r="G617" s="1">
        <f t="shared" si="19"/>
        <v>800</v>
      </c>
    </row>
    <row r="618" spans="1:7" x14ac:dyDescent="0.25">
      <c r="A618" s="1">
        <v>1431</v>
      </c>
      <c r="B618" s="1" t="s">
        <v>28</v>
      </c>
      <c r="C618" s="2">
        <v>44723</v>
      </c>
      <c r="D618" s="1" t="s">
        <v>542</v>
      </c>
      <c r="E618" s="1">
        <v>4</v>
      </c>
      <c r="F618" s="1">
        <f t="shared" si="18"/>
        <v>400</v>
      </c>
      <c r="G618" s="1">
        <f t="shared" si="19"/>
        <v>1600</v>
      </c>
    </row>
    <row r="619" spans="1:7" x14ac:dyDescent="0.25">
      <c r="A619" s="1">
        <v>2056</v>
      </c>
      <c r="B619" s="1" t="s">
        <v>218</v>
      </c>
      <c r="C619" s="2">
        <v>44673</v>
      </c>
      <c r="D619" s="1" t="s">
        <v>8</v>
      </c>
      <c r="E619" s="1">
        <v>3</v>
      </c>
      <c r="F619" s="1">
        <f t="shared" si="18"/>
        <v>1500</v>
      </c>
      <c r="G619" s="1">
        <f t="shared" si="19"/>
        <v>4500</v>
      </c>
    </row>
    <row r="620" spans="1:7" x14ac:dyDescent="0.25">
      <c r="A620" s="1">
        <v>1729</v>
      </c>
      <c r="B620" s="1" t="s">
        <v>218</v>
      </c>
      <c r="C620" s="2">
        <v>44865</v>
      </c>
      <c r="D620" s="1" t="s">
        <v>14</v>
      </c>
      <c r="E620" s="1">
        <v>1</v>
      </c>
      <c r="F620" s="1">
        <f t="shared" si="18"/>
        <v>500</v>
      </c>
      <c r="G620" s="1">
        <f t="shared" si="19"/>
        <v>500</v>
      </c>
    </row>
    <row r="621" spans="1:7" x14ac:dyDescent="0.25">
      <c r="A621" s="1">
        <v>2216</v>
      </c>
      <c r="B621" s="1" t="s">
        <v>218</v>
      </c>
      <c r="C621" s="2">
        <v>44769</v>
      </c>
      <c r="D621" s="1" t="s">
        <v>14</v>
      </c>
      <c r="E621" s="1">
        <v>5</v>
      </c>
      <c r="F621" s="1">
        <f t="shared" si="18"/>
        <v>500</v>
      </c>
      <c r="G621" s="1">
        <f t="shared" si="19"/>
        <v>2500</v>
      </c>
    </row>
    <row r="622" spans="1:7" x14ac:dyDescent="0.25">
      <c r="A622" s="1">
        <v>2476</v>
      </c>
      <c r="B622" s="1" t="s">
        <v>218</v>
      </c>
      <c r="C622" s="2">
        <v>44576</v>
      </c>
      <c r="D622" s="1" t="s">
        <v>16</v>
      </c>
      <c r="E622" s="1">
        <v>1</v>
      </c>
      <c r="F622" s="1">
        <f t="shared" si="18"/>
        <v>150</v>
      </c>
      <c r="G622" s="1">
        <f t="shared" si="19"/>
        <v>150</v>
      </c>
    </row>
    <row r="623" spans="1:7" x14ac:dyDescent="0.25">
      <c r="A623" s="1">
        <v>1810</v>
      </c>
      <c r="B623" s="1" t="s">
        <v>218</v>
      </c>
      <c r="C623" s="2">
        <v>44712</v>
      </c>
      <c r="D623" s="1" t="s">
        <v>14</v>
      </c>
      <c r="E623" s="1">
        <v>3</v>
      </c>
      <c r="F623" s="1">
        <f t="shared" si="18"/>
        <v>500</v>
      </c>
      <c r="G623" s="1">
        <f t="shared" si="19"/>
        <v>1500</v>
      </c>
    </row>
    <row r="624" spans="1:7" x14ac:dyDescent="0.25">
      <c r="A624" s="1">
        <v>2075</v>
      </c>
      <c r="B624" s="1" t="s">
        <v>218</v>
      </c>
      <c r="C624" s="2">
        <v>44804</v>
      </c>
      <c r="D624" s="1" t="s">
        <v>16</v>
      </c>
      <c r="E624" s="1">
        <v>2</v>
      </c>
      <c r="F624" s="1">
        <f t="shared" si="18"/>
        <v>150</v>
      </c>
      <c r="G624" s="1">
        <f t="shared" si="19"/>
        <v>300</v>
      </c>
    </row>
    <row r="625" spans="1:7" x14ac:dyDescent="0.25">
      <c r="A625" s="1">
        <v>2355</v>
      </c>
      <c r="B625" s="1" t="s">
        <v>218</v>
      </c>
      <c r="C625" s="2">
        <v>44883</v>
      </c>
      <c r="D625" s="1" t="s">
        <v>37</v>
      </c>
      <c r="E625" s="1">
        <v>2</v>
      </c>
      <c r="F625" s="1">
        <f t="shared" si="18"/>
        <v>600</v>
      </c>
      <c r="G625" s="1">
        <f t="shared" si="19"/>
        <v>1200</v>
      </c>
    </row>
    <row r="626" spans="1:7" x14ac:dyDescent="0.25">
      <c r="A626" s="1">
        <v>1345</v>
      </c>
      <c r="B626" s="1" t="s">
        <v>70</v>
      </c>
      <c r="C626" s="2">
        <v>44790</v>
      </c>
      <c r="D626" s="1" t="s">
        <v>37</v>
      </c>
      <c r="E626" s="1">
        <v>4</v>
      </c>
      <c r="F626" s="1">
        <f t="shared" si="18"/>
        <v>600</v>
      </c>
      <c r="G626" s="1">
        <f t="shared" si="19"/>
        <v>2400</v>
      </c>
    </row>
    <row r="627" spans="1:7" x14ac:dyDescent="0.25">
      <c r="A627" s="1">
        <v>1503</v>
      </c>
      <c r="B627" s="1" t="s">
        <v>70</v>
      </c>
      <c r="C627" s="2">
        <v>44788</v>
      </c>
      <c r="D627" s="1" t="s">
        <v>542</v>
      </c>
      <c r="E627" s="1">
        <v>4</v>
      </c>
      <c r="F627" s="1">
        <f t="shared" si="18"/>
        <v>400</v>
      </c>
      <c r="G627" s="1">
        <f t="shared" si="19"/>
        <v>1600</v>
      </c>
    </row>
    <row r="628" spans="1:7" x14ac:dyDescent="0.25">
      <c r="A628" s="1">
        <v>1248</v>
      </c>
      <c r="B628" s="1" t="s">
        <v>70</v>
      </c>
      <c r="C628" s="2">
        <v>44611</v>
      </c>
      <c r="D628" s="1" t="s">
        <v>8</v>
      </c>
      <c r="E628" s="1">
        <v>2</v>
      </c>
      <c r="F628" s="1">
        <f t="shared" si="18"/>
        <v>1500</v>
      </c>
      <c r="G628" s="1">
        <f t="shared" si="19"/>
        <v>3000</v>
      </c>
    </row>
    <row r="629" spans="1:7" x14ac:dyDescent="0.25">
      <c r="A629" s="1">
        <v>2673</v>
      </c>
      <c r="B629" s="1" t="s">
        <v>70</v>
      </c>
      <c r="C629" s="2">
        <v>44690</v>
      </c>
      <c r="D629" s="1" t="s">
        <v>37</v>
      </c>
      <c r="E629" s="1">
        <v>4</v>
      </c>
      <c r="F629" s="1">
        <f t="shared" si="18"/>
        <v>600</v>
      </c>
      <c r="G629" s="1">
        <f t="shared" si="19"/>
        <v>2400</v>
      </c>
    </row>
    <row r="630" spans="1:7" x14ac:dyDescent="0.25">
      <c r="A630" s="1">
        <v>2166</v>
      </c>
      <c r="B630" s="1" t="s">
        <v>70</v>
      </c>
      <c r="C630" s="2">
        <v>44876</v>
      </c>
      <c r="D630" s="1" t="s">
        <v>11</v>
      </c>
      <c r="E630" s="1">
        <v>2</v>
      </c>
      <c r="F630" s="1">
        <f t="shared" si="18"/>
        <v>1000</v>
      </c>
      <c r="G630" s="1">
        <f t="shared" si="19"/>
        <v>2000</v>
      </c>
    </row>
    <row r="631" spans="1:7" x14ac:dyDescent="0.25">
      <c r="A631" s="1">
        <v>2293</v>
      </c>
      <c r="B631" s="1" t="s">
        <v>198</v>
      </c>
      <c r="C631" s="2">
        <v>44601</v>
      </c>
      <c r="D631" s="1" t="s">
        <v>14</v>
      </c>
      <c r="E631" s="1">
        <v>2</v>
      </c>
      <c r="F631" s="1">
        <f t="shared" si="18"/>
        <v>500</v>
      </c>
      <c r="G631" s="1">
        <f t="shared" si="19"/>
        <v>1000</v>
      </c>
    </row>
    <row r="632" spans="1:7" x14ac:dyDescent="0.25">
      <c r="A632" s="1">
        <v>2109</v>
      </c>
      <c r="B632" s="1" t="s">
        <v>198</v>
      </c>
      <c r="C632" s="2">
        <v>44648</v>
      </c>
      <c r="D632" s="1" t="s">
        <v>542</v>
      </c>
      <c r="E632" s="1">
        <v>3</v>
      </c>
      <c r="F632" s="1">
        <f t="shared" si="18"/>
        <v>400</v>
      </c>
      <c r="G632" s="1">
        <f t="shared" si="19"/>
        <v>1200</v>
      </c>
    </row>
    <row r="633" spans="1:7" x14ac:dyDescent="0.25">
      <c r="A633" s="1">
        <v>1718</v>
      </c>
      <c r="B633" s="1" t="s">
        <v>198</v>
      </c>
      <c r="C633" s="2">
        <v>44724</v>
      </c>
      <c r="D633" s="1" t="s">
        <v>37</v>
      </c>
      <c r="E633" s="1">
        <v>4</v>
      </c>
      <c r="F633" s="1">
        <f t="shared" si="18"/>
        <v>600</v>
      </c>
      <c r="G633" s="1">
        <f t="shared" si="19"/>
        <v>2400</v>
      </c>
    </row>
    <row r="634" spans="1:7" x14ac:dyDescent="0.25">
      <c r="A634" s="1">
        <v>2080</v>
      </c>
      <c r="B634" s="1" t="s">
        <v>198</v>
      </c>
      <c r="C634" s="2">
        <v>44883</v>
      </c>
      <c r="D634" s="1" t="s">
        <v>8</v>
      </c>
      <c r="E634" s="1">
        <v>3</v>
      </c>
      <c r="F634" s="1">
        <f t="shared" si="18"/>
        <v>1500</v>
      </c>
      <c r="G634" s="1">
        <f t="shared" si="19"/>
        <v>4500</v>
      </c>
    </row>
    <row r="635" spans="1:7" x14ac:dyDescent="0.25">
      <c r="A635" s="1">
        <v>2043</v>
      </c>
      <c r="B635" s="1" t="s">
        <v>198</v>
      </c>
      <c r="C635" s="2">
        <v>44633</v>
      </c>
      <c r="D635" s="1" t="s">
        <v>14</v>
      </c>
      <c r="E635" s="1">
        <v>3</v>
      </c>
      <c r="F635" s="1">
        <f t="shared" si="18"/>
        <v>500</v>
      </c>
      <c r="G635" s="1">
        <f t="shared" si="19"/>
        <v>1500</v>
      </c>
    </row>
    <row r="636" spans="1:7" x14ac:dyDescent="0.25">
      <c r="A636" s="1">
        <v>1433</v>
      </c>
      <c r="B636" s="1" t="s">
        <v>198</v>
      </c>
      <c r="C636" s="2">
        <v>44881</v>
      </c>
      <c r="D636" s="1" t="s">
        <v>16</v>
      </c>
      <c r="E636" s="1">
        <v>4</v>
      </c>
      <c r="F636" s="1">
        <f t="shared" si="18"/>
        <v>150</v>
      </c>
      <c r="G636" s="1">
        <f t="shared" si="19"/>
        <v>600</v>
      </c>
    </row>
    <row r="637" spans="1:7" x14ac:dyDescent="0.25">
      <c r="A637" s="1">
        <v>2238</v>
      </c>
      <c r="B637" s="1" t="s">
        <v>198</v>
      </c>
      <c r="C637" s="2">
        <v>44726</v>
      </c>
      <c r="D637" s="1" t="s">
        <v>14</v>
      </c>
      <c r="E637" s="1">
        <v>5</v>
      </c>
      <c r="F637" s="1">
        <f t="shared" si="18"/>
        <v>500</v>
      </c>
      <c r="G637" s="1">
        <f t="shared" si="19"/>
        <v>2500</v>
      </c>
    </row>
    <row r="638" spans="1:7" x14ac:dyDescent="0.25">
      <c r="A638" s="1">
        <v>2763</v>
      </c>
      <c r="B638" s="1" t="s">
        <v>198</v>
      </c>
      <c r="C638" s="2">
        <v>44677</v>
      </c>
      <c r="D638" s="1" t="s">
        <v>8</v>
      </c>
      <c r="E638" s="1">
        <v>5</v>
      </c>
      <c r="F638" s="1">
        <f t="shared" si="18"/>
        <v>1500</v>
      </c>
      <c r="G638" s="1">
        <f t="shared" si="19"/>
        <v>7500</v>
      </c>
    </row>
    <row r="639" spans="1:7" x14ac:dyDescent="0.25">
      <c r="A639" s="1">
        <v>2970</v>
      </c>
      <c r="B639" s="1" t="s">
        <v>198</v>
      </c>
      <c r="C639" s="2">
        <v>44663</v>
      </c>
      <c r="D639" s="1" t="s">
        <v>8</v>
      </c>
      <c r="E639" s="1">
        <v>5</v>
      </c>
      <c r="F639" s="1">
        <f t="shared" si="18"/>
        <v>1500</v>
      </c>
      <c r="G639" s="1">
        <f t="shared" si="19"/>
        <v>7500</v>
      </c>
    </row>
    <row r="640" spans="1:7" x14ac:dyDescent="0.25">
      <c r="A640" s="1">
        <v>1581</v>
      </c>
      <c r="B640" s="1" t="s">
        <v>109</v>
      </c>
      <c r="C640" s="2">
        <v>44777</v>
      </c>
      <c r="D640" s="1" t="s">
        <v>11</v>
      </c>
      <c r="E640" s="1">
        <v>2</v>
      </c>
      <c r="F640" s="1">
        <f t="shared" si="18"/>
        <v>1000</v>
      </c>
      <c r="G640" s="1">
        <f t="shared" si="19"/>
        <v>2000</v>
      </c>
    </row>
    <row r="641" spans="1:7" x14ac:dyDescent="0.25">
      <c r="A641" s="1">
        <v>1669</v>
      </c>
      <c r="B641" s="1" t="s">
        <v>109</v>
      </c>
      <c r="C641" s="2">
        <v>44581</v>
      </c>
      <c r="D641" s="1" t="s">
        <v>542</v>
      </c>
      <c r="E641" s="1">
        <v>4</v>
      </c>
      <c r="F641" s="1">
        <f t="shared" si="18"/>
        <v>400</v>
      </c>
      <c r="G641" s="1">
        <f t="shared" si="19"/>
        <v>1600</v>
      </c>
    </row>
    <row r="642" spans="1:7" x14ac:dyDescent="0.25">
      <c r="A642" s="1">
        <v>1051</v>
      </c>
      <c r="B642" s="1" t="s">
        <v>88</v>
      </c>
      <c r="C642" s="2">
        <v>44784</v>
      </c>
      <c r="D642" s="1" t="s">
        <v>37</v>
      </c>
      <c r="E642" s="1">
        <v>4</v>
      </c>
      <c r="F642" s="1">
        <f t="shared" ref="F642:F705" si="20">IF(D642="Computer", 1500, IF(D642="Mobile", 600,  IF(D642= "Camera", 500, IF(D642 = "Headphones", 150, IF(D642 = "Laptop", 1000, 400)))))</f>
        <v>600</v>
      </c>
      <c r="G642" s="1">
        <f t="shared" ref="G642:G705" si="21">F642*E642</f>
        <v>2400</v>
      </c>
    </row>
    <row r="643" spans="1:7" x14ac:dyDescent="0.25">
      <c r="A643" s="1">
        <v>2629</v>
      </c>
      <c r="B643" s="1" t="s">
        <v>88</v>
      </c>
      <c r="C643" s="2">
        <v>44643</v>
      </c>
      <c r="D643" s="1" t="s">
        <v>37</v>
      </c>
      <c r="E643" s="1">
        <v>5</v>
      </c>
      <c r="F643" s="1">
        <f t="shared" si="20"/>
        <v>600</v>
      </c>
      <c r="G643" s="1">
        <f t="shared" si="21"/>
        <v>3000</v>
      </c>
    </row>
    <row r="644" spans="1:7" x14ac:dyDescent="0.25">
      <c r="A644" s="1">
        <v>3412</v>
      </c>
      <c r="B644" s="1" t="s">
        <v>88</v>
      </c>
      <c r="C644" s="2">
        <v>44707</v>
      </c>
      <c r="D644" s="1" t="s">
        <v>542</v>
      </c>
      <c r="E644" s="1">
        <v>5</v>
      </c>
      <c r="F644" s="1">
        <f t="shared" si="20"/>
        <v>400</v>
      </c>
      <c r="G644" s="1">
        <f t="shared" si="21"/>
        <v>2000</v>
      </c>
    </row>
    <row r="645" spans="1:7" x14ac:dyDescent="0.25">
      <c r="A645" s="1">
        <v>1828</v>
      </c>
      <c r="B645" s="1" t="s">
        <v>88</v>
      </c>
      <c r="C645" s="2">
        <v>44748</v>
      </c>
      <c r="D645" s="1" t="s">
        <v>8</v>
      </c>
      <c r="E645" s="1">
        <v>1</v>
      </c>
      <c r="F645" s="1">
        <f t="shared" si="20"/>
        <v>1500</v>
      </c>
      <c r="G645" s="1">
        <f t="shared" si="21"/>
        <v>1500</v>
      </c>
    </row>
    <row r="646" spans="1:7" x14ac:dyDescent="0.25">
      <c r="A646" s="1">
        <v>1285</v>
      </c>
      <c r="B646" s="1" t="s">
        <v>47</v>
      </c>
      <c r="C646" s="2">
        <v>44817</v>
      </c>
      <c r="D646" s="1" t="s">
        <v>542</v>
      </c>
      <c r="E646" s="1">
        <v>5</v>
      </c>
      <c r="F646" s="1">
        <f t="shared" si="20"/>
        <v>400</v>
      </c>
      <c r="G646" s="1">
        <f t="shared" si="21"/>
        <v>2000</v>
      </c>
    </row>
    <row r="647" spans="1:7" x14ac:dyDescent="0.25">
      <c r="A647" s="1">
        <v>2727</v>
      </c>
      <c r="B647" s="1" t="s">
        <v>47</v>
      </c>
      <c r="C647" s="2">
        <v>44596</v>
      </c>
      <c r="D647" s="1" t="s">
        <v>16</v>
      </c>
      <c r="E647" s="1">
        <v>1</v>
      </c>
      <c r="F647" s="1">
        <f t="shared" si="20"/>
        <v>150</v>
      </c>
      <c r="G647" s="1">
        <f t="shared" si="21"/>
        <v>150</v>
      </c>
    </row>
    <row r="648" spans="1:7" x14ac:dyDescent="0.25">
      <c r="A648" s="1">
        <v>3252</v>
      </c>
      <c r="B648" s="1" t="s">
        <v>47</v>
      </c>
      <c r="C648" s="2">
        <v>44632</v>
      </c>
      <c r="D648" s="1" t="s">
        <v>542</v>
      </c>
      <c r="E648" s="1">
        <v>1</v>
      </c>
      <c r="F648" s="1">
        <f t="shared" si="20"/>
        <v>400</v>
      </c>
      <c r="G648" s="1">
        <f t="shared" si="21"/>
        <v>400</v>
      </c>
    </row>
    <row r="649" spans="1:7" x14ac:dyDescent="0.25">
      <c r="A649" s="1">
        <v>1768</v>
      </c>
      <c r="B649" s="1" t="s">
        <v>153</v>
      </c>
      <c r="C649" s="2">
        <v>44720</v>
      </c>
      <c r="D649" s="1" t="s">
        <v>8</v>
      </c>
      <c r="E649" s="1">
        <v>1</v>
      </c>
      <c r="F649" s="1">
        <f t="shared" si="20"/>
        <v>1500</v>
      </c>
      <c r="G649" s="1">
        <f t="shared" si="21"/>
        <v>1500</v>
      </c>
    </row>
    <row r="650" spans="1:7" x14ac:dyDescent="0.25">
      <c r="A650" s="1">
        <v>1223</v>
      </c>
      <c r="B650" s="1" t="s">
        <v>153</v>
      </c>
      <c r="C650" s="2">
        <v>44711</v>
      </c>
      <c r="D650" s="1" t="s">
        <v>542</v>
      </c>
      <c r="E650" s="1">
        <v>2</v>
      </c>
      <c r="F650" s="1">
        <f t="shared" si="20"/>
        <v>400</v>
      </c>
      <c r="G650" s="1">
        <f t="shared" si="21"/>
        <v>800</v>
      </c>
    </row>
    <row r="651" spans="1:7" x14ac:dyDescent="0.25">
      <c r="A651" s="1">
        <v>3015</v>
      </c>
      <c r="B651" s="1" t="s">
        <v>153</v>
      </c>
      <c r="C651" s="2">
        <v>44698</v>
      </c>
      <c r="D651" s="1" t="s">
        <v>14</v>
      </c>
      <c r="E651" s="1">
        <v>3</v>
      </c>
      <c r="F651" s="1">
        <f t="shared" si="20"/>
        <v>500</v>
      </c>
      <c r="G651" s="1">
        <f t="shared" si="21"/>
        <v>1500</v>
      </c>
    </row>
    <row r="652" spans="1:7" x14ac:dyDescent="0.25">
      <c r="A652" s="1">
        <v>1905</v>
      </c>
      <c r="B652" s="1" t="s">
        <v>153</v>
      </c>
      <c r="C652" s="2">
        <v>44822</v>
      </c>
      <c r="D652" s="1" t="s">
        <v>542</v>
      </c>
      <c r="E652" s="1">
        <v>3</v>
      </c>
      <c r="F652" s="1">
        <f t="shared" si="20"/>
        <v>400</v>
      </c>
      <c r="G652" s="1">
        <f t="shared" si="21"/>
        <v>1200</v>
      </c>
    </row>
    <row r="653" spans="1:7" x14ac:dyDescent="0.25">
      <c r="A653" s="1">
        <v>2535</v>
      </c>
      <c r="B653" s="1" t="s">
        <v>153</v>
      </c>
      <c r="C653" s="2">
        <v>44632</v>
      </c>
      <c r="D653" s="1" t="s">
        <v>14</v>
      </c>
      <c r="E653" s="1">
        <v>2</v>
      </c>
      <c r="F653" s="1">
        <f t="shared" si="20"/>
        <v>500</v>
      </c>
      <c r="G653" s="1">
        <f t="shared" si="21"/>
        <v>1000</v>
      </c>
    </row>
    <row r="654" spans="1:7" x14ac:dyDescent="0.25">
      <c r="A654" s="1">
        <v>3285</v>
      </c>
      <c r="B654" s="1" t="s">
        <v>153</v>
      </c>
      <c r="C654" s="2">
        <v>44562</v>
      </c>
      <c r="D654" s="1" t="s">
        <v>16</v>
      </c>
      <c r="E654" s="1">
        <v>3</v>
      </c>
      <c r="F654" s="1">
        <f t="shared" si="20"/>
        <v>150</v>
      </c>
      <c r="G654" s="1">
        <f t="shared" si="21"/>
        <v>450</v>
      </c>
    </row>
    <row r="655" spans="1:7" x14ac:dyDescent="0.25">
      <c r="A655" s="1">
        <v>2721</v>
      </c>
      <c r="B655" s="1" t="s">
        <v>60</v>
      </c>
      <c r="C655" s="2">
        <v>44705</v>
      </c>
      <c r="D655" s="1" t="s">
        <v>16</v>
      </c>
      <c r="E655" s="1">
        <v>3</v>
      </c>
      <c r="F655" s="1">
        <f t="shared" si="20"/>
        <v>150</v>
      </c>
      <c r="G655" s="1">
        <f t="shared" si="21"/>
        <v>450</v>
      </c>
    </row>
    <row r="656" spans="1:7" x14ac:dyDescent="0.25">
      <c r="A656" s="1">
        <v>2040</v>
      </c>
      <c r="B656" s="1" t="s">
        <v>60</v>
      </c>
      <c r="C656" s="2">
        <v>44717</v>
      </c>
      <c r="D656" s="1" t="s">
        <v>8</v>
      </c>
      <c r="E656" s="1">
        <v>4</v>
      </c>
      <c r="F656" s="1">
        <f t="shared" si="20"/>
        <v>1500</v>
      </c>
      <c r="G656" s="1">
        <f t="shared" si="21"/>
        <v>6000</v>
      </c>
    </row>
    <row r="657" spans="1:7" x14ac:dyDescent="0.25">
      <c r="A657" s="1">
        <v>3341</v>
      </c>
      <c r="B657" s="1" t="s">
        <v>60</v>
      </c>
      <c r="C657" s="2">
        <v>44632</v>
      </c>
      <c r="D657" s="1" t="s">
        <v>11</v>
      </c>
      <c r="E657" s="1">
        <v>2</v>
      </c>
      <c r="F657" s="1">
        <f t="shared" si="20"/>
        <v>1000</v>
      </c>
      <c r="G657" s="1">
        <f t="shared" si="21"/>
        <v>2000</v>
      </c>
    </row>
    <row r="658" spans="1:7" x14ac:dyDescent="0.25">
      <c r="A658" s="1">
        <v>2027</v>
      </c>
      <c r="B658" s="1" t="s">
        <v>60</v>
      </c>
      <c r="C658" s="2">
        <v>44633</v>
      </c>
      <c r="D658" s="1" t="s">
        <v>14</v>
      </c>
      <c r="E658" s="1">
        <v>4</v>
      </c>
      <c r="F658" s="1">
        <f t="shared" si="20"/>
        <v>500</v>
      </c>
      <c r="G658" s="1">
        <f t="shared" si="21"/>
        <v>2000</v>
      </c>
    </row>
    <row r="659" spans="1:7" x14ac:dyDescent="0.25">
      <c r="A659" s="1">
        <v>3466</v>
      </c>
      <c r="B659" s="1" t="s">
        <v>60</v>
      </c>
      <c r="C659" s="2">
        <v>44859</v>
      </c>
      <c r="D659" s="1" t="s">
        <v>11</v>
      </c>
      <c r="E659" s="1">
        <v>3</v>
      </c>
      <c r="F659" s="1">
        <f t="shared" si="20"/>
        <v>1000</v>
      </c>
      <c r="G659" s="1">
        <f t="shared" si="21"/>
        <v>3000</v>
      </c>
    </row>
    <row r="660" spans="1:7" x14ac:dyDescent="0.25">
      <c r="A660" s="1">
        <v>1425</v>
      </c>
      <c r="B660" s="1" t="s">
        <v>60</v>
      </c>
      <c r="C660" s="2">
        <v>44805</v>
      </c>
      <c r="D660" s="1" t="s">
        <v>16</v>
      </c>
      <c r="E660" s="1">
        <v>4</v>
      </c>
      <c r="F660" s="1">
        <f t="shared" si="20"/>
        <v>150</v>
      </c>
      <c r="G660" s="1">
        <f t="shared" si="21"/>
        <v>600</v>
      </c>
    </row>
    <row r="661" spans="1:7" x14ac:dyDescent="0.25">
      <c r="A661" s="1">
        <v>2699</v>
      </c>
      <c r="B661" s="1" t="s">
        <v>136</v>
      </c>
      <c r="C661" s="2">
        <v>44678</v>
      </c>
      <c r="D661" s="1" t="s">
        <v>37</v>
      </c>
      <c r="E661" s="1">
        <v>2</v>
      </c>
      <c r="F661" s="1">
        <f t="shared" si="20"/>
        <v>600</v>
      </c>
      <c r="G661" s="1">
        <f t="shared" si="21"/>
        <v>1200</v>
      </c>
    </row>
    <row r="662" spans="1:7" x14ac:dyDescent="0.25">
      <c r="A662" s="1">
        <v>2042</v>
      </c>
      <c r="B662" s="1" t="s">
        <v>136</v>
      </c>
      <c r="C662" s="2">
        <v>44913</v>
      </c>
      <c r="D662" s="1" t="s">
        <v>11</v>
      </c>
      <c r="E662" s="1">
        <v>3</v>
      </c>
      <c r="F662" s="1">
        <f t="shared" si="20"/>
        <v>1000</v>
      </c>
      <c r="G662" s="1">
        <f t="shared" si="21"/>
        <v>3000</v>
      </c>
    </row>
    <row r="663" spans="1:7" x14ac:dyDescent="0.25">
      <c r="A663" s="1">
        <v>1943</v>
      </c>
      <c r="B663" s="1" t="s">
        <v>136</v>
      </c>
      <c r="C663" s="2">
        <v>44877</v>
      </c>
      <c r="D663" s="1" t="s">
        <v>11</v>
      </c>
      <c r="E663" s="1">
        <v>3</v>
      </c>
      <c r="F663" s="1">
        <f t="shared" si="20"/>
        <v>1000</v>
      </c>
      <c r="G663" s="1">
        <f t="shared" si="21"/>
        <v>3000</v>
      </c>
    </row>
    <row r="664" spans="1:7" x14ac:dyDescent="0.25">
      <c r="A664" s="1">
        <v>1615</v>
      </c>
      <c r="B664" s="1" t="s">
        <v>123</v>
      </c>
      <c r="C664" s="2">
        <v>44842</v>
      </c>
      <c r="D664" s="1" t="s">
        <v>11</v>
      </c>
      <c r="E664" s="1">
        <v>2</v>
      </c>
      <c r="F664" s="1">
        <f t="shared" si="20"/>
        <v>1000</v>
      </c>
      <c r="G664" s="1">
        <f t="shared" si="21"/>
        <v>2000</v>
      </c>
    </row>
    <row r="665" spans="1:7" x14ac:dyDescent="0.25">
      <c r="A665" s="1">
        <v>1276</v>
      </c>
      <c r="B665" s="1" t="s">
        <v>123</v>
      </c>
      <c r="C665" s="2">
        <v>44633</v>
      </c>
      <c r="D665" s="1" t="s">
        <v>37</v>
      </c>
      <c r="E665" s="1">
        <v>3</v>
      </c>
      <c r="F665" s="1">
        <f t="shared" si="20"/>
        <v>600</v>
      </c>
      <c r="G665" s="1">
        <f t="shared" si="21"/>
        <v>1800</v>
      </c>
    </row>
    <row r="666" spans="1:7" x14ac:dyDescent="0.25">
      <c r="A666" s="1">
        <v>3213</v>
      </c>
      <c r="B666" s="1" t="s">
        <v>123</v>
      </c>
      <c r="C666" s="2">
        <v>44842</v>
      </c>
      <c r="D666" s="1" t="s">
        <v>8</v>
      </c>
      <c r="E666" s="1">
        <v>1</v>
      </c>
      <c r="F666" s="1">
        <f t="shared" si="20"/>
        <v>1500</v>
      </c>
      <c r="G666" s="1">
        <f t="shared" si="21"/>
        <v>1500</v>
      </c>
    </row>
    <row r="667" spans="1:7" x14ac:dyDescent="0.25">
      <c r="A667" s="1">
        <v>1074</v>
      </c>
      <c r="B667" s="1" t="s">
        <v>123</v>
      </c>
      <c r="C667" s="2">
        <v>44865</v>
      </c>
      <c r="D667" s="1" t="s">
        <v>11</v>
      </c>
      <c r="E667" s="1">
        <v>4</v>
      </c>
      <c r="F667" s="1">
        <f t="shared" si="20"/>
        <v>1000</v>
      </c>
      <c r="G667" s="1">
        <f t="shared" si="21"/>
        <v>4000</v>
      </c>
    </row>
    <row r="668" spans="1:7" x14ac:dyDescent="0.25">
      <c r="A668" s="1">
        <v>1559</v>
      </c>
      <c r="B668" s="1" t="s">
        <v>228</v>
      </c>
      <c r="C668" s="2">
        <v>44631</v>
      </c>
      <c r="D668" s="1" t="s">
        <v>16</v>
      </c>
      <c r="E668" s="1">
        <v>5</v>
      </c>
      <c r="F668" s="1">
        <f t="shared" si="20"/>
        <v>150</v>
      </c>
      <c r="G668" s="1">
        <f t="shared" si="21"/>
        <v>750</v>
      </c>
    </row>
    <row r="669" spans="1:7" x14ac:dyDescent="0.25">
      <c r="A669" s="1">
        <v>2082</v>
      </c>
      <c r="B669" s="1" t="s">
        <v>228</v>
      </c>
      <c r="C669" s="2">
        <v>44725</v>
      </c>
      <c r="D669" s="1" t="s">
        <v>8</v>
      </c>
      <c r="E669" s="1">
        <v>3</v>
      </c>
      <c r="F669" s="1">
        <f t="shared" si="20"/>
        <v>1500</v>
      </c>
      <c r="G669" s="1">
        <f t="shared" si="21"/>
        <v>4500</v>
      </c>
    </row>
    <row r="670" spans="1:7" x14ac:dyDescent="0.25">
      <c r="A670" s="1">
        <v>1131</v>
      </c>
      <c r="B670" s="1" t="s">
        <v>228</v>
      </c>
      <c r="C670" s="2">
        <v>44815</v>
      </c>
      <c r="D670" s="1" t="s">
        <v>14</v>
      </c>
      <c r="E670" s="1">
        <v>1</v>
      </c>
      <c r="F670" s="1">
        <f t="shared" si="20"/>
        <v>500</v>
      </c>
      <c r="G670" s="1">
        <f t="shared" si="21"/>
        <v>500</v>
      </c>
    </row>
    <row r="671" spans="1:7" x14ac:dyDescent="0.25">
      <c r="A671" s="1">
        <v>3152</v>
      </c>
      <c r="B671" s="1" t="s">
        <v>228</v>
      </c>
      <c r="C671" s="2">
        <v>44771</v>
      </c>
      <c r="D671" s="1" t="s">
        <v>37</v>
      </c>
      <c r="E671" s="1">
        <v>4</v>
      </c>
      <c r="F671" s="1">
        <f t="shared" si="20"/>
        <v>600</v>
      </c>
      <c r="G671" s="1">
        <f t="shared" si="21"/>
        <v>2400</v>
      </c>
    </row>
    <row r="672" spans="1:7" x14ac:dyDescent="0.25">
      <c r="A672" s="1">
        <v>3216</v>
      </c>
      <c r="B672" s="1" t="s">
        <v>228</v>
      </c>
      <c r="C672" s="2">
        <v>44791</v>
      </c>
      <c r="D672" s="1" t="s">
        <v>8</v>
      </c>
      <c r="E672" s="1">
        <v>3</v>
      </c>
      <c r="F672" s="1">
        <f t="shared" si="20"/>
        <v>1500</v>
      </c>
      <c r="G672" s="1">
        <f t="shared" si="21"/>
        <v>4500</v>
      </c>
    </row>
    <row r="673" spans="1:7" x14ac:dyDescent="0.25">
      <c r="A673" s="1">
        <v>3236</v>
      </c>
      <c r="B673" s="1" t="s">
        <v>228</v>
      </c>
      <c r="C673" s="2">
        <v>44790</v>
      </c>
      <c r="D673" s="1" t="s">
        <v>14</v>
      </c>
      <c r="E673" s="1">
        <v>5</v>
      </c>
      <c r="F673" s="1">
        <f t="shared" si="20"/>
        <v>500</v>
      </c>
      <c r="G673" s="1">
        <f t="shared" si="21"/>
        <v>2500</v>
      </c>
    </row>
    <row r="674" spans="1:7" x14ac:dyDescent="0.25">
      <c r="A674" s="1">
        <v>2003</v>
      </c>
      <c r="B674" s="1" t="s">
        <v>161</v>
      </c>
      <c r="C674" s="2">
        <v>44716</v>
      </c>
      <c r="D674" s="1" t="s">
        <v>11</v>
      </c>
      <c r="E674" s="1">
        <v>1</v>
      </c>
      <c r="F674" s="1">
        <f t="shared" si="20"/>
        <v>1000</v>
      </c>
      <c r="G674" s="1">
        <f t="shared" si="21"/>
        <v>1000</v>
      </c>
    </row>
    <row r="675" spans="1:7" x14ac:dyDescent="0.25">
      <c r="A675" s="1">
        <v>1530</v>
      </c>
      <c r="B675" s="1" t="s">
        <v>161</v>
      </c>
      <c r="C675" s="2">
        <v>44850</v>
      </c>
      <c r="D675" s="1" t="s">
        <v>14</v>
      </c>
      <c r="E675" s="1">
        <v>2</v>
      </c>
      <c r="F675" s="1">
        <f t="shared" si="20"/>
        <v>500</v>
      </c>
      <c r="G675" s="1">
        <f t="shared" si="21"/>
        <v>1000</v>
      </c>
    </row>
    <row r="676" spans="1:7" x14ac:dyDescent="0.25">
      <c r="A676" s="1">
        <v>3386</v>
      </c>
      <c r="B676" s="1" t="s">
        <v>161</v>
      </c>
      <c r="C676" s="2">
        <v>44748</v>
      </c>
      <c r="D676" s="1" t="s">
        <v>37</v>
      </c>
      <c r="E676" s="1">
        <v>2</v>
      </c>
      <c r="F676" s="1">
        <f t="shared" si="20"/>
        <v>600</v>
      </c>
      <c r="G676" s="1">
        <f t="shared" si="21"/>
        <v>1200</v>
      </c>
    </row>
    <row r="677" spans="1:7" x14ac:dyDescent="0.25">
      <c r="A677" s="1">
        <v>2826</v>
      </c>
      <c r="B677" s="1" t="s">
        <v>161</v>
      </c>
      <c r="C677" s="2">
        <v>44683</v>
      </c>
      <c r="D677" s="1" t="s">
        <v>11</v>
      </c>
      <c r="E677" s="1">
        <v>2</v>
      </c>
      <c r="F677" s="1">
        <f t="shared" si="20"/>
        <v>1000</v>
      </c>
      <c r="G677" s="1">
        <f t="shared" si="21"/>
        <v>2000</v>
      </c>
    </row>
    <row r="678" spans="1:7" x14ac:dyDescent="0.25">
      <c r="A678" s="1">
        <v>2318</v>
      </c>
      <c r="B678" s="1" t="s">
        <v>126</v>
      </c>
      <c r="C678" s="2">
        <v>44917</v>
      </c>
      <c r="D678" s="1" t="s">
        <v>37</v>
      </c>
      <c r="E678" s="1">
        <v>1</v>
      </c>
      <c r="F678" s="1">
        <f t="shared" si="20"/>
        <v>600</v>
      </c>
      <c r="G678" s="1">
        <f t="shared" si="21"/>
        <v>600</v>
      </c>
    </row>
    <row r="679" spans="1:7" x14ac:dyDescent="0.25">
      <c r="A679" s="1">
        <v>1864</v>
      </c>
      <c r="B679" s="1" t="s">
        <v>126</v>
      </c>
      <c r="C679" s="2">
        <v>44633</v>
      </c>
      <c r="D679" s="1" t="s">
        <v>8</v>
      </c>
      <c r="E679" s="1">
        <v>1</v>
      </c>
      <c r="F679" s="1">
        <f t="shared" si="20"/>
        <v>1500</v>
      </c>
      <c r="G679" s="1">
        <f t="shared" si="21"/>
        <v>1500</v>
      </c>
    </row>
    <row r="680" spans="1:7" x14ac:dyDescent="0.25">
      <c r="A680" s="1">
        <v>2625</v>
      </c>
      <c r="B680" s="1" t="s">
        <v>126</v>
      </c>
      <c r="C680" s="2">
        <v>44709</v>
      </c>
      <c r="D680" s="1" t="s">
        <v>37</v>
      </c>
      <c r="E680" s="1">
        <v>1</v>
      </c>
      <c r="F680" s="1">
        <f t="shared" si="20"/>
        <v>600</v>
      </c>
      <c r="G680" s="1">
        <f t="shared" si="21"/>
        <v>600</v>
      </c>
    </row>
    <row r="681" spans="1:7" x14ac:dyDescent="0.25">
      <c r="A681" s="1">
        <v>2595</v>
      </c>
      <c r="B681" s="1" t="s">
        <v>30</v>
      </c>
      <c r="C681" s="2">
        <v>44922</v>
      </c>
      <c r="D681" s="1" t="s">
        <v>542</v>
      </c>
      <c r="E681" s="1">
        <v>5</v>
      </c>
      <c r="F681" s="1">
        <f t="shared" si="20"/>
        <v>400</v>
      </c>
      <c r="G681" s="1">
        <f t="shared" si="21"/>
        <v>2000</v>
      </c>
    </row>
    <row r="682" spans="1:7" x14ac:dyDescent="0.25">
      <c r="A682" s="1">
        <v>1748</v>
      </c>
      <c r="B682" s="1" t="s">
        <v>30</v>
      </c>
      <c r="C682" s="2">
        <v>44790</v>
      </c>
      <c r="D682" s="1" t="s">
        <v>16</v>
      </c>
      <c r="E682" s="1">
        <v>4</v>
      </c>
      <c r="F682" s="1">
        <f t="shared" si="20"/>
        <v>150</v>
      </c>
      <c r="G682" s="1">
        <f t="shared" si="21"/>
        <v>600</v>
      </c>
    </row>
    <row r="683" spans="1:7" x14ac:dyDescent="0.25">
      <c r="A683" s="1">
        <v>1105</v>
      </c>
      <c r="B683" s="1" t="s">
        <v>30</v>
      </c>
      <c r="C683" s="2">
        <v>44884</v>
      </c>
      <c r="D683" s="1" t="s">
        <v>37</v>
      </c>
      <c r="E683" s="1">
        <v>2</v>
      </c>
      <c r="F683" s="1">
        <f t="shared" si="20"/>
        <v>600</v>
      </c>
      <c r="G683" s="1">
        <f t="shared" si="21"/>
        <v>1200</v>
      </c>
    </row>
    <row r="684" spans="1:7" x14ac:dyDescent="0.25">
      <c r="A684" s="1">
        <v>1945</v>
      </c>
      <c r="B684" s="1" t="s">
        <v>30</v>
      </c>
      <c r="C684" s="2">
        <v>44633</v>
      </c>
      <c r="D684" s="1" t="s">
        <v>37</v>
      </c>
      <c r="E684" s="1">
        <v>5</v>
      </c>
      <c r="F684" s="1">
        <f t="shared" si="20"/>
        <v>600</v>
      </c>
      <c r="G684" s="1">
        <f t="shared" si="21"/>
        <v>3000</v>
      </c>
    </row>
    <row r="685" spans="1:7" x14ac:dyDescent="0.25">
      <c r="A685" s="1">
        <v>2829</v>
      </c>
      <c r="B685" s="1" t="s">
        <v>30</v>
      </c>
      <c r="C685" s="2">
        <v>44758</v>
      </c>
      <c r="D685" s="1" t="s">
        <v>542</v>
      </c>
      <c r="E685" s="1">
        <v>1</v>
      </c>
      <c r="F685" s="1">
        <f t="shared" si="20"/>
        <v>400</v>
      </c>
      <c r="G685" s="1">
        <f t="shared" si="21"/>
        <v>400</v>
      </c>
    </row>
    <row r="686" spans="1:7" x14ac:dyDescent="0.25">
      <c r="A686" s="1">
        <v>2650</v>
      </c>
      <c r="B686" s="1" t="s">
        <v>30</v>
      </c>
      <c r="C686" s="2">
        <v>44609</v>
      </c>
      <c r="D686" s="1" t="s">
        <v>542</v>
      </c>
      <c r="E686" s="1">
        <v>5</v>
      </c>
      <c r="F686" s="1">
        <f t="shared" si="20"/>
        <v>400</v>
      </c>
      <c r="G686" s="1">
        <f t="shared" si="21"/>
        <v>2000</v>
      </c>
    </row>
    <row r="687" spans="1:7" x14ac:dyDescent="0.25">
      <c r="A687" s="1">
        <v>3279</v>
      </c>
      <c r="B687" s="1" t="s">
        <v>30</v>
      </c>
      <c r="C687" s="2">
        <v>44564</v>
      </c>
      <c r="D687" s="1" t="s">
        <v>542</v>
      </c>
      <c r="E687" s="1">
        <v>5</v>
      </c>
      <c r="F687" s="1">
        <f t="shared" si="20"/>
        <v>400</v>
      </c>
      <c r="G687" s="1">
        <f t="shared" si="21"/>
        <v>2000</v>
      </c>
    </row>
    <row r="688" spans="1:7" x14ac:dyDescent="0.25">
      <c r="A688" s="1">
        <v>3416</v>
      </c>
      <c r="B688" s="1" t="s">
        <v>30</v>
      </c>
      <c r="C688" s="2">
        <v>44847</v>
      </c>
      <c r="D688" s="1" t="s">
        <v>16</v>
      </c>
      <c r="E688" s="1">
        <v>4</v>
      </c>
      <c r="F688" s="1">
        <f t="shared" si="20"/>
        <v>150</v>
      </c>
      <c r="G688" s="1">
        <f t="shared" si="21"/>
        <v>600</v>
      </c>
    </row>
    <row r="689" spans="1:7" x14ac:dyDescent="0.25">
      <c r="A689" s="1">
        <v>1995</v>
      </c>
      <c r="B689" s="1" t="s">
        <v>199</v>
      </c>
      <c r="C689" s="2">
        <v>44706</v>
      </c>
      <c r="D689" s="1" t="s">
        <v>14</v>
      </c>
      <c r="E689" s="1">
        <v>2</v>
      </c>
      <c r="F689" s="1">
        <f t="shared" si="20"/>
        <v>500</v>
      </c>
      <c r="G689" s="1">
        <f t="shared" si="21"/>
        <v>1000</v>
      </c>
    </row>
    <row r="690" spans="1:7" x14ac:dyDescent="0.25">
      <c r="A690" s="1">
        <v>1727</v>
      </c>
      <c r="B690" s="1" t="s">
        <v>199</v>
      </c>
      <c r="C690" s="2">
        <v>44669</v>
      </c>
      <c r="D690" s="1" t="s">
        <v>8</v>
      </c>
      <c r="E690" s="1">
        <v>4</v>
      </c>
      <c r="F690" s="1">
        <f t="shared" si="20"/>
        <v>1500</v>
      </c>
      <c r="G690" s="1">
        <f t="shared" si="21"/>
        <v>6000</v>
      </c>
    </row>
    <row r="691" spans="1:7" x14ac:dyDescent="0.25">
      <c r="A691" s="1">
        <v>2305</v>
      </c>
      <c r="B691" s="1" t="s">
        <v>199</v>
      </c>
      <c r="C691" s="2">
        <v>44812</v>
      </c>
      <c r="D691" s="1" t="s">
        <v>542</v>
      </c>
      <c r="E691" s="1">
        <v>3</v>
      </c>
      <c r="F691" s="1">
        <f t="shared" si="20"/>
        <v>400</v>
      </c>
      <c r="G691" s="1">
        <f t="shared" si="21"/>
        <v>1200</v>
      </c>
    </row>
    <row r="692" spans="1:7" x14ac:dyDescent="0.25">
      <c r="A692" s="1">
        <v>2656</v>
      </c>
      <c r="B692" s="1" t="s">
        <v>24</v>
      </c>
      <c r="C692" s="2">
        <v>44761</v>
      </c>
      <c r="D692" s="1" t="s">
        <v>14</v>
      </c>
      <c r="E692" s="1">
        <v>1</v>
      </c>
      <c r="F692" s="1">
        <f t="shared" si="20"/>
        <v>500</v>
      </c>
      <c r="G692" s="1">
        <f t="shared" si="21"/>
        <v>500</v>
      </c>
    </row>
    <row r="693" spans="1:7" x14ac:dyDescent="0.25">
      <c r="A693" s="1">
        <v>2325</v>
      </c>
      <c r="B693" s="1" t="s">
        <v>24</v>
      </c>
      <c r="C693" s="2">
        <v>44907</v>
      </c>
      <c r="D693" s="1" t="s">
        <v>16</v>
      </c>
      <c r="E693" s="1">
        <v>5</v>
      </c>
      <c r="F693" s="1">
        <f t="shared" si="20"/>
        <v>150</v>
      </c>
      <c r="G693" s="1">
        <f t="shared" si="21"/>
        <v>750</v>
      </c>
    </row>
    <row r="694" spans="1:7" x14ac:dyDescent="0.25">
      <c r="A694" s="1">
        <v>1126</v>
      </c>
      <c r="B694" s="1" t="s">
        <v>24</v>
      </c>
      <c r="C694" s="2">
        <v>44602</v>
      </c>
      <c r="D694" s="1" t="s">
        <v>16</v>
      </c>
      <c r="E694" s="1">
        <v>2</v>
      </c>
      <c r="F694" s="1">
        <f t="shared" si="20"/>
        <v>150</v>
      </c>
      <c r="G694" s="1">
        <f t="shared" si="21"/>
        <v>300</v>
      </c>
    </row>
    <row r="695" spans="1:7" x14ac:dyDescent="0.25">
      <c r="A695" s="1">
        <v>2312</v>
      </c>
      <c r="B695" s="1" t="s">
        <v>24</v>
      </c>
      <c r="C695" s="2">
        <v>44789</v>
      </c>
      <c r="D695" s="1" t="s">
        <v>542</v>
      </c>
      <c r="E695" s="1">
        <v>5</v>
      </c>
      <c r="F695" s="1">
        <f t="shared" si="20"/>
        <v>400</v>
      </c>
      <c r="G695" s="1">
        <f t="shared" si="21"/>
        <v>2000</v>
      </c>
    </row>
    <row r="696" spans="1:7" x14ac:dyDescent="0.25">
      <c r="A696" s="1">
        <v>1489</v>
      </c>
      <c r="B696" s="1" t="s">
        <v>24</v>
      </c>
      <c r="C696" s="2">
        <v>44734</v>
      </c>
      <c r="D696" s="1" t="s">
        <v>37</v>
      </c>
      <c r="E696" s="1">
        <v>4</v>
      </c>
      <c r="F696" s="1">
        <f t="shared" si="20"/>
        <v>600</v>
      </c>
      <c r="G696" s="1">
        <f t="shared" si="21"/>
        <v>2400</v>
      </c>
    </row>
    <row r="697" spans="1:7" x14ac:dyDescent="0.25">
      <c r="A697" s="1">
        <v>1413</v>
      </c>
      <c r="B697" s="1" t="s">
        <v>149</v>
      </c>
      <c r="C697" s="2">
        <v>44685</v>
      </c>
      <c r="D697" s="1" t="s">
        <v>37</v>
      </c>
      <c r="E697" s="1">
        <v>2</v>
      </c>
      <c r="F697" s="1">
        <f t="shared" si="20"/>
        <v>600</v>
      </c>
      <c r="G697" s="1">
        <f t="shared" si="21"/>
        <v>1200</v>
      </c>
    </row>
    <row r="698" spans="1:7" x14ac:dyDescent="0.25">
      <c r="A698" s="1">
        <v>2352</v>
      </c>
      <c r="B698" s="1" t="s">
        <v>149</v>
      </c>
      <c r="C698" s="2">
        <v>44735</v>
      </c>
      <c r="D698" s="1" t="s">
        <v>8</v>
      </c>
      <c r="E698" s="1">
        <v>5</v>
      </c>
      <c r="F698" s="1">
        <f t="shared" si="20"/>
        <v>1500</v>
      </c>
      <c r="G698" s="1">
        <f t="shared" si="21"/>
        <v>7500</v>
      </c>
    </row>
    <row r="699" spans="1:7" x14ac:dyDescent="0.25">
      <c r="A699" s="1">
        <v>2862</v>
      </c>
      <c r="B699" s="1" t="s">
        <v>149</v>
      </c>
      <c r="C699" s="2">
        <v>44655</v>
      </c>
      <c r="D699" s="1" t="s">
        <v>8</v>
      </c>
      <c r="E699" s="1">
        <v>2</v>
      </c>
      <c r="F699" s="1">
        <f t="shared" si="20"/>
        <v>1500</v>
      </c>
      <c r="G699" s="1">
        <f t="shared" si="21"/>
        <v>3000</v>
      </c>
    </row>
    <row r="700" spans="1:7" x14ac:dyDescent="0.25">
      <c r="A700" s="1">
        <v>3314</v>
      </c>
      <c r="B700" s="1" t="s">
        <v>149</v>
      </c>
      <c r="C700" s="2">
        <v>44689</v>
      </c>
      <c r="D700" s="1" t="s">
        <v>37</v>
      </c>
      <c r="E700" s="1">
        <v>2</v>
      </c>
      <c r="F700" s="1">
        <f t="shared" si="20"/>
        <v>600</v>
      </c>
      <c r="G700" s="1">
        <f t="shared" si="21"/>
        <v>1200</v>
      </c>
    </row>
    <row r="701" spans="1:7" x14ac:dyDescent="0.25">
      <c r="A701" s="1">
        <v>1791</v>
      </c>
      <c r="B701" s="1" t="s">
        <v>149</v>
      </c>
      <c r="C701" s="2">
        <v>44723</v>
      </c>
      <c r="D701" s="1" t="s">
        <v>14</v>
      </c>
      <c r="E701" s="1">
        <v>5</v>
      </c>
      <c r="F701" s="1">
        <f t="shared" si="20"/>
        <v>500</v>
      </c>
      <c r="G701" s="1">
        <f t="shared" si="21"/>
        <v>2500</v>
      </c>
    </row>
    <row r="702" spans="1:7" x14ac:dyDescent="0.25">
      <c r="A702" s="1">
        <v>2910</v>
      </c>
      <c r="B702" s="1" t="s">
        <v>149</v>
      </c>
      <c r="C702" s="2">
        <v>44619</v>
      </c>
      <c r="D702" s="1" t="s">
        <v>542</v>
      </c>
      <c r="E702" s="1">
        <v>5</v>
      </c>
      <c r="F702" s="1">
        <f t="shared" si="20"/>
        <v>400</v>
      </c>
      <c r="G702" s="1">
        <f t="shared" si="21"/>
        <v>2000</v>
      </c>
    </row>
    <row r="703" spans="1:7" x14ac:dyDescent="0.25">
      <c r="A703" s="1">
        <v>2265</v>
      </c>
      <c r="B703" s="1" t="s">
        <v>173</v>
      </c>
      <c r="C703" s="2">
        <v>44640</v>
      </c>
      <c r="D703" s="1" t="s">
        <v>8</v>
      </c>
      <c r="E703" s="1">
        <v>5</v>
      </c>
      <c r="F703" s="1">
        <f t="shared" si="20"/>
        <v>1500</v>
      </c>
      <c r="G703" s="1">
        <f t="shared" si="21"/>
        <v>7500</v>
      </c>
    </row>
    <row r="704" spans="1:7" x14ac:dyDescent="0.25">
      <c r="A704" s="1">
        <v>1626</v>
      </c>
      <c r="B704" s="1" t="s">
        <v>173</v>
      </c>
      <c r="C704" s="2">
        <v>44851</v>
      </c>
      <c r="D704" s="1" t="s">
        <v>542</v>
      </c>
      <c r="E704" s="1">
        <v>2</v>
      </c>
      <c r="F704" s="1">
        <f t="shared" si="20"/>
        <v>400</v>
      </c>
      <c r="G704" s="1">
        <f t="shared" si="21"/>
        <v>800</v>
      </c>
    </row>
    <row r="705" spans="1:7" x14ac:dyDescent="0.25">
      <c r="A705" s="1">
        <v>1378</v>
      </c>
      <c r="B705" s="1" t="s">
        <v>173</v>
      </c>
      <c r="C705" s="2">
        <v>44636</v>
      </c>
      <c r="D705" s="1" t="s">
        <v>8</v>
      </c>
      <c r="E705" s="1">
        <v>3</v>
      </c>
      <c r="F705" s="1">
        <f t="shared" si="20"/>
        <v>1500</v>
      </c>
      <c r="G705" s="1">
        <f t="shared" si="21"/>
        <v>4500</v>
      </c>
    </row>
    <row r="706" spans="1:7" x14ac:dyDescent="0.25">
      <c r="A706" s="1">
        <v>2247</v>
      </c>
      <c r="B706" s="1" t="s">
        <v>173</v>
      </c>
      <c r="C706" s="2">
        <v>44687</v>
      </c>
      <c r="D706" s="1" t="s">
        <v>37</v>
      </c>
      <c r="E706" s="1">
        <v>4</v>
      </c>
      <c r="F706" s="1">
        <f t="shared" ref="F706:F769" si="22">IF(D706="Computer", 1500, IF(D706="Mobile", 600,  IF(D706= "Camera", 500, IF(D706 = "Headphones", 150, IF(D706 = "Laptop", 1000, 400)))))</f>
        <v>600</v>
      </c>
      <c r="G706" s="1">
        <f t="shared" ref="G706:G769" si="23">F706*E706</f>
        <v>2400</v>
      </c>
    </row>
    <row r="707" spans="1:7" x14ac:dyDescent="0.25">
      <c r="A707" s="1">
        <v>2096</v>
      </c>
      <c r="B707" s="1" t="s">
        <v>35</v>
      </c>
      <c r="C707" s="2">
        <v>44819</v>
      </c>
      <c r="D707" s="1" t="s">
        <v>16</v>
      </c>
      <c r="E707" s="1">
        <v>5</v>
      </c>
      <c r="F707" s="1">
        <f t="shared" si="22"/>
        <v>150</v>
      </c>
      <c r="G707" s="1">
        <f t="shared" si="23"/>
        <v>750</v>
      </c>
    </row>
    <row r="708" spans="1:7" x14ac:dyDescent="0.25">
      <c r="A708" s="1">
        <v>1070</v>
      </c>
      <c r="B708" s="1" t="s">
        <v>35</v>
      </c>
      <c r="C708" s="2">
        <v>44874</v>
      </c>
      <c r="D708" s="1" t="s">
        <v>37</v>
      </c>
      <c r="E708" s="1">
        <v>4</v>
      </c>
      <c r="F708" s="1">
        <f t="shared" si="22"/>
        <v>600</v>
      </c>
      <c r="G708" s="1">
        <f t="shared" si="23"/>
        <v>2400</v>
      </c>
    </row>
    <row r="709" spans="1:7" x14ac:dyDescent="0.25">
      <c r="A709" s="1">
        <v>1046</v>
      </c>
      <c r="B709" s="1" t="s">
        <v>35</v>
      </c>
      <c r="C709" s="2">
        <v>44613</v>
      </c>
      <c r="D709" s="1" t="s">
        <v>11</v>
      </c>
      <c r="E709" s="1">
        <v>1</v>
      </c>
      <c r="F709" s="1">
        <f t="shared" si="22"/>
        <v>1000</v>
      </c>
      <c r="G709" s="1">
        <f t="shared" si="23"/>
        <v>1000</v>
      </c>
    </row>
    <row r="710" spans="1:7" x14ac:dyDescent="0.25">
      <c r="A710" s="1">
        <v>3004</v>
      </c>
      <c r="B710" s="1" t="s">
        <v>35</v>
      </c>
      <c r="C710" s="2">
        <v>44711</v>
      </c>
      <c r="D710" s="1" t="s">
        <v>8</v>
      </c>
      <c r="E710" s="1">
        <v>5</v>
      </c>
      <c r="F710" s="1">
        <f t="shared" si="22"/>
        <v>1500</v>
      </c>
      <c r="G710" s="1">
        <f t="shared" si="23"/>
        <v>7500</v>
      </c>
    </row>
    <row r="711" spans="1:7" x14ac:dyDescent="0.25">
      <c r="A711" s="1">
        <v>1311</v>
      </c>
      <c r="B711" s="1" t="s">
        <v>190</v>
      </c>
      <c r="C711" s="2">
        <v>44877</v>
      </c>
      <c r="D711" s="1" t="s">
        <v>542</v>
      </c>
      <c r="E711" s="1">
        <v>3</v>
      </c>
      <c r="F711" s="1">
        <f t="shared" si="22"/>
        <v>400</v>
      </c>
      <c r="G711" s="1">
        <f t="shared" si="23"/>
        <v>1200</v>
      </c>
    </row>
    <row r="712" spans="1:7" x14ac:dyDescent="0.25">
      <c r="A712" s="1">
        <v>1182</v>
      </c>
      <c r="B712" s="1" t="s">
        <v>190</v>
      </c>
      <c r="C712" s="2">
        <v>44581</v>
      </c>
      <c r="D712" s="1" t="s">
        <v>11</v>
      </c>
      <c r="E712" s="1">
        <v>5</v>
      </c>
      <c r="F712" s="1">
        <f t="shared" si="22"/>
        <v>1000</v>
      </c>
      <c r="G712" s="1">
        <f t="shared" si="23"/>
        <v>5000</v>
      </c>
    </row>
    <row r="713" spans="1:7" x14ac:dyDescent="0.25">
      <c r="A713" s="1">
        <v>2682</v>
      </c>
      <c r="B713" s="1" t="s">
        <v>282</v>
      </c>
      <c r="C713" s="2">
        <v>44664</v>
      </c>
      <c r="D713" s="1" t="s">
        <v>16</v>
      </c>
      <c r="E713" s="1">
        <v>5</v>
      </c>
      <c r="F713" s="1">
        <f t="shared" si="22"/>
        <v>150</v>
      </c>
      <c r="G713" s="1">
        <f t="shared" si="23"/>
        <v>750</v>
      </c>
    </row>
    <row r="714" spans="1:7" x14ac:dyDescent="0.25">
      <c r="A714" s="1">
        <v>2943</v>
      </c>
      <c r="B714" s="1" t="s">
        <v>282</v>
      </c>
      <c r="C714" s="2">
        <v>44852</v>
      </c>
      <c r="D714" s="1" t="s">
        <v>8</v>
      </c>
      <c r="E714" s="1">
        <v>3</v>
      </c>
      <c r="F714" s="1">
        <f t="shared" si="22"/>
        <v>1500</v>
      </c>
      <c r="G714" s="1">
        <f t="shared" si="23"/>
        <v>4500</v>
      </c>
    </row>
    <row r="715" spans="1:7" x14ac:dyDescent="0.25">
      <c r="A715" s="1">
        <v>2386</v>
      </c>
      <c r="B715" s="1" t="s">
        <v>282</v>
      </c>
      <c r="C715" s="2">
        <v>44567</v>
      </c>
      <c r="D715" s="1" t="s">
        <v>542</v>
      </c>
      <c r="E715" s="1">
        <v>4</v>
      </c>
      <c r="F715" s="1">
        <f t="shared" si="22"/>
        <v>400</v>
      </c>
      <c r="G715" s="1">
        <f t="shared" si="23"/>
        <v>1600</v>
      </c>
    </row>
    <row r="716" spans="1:7" x14ac:dyDescent="0.25">
      <c r="A716" s="1">
        <v>3298</v>
      </c>
      <c r="B716" s="1" t="s">
        <v>282</v>
      </c>
      <c r="C716" s="2">
        <v>44607</v>
      </c>
      <c r="D716" s="1" t="s">
        <v>14</v>
      </c>
      <c r="E716" s="1">
        <v>1</v>
      </c>
      <c r="F716" s="1">
        <f t="shared" si="22"/>
        <v>500</v>
      </c>
      <c r="G716" s="1">
        <f t="shared" si="23"/>
        <v>500</v>
      </c>
    </row>
    <row r="717" spans="1:7" x14ac:dyDescent="0.25">
      <c r="A717" s="1">
        <v>2107</v>
      </c>
      <c r="B717" s="1" t="s">
        <v>282</v>
      </c>
      <c r="C717" s="2">
        <v>44767</v>
      </c>
      <c r="D717" s="1" t="s">
        <v>8</v>
      </c>
      <c r="E717" s="1">
        <v>5</v>
      </c>
      <c r="F717" s="1">
        <f t="shared" si="22"/>
        <v>1500</v>
      </c>
      <c r="G717" s="1">
        <f t="shared" si="23"/>
        <v>7500</v>
      </c>
    </row>
    <row r="718" spans="1:7" x14ac:dyDescent="0.25">
      <c r="A718" s="1">
        <v>1859</v>
      </c>
      <c r="B718" s="1" t="s">
        <v>282</v>
      </c>
      <c r="C718" s="2">
        <v>44913</v>
      </c>
      <c r="D718" s="1" t="s">
        <v>37</v>
      </c>
      <c r="E718" s="1">
        <v>1</v>
      </c>
      <c r="F718" s="1">
        <f t="shared" si="22"/>
        <v>600</v>
      </c>
      <c r="G718" s="1">
        <f t="shared" si="23"/>
        <v>600</v>
      </c>
    </row>
    <row r="719" spans="1:7" x14ac:dyDescent="0.25">
      <c r="A719" s="1">
        <v>2189</v>
      </c>
      <c r="B719" s="1" t="s">
        <v>163</v>
      </c>
      <c r="C719" s="2">
        <v>44771</v>
      </c>
      <c r="D719" s="1" t="s">
        <v>14</v>
      </c>
      <c r="E719" s="1">
        <v>1</v>
      </c>
      <c r="F719" s="1">
        <f t="shared" si="22"/>
        <v>500</v>
      </c>
      <c r="G719" s="1">
        <f t="shared" si="23"/>
        <v>500</v>
      </c>
    </row>
    <row r="720" spans="1:7" x14ac:dyDescent="0.25">
      <c r="A720" s="1">
        <v>1301</v>
      </c>
      <c r="B720" s="1" t="s">
        <v>163</v>
      </c>
      <c r="C720" s="2">
        <v>44895</v>
      </c>
      <c r="D720" s="1" t="s">
        <v>37</v>
      </c>
      <c r="E720" s="1">
        <v>2</v>
      </c>
      <c r="F720" s="1">
        <f t="shared" si="22"/>
        <v>600</v>
      </c>
      <c r="G720" s="1">
        <f t="shared" si="23"/>
        <v>1200</v>
      </c>
    </row>
    <row r="721" spans="1:7" x14ac:dyDescent="0.25">
      <c r="A721" s="1">
        <v>3253</v>
      </c>
      <c r="B721" s="1" t="s">
        <v>163</v>
      </c>
      <c r="C721" s="2">
        <v>44730</v>
      </c>
      <c r="D721" s="1" t="s">
        <v>542</v>
      </c>
      <c r="E721" s="1">
        <v>3</v>
      </c>
      <c r="F721" s="1">
        <f t="shared" si="22"/>
        <v>400</v>
      </c>
      <c r="G721" s="1">
        <f t="shared" si="23"/>
        <v>1200</v>
      </c>
    </row>
    <row r="722" spans="1:7" x14ac:dyDescent="0.25">
      <c r="A722" s="1">
        <v>2921</v>
      </c>
      <c r="B722" s="1" t="s">
        <v>163</v>
      </c>
      <c r="C722" s="2">
        <v>44661</v>
      </c>
      <c r="D722" s="1" t="s">
        <v>16</v>
      </c>
      <c r="E722" s="1">
        <v>4</v>
      </c>
      <c r="F722" s="1">
        <f t="shared" si="22"/>
        <v>150</v>
      </c>
      <c r="G722" s="1">
        <f t="shared" si="23"/>
        <v>600</v>
      </c>
    </row>
    <row r="723" spans="1:7" x14ac:dyDescent="0.25">
      <c r="A723" s="1">
        <v>2740</v>
      </c>
      <c r="B723" s="1" t="s">
        <v>163</v>
      </c>
      <c r="C723" s="2">
        <v>44686</v>
      </c>
      <c r="D723" s="1" t="s">
        <v>14</v>
      </c>
      <c r="E723" s="1">
        <v>2</v>
      </c>
      <c r="F723" s="1">
        <f t="shared" si="22"/>
        <v>500</v>
      </c>
      <c r="G723" s="1">
        <f t="shared" si="23"/>
        <v>1000</v>
      </c>
    </row>
    <row r="724" spans="1:7" x14ac:dyDescent="0.25">
      <c r="A724" s="1">
        <v>3340</v>
      </c>
      <c r="B724" s="1" t="s">
        <v>163</v>
      </c>
      <c r="C724" s="2">
        <v>44624</v>
      </c>
      <c r="D724" s="1" t="s">
        <v>37</v>
      </c>
      <c r="E724" s="1">
        <v>2</v>
      </c>
      <c r="F724" s="1">
        <f t="shared" si="22"/>
        <v>600</v>
      </c>
      <c r="G724" s="1">
        <f t="shared" si="23"/>
        <v>1200</v>
      </c>
    </row>
    <row r="725" spans="1:7" x14ac:dyDescent="0.25">
      <c r="A725" s="1">
        <v>1619</v>
      </c>
      <c r="B725" s="1" t="s">
        <v>163</v>
      </c>
      <c r="C725" s="2">
        <v>44849</v>
      </c>
      <c r="D725" s="1" t="s">
        <v>8</v>
      </c>
      <c r="E725" s="1">
        <v>3</v>
      </c>
      <c r="F725" s="1">
        <f t="shared" si="22"/>
        <v>1500</v>
      </c>
      <c r="G725" s="1">
        <f t="shared" si="23"/>
        <v>4500</v>
      </c>
    </row>
    <row r="726" spans="1:7" x14ac:dyDescent="0.25">
      <c r="A726" s="1">
        <v>2011</v>
      </c>
      <c r="B726" s="1" t="s">
        <v>163</v>
      </c>
      <c r="C726" s="2">
        <v>44686</v>
      </c>
      <c r="D726" s="1" t="s">
        <v>11</v>
      </c>
      <c r="E726" s="1">
        <v>2</v>
      </c>
      <c r="F726" s="1">
        <f t="shared" si="22"/>
        <v>1000</v>
      </c>
      <c r="G726" s="1">
        <f t="shared" si="23"/>
        <v>2000</v>
      </c>
    </row>
    <row r="727" spans="1:7" x14ac:dyDescent="0.25">
      <c r="A727" s="1">
        <v>1703</v>
      </c>
      <c r="B727" s="1" t="s">
        <v>67</v>
      </c>
      <c r="C727" s="2">
        <v>44784</v>
      </c>
      <c r="D727" s="1" t="s">
        <v>8</v>
      </c>
      <c r="E727" s="1">
        <v>5</v>
      </c>
      <c r="F727" s="1">
        <f t="shared" si="22"/>
        <v>1500</v>
      </c>
      <c r="G727" s="1">
        <f t="shared" si="23"/>
        <v>7500</v>
      </c>
    </row>
    <row r="728" spans="1:7" x14ac:dyDescent="0.25">
      <c r="A728" s="1">
        <v>1786</v>
      </c>
      <c r="B728" s="1" t="s">
        <v>67</v>
      </c>
      <c r="C728" s="2">
        <v>44771</v>
      </c>
      <c r="D728" s="1" t="s">
        <v>14</v>
      </c>
      <c r="E728" s="1">
        <v>5</v>
      </c>
      <c r="F728" s="1">
        <f t="shared" si="22"/>
        <v>500</v>
      </c>
      <c r="G728" s="1">
        <f t="shared" si="23"/>
        <v>2500</v>
      </c>
    </row>
    <row r="729" spans="1:7" x14ac:dyDescent="0.25">
      <c r="A729" s="1">
        <v>3203</v>
      </c>
      <c r="B729" s="1" t="s">
        <v>67</v>
      </c>
      <c r="C729" s="2">
        <v>44763</v>
      </c>
      <c r="D729" s="1" t="s">
        <v>16</v>
      </c>
      <c r="E729" s="1">
        <v>4</v>
      </c>
      <c r="F729" s="1">
        <f t="shared" si="22"/>
        <v>150</v>
      </c>
      <c r="G729" s="1">
        <f t="shared" si="23"/>
        <v>600</v>
      </c>
    </row>
    <row r="730" spans="1:7" x14ac:dyDescent="0.25">
      <c r="A730" s="1">
        <v>3454</v>
      </c>
      <c r="B730" s="1" t="s">
        <v>504</v>
      </c>
      <c r="C730" s="2">
        <v>44686</v>
      </c>
      <c r="D730" s="1" t="s">
        <v>11</v>
      </c>
      <c r="E730" s="1">
        <v>5</v>
      </c>
      <c r="F730" s="1">
        <f t="shared" si="22"/>
        <v>1000</v>
      </c>
      <c r="G730" s="1">
        <f t="shared" si="23"/>
        <v>5000</v>
      </c>
    </row>
    <row r="731" spans="1:7" x14ac:dyDescent="0.25">
      <c r="A731" s="1">
        <v>2502</v>
      </c>
      <c r="B731" s="1" t="s">
        <v>504</v>
      </c>
      <c r="C731" s="2">
        <v>44884</v>
      </c>
      <c r="D731" s="1" t="s">
        <v>11</v>
      </c>
      <c r="E731" s="1">
        <v>1</v>
      </c>
      <c r="F731" s="1">
        <f t="shared" si="22"/>
        <v>1000</v>
      </c>
      <c r="G731" s="1">
        <f t="shared" si="23"/>
        <v>1000</v>
      </c>
    </row>
    <row r="732" spans="1:7" x14ac:dyDescent="0.25">
      <c r="A732" s="1">
        <v>1996</v>
      </c>
      <c r="B732" s="1" t="s">
        <v>504</v>
      </c>
      <c r="C732" s="2">
        <v>44732</v>
      </c>
      <c r="D732" s="1" t="s">
        <v>11</v>
      </c>
      <c r="E732" s="1">
        <v>4</v>
      </c>
      <c r="F732" s="1">
        <f t="shared" si="22"/>
        <v>1000</v>
      </c>
      <c r="G732" s="1">
        <f t="shared" si="23"/>
        <v>4000</v>
      </c>
    </row>
    <row r="733" spans="1:7" x14ac:dyDescent="0.25">
      <c r="A733" s="1">
        <v>2842</v>
      </c>
      <c r="B733" s="1" t="s">
        <v>504</v>
      </c>
      <c r="C733" s="2">
        <v>44664</v>
      </c>
      <c r="D733" s="1" t="s">
        <v>8</v>
      </c>
      <c r="E733" s="1">
        <v>5</v>
      </c>
      <c r="F733" s="1">
        <f t="shared" si="22"/>
        <v>1500</v>
      </c>
      <c r="G733" s="1">
        <f t="shared" si="23"/>
        <v>7500</v>
      </c>
    </row>
    <row r="734" spans="1:7" x14ac:dyDescent="0.25">
      <c r="A734" s="1">
        <v>2824</v>
      </c>
      <c r="B734" s="1" t="s">
        <v>504</v>
      </c>
      <c r="C734" s="2">
        <v>44655</v>
      </c>
      <c r="D734" s="1" t="s">
        <v>8</v>
      </c>
      <c r="E734" s="1">
        <v>2</v>
      </c>
      <c r="F734" s="1">
        <f t="shared" si="22"/>
        <v>1500</v>
      </c>
      <c r="G734" s="1">
        <f t="shared" si="23"/>
        <v>3000</v>
      </c>
    </row>
    <row r="735" spans="1:7" x14ac:dyDescent="0.25">
      <c r="A735" s="1">
        <v>1066</v>
      </c>
      <c r="B735" s="1" t="s">
        <v>459</v>
      </c>
      <c r="C735" s="2">
        <v>44610</v>
      </c>
      <c r="D735" s="1" t="s">
        <v>8</v>
      </c>
      <c r="E735" s="1">
        <v>2</v>
      </c>
      <c r="F735" s="1">
        <f t="shared" si="22"/>
        <v>1500</v>
      </c>
      <c r="G735" s="1">
        <f t="shared" si="23"/>
        <v>3000</v>
      </c>
    </row>
    <row r="736" spans="1:7" x14ac:dyDescent="0.25">
      <c r="A736" s="1">
        <v>1616</v>
      </c>
      <c r="B736" s="1" t="s">
        <v>459</v>
      </c>
      <c r="C736" s="2">
        <v>44761</v>
      </c>
      <c r="D736" s="1" t="s">
        <v>8</v>
      </c>
      <c r="E736" s="1">
        <v>5</v>
      </c>
      <c r="F736" s="1">
        <f t="shared" si="22"/>
        <v>1500</v>
      </c>
      <c r="G736" s="1">
        <f t="shared" si="23"/>
        <v>7500</v>
      </c>
    </row>
    <row r="737" spans="1:7" x14ac:dyDescent="0.25">
      <c r="A737" s="1">
        <v>1805</v>
      </c>
      <c r="B737" s="1" t="s">
        <v>459</v>
      </c>
      <c r="C737" s="2">
        <v>44875</v>
      </c>
      <c r="D737" s="1" t="s">
        <v>542</v>
      </c>
      <c r="E737" s="1">
        <v>3</v>
      </c>
      <c r="F737" s="1">
        <f t="shared" si="22"/>
        <v>400</v>
      </c>
      <c r="G737" s="1">
        <f t="shared" si="23"/>
        <v>1200</v>
      </c>
    </row>
    <row r="738" spans="1:7" x14ac:dyDescent="0.25">
      <c r="A738" s="1">
        <v>2370</v>
      </c>
      <c r="B738" s="1" t="s">
        <v>459</v>
      </c>
      <c r="C738" s="2">
        <v>44734</v>
      </c>
      <c r="D738" s="1" t="s">
        <v>11</v>
      </c>
      <c r="E738" s="1">
        <v>5</v>
      </c>
      <c r="F738" s="1">
        <f t="shared" si="22"/>
        <v>1000</v>
      </c>
      <c r="G738" s="1">
        <f t="shared" si="23"/>
        <v>5000</v>
      </c>
    </row>
    <row r="739" spans="1:7" x14ac:dyDescent="0.25">
      <c r="A739" s="1">
        <v>2811</v>
      </c>
      <c r="B739" s="1" t="s">
        <v>459</v>
      </c>
      <c r="C739" s="2">
        <v>44910</v>
      </c>
      <c r="D739" s="1" t="s">
        <v>8</v>
      </c>
      <c r="E739" s="1">
        <v>3</v>
      </c>
      <c r="F739" s="1">
        <f t="shared" si="22"/>
        <v>1500</v>
      </c>
      <c r="G739" s="1">
        <f t="shared" si="23"/>
        <v>4500</v>
      </c>
    </row>
    <row r="740" spans="1:7" x14ac:dyDescent="0.25">
      <c r="A740" s="1">
        <v>2804</v>
      </c>
      <c r="B740" s="1" t="s">
        <v>459</v>
      </c>
      <c r="C740" s="2">
        <v>44598</v>
      </c>
      <c r="D740" s="1" t="s">
        <v>14</v>
      </c>
      <c r="E740" s="1">
        <v>2</v>
      </c>
      <c r="F740" s="1">
        <f t="shared" si="22"/>
        <v>500</v>
      </c>
      <c r="G740" s="1">
        <f t="shared" si="23"/>
        <v>1000</v>
      </c>
    </row>
    <row r="741" spans="1:7" x14ac:dyDescent="0.25">
      <c r="A741" s="1">
        <v>1608</v>
      </c>
      <c r="B741" s="1" t="s">
        <v>414</v>
      </c>
      <c r="C741" s="2">
        <v>44710</v>
      </c>
      <c r="D741" s="1" t="s">
        <v>11</v>
      </c>
      <c r="E741" s="1">
        <v>5</v>
      </c>
      <c r="F741" s="1">
        <f t="shared" si="22"/>
        <v>1000</v>
      </c>
      <c r="G741" s="1">
        <f t="shared" si="23"/>
        <v>5000</v>
      </c>
    </row>
    <row r="742" spans="1:7" x14ac:dyDescent="0.25">
      <c r="A742" s="1">
        <v>2792</v>
      </c>
      <c r="B742" s="1" t="s">
        <v>414</v>
      </c>
      <c r="C742" s="2">
        <v>44627</v>
      </c>
      <c r="D742" s="1" t="s">
        <v>37</v>
      </c>
      <c r="E742" s="1">
        <v>2</v>
      </c>
      <c r="F742" s="1">
        <f t="shared" si="22"/>
        <v>600</v>
      </c>
      <c r="G742" s="1">
        <f t="shared" si="23"/>
        <v>1200</v>
      </c>
    </row>
    <row r="743" spans="1:7" x14ac:dyDescent="0.25">
      <c r="A743" s="1">
        <v>1557</v>
      </c>
      <c r="B743" s="1" t="s">
        <v>414</v>
      </c>
      <c r="C743" s="2">
        <v>44617</v>
      </c>
      <c r="D743" s="1" t="s">
        <v>542</v>
      </c>
      <c r="E743" s="1">
        <v>2</v>
      </c>
      <c r="F743" s="1">
        <f t="shared" si="22"/>
        <v>400</v>
      </c>
      <c r="G743" s="1">
        <f t="shared" si="23"/>
        <v>800</v>
      </c>
    </row>
    <row r="744" spans="1:7" x14ac:dyDescent="0.25">
      <c r="A744" s="1">
        <v>3205</v>
      </c>
      <c r="B744" s="1" t="s">
        <v>414</v>
      </c>
      <c r="C744" s="2">
        <v>44585</v>
      </c>
      <c r="D744" s="1" t="s">
        <v>37</v>
      </c>
      <c r="E744" s="1">
        <v>2</v>
      </c>
      <c r="F744" s="1">
        <f t="shared" si="22"/>
        <v>600</v>
      </c>
      <c r="G744" s="1">
        <f t="shared" si="23"/>
        <v>1200</v>
      </c>
    </row>
    <row r="745" spans="1:7" x14ac:dyDescent="0.25">
      <c r="A745" s="1">
        <v>3170</v>
      </c>
      <c r="B745" s="1" t="s">
        <v>414</v>
      </c>
      <c r="C745" s="2">
        <v>44592</v>
      </c>
      <c r="D745" s="1" t="s">
        <v>14</v>
      </c>
      <c r="E745" s="1">
        <v>5</v>
      </c>
      <c r="F745" s="1">
        <f t="shared" si="22"/>
        <v>500</v>
      </c>
      <c r="G745" s="1">
        <f t="shared" si="23"/>
        <v>2500</v>
      </c>
    </row>
    <row r="746" spans="1:7" x14ac:dyDescent="0.25">
      <c r="A746" s="1">
        <v>2963</v>
      </c>
      <c r="B746" s="1" t="s">
        <v>414</v>
      </c>
      <c r="C746" s="2">
        <v>44809</v>
      </c>
      <c r="D746" s="1" t="s">
        <v>11</v>
      </c>
      <c r="E746" s="1">
        <v>2</v>
      </c>
      <c r="F746" s="1">
        <f t="shared" si="22"/>
        <v>1000</v>
      </c>
      <c r="G746" s="1">
        <f t="shared" si="23"/>
        <v>2000</v>
      </c>
    </row>
    <row r="747" spans="1:7" x14ac:dyDescent="0.25">
      <c r="A747" s="1">
        <v>1515</v>
      </c>
      <c r="B747" s="1" t="s">
        <v>262</v>
      </c>
      <c r="C747" s="2">
        <v>44673</v>
      </c>
      <c r="D747" s="1" t="s">
        <v>8</v>
      </c>
      <c r="E747" s="1">
        <v>3</v>
      </c>
      <c r="F747" s="1">
        <f t="shared" si="22"/>
        <v>1500</v>
      </c>
      <c r="G747" s="1">
        <f t="shared" si="23"/>
        <v>4500</v>
      </c>
    </row>
    <row r="748" spans="1:7" x14ac:dyDescent="0.25">
      <c r="A748" s="1">
        <v>1137</v>
      </c>
      <c r="B748" s="1" t="s">
        <v>262</v>
      </c>
      <c r="C748" s="2">
        <v>44767</v>
      </c>
      <c r="D748" s="1" t="s">
        <v>542</v>
      </c>
      <c r="E748" s="1">
        <v>3</v>
      </c>
      <c r="F748" s="1">
        <f t="shared" si="22"/>
        <v>400</v>
      </c>
      <c r="G748" s="1">
        <f t="shared" si="23"/>
        <v>1200</v>
      </c>
    </row>
    <row r="749" spans="1:7" x14ac:dyDescent="0.25">
      <c r="A749" s="1">
        <v>2237</v>
      </c>
      <c r="B749" s="1" t="s">
        <v>262</v>
      </c>
      <c r="C749" s="2">
        <v>44789</v>
      </c>
      <c r="D749" s="1" t="s">
        <v>542</v>
      </c>
      <c r="E749" s="1">
        <v>5</v>
      </c>
      <c r="F749" s="1">
        <f t="shared" si="22"/>
        <v>400</v>
      </c>
      <c r="G749" s="1">
        <f t="shared" si="23"/>
        <v>2000</v>
      </c>
    </row>
    <row r="750" spans="1:7" x14ac:dyDescent="0.25">
      <c r="A750" s="1">
        <v>1656</v>
      </c>
      <c r="B750" s="1" t="s">
        <v>262</v>
      </c>
      <c r="C750" s="2">
        <v>44653</v>
      </c>
      <c r="D750" s="1" t="s">
        <v>11</v>
      </c>
      <c r="E750" s="1">
        <v>2</v>
      </c>
      <c r="F750" s="1">
        <f t="shared" si="22"/>
        <v>1000</v>
      </c>
      <c r="G750" s="1">
        <f t="shared" si="23"/>
        <v>2000</v>
      </c>
    </row>
    <row r="751" spans="1:7" x14ac:dyDescent="0.25">
      <c r="A751" s="1">
        <v>3143</v>
      </c>
      <c r="B751" s="1" t="s">
        <v>262</v>
      </c>
      <c r="C751" s="2">
        <v>44906</v>
      </c>
      <c r="D751" s="1" t="s">
        <v>14</v>
      </c>
      <c r="E751" s="1">
        <v>3</v>
      </c>
      <c r="F751" s="1">
        <f t="shared" si="22"/>
        <v>500</v>
      </c>
      <c r="G751" s="1">
        <f t="shared" si="23"/>
        <v>1500</v>
      </c>
    </row>
    <row r="752" spans="1:7" x14ac:dyDescent="0.25">
      <c r="A752" s="1">
        <v>1161</v>
      </c>
      <c r="B752" s="1" t="s">
        <v>262</v>
      </c>
      <c r="C752" s="2">
        <v>44763</v>
      </c>
      <c r="D752" s="1" t="s">
        <v>542</v>
      </c>
      <c r="E752" s="1">
        <v>4</v>
      </c>
      <c r="F752" s="1">
        <f t="shared" si="22"/>
        <v>400</v>
      </c>
      <c r="G752" s="1">
        <f t="shared" si="23"/>
        <v>1600</v>
      </c>
    </row>
    <row r="753" spans="1:7" x14ac:dyDescent="0.25">
      <c r="A753" s="1">
        <v>1391</v>
      </c>
      <c r="B753" s="1" t="s">
        <v>470</v>
      </c>
      <c r="C753" s="2">
        <v>44772</v>
      </c>
      <c r="D753" s="1" t="s">
        <v>14</v>
      </c>
      <c r="E753" s="1">
        <v>4</v>
      </c>
      <c r="F753" s="1">
        <f t="shared" si="22"/>
        <v>500</v>
      </c>
      <c r="G753" s="1">
        <f t="shared" si="23"/>
        <v>2000</v>
      </c>
    </row>
    <row r="754" spans="1:7" x14ac:dyDescent="0.25">
      <c r="A754" s="1">
        <v>1335</v>
      </c>
      <c r="B754" s="1" t="s">
        <v>470</v>
      </c>
      <c r="C754" s="2">
        <v>44633</v>
      </c>
      <c r="D754" s="1" t="s">
        <v>14</v>
      </c>
      <c r="E754" s="1">
        <v>1</v>
      </c>
      <c r="F754" s="1">
        <f t="shared" si="22"/>
        <v>500</v>
      </c>
      <c r="G754" s="1">
        <f t="shared" si="23"/>
        <v>500</v>
      </c>
    </row>
    <row r="755" spans="1:7" x14ac:dyDescent="0.25">
      <c r="A755" s="1">
        <v>1544</v>
      </c>
      <c r="B755" s="1" t="s">
        <v>470</v>
      </c>
      <c r="C755" s="2">
        <v>44573</v>
      </c>
      <c r="D755" s="1" t="s">
        <v>11</v>
      </c>
      <c r="E755" s="1">
        <v>3</v>
      </c>
      <c r="F755" s="1">
        <f t="shared" si="22"/>
        <v>1000</v>
      </c>
      <c r="G755" s="1">
        <f t="shared" si="23"/>
        <v>3000</v>
      </c>
    </row>
    <row r="756" spans="1:7" x14ac:dyDescent="0.25">
      <c r="A756" s="1">
        <v>1439</v>
      </c>
      <c r="B756" s="1" t="s">
        <v>324</v>
      </c>
      <c r="C756" s="2">
        <v>44617</v>
      </c>
      <c r="D756" s="1" t="s">
        <v>14</v>
      </c>
      <c r="E756" s="1">
        <v>3</v>
      </c>
      <c r="F756" s="1">
        <f t="shared" si="22"/>
        <v>500</v>
      </c>
      <c r="G756" s="1">
        <f t="shared" si="23"/>
        <v>1500</v>
      </c>
    </row>
    <row r="757" spans="1:7" x14ac:dyDescent="0.25">
      <c r="A757" s="1">
        <v>1267</v>
      </c>
      <c r="B757" s="1" t="s">
        <v>324</v>
      </c>
      <c r="C757" s="2">
        <v>44820</v>
      </c>
      <c r="D757" s="1" t="s">
        <v>8</v>
      </c>
      <c r="E757" s="1">
        <v>5</v>
      </c>
      <c r="F757" s="1">
        <f t="shared" si="22"/>
        <v>1500</v>
      </c>
      <c r="G757" s="1">
        <f t="shared" si="23"/>
        <v>7500</v>
      </c>
    </row>
    <row r="758" spans="1:7" x14ac:dyDescent="0.25">
      <c r="A758" s="1">
        <v>2730</v>
      </c>
      <c r="B758" s="1" t="s">
        <v>324</v>
      </c>
      <c r="C758" s="2">
        <v>44708</v>
      </c>
      <c r="D758" s="1" t="s">
        <v>16</v>
      </c>
      <c r="E758" s="1">
        <v>5</v>
      </c>
      <c r="F758" s="1">
        <f t="shared" si="22"/>
        <v>150</v>
      </c>
      <c r="G758" s="1">
        <f t="shared" si="23"/>
        <v>750</v>
      </c>
    </row>
    <row r="759" spans="1:7" x14ac:dyDescent="0.25">
      <c r="A759" s="1">
        <v>2840</v>
      </c>
      <c r="B759" s="1" t="s">
        <v>439</v>
      </c>
      <c r="C759" s="2">
        <v>44812</v>
      </c>
      <c r="D759" s="1" t="s">
        <v>11</v>
      </c>
      <c r="E759" s="1">
        <v>3</v>
      </c>
      <c r="F759" s="1">
        <f t="shared" si="22"/>
        <v>1000</v>
      </c>
      <c r="G759" s="1">
        <f t="shared" si="23"/>
        <v>3000</v>
      </c>
    </row>
    <row r="760" spans="1:7" x14ac:dyDescent="0.25">
      <c r="A760" s="1">
        <v>1078</v>
      </c>
      <c r="B760" s="1" t="s">
        <v>439</v>
      </c>
      <c r="C760" s="2">
        <v>44562</v>
      </c>
      <c r="D760" s="1" t="s">
        <v>542</v>
      </c>
      <c r="E760" s="1">
        <v>5</v>
      </c>
      <c r="F760" s="1">
        <f t="shared" si="22"/>
        <v>400</v>
      </c>
      <c r="G760" s="1">
        <f t="shared" si="23"/>
        <v>2000</v>
      </c>
    </row>
    <row r="761" spans="1:7" x14ac:dyDescent="0.25">
      <c r="A761" s="1">
        <v>1922</v>
      </c>
      <c r="B761" s="1" t="s">
        <v>439</v>
      </c>
      <c r="C761" s="2">
        <v>44711</v>
      </c>
      <c r="D761" s="1" t="s">
        <v>8</v>
      </c>
      <c r="E761" s="1">
        <v>2</v>
      </c>
      <c r="F761" s="1">
        <f t="shared" si="22"/>
        <v>1500</v>
      </c>
      <c r="G761" s="1">
        <f t="shared" si="23"/>
        <v>3000</v>
      </c>
    </row>
    <row r="762" spans="1:7" x14ac:dyDescent="0.25">
      <c r="A762" s="1">
        <v>1393</v>
      </c>
      <c r="B762" s="1" t="s">
        <v>439</v>
      </c>
      <c r="C762" s="2">
        <v>44677</v>
      </c>
      <c r="D762" s="1" t="s">
        <v>37</v>
      </c>
      <c r="E762" s="1">
        <v>4</v>
      </c>
      <c r="F762" s="1">
        <f t="shared" si="22"/>
        <v>600</v>
      </c>
      <c r="G762" s="1">
        <f t="shared" si="23"/>
        <v>2400</v>
      </c>
    </row>
    <row r="763" spans="1:7" x14ac:dyDescent="0.25">
      <c r="A763" s="1">
        <v>3307</v>
      </c>
      <c r="B763" s="1" t="s">
        <v>439</v>
      </c>
      <c r="C763" s="2">
        <v>44648</v>
      </c>
      <c r="D763" s="1" t="s">
        <v>37</v>
      </c>
      <c r="E763" s="1">
        <v>3</v>
      </c>
      <c r="F763" s="1">
        <f t="shared" si="22"/>
        <v>600</v>
      </c>
      <c r="G763" s="1">
        <f t="shared" si="23"/>
        <v>1800</v>
      </c>
    </row>
    <row r="764" spans="1:7" x14ac:dyDescent="0.25">
      <c r="A764" s="1">
        <v>2008</v>
      </c>
      <c r="B764" s="1" t="s">
        <v>439</v>
      </c>
      <c r="C764" s="2">
        <v>44739</v>
      </c>
      <c r="D764" s="1" t="s">
        <v>8</v>
      </c>
      <c r="E764" s="1">
        <v>5</v>
      </c>
      <c r="F764" s="1">
        <f t="shared" si="22"/>
        <v>1500</v>
      </c>
      <c r="G764" s="1">
        <f t="shared" si="23"/>
        <v>7500</v>
      </c>
    </row>
    <row r="765" spans="1:7" x14ac:dyDescent="0.25">
      <c r="A765" s="1">
        <v>2339</v>
      </c>
      <c r="B765" s="1" t="s">
        <v>439</v>
      </c>
      <c r="C765" s="2">
        <v>44908</v>
      </c>
      <c r="D765" s="1" t="s">
        <v>37</v>
      </c>
      <c r="E765" s="1">
        <v>3</v>
      </c>
      <c r="F765" s="1">
        <f t="shared" si="22"/>
        <v>600</v>
      </c>
      <c r="G765" s="1">
        <f t="shared" si="23"/>
        <v>1800</v>
      </c>
    </row>
    <row r="766" spans="1:7" x14ac:dyDescent="0.25">
      <c r="A766" s="1">
        <v>2881</v>
      </c>
      <c r="B766" s="1" t="s">
        <v>250</v>
      </c>
      <c r="C766" s="2">
        <v>44686</v>
      </c>
      <c r="D766" s="1" t="s">
        <v>542</v>
      </c>
      <c r="E766" s="1">
        <v>1</v>
      </c>
      <c r="F766" s="1">
        <f t="shared" si="22"/>
        <v>400</v>
      </c>
      <c r="G766" s="1">
        <f t="shared" si="23"/>
        <v>400</v>
      </c>
    </row>
    <row r="767" spans="1:7" x14ac:dyDescent="0.25">
      <c r="A767" s="1">
        <v>2084</v>
      </c>
      <c r="B767" s="1" t="s">
        <v>250</v>
      </c>
      <c r="C767" s="2">
        <v>44829</v>
      </c>
      <c r="D767" s="1" t="s">
        <v>16</v>
      </c>
      <c r="E767" s="1">
        <v>5</v>
      </c>
      <c r="F767" s="1">
        <f t="shared" si="22"/>
        <v>150</v>
      </c>
      <c r="G767" s="1">
        <f t="shared" si="23"/>
        <v>750</v>
      </c>
    </row>
    <row r="768" spans="1:7" x14ac:dyDescent="0.25">
      <c r="A768" s="1">
        <v>2575</v>
      </c>
      <c r="B768" s="1" t="s">
        <v>250</v>
      </c>
      <c r="C768" s="2">
        <v>44904</v>
      </c>
      <c r="D768" s="1" t="s">
        <v>37</v>
      </c>
      <c r="E768" s="1">
        <v>4</v>
      </c>
      <c r="F768" s="1">
        <f t="shared" si="22"/>
        <v>600</v>
      </c>
      <c r="G768" s="1">
        <f t="shared" si="23"/>
        <v>2400</v>
      </c>
    </row>
    <row r="769" spans="1:7" x14ac:dyDescent="0.25">
      <c r="A769" s="1">
        <v>1162</v>
      </c>
      <c r="B769" s="1" t="s">
        <v>250</v>
      </c>
      <c r="C769" s="2">
        <v>44588</v>
      </c>
      <c r="D769" s="1" t="s">
        <v>16</v>
      </c>
      <c r="E769" s="1">
        <v>1</v>
      </c>
      <c r="F769" s="1">
        <f t="shared" si="22"/>
        <v>150</v>
      </c>
      <c r="G769" s="1">
        <f t="shared" si="23"/>
        <v>150</v>
      </c>
    </row>
    <row r="770" spans="1:7" x14ac:dyDescent="0.25">
      <c r="A770" s="1">
        <v>2869</v>
      </c>
      <c r="B770" s="1" t="s">
        <v>250</v>
      </c>
      <c r="C770" s="2">
        <v>44871</v>
      </c>
      <c r="D770" s="1" t="s">
        <v>14</v>
      </c>
      <c r="E770" s="1">
        <v>3</v>
      </c>
      <c r="F770" s="1">
        <f t="shared" ref="F770:F833" si="24">IF(D770="Computer", 1500, IF(D770="Mobile", 600,  IF(D770= "Camera", 500, IF(D770 = "Headphones", 150, IF(D770 = "Laptop", 1000, 400)))))</f>
        <v>500</v>
      </c>
      <c r="G770" s="1">
        <f t="shared" ref="G770:G833" si="25">F770*E770</f>
        <v>1500</v>
      </c>
    </row>
    <row r="771" spans="1:7" x14ac:dyDescent="0.25">
      <c r="A771" s="1">
        <v>2399</v>
      </c>
      <c r="B771" s="1" t="s">
        <v>25</v>
      </c>
      <c r="C771" s="2">
        <v>44785</v>
      </c>
      <c r="D771" s="1" t="s">
        <v>37</v>
      </c>
      <c r="E771" s="1">
        <v>3</v>
      </c>
      <c r="F771" s="1">
        <f t="shared" si="24"/>
        <v>600</v>
      </c>
      <c r="G771" s="1">
        <f t="shared" si="25"/>
        <v>1800</v>
      </c>
    </row>
    <row r="772" spans="1:7" x14ac:dyDescent="0.25">
      <c r="A772" s="1">
        <v>2079</v>
      </c>
      <c r="B772" s="1" t="s">
        <v>25</v>
      </c>
      <c r="C772" s="2">
        <v>44630</v>
      </c>
      <c r="D772" s="1" t="s">
        <v>542</v>
      </c>
      <c r="E772" s="1">
        <v>5</v>
      </c>
      <c r="F772" s="1">
        <f t="shared" si="24"/>
        <v>400</v>
      </c>
      <c r="G772" s="1">
        <f t="shared" si="25"/>
        <v>2000</v>
      </c>
    </row>
    <row r="773" spans="1:7" x14ac:dyDescent="0.25">
      <c r="A773" s="1">
        <v>2356</v>
      </c>
      <c r="B773" s="1" t="s">
        <v>25</v>
      </c>
      <c r="C773" s="2">
        <v>44604</v>
      </c>
      <c r="D773" s="1" t="s">
        <v>8</v>
      </c>
      <c r="E773" s="1">
        <v>5</v>
      </c>
      <c r="F773" s="1">
        <f t="shared" si="24"/>
        <v>1500</v>
      </c>
      <c r="G773" s="1">
        <f t="shared" si="25"/>
        <v>7500</v>
      </c>
    </row>
    <row r="774" spans="1:7" x14ac:dyDescent="0.25">
      <c r="A774" s="1">
        <v>2556</v>
      </c>
      <c r="B774" s="1" t="s">
        <v>25</v>
      </c>
      <c r="C774" s="2">
        <v>44667</v>
      </c>
      <c r="D774" s="1" t="s">
        <v>14</v>
      </c>
      <c r="E774" s="1">
        <v>5</v>
      </c>
      <c r="F774" s="1">
        <f t="shared" si="24"/>
        <v>500</v>
      </c>
      <c r="G774" s="1">
        <f t="shared" si="25"/>
        <v>2500</v>
      </c>
    </row>
    <row r="775" spans="1:7" x14ac:dyDescent="0.25">
      <c r="A775" s="1">
        <v>2225</v>
      </c>
      <c r="B775" s="1" t="s">
        <v>25</v>
      </c>
      <c r="C775" s="2">
        <v>44840</v>
      </c>
      <c r="D775" s="1" t="s">
        <v>8</v>
      </c>
      <c r="E775" s="1">
        <v>1</v>
      </c>
      <c r="F775" s="1">
        <f t="shared" si="24"/>
        <v>1500</v>
      </c>
      <c r="G775" s="1">
        <f t="shared" si="25"/>
        <v>1500</v>
      </c>
    </row>
    <row r="776" spans="1:7" x14ac:dyDescent="0.25">
      <c r="A776" s="1">
        <v>1249</v>
      </c>
      <c r="B776" s="1" t="s">
        <v>482</v>
      </c>
      <c r="C776" s="2">
        <v>44815</v>
      </c>
      <c r="D776" s="1" t="s">
        <v>16</v>
      </c>
      <c r="E776" s="1">
        <v>2</v>
      </c>
      <c r="F776" s="1">
        <f t="shared" si="24"/>
        <v>150</v>
      </c>
      <c r="G776" s="1">
        <f t="shared" si="25"/>
        <v>300</v>
      </c>
    </row>
    <row r="777" spans="1:7" x14ac:dyDescent="0.25">
      <c r="A777" s="1">
        <v>1308</v>
      </c>
      <c r="B777" s="1" t="s">
        <v>482</v>
      </c>
      <c r="C777" s="2">
        <v>44839</v>
      </c>
      <c r="D777" s="1" t="s">
        <v>37</v>
      </c>
      <c r="E777" s="1">
        <v>4</v>
      </c>
      <c r="F777" s="1">
        <f t="shared" si="24"/>
        <v>600</v>
      </c>
      <c r="G777" s="1">
        <f t="shared" si="25"/>
        <v>2400</v>
      </c>
    </row>
    <row r="778" spans="1:7" x14ac:dyDescent="0.25">
      <c r="A778" s="1">
        <v>1400</v>
      </c>
      <c r="B778" s="1" t="s">
        <v>482</v>
      </c>
      <c r="C778" s="2">
        <v>44663</v>
      </c>
      <c r="D778" s="1" t="s">
        <v>37</v>
      </c>
      <c r="E778" s="1">
        <v>3</v>
      </c>
      <c r="F778" s="1">
        <f t="shared" si="24"/>
        <v>600</v>
      </c>
      <c r="G778" s="1">
        <f t="shared" si="25"/>
        <v>1800</v>
      </c>
    </row>
    <row r="779" spans="1:7" x14ac:dyDescent="0.25">
      <c r="A779" s="1">
        <v>2538</v>
      </c>
      <c r="B779" s="1" t="s">
        <v>527</v>
      </c>
      <c r="C779" s="2">
        <v>44701</v>
      </c>
      <c r="D779" s="1" t="s">
        <v>11</v>
      </c>
      <c r="E779" s="1">
        <v>4</v>
      </c>
      <c r="F779" s="1">
        <f t="shared" si="24"/>
        <v>1000</v>
      </c>
      <c r="G779" s="1">
        <f t="shared" si="25"/>
        <v>4000</v>
      </c>
    </row>
    <row r="780" spans="1:7" x14ac:dyDescent="0.25">
      <c r="A780" s="1">
        <v>1850</v>
      </c>
      <c r="B780" s="1" t="s">
        <v>527</v>
      </c>
      <c r="C780" s="2">
        <v>44660</v>
      </c>
      <c r="D780" s="1" t="s">
        <v>16</v>
      </c>
      <c r="E780" s="1">
        <v>3</v>
      </c>
      <c r="F780" s="1">
        <f t="shared" si="24"/>
        <v>150</v>
      </c>
      <c r="G780" s="1">
        <f t="shared" si="25"/>
        <v>450</v>
      </c>
    </row>
    <row r="781" spans="1:7" x14ac:dyDescent="0.25">
      <c r="A781" s="1">
        <v>1634</v>
      </c>
      <c r="B781" s="1" t="s">
        <v>527</v>
      </c>
      <c r="C781" s="2">
        <v>44771</v>
      </c>
      <c r="D781" s="1" t="s">
        <v>37</v>
      </c>
      <c r="E781" s="1">
        <v>3</v>
      </c>
      <c r="F781" s="1">
        <f t="shared" si="24"/>
        <v>600</v>
      </c>
      <c r="G781" s="1">
        <f t="shared" si="25"/>
        <v>1800</v>
      </c>
    </row>
    <row r="782" spans="1:7" x14ac:dyDescent="0.25">
      <c r="A782" s="1">
        <v>2342</v>
      </c>
      <c r="B782" s="1" t="s">
        <v>527</v>
      </c>
      <c r="C782" s="2">
        <v>44605</v>
      </c>
      <c r="D782" s="1" t="s">
        <v>37</v>
      </c>
      <c r="E782" s="1">
        <v>4</v>
      </c>
      <c r="F782" s="1">
        <f t="shared" si="24"/>
        <v>600</v>
      </c>
      <c r="G782" s="1">
        <f t="shared" si="25"/>
        <v>2400</v>
      </c>
    </row>
    <row r="783" spans="1:7" x14ac:dyDescent="0.25">
      <c r="A783" s="1">
        <v>1347</v>
      </c>
      <c r="B783" s="1" t="s">
        <v>524</v>
      </c>
      <c r="C783" s="2">
        <v>44721</v>
      </c>
      <c r="D783" s="1" t="s">
        <v>542</v>
      </c>
      <c r="E783" s="1">
        <v>5</v>
      </c>
      <c r="F783" s="1">
        <f t="shared" si="24"/>
        <v>400</v>
      </c>
      <c r="G783" s="1">
        <f t="shared" si="25"/>
        <v>2000</v>
      </c>
    </row>
    <row r="784" spans="1:7" x14ac:dyDescent="0.25">
      <c r="A784" s="1">
        <v>3358</v>
      </c>
      <c r="B784" s="1" t="s">
        <v>524</v>
      </c>
      <c r="C784" s="2">
        <v>44851</v>
      </c>
      <c r="D784" s="1" t="s">
        <v>8</v>
      </c>
      <c r="E784" s="1">
        <v>3</v>
      </c>
      <c r="F784" s="1">
        <f t="shared" si="24"/>
        <v>1500</v>
      </c>
      <c r="G784" s="1">
        <f t="shared" si="25"/>
        <v>4500</v>
      </c>
    </row>
    <row r="785" spans="1:7" x14ac:dyDescent="0.25">
      <c r="A785" s="1">
        <v>2425</v>
      </c>
      <c r="B785" s="1" t="s">
        <v>524</v>
      </c>
      <c r="C785" s="2">
        <v>44836</v>
      </c>
      <c r="D785" s="1" t="s">
        <v>542</v>
      </c>
      <c r="E785" s="1">
        <v>2</v>
      </c>
      <c r="F785" s="1">
        <f t="shared" si="24"/>
        <v>400</v>
      </c>
      <c r="G785" s="1">
        <f t="shared" si="25"/>
        <v>800</v>
      </c>
    </row>
    <row r="786" spans="1:7" x14ac:dyDescent="0.25">
      <c r="A786" s="1">
        <v>1359</v>
      </c>
      <c r="B786" s="1" t="s">
        <v>524</v>
      </c>
      <c r="C786" s="2">
        <v>44616</v>
      </c>
      <c r="D786" s="1" t="s">
        <v>16</v>
      </c>
      <c r="E786" s="1">
        <v>5</v>
      </c>
      <c r="F786" s="1">
        <f t="shared" si="24"/>
        <v>150</v>
      </c>
      <c r="G786" s="1">
        <f t="shared" si="25"/>
        <v>750</v>
      </c>
    </row>
    <row r="787" spans="1:7" x14ac:dyDescent="0.25">
      <c r="A787" s="1">
        <v>3326</v>
      </c>
      <c r="B787" s="1" t="s">
        <v>524</v>
      </c>
      <c r="C787" s="2">
        <v>44609</v>
      </c>
      <c r="D787" s="1" t="s">
        <v>16</v>
      </c>
      <c r="E787" s="1">
        <v>5</v>
      </c>
      <c r="F787" s="1">
        <f t="shared" si="24"/>
        <v>150</v>
      </c>
      <c r="G787" s="1">
        <f t="shared" si="25"/>
        <v>750</v>
      </c>
    </row>
    <row r="788" spans="1:7" x14ac:dyDescent="0.25">
      <c r="A788" s="1">
        <v>1846</v>
      </c>
      <c r="B788" s="1" t="s">
        <v>300</v>
      </c>
      <c r="C788" s="2">
        <v>44583</v>
      </c>
      <c r="D788" s="1" t="s">
        <v>542</v>
      </c>
      <c r="E788" s="1">
        <v>5</v>
      </c>
      <c r="F788" s="1">
        <f t="shared" si="24"/>
        <v>400</v>
      </c>
      <c r="G788" s="1">
        <f t="shared" si="25"/>
        <v>2000</v>
      </c>
    </row>
    <row r="789" spans="1:7" x14ac:dyDescent="0.25">
      <c r="A789" s="1">
        <v>2648</v>
      </c>
      <c r="B789" s="1" t="s">
        <v>300</v>
      </c>
      <c r="C789" s="2">
        <v>44721</v>
      </c>
      <c r="D789" s="1" t="s">
        <v>542</v>
      </c>
      <c r="E789" s="1">
        <v>5</v>
      </c>
      <c r="F789" s="1">
        <f t="shared" si="24"/>
        <v>400</v>
      </c>
      <c r="G789" s="1">
        <f t="shared" si="25"/>
        <v>2000</v>
      </c>
    </row>
    <row r="790" spans="1:7" x14ac:dyDescent="0.25">
      <c r="A790" s="1">
        <v>3153</v>
      </c>
      <c r="B790" s="1" t="s">
        <v>300</v>
      </c>
      <c r="C790" s="2">
        <v>44705</v>
      </c>
      <c r="D790" s="1" t="s">
        <v>37</v>
      </c>
      <c r="E790" s="1">
        <v>5</v>
      </c>
      <c r="F790" s="1">
        <f t="shared" si="24"/>
        <v>600</v>
      </c>
      <c r="G790" s="1">
        <f t="shared" si="25"/>
        <v>3000</v>
      </c>
    </row>
    <row r="791" spans="1:7" x14ac:dyDescent="0.25">
      <c r="A791" s="1">
        <v>3474</v>
      </c>
      <c r="B791" s="1" t="s">
        <v>300</v>
      </c>
      <c r="C791" s="2">
        <v>44651</v>
      </c>
      <c r="D791" s="1" t="s">
        <v>37</v>
      </c>
      <c r="E791" s="1">
        <v>3</v>
      </c>
      <c r="F791" s="1">
        <f t="shared" si="24"/>
        <v>600</v>
      </c>
      <c r="G791" s="1">
        <f t="shared" si="25"/>
        <v>1800</v>
      </c>
    </row>
    <row r="792" spans="1:7" x14ac:dyDescent="0.25">
      <c r="A792" s="1">
        <v>1471</v>
      </c>
      <c r="B792" s="1" t="s">
        <v>300</v>
      </c>
      <c r="C792" s="2">
        <v>44865</v>
      </c>
      <c r="D792" s="1" t="s">
        <v>11</v>
      </c>
      <c r="E792" s="1">
        <v>2</v>
      </c>
      <c r="F792" s="1">
        <f t="shared" si="24"/>
        <v>1000</v>
      </c>
      <c r="G792" s="1">
        <f t="shared" si="25"/>
        <v>2000</v>
      </c>
    </row>
    <row r="793" spans="1:7" x14ac:dyDescent="0.25">
      <c r="A793" s="1">
        <v>1004</v>
      </c>
      <c r="B793" s="1" t="s">
        <v>300</v>
      </c>
      <c r="C793" s="2">
        <v>44896</v>
      </c>
      <c r="D793" s="1" t="s">
        <v>14</v>
      </c>
      <c r="E793" s="1">
        <v>4</v>
      </c>
      <c r="F793" s="1">
        <f t="shared" si="24"/>
        <v>500</v>
      </c>
      <c r="G793" s="1">
        <f t="shared" si="25"/>
        <v>2000</v>
      </c>
    </row>
    <row r="794" spans="1:7" x14ac:dyDescent="0.25">
      <c r="A794" s="1">
        <v>2204</v>
      </c>
      <c r="B794" s="1" t="s">
        <v>300</v>
      </c>
      <c r="C794" s="2">
        <v>44594</v>
      </c>
      <c r="D794" s="1" t="s">
        <v>37</v>
      </c>
      <c r="E794" s="1">
        <v>3</v>
      </c>
      <c r="F794" s="1">
        <f t="shared" si="24"/>
        <v>600</v>
      </c>
      <c r="G794" s="1">
        <f t="shared" si="25"/>
        <v>1800</v>
      </c>
    </row>
    <row r="795" spans="1:7" x14ac:dyDescent="0.25">
      <c r="A795" s="1">
        <v>3294</v>
      </c>
      <c r="B795" s="1" t="s">
        <v>300</v>
      </c>
      <c r="C795" s="2">
        <v>44768</v>
      </c>
      <c r="D795" s="1" t="s">
        <v>542</v>
      </c>
      <c r="E795" s="1">
        <v>3</v>
      </c>
      <c r="F795" s="1">
        <f t="shared" si="24"/>
        <v>400</v>
      </c>
      <c r="G795" s="1">
        <f t="shared" si="25"/>
        <v>1200</v>
      </c>
    </row>
    <row r="796" spans="1:7" x14ac:dyDescent="0.25">
      <c r="A796" s="1">
        <v>3328</v>
      </c>
      <c r="B796" s="1" t="s">
        <v>244</v>
      </c>
      <c r="C796" s="2">
        <v>44738</v>
      </c>
      <c r="D796" s="1" t="s">
        <v>16</v>
      </c>
      <c r="E796" s="1">
        <v>5</v>
      </c>
      <c r="F796" s="1">
        <f t="shared" si="24"/>
        <v>150</v>
      </c>
      <c r="G796" s="1">
        <f t="shared" si="25"/>
        <v>750</v>
      </c>
    </row>
    <row r="797" spans="1:7" x14ac:dyDescent="0.25">
      <c r="A797" s="1">
        <v>3145</v>
      </c>
      <c r="B797" s="1" t="s">
        <v>244</v>
      </c>
      <c r="C797" s="2">
        <v>44732</v>
      </c>
      <c r="D797" s="1" t="s">
        <v>11</v>
      </c>
      <c r="E797" s="1">
        <v>1</v>
      </c>
      <c r="F797" s="1">
        <f t="shared" si="24"/>
        <v>1000</v>
      </c>
      <c r="G797" s="1">
        <f t="shared" si="25"/>
        <v>1000</v>
      </c>
    </row>
    <row r="798" spans="1:7" x14ac:dyDescent="0.25">
      <c r="A798" s="1">
        <v>3453</v>
      </c>
      <c r="B798" s="1" t="s">
        <v>244</v>
      </c>
      <c r="C798" s="2">
        <v>44758</v>
      </c>
      <c r="D798" s="1" t="s">
        <v>542</v>
      </c>
      <c r="E798" s="1">
        <v>3</v>
      </c>
      <c r="F798" s="1">
        <f t="shared" si="24"/>
        <v>400</v>
      </c>
      <c r="G798" s="1">
        <f t="shared" si="25"/>
        <v>1200</v>
      </c>
    </row>
    <row r="799" spans="1:7" x14ac:dyDescent="0.25">
      <c r="A799" s="1">
        <v>1069</v>
      </c>
      <c r="B799" s="1" t="s">
        <v>244</v>
      </c>
      <c r="C799" s="2">
        <v>44716</v>
      </c>
      <c r="D799" s="1" t="s">
        <v>11</v>
      </c>
      <c r="E799" s="1">
        <v>1</v>
      </c>
      <c r="F799" s="1">
        <f t="shared" si="24"/>
        <v>1000</v>
      </c>
      <c r="G799" s="1">
        <f t="shared" si="25"/>
        <v>1000</v>
      </c>
    </row>
    <row r="800" spans="1:7" x14ac:dyDescent="0.25">
      <c r="A800" s="1">
        <v>1334</v>
      </c>
      <c r="B800" s="1" t="s">
        <v>261</v>
      </c>
      <c r="C800" s="2">
        <v>44735</v>
      </c>
      <c r="D800" s="1" t="s">
        <v>542</v>
      </c>
      <c r="E800" s="1">
        <v>4</v>
      </c>
      <c r="F800" s="1">
        <f t="shared" si="24"/>
        <v>400</v>
      </c>
      <c r="G800" s="1">
        <f t="shared" si="25"/>
        <v>1600</v>
      </c>
    </row>
    <row r="801" spans="1:7" x14ac:dyDescent="0.25">
      <c r="A801" s="1">
        <v>3113</v>
      </c>
      <c r="B801" s="1" t="s">
        <v>261</v>
      </c>
      <c r="C801" s="2">
        <v>44669</v>
      </c>
      <c r="D801" s="1" t="s">
        <v>542</v>
      </c>
      <c r="E801" s="1">
        <v>1</v>
      </c>
      <c r="F801" s="1">
        <f t="shared" si="24"/>
        <v>400</v>
      </c>
      <c r="G801" s="1">
        <f t="shared" si="25"/>
        <v>400</v>
      </c>
    </row>
    <row r="802" spans="1:7" x14ac:dyDescent="0.25">
      <c r="A802" s="1">
        <v>1370</v>
      </c>
      <c r="B802" s="1" t="s">
        <v>261</v>
      </c>
      <c r="C802" s="2">
        <v>44742</v>
      </c>
      <c r="D802" s="1" t="s">
        <v>542</v>
      </c>
      <c r="E802" s="1">
        <v>1</v>
      </c>
      <c r="F802" s="1">
        <f t="shared" si="24"/>
        <v>400</v>
      </c>
      <c r="G802" s="1">
        <f t="shared" si="25"/>
        <v>400</v>
      </c>
    </row>
    <row r="803" spans="1:7" x14ac:dyDescent="0.25">
      <c r="A803" s="1">
        <v>2360</v>
      </c>
      <c r="B803" s="1" t="s">
        <v>366</v>
      </c>
      <c r="C803" s="2">
        <v>44916</v>
      </c>
      <c r="D803" s="1" t="s">
        <v>542</v>
      </c>
      <c r="E803" s="1">
        <v>2</v>
      </c>
      <c r="F803" s="1">
        <f t="shared" si="24"/>
        <v>400</v>
      </c>
      <c r="G803" s="1">
        <f t="shared" si="25"/>
        <v>800</v>
      </c>
    </row>
    <row r="804" spans="1:7" x14ac:dyDescent="0.25">
      <c r="A804" s="1">
        <v>2584</v>
      </c>
      <c r="B804" s="1" t="s">
        <v>366</v>
      </c>
      <c r="C804" s="2">
        <v>44880</v>
      </c>
      <c r="D804" s="1" t="s">
        <v>37</v>
      </c>
      <c r="E804" s="1">
        <v>4</v>
      </c>
      <c r="F804" s="1">
        <f t="shared" si="24"/>
        <v>600</v>
      </c>
      <c r="G804" s="1">
        <f t="shared" si="25"/>
        <v>2400</v>
      </c>
    </row>
    <row r="805" spans="1:7" x14ac:dyDescent="0.25">
      <c r="A805" s="1">
        <v>1498</v>
      </c>
      <c r="B805" s="1" t="s">
        <v>366</v>
      </c>
      <c r="C805" s="2">
        <v>44901</v>
      </c>
      <c r="D805" s="1" t="s">
        <v>37</v>
      </c>
      <c r="E805" s="1">
        <v>4</v>
      </c>
      <c r="F805" s="1">
        <f t="shared" si="24"/>
        <v>600</v>
      </c>
      <c r="G805" s="1">
        <f t="shared" si="25"/>
        <v>2400</v>
      </c>
    </row>
    <row r="806" spans="1:7" x14ac:dyDescent="0.25">
      <c r="A806" s="1">
        <v>1699</v>
      </c>
      <c r="B806" s="1" t="s">
        <v>366</v>
      </c>
      <c r="C806" s="2">
        <v>44737</v>
      </c>
      <c r="D806" s="1" t="s">
        <v>37</v>
      </c>
      <c r="E806" s="1">
        <v>1</v>
      </c>
      <c r="F806" s="1">
        <f t="shared" si="24"/>
        <v>600</v>
      </c>
      <c r="G806" s="1">
        <f t="shared" si="25"/>
        <v>600</v>
      </c>
    </row>
    <row r="807" spans="1:7" x14ac:dyDescent="0.25">
      <c r="A807" s="1">
        <v>2378</v>
      </c>
      <c r="B807" s="1" t="s">
        <v>494</v>
      </c>
      <c r="C807" s="2">
        <v>44827</v>
      </c>
      <c r="D807" s="1" t="s">
        <v>14</v>
      </c>
      <c r="E807" s="1">
        <v>4</v>
      </c>
      <c r="F807" s="1">
        <f t="shared" si="24"/>
        <v>500</v>
      </c>
      <c r="G807" s="1">
        <f t="shared" si="25"/>
        <v>2000</v>
      </c>
    </row>
    <row r="808" spans="1:7" x14ac:dyDescent="0.25">
      <c r="A808" s="1">
        <v>3030</v>
      </c>
      <c r="B808" s="1" t="s">
        <v>494</v>
      </c>
      <c r="C808" s="2">
        <v>44735</v>
      </c>
      <c r="D808" s="1" t="s">
        <v>16</v>
      </c>
      <c r="E808" s="1">
        <v>1</v>
      </c>
      <c r="F808" s="1">
        <f t="shared" si="24"/>
        <v>150</v>
      </c>
      <c r="G808" s="1">
        <f t="shared" si="25"/>
        <v>150</v>
      </c>
    </row>
    <row r="809" spans="1:7" x14ac:dyDescent="0.25">
      <c r="A809" s="1">
        <v>1693</v>
      </c>
      <c r="B809" s="1" t="s">
        <v>494</v>
      </c>
      <c r="C809" s="2">
        <v>44747</v>
      </c>
      <c r="D809" s="1" t="s">
        <v>16</v>
      </c>
      <c r="E809" s="1">
        <v>2</v>
      </c>
      <c r="F809" s="1">
        <f t="shared" si="24"/>
        <v>150</v>
      </c>
      <c r="G809" s="1">
        <f t="shared" si="25"/>
        <v>300</v>
      </c>
    </row>
    <row r="810" spans="1:7" x14ac:dyDescent="0.25">
      <c r="A810" s="1">
        <v>2137</v>
      </c>
      <c r="B810" s="1" t="s">
        <v>388</v>
      </c>
      <c r="C810" s="2">
        <v>44632</v>
      </c>
      <c r="D810" s="1" t="s">
        <v>14</v>
      </c>
      <c r="E810" s="1">
        <v>4</v>
      </c>
      <c r="F810" s="1">
        <f t="shared" si="24"/>
        <v>500</v>
      </c>
      <c r="G810" s="1">
        <f t="shared" si="25"/>
        <v>2000</v>
      </c>
    </row>
    <row r="811" spans="1:7" x14ac:dyDescent="0.25">
      <c r="A811" s="1">
        <v>2797</v>
      </c>
      <c r="B811" s="1" t="s">
        <v>388</v>
      </c>
      <c r="C811" s="2">
        <v>44802</v>
      </c>
      <c r="D811" s="1" t="s">
        <v>11</v>
      </c>
      <c r="E811" s="1">
        <v>3</v>
      </c>
      <c r="F811" s="1">
        <f t="shared" si="24"/>
        <v>1000</v>
      </c>
      <c r="G811" s="1">
        <f t="shared" si="25"/>
        <v>3000</v>
      </c>
    </row>
    <row r="812" spans="1:7" x14ac:dyDescent="0.25">
      <c r="A812" s="1">
        <v>1517</v>
      </c>
      <c r="B812" s="1" t="s">
        <v>518</v>
      </c>
      <c r="C812" s="2">
        <v>44855</v>
      </c>
      <c r="D812" s="1" t="s">
        <v>542</v>
      </c>
      <c r="E812" s="1">
        <v>4</v>
      </c>
      <c r="F812" s="1">
        <f t="shared" si="24"/>
        <v>400</v>
      </c>
      <c r="G812" s="1">
        <f t="shared" si="25"/>
        <v>1600</v>
      </c>
    </row>
    <row r="813" spans="1:7" x14ac:dyDescent="0.25">
      <c r="A813" s="1">
        <v>2134</v>
      </c>
      <c r="B813" s="1" t="s">
        <v>518</v>
      </c>
      <c r="C813" s="2">
        <v>44733</v>
      </c>
      <c r="D813" s="1" t="s">
        <v>14</v>
      </c>
      <c r="E813" s="1">
        <v>1</v>
      </c>
      <c r="F813" s="1">
        <f t="shared" si="24"/>
        <v>500</v>
      </c>
      <c r="G813" s="1">
        <f t="shared" si="25"/>
        <v>500</v>
      </c>
    </row>
    <row r="814" spans="1:7" x14ac:dyDescent="0.25">
      <c r="A814" s="1">
        <v>2997</v>
      </c>
      <c r="B814" s="1" t="s">
        <v>112</v>
      </c>
      <c r="C814" s="2">
        <v>44731</v>
      </c>
      <c r="D814" s="1" t="s">
        <v>542</v>
      </c>
      <c r="E814" s="1">
        <v>3</v>
      </c>
      <c r="F814" s="1">
        <f t="shared" si="24"/>
        <v>400</v>
      </c>
      <c r="G814" s="1">
        <f t="shared" si="25"/>
        <v>1200</v>
      </c>
    </row>
    <row r="815" spans="1:7" x14ac:dyDescent="0.25">
      <c r="A815" s="1">
        <v>2562</v>
      </c>
      <c r="B815" s="1" t="s">
        <v>460</v>
      </c>
      <c r="C815" s="2">
        <v>44743</v>
      </c>
      <c r="D815" s="1" t="s">
        <v>16</v>
      </c>
      <c r="E815" s="1">
        <v>2</v>
      </c>
      <c r="F815" s="1">
        <f t="shared" si="24"/>
        <v>150</v>
      </c>
      <c r="G815" s="1">
        <f t="shared" si="25"/>
        <v>300</v>
      </c>
    </row>
    <row r="816" spans="1:7" x14ac:dyDescent="0.25">
      <c r="A816" s="1">
        <v>1389</v>
      </c>
      <c r="B816" s="1" t="s">
        <v>460</v>
      </c>
      <c r="C816" s="2">
        <v>44836</v>
      </c>
      <c r="D816" s="1" t="s">
        <v>16</v>
      </c>
      <c r="E816" s="1">
        <v>5</v>
      </c>
      <c r="F816" s="1">
        <f t="shared" si="24"/>
        <v>150</v>
      </c>
      <c r="G816" s="1">
        <f t="shared" si="25"/>
        <v>750</v>
      </c>
    </row>
    <row r="817" spans="1:7" x14ac:dyDescent="0.25">
      <c r="A817" s="1">
        <v>1195</v>
      </c>
      <c r="B817" s="1" t="s">
        <v>460</v>
      </c>
      <c r="C817" s="2">
        <v>44628</v>
      </c>
      <c r="D817" s="1" t="s">
        <v>16</v>
      </c>
      <c r="E817" s="1">
        <v>5</v>
      </c>
      <c r="F817" s="1">
        <f t="shared" si="24"/>
        <v>150</v>
      </c>
      <c r="G817" s="1">
        <f t="shared" si="25"/>
        <v>750</v>
      </c>
    </row>
    <row r="818" spans="1:7" x14ac:dyDescent="0.25">
      <c r="A818" s="1">
        <v>2124</v>
      </c>
      <c r="B818" s="1" t="s">
        <v>333</v>
      </c>
      <c r="C818" s="2">
        <v>44808</v>
      </c>
      <c r="D818" s="1" t="s">
        <v>14</v>
      </c>
      <c r="E818" s="1">
        <v>1</v>
      </c>
      <c r="F818" s="1">
        <f t="shared" si="24"/>
        <v>500</v>
      </c>
      <c r="G818" s="1">
        <f t="shared" si="25"/>
        <v>500</v>
      </c>
    </row>
    <row r="819" spans="1:7" x14ac:dyDescent="0.25">
      <c r="A819" s="1">
        <v>1098</v>
      </c>
      <c r="B819" s="1" t="s">
        <v>333</v>
      </c>
      <c r="C819" s="2">
        <v>44653</v>
      </c>
      <c r="D819" s="1" t="s">
        <v>542</v>
      </c>
      <c r="E819" s="1">
        <v>1</v>
      </c>
      <c r="F819" s="1">
        <f t="shared" si="24"/>
        <v>400</v>
      </c>
      <c r="G819" s="1">
        <f t="shared" si="25"/>
        <v>400</v>
      </c>
    </row>
    <row r="820" spans="1:7" x14ac:dyDescent="0.25">
      <c r="A820" s="1">
        <v>2956</v>
      </c>
      <c r="B820" s="1" t="s">
        <v>333</v>
      </c>
      <c r="C820" s="2">
        <v>44691</v>
      </c>
      <c r="D820" s="1" t="s">
        <v>37</v>
      </c>
      <c r="E820" s="1">
        <v>5</v>
      </c>
      <c r="F820" s="1">
        <f t="shared" si="24"/>
        <v>600</v>
      </c>
      <c r="G820" s="1">
        <f t="shared" si="25"/>
        <v>3000</v>
      </c>
    </row>
    <row r="821" spans="1:7" x14ac:dyDescent="0.25">
      <c r="A821" s="1">
        <v>2896</v>
      </c>
      <c r="B821" s="1" t="s">
        <v>333</v>
      </c>
      <c r="C821" s="2">
        <v>44657</v>
      </c>
      <c r="D821" s="1" t="s">
        <v>11</v>
      </c>
      <c r="E821" s="1">
        <v>5</v>
      </c>
      <c r="F821" s="1">
        <f t="shared" si="24"/>
        <v>1000</v>
      </c>
      <c r="G821" s="1">
        <f t="shared" si="25"/>
        <v>5000</v>
      </c>
    </row>
    <row r="822" spans="1:7" x14ac:dyDescent="0.25">
      <c r="A822" s="1">
        <v>1005</v>
      </c>
      <c r="B822" s="1" t="s">
        <v>333</v>
      </c>
      <c r="C822" s="2">
        <v>44718</v>
      </c>
      <c r="D822" s="1" t="s">
        <v>8</v>
      </c>
      <c r="E822" s="1">
        <v>4</v>
      </c>
      <c r="F822" s="1">
        <f t="shared" si="24"/>
        <v>1500</v>
      </c>
      <c r="G822" s="1">
        <f t="shared" si="25"/>
        <v>6000</v>
      </c>
    </row>
    <row r="823" spans="1:7" x14ac:dyDescent="0.25">
      <c r="A823" s="1">
        <v>1773</v>
      </c>
      <c r="B823" s="1" t="s">
        <v>333</v>
      </c>
      <c r="C823" s="2">
        <v>44711</v>
      </c>
      <c r="D823" s="1" t="s">
        <v>542</v>
      </c>
      <c r="E823" s="1">
        <v>4</v>
      </c>
      <c r="F823" s="1">
        <f t="shared" si="24"/>
        <v>400</v>
      </c>
      <c r="G823" s="1">
        <f t="shared" si="25"/>
        <v>1600</v>
      </c>
    </row>
    <row r="824" spans="1:7" x14ac:dyDescent="0.25">
      <c r="A824" s="1">
        <v>3124</v>
      </c>
      <c r="B824" s="1" t="s">
        <v>333</v>
      </c>
      <c r="C824" s="2">
        <v>44919</v>
      </c>
      <c r="D824" s="1" t="s">
        <v>11</v>
      </c>
      <c r="E824" s="1">
        <v>4</v>
      </c>
      <c r="F824" s="1">
        <f t="shared" si="24"/>
        <v>1000</v>
      </c>
      <c r="G824" s="1">
        <f t="shared" si="25"/>
        <v>4000</v>
      </c>
    </row>
    <row r="825" spans="1:7" x14ac:dyDescent="0.25">
      <c r="A825" s="1">
        <v>2108</v>
      </c>
      <c r="B825" s="1" t="s">
        <v>471</v>
      </c>
      <c r="C825" s="2">
        <v>44774</v>
      </c>
      <c r="D825" s="1" t="s">
        <v>8</v>
      </c>
      <c r="E825" s="1">
        <v>3</v>
      </c>
      <c r="F825" s="1">
        <f t="shared" si="24"/>
        <v>1500</v>
      </c>
      <c r="G825" s="1">
        <f t="shared" si="25"/>
        <v>4500</v>
      </c>
    </row>
    <row r="826" spans="1:7" x14ac:dyDescent="0.25">
      <c r="A826" s="1">
        <v>1606</v>
      </c>
      <c r="B826" s="1" t="s">
        <v>471</v>
      </c>
      <c r="C826" s="2">
        <v>44729</v>
      </c>
      <c r="D826" s="1" t="s">
        <v>37</v>
      </c>
      <c r="E826" s="1">
        <v>4</v>
      </c>
      <c r="F826" s="1">
        <f t="shared" si="24"/>
        <v>600</v>
      </c>
      <c r="G826" s="1">
        <f t="shared" si="25"/>
        <v>2400</v>
      </c>
    </row>
    <row r="827" spans="1:7" x14ac:dyDescent="0.25">
      <c r="A827" s="1">
        <v>3246</v>
      </c>
      <c r="B827" s="1" t="s">
        <v>385</v>
      </c>
      <c r="C827" s="2">
        <v>44859</v>
      </c>
      <c r="D827" s="1" t="s">
        <v>542</v>
      </c>
      <c r="E827" s="1">
        <v>1</v>
      </c>
      <c r="F827" s="1">
        <f t="shared" si="24"/>
        <v>400</v>
      </c>
      <c r="G827" s="1">
        <f t="shared" si="25"/>
        <v>400</v>
      </c>
    </row>
    <row r="828" spans="1:7" x14ac:dyDescent="0.25">
      <c r="A828" s="1">
        <v>1240</v>
      </c>
      <c r="B828" s="1" t="s">
        <v>385</v>
      </c>
      <c r="C828" s="2">
        <v>44660</v>
      </c>
      <c r="D828" s="1" t="s">
        <v>11</v>
      </c>
      <c r="E828" s="1">
        <v>4</v>
      </c>
      <c r="F828" s="1">
        <f t="shared" si="24"/>
        <v>1000</v>
      </c>
      <c r="G828" s="1">
        <f t="shared" si="25"/>
        <v>4000</v>
      </c>
    </row>
    <row r="829" spans="1:7" x14ac:dyDescent="0.25">
      <c r="A829" s="1">
        <v>2064</v>
      </c>
      <c r="B829" s="1" t="s">
        <v>385</v>
      </c>
      <c r="C829" s="2">
        <v>44695</v>
      </c>
      <c r="D829" s="1" t="s">
        <v>11</v>
      </c>
      <c r="E829" s="1">
        <v>2</v>
      </c>
      <c r="F829" s="1">
        <f t="shared" si="24"/>
        <v>1000</v>
      </c>
      <c r="G829" s="1">
        <f t="shared" si="25"/>
        <v>2000</v>
      </c>
    </row>
    <row r="830" spans="1:7" x14ac:dyDescent="0.25">
      <c r="A830" s="1">
        <v>3421</v>
      </c>
      <c r="B830" s="1" t="s">
        <v>385</v>
      </c>
      <c r="C830" s="2">
        <v>44842</v>
      </c>
      <c r="D830" s="1" t="s">
        <v>14</v>
      </c>
      <c r="E830" s="1">
        <v>4</v>
      </c>
      <c r="F830" s="1">
        <f t="shared" si="24"/>
        <v>500</v>
      </c>
      <c r="G830" s="1">
        <f t="shared" si="25"/>
        <v>2000</v>
      </c>
    </row>
    <row r="831" spans="1:7" x14ac:dyDescent="0.25">
      <c r="A831" s="1">
        <v>2995</v>
      </c>
      <c r="B831" s="1" t="s">
        <v>385</v>
      </c>
      <c r="C831" s="2">
        <v>44716</v>
      </c>
      <c r="D831" s="1" t="s">
        <v>542</v>
      </c>
      <c r="E831" s="1">
        <v>3</v>
      </c>
      <c r="F831" s="1">
        <f t="shared" si="24"/>
        <v>400</v>
      </c>
      <c r="G831" s="1">
        <f t="shared" si="25"/>
        <v>1200</v>
      </c>
    </row>
    <row r="832" spans="1:7" x14ac:dyDescent="0.25">
      <c r="A832" s="1">
        <v>1962</v>
      </c>
      <c r="B832" s="1" t="s">
        <v>385</v>
      </c>
      <c r="C832" s="2">
        <v>44817</v>
      </c>
      <c r="D832" s="1" t="s">
        <v>37</v>
      </c>
      <c r="E832" s="1">
        <v>5</v>
      </c>
      <c r="F832" s="1">
        <f t="shared" si="24"/>
        <v>600</v>
      </c>
      <c r="G832" s="1">
        <f t="shared" si="25"/>
        <v>3000</v>
      </c>
    </row>
    <row r="833" spans="1:7" x14ac:dyDescent="0.25">
      <c r="A833" s="1">
        <v>3142</v>
      </c>
      <c r="B833" s="1" t="s">
        <v>385</v>
      </c>
      <c r="C833" s="2">
        <v>44594</v>
      </c>
      <c r="D833" s="1" t="s">
        <v>542</v>
      </c>
      <c r="E833" s="1">
        <v>4</v>
      </c>
      <c r="F833" s="1">
        <f t="shared" si="24"/>
        <v>400</v>
      </c>
      <c r="G833" s="1">
        <f t="shared" si="25"/>
        <v>1600</v>
      </c>
    </row>
    <row r="834" spans="1:7" x14ac:dyDescent="0.25">
      <c r="A834" s="1">
        <v>2205</v>
      </c>
      <c r="B834" s="1" t="s">
        <v>528</v>
      </c>
      <c r="C834" s="2">
        <v>44812</v>
      </c>
      <c r="D834" s="1" t="s">
        <v>14</v>
      </c>
      <c r="E834" s="1">
        <v>2</v>
      </c>
      <c r="F834" s="1">
        <f t="shared" ref="F834:F897" si="26">IF(D834="Computer", 1500, IF(D834="Mobile", 600,  IF(D834= "Camera", 500, IF(D834 = "Headphones", 150, IF(D834 = "Laptop", 1000, 400)))))</f>
        <v>500</v>
      </c>
      <c r="G834" s="1">
        <f t="shared" ref="G834:G897" si="27">F834*E834</f>
        <v>1000</v>
      </c>
    </row>
    <row r="835" spans="1:7" x14ac:dyDescent="0.25">
      <c r="A835" s="1">
        <v>3420</v>
      </c>
      <c r="B835" s="1" t="s">
        <v>365</v>
      </c>
      <c r="C835" s="2">
        <v>44895</v>
      </c>
      <c r="D835" s="1" t="s">
        <v>8</v>
      </c>
      <c r="E835" s="1">
        <v>1</v>
      </c>
      <c r="F835" s="1">
        <f t="shared" si="26"/>
        <v>1500</v>
      </c>
      <c r="G835" s="1">
        <f t="shared" si="27"/>
        <v>1500</v>
      </c>
    </row>
    <row r="836" spans="1:7" x14ac:dyDescent="0.25">
      <c r="A836" s="1">
        <v>3367</v>
      </c>
      <c r="B836" s="1" t="s">
        <v>365</v>
      </c>
      <c r="C836" s="2">
        <v>44781</v>
      </c>
      <c r="D836" s="1" t="s">
        <v>14</v>
      </c>
      <c r="E836" s="1">
        <v>5</v>
      </c>
      <c r="F836" s="1">
        <f t="shared" si="26"/>
        <v>500</v>
      </c>
      <c r="G836" s="1">
        <f t="shared" si="27"/>
        <v>2500</v>
      </c>
    </row>
    <row r="837" spans="1:7" x14ac:dyDescent="0.25">
      <c r="A837" s="1">
        <v>2246</v>
      </c>
      <c r="B837" s="1" t="s">
        <v>365</v>
      </c>
      <c r="C837" s="2">
        <v>44847</v>
      </c>
      <c r="D837" s="1" t="s">
        <v>542</v>
      </c>
      <c r="E837" s="1">
        <v>5</v>
      </c>
      <c r="F837" s="1">
        <f t="shared" si="26"/>
        <v>400</v>
      </c>
      <c r="G837" s="1">
        <f t="shared" si="27"/>
        <v>2000</v>
      </c>
    </row>
    <row r="838" spans="1:7" x14ac:dyDescent="0.25">
      <c r="A838" s="1">
        <v>2758</v>
      </c>
      <c r="B838" s="1" t="s">
        <v>365</v>
      </c>
      <c r="C838" s="2">
        <v>44869</v>
      </c>
      <c r="D838" s="1" t="s">
        <v>14</v>
      </c>
      <c r="E838" s="1">
        <v>5</v>
      </c>
      <c r="F838" s="1">
        <f t="shared" si="26"/>
        <v>500</v>
      </c>
      <c r="G838" s="1">
        <f t="shared" si="27"/>
        <v>2500</v>
      </c>
    </row>
    <row r="839" spans="1:7" x14ac:dyDescent="0.25">
      <c r="A839" s="1">
        <v>2309</v>
      </c>
      <c r="B839" s="1" t="s">
        <v>365</v>
      </c>
      <c r="C839" s="2">
        <v>44775</v>
      </c>
      <c r="D839" s="1" t="s">
        <v>14</v>
      </c>
      <c r="E839" s="1">
        <v>1</v>
      </c>
      <c r="F839" s="1">
        <f t="shared" si="26"/>
        <v>500</v>
      </c>
      <c r="G839" s="1">
        <f t="shared" si="27"/>
        <v>500</v>
      </c>
    </row>
    <row r="840" spans="1:7" x14ac:dyDescent="0.25">
      <c r="A840" s="1">
        <v>1083</v>
      </c>
      <c r="B840" s="1" t="s">
        <v>365</v>
      </c>
      <c r="C840" s="2">
        <v>44806</v>
      </c>
      <c r="D840" s="1" t="s">
        <v>16</v>
      </c>
      <c r="E840" s="1">
        <v>4</v>
      </c>
      <c r="F840" s="1">
        <f t="shared" si="26"/>
        <v>150</v>
      </c>
      <c r="G840" s="1">
        <f t="shared" si="27"/>
        <v>600</v>
      </c>
    </row>
    <row r="841" spans="1:7" x14ac:dyDescent="0.25">
      <c r="A841" s="1">
        <v>2746</v>
      </c>
      <c r="B841" s="1" t="s">
        <v>365</v>
      </c>
      <c r="C841" s="2">
        <v>44841</v>
      </c>
      <c r="D841" s="1" t="s">
        <v>11</v>
      </c>
      <c r="E841" s="1">
        <v>1</v>
      </c>
      <c r="F841" s="1">
        <f t="shared" si="26"/>
        <v>1000</v>
      </c>
      <c r="G841" s="1">
        <f t="shared" si="27"/>
        <v>1000</v>
      </c>
    </row>
    <row r="842" spans="1:7" x14ac:dyDescent="0.25">
      <c r="A842" s="1">
        <v>3275</v>
      </c>
      <c r="B842" s="1" t="s">
        <v>365</v>
      </c>
      <c r="C842" s="2">
        <v>44781</v>
      </c>
      <c r="D842" s="1" t="s">
        <v>11</v>
      </c>
      <c r="E842" s="1">
        <v>5</v>
      </c>
      <c r="F842" s="1">
        <f t="shared" si="26"/>
        <v>1000</v>
      </c>
      <c r="G842" s="1">
        <f t="shared" si="27"/>
        <v>5000</v>
      </c>
    </row>
    <row r="843" spans="1:7" x14ac:dyDescent="0.25">
      <c r="A843" s="1">
        <v>2005</v>
      </c>
      <c r="B843" s="1" t="s">
        <v>331</v>
      </c>
      <c r="C843" s="2">
        <v>44681</v>
      </c>
      <c r="D843" s="1" t="s">
        <v>16</v>
      </c>
      <c r="E843" s="1">
        <v>1</v>
      </c>
      <c r="F843" s="1">
        <f t="shared" si="26"/>
        <v>150</v>
      </c>
      <c r="G843" s="1">
        <f t="shared" si="27"/>
        <v>150</v>
      </c>
    </row>
    <row r="844" spans="1:7" x14ac:dyDescent="0.25">
      <c r="A844" s="1">
        <v>1953</v>
      </c>
      <c r="B844" s="1" t="s">
        <v>331</v>
      </c>
      <c r="C844" s="2">
        <v>44582</v>
      </c>
      <c r="D844" s="1" t="s">
        <v>16</v>
      </c>
      <c r="E844" s="1">
        <v>2</v>
      </c>
      <c r="F844" s="1">
        <f t="shared" si="26"/>
        <v>150</v>
      </c>
      <c r="G844" s="1">
        <f t="shared" si="27"/>
        <v>300</v>
      </c>
    </row>
    <row r="845" spans="1:7" x14ac:dyDescent="0.25">
      <c r="A845" s="1">
        <v>2776</v>
      </c>
      <c r="B845" s="1" t="s">
        <v>331</v>
      </c>
      <c r="C845" s="2">
        <v>44720</v>
      </c>
      <c r="D845" s="1" t="s">
        <v>16</v>
      </c>
      <c r="E845" s="1">
        <v>2</v>
      </c>
      <c r="F845" s="1">
        <f t="shared" si="26"/>
        <v>150</v>
      </c>
      <c r="G845" s="1">
        <f t="shared" si="27"/>
        <v>300</v>
      </c>
    </row>
    <row r="846" spans="1:7" x14ac:dyDescent="0.25">
      <c r="A846" s="1">
        <v>1991</v>
      </c>
      <c r="B846" s="1" t="s">
        <v>331</v>
      </c>
      <c r="C846" s="2">
        <v>44708</v>
      </c>
      <c r="D846" s="1" t="s">
        <v>16</v>
      </c>
      <c r="E846" s="1">
        <v>4</v>
      </c>
      <c r="F846" s="1">
        <f t="shared" si="26"/>
        <v>150</v>
      </c>
      <c r="G846" s="1">
        <f t="shared" si="27"/>
        <v>600</v>
      </c>
    </row>
    <row r="847" spans="1:7" x14ac:dyDescent="0.25">
      <c r="A847" s="1">
        <v>1954</v>
      </c>
      <c r="B847" s="1" t="s">
        <v>331</v>
      </c>
      <c r="C847" s="2">
        <v>44809</v>
      </c>
      <c r="D847" s="1" t="s">
        <v>11</v>
      </c>
      <c r="E847" s="1">
        <v>3</v>
      </c>
      <c r="F847" s="1">
        <f t="shared" si="26"/>
        <v>1000</v>
      </c>
      <c r="G847" s="1">
        <f t="shared" si="27"/>
        <v>3000</v>
      </c>
    </row>
    <row r="848" spans="1:7" x14ac:dyDescent="0.25">
      <c r="A848" s="1">
        <v>1177</v>
      </c>
      <c r="B848" s="1" t="s">
        <v>331</v>
      </c>
      <c r="C848" s="2">
        <v>44865</v>
      </c>
      <c r="D848" s="1" t="s">
        <v>8</v>
      </c>
      <c r="E848" s="1">
        <v>4</v>
      </c>
      <c r="F848" s="1">
        <f t="shared" si="26"/>
        <v>1500</v>
      </c>
      <c r="G848" s="1">
        <f t="shared" si="27"/>
        <v>6000</v>
      </c>
    </row>
    <row r="849" spans="1:7" x14ac:dyDescent="0.25">
      <c r="A849" s="1">
        <v>1464</v>
      </c>
      <c r="B849" s="1" t="s">
        <v>386</v>
      </c>
      <c r="C849" s="2">
        <v>44568</v>
      </c>
      <c r="D849" s="1" t="s">
        <v>14</v>
      </c>
      <c r="E849" s="1">
        <v>5</v>
      </c>
      <c r="F849" s="1">
        <f t="shared" si="26"/>
        <v>500</v>
      </c>
      <c r="G849" s="1">
        <f t="shared" si="27"/>
        <v>2500</v>
      </c>
    </row>
    <row r="850" spans="1:7" x14ac:dyDescent="0.25">
      <c r="A850" s="1">
        <v>1885</v>
      </c>
      <c r="B850" s="1" t="s">
        <v>386</v>
      </c>
      <c r="C850" s="2">
        <v>44809</v>
      </c>
      <c r="D850" s="1" t="s">
        <v>14</v>
      </c>
      <c r="E850" s="1">
        <v>2</v>
      </c>
      <c r="F850" s="1">
        <f t="shared" si="26"/>
        <v>500</v>
      </c>
      <c r="G850" s="1">
        <f t="shared" si="27"/>
        <v>1000</v>
      </c>
    </row>
    <row r="851" spans="1:7" x14ac:dyDescent="0.25">
      <c r="A851" s="1">
        <v>1241</v>
      </c>
      <c r="B851" s="1" t="s">
        <v>386</v>
      </c>
      <c r="C851" s="2">
        <v>44585</v>
      </c>
      <c r="D851" s="1" t="s">
        <v>14</v>
      </c>
      <c r="E851" s="1">
        <v>5</v>
      </c>
      <c r="F851" s="1">
        <f t="shared" si="26"/>
        <v>500</v>
      </c>
      <c r="G851" s="1">
        <f t="shared" si="27"/>
        <v>2500</v>
      </c>
    </row>
    <row r="852" spans="1:7" x14ac:dyDescent="0.25">
      <c r="A852" s="1">
        <v>1428</v>
      </c>
      <c r="B852" s="1" t="s">
        <v>251</v>
      </c>
      <c r="C852" s="2">
        <v>44750</v>
      </c>
      <c r="D852" s="1" t="s">
        <v>11</v>
      </c>
      <c r="E852" s="1">
        <v>2</v>
      </c>
      <c r="F852" s="1">
        <f t="shared" si="26"/>
        <v>1000</v>
      </c>
      <c r="G852" s="1">
        <f t="shared" si="27"/>
        <v>2000</v>
      </c>
    </row>
    <row r="853" spans="1:7" x14ac:dyDescent="0.25">
      <c r="A853" s="1">
        <v>2382</v>
      </c>
      <c r="B853" s="1" t="s">
        <v>251</v>
      </c>
      <c r="C853" s="2">
        <v>44844</v>
      </c>
      <c r="D853" s="1" t="s">
        <v>11</v>
      </c>
      <c r="E853" s="1">
        <v>5</v>
      </c>
      <c r="F853" s="1">
        <f t="shared" si="26"/>
        <v>1000</v>
      </c>
      <c r="G853" s="1">
        <f t="shared" si="27"/>
        <v>5000</v>
      </c>
    </row>
    <row r="854" spans="1:7" x14ac:dyDescent="0.25">
      <c r="A854" s="1">
        <v>1554</v>
      </c>
      <c r="B854" s="1" t="s">
        <v>251</v>
      </c>
      <c r="C854" s="2">
        <v>44636</v>
      </c>
      <c r="D854" s="1" t="s">
        <v>11</v>
      </c>
      <c r="E854" s="1">
        <v>2</v>
      </c>
      <c r="F854" s="1">
        <f t="shared" si="26"/>
        <v>1000</v>
      </c>
      <c r="G854" s="1">
        <f t="shared" si="27"/>
        <v>2000</v>
      </c>
    </row>
    <row r="855" spans="1:7" x14ac:dyDescent="0.25">
      <c r="A855" s="1">
        <v>2913</v>
      </c>
      <c r="B855" s="1" t="s">
        <v>411</v>
      </c>
      <c r="C855" s="2">
        <v>44740</v>
      </c>
      <c r="D855" s="1" t="s">
        <v>8</v>
      </c>
      <c r="E855" s="1">
        <v>1</v>
      </c>
      <c r="F855" s="1">
        <f t="shared" si="26"/>
        <v>1500</v>
      </c>
      <c r="G855" s="1">
        <f t="shared" si="27"/>
        <v>1500</v>
      </c>
    </row>
    <row r="856" spans="1:7" x14ac:dyDescent="0.25">
      <c r="A856" s="1">
        <v>1067</v>
      </c>
      <c r="B856" s="1" t="s">
        <v>411</v>
      </c>
      <c r="C856" s="2">
        <v>44901</v>
      </c>
      <c r="D856" s="1" t="s">
        <v>37</v>
      </c>
      <c r="E856" s="1">
        <v>4</v>
      </c>
      <c r="F856" s="1">
        <f t="shared" si="26"/>
        <v>600</v>
      </c>
      <c r="G856" s="1">
        <f t="shared" si="27"/>
        <v>2400</v>
      </c>
    </row>
    <row r="857" spans="1:7" x14ac:dyDescent="0.25">
      <c r="A857" s="1">
        <v>3461</v>
      </c>
      <c r="B857" s="1" t="s">
        <v>411</v>
      </c>
      <c r="C857" s="2">
        <v>44923</v>
      </c>
      <c r="D857" s="1" t="s">
        <v>11</v>
      </c>
      <c r="E857" s="1">
        <v>4</v>
      </c>
      <c r="F857" s="1">
        <f t="shared" si="26"/>
        <v>1000</v>
      </c>
      <c r="G857" s="1">
        <f t="shared" si="27"/>
        <v>4000</v>
      </c>
    </row>
    <row r="858" spans="1:7" x14ac:dyDescent="0.25">
      <c r="A858" s="1">
        <v>1110</v>
      </c>
      <c r="B858" s="1" t="s">
        <v>411</v>
      </c>
      <c r="C858" s="2">
        <v>44756</v>
      </c>
      <c r="D858" s="1" t="s">
        <v>16</v>
      </c>
      <c r="E858" s="1">
        <v>4</v>
      </c>
      <c r="F858" s="1">
        <f t="shared" si="26"/>
        <v>150</v>
      </c>
      <c r="G858" s="1">
        <f t="shared" si="27"/>
        <v>600</v>
      </c>
    </row>
    <row r="859" spans="1:7" x14ac:dyDescent="0.25">
      <c r="A859" s="1">
        <v>1088</v>
      </c>
      <c r="B859" s="1" t="s">
        <v>411</v>
      </c>
      <c r="C859" s="2">
        <v>44776</v>
      </c>
      <c r="D859" s="1" t="s">
        <v>8</v>
      </c>
      <c r="E859" s="1">
        <v>4</v>
      </c>
      <c r="F859" s="1">
        <f t="shared" si="26"/>
        <v>1500</v>
      </c>
      <c r="G859" s="1">
        <f t="shared" si="27"/>
        <v>6000</v>
      </c>
    </row>
    <row r="860" spans="1:7" x14ac:dyDescent="0.25">
      <c r="A860" s="1">
        <v>1415</v>
      </c>
      <c r="B860" s="1" t="s">
        <v>411</v>
      </c>
      <c r="C860" s="2">
        <v>44876</v>
      </c>
      <c r="D860" s="1" t="s">
        <v>16</v>
      </c>
      <c r="E860" s="1">
        <v>1</v>
      </c>
      <c r="F860" s="1">
        <f t="shared" si="26"/>
        <v>150</v>
      </c>
      <c r="G860" s="1">
        <f t="shared" si="27"/>
        <v>150</v>
      </c>
    </row>
    <row r="861" spans="1:7" x14ac:dyDescent="0.25">
      <c r="A861" s="1">
        <v>3019</v>
      </c>
      <c r="B861" s="1" t="s">
        <v>192</v>
      </c>
      <c r="C861" s="2">
        <v>44621</v>
      </c>
      <c r="D861" s="1" t="s">
        <v>37</v>
      </c>
      <c r="E861" s="1">
        <v>1</v>
      </c>
      <c r="F861" s="1">
        <f t="shared" si="26"/>
        <v>600</v>
      </c>
      <c r="G861" s="1">
        <f t="shared" si="27"/>
        <v>600</v>
      </c>
    </row>
    <row r="862" spans="1:7" x14ac:dyDescent="0.25">
      <c r="A862" s="1">
        <v>2823</v>
      </c>
      <c r="B862" s="1" t="s">
        <v>192</v>
      </c>
      <c r="C862" s="2">
        <v>44846</v>
      </c>
      <c r="D862" s="1" t="s">
        <v>11</v>
      </c>
      <c r="E862" s="1">
        <v>3</v>
      </c>
      <c r="F862" s="1">
        <f t="shared" si="26"/>
        <v>1000</v>
      </c>
      <c r="G862" s="1">
        <f t="shared" si="27"/>
        <v>3000</v>
      </c>
    </row>
    <row r="863" spans="1:7" x14ac:dyDescent="0.25">
      <c r="A863" s="1">
        <v>3289</v>
      </c>
      <c r="B863" s="1" t="s">
        <v>526</v>
      </c>
      <c r="C863" s="2">
        <v>44926</v>
      </c>
      <c r="D863" s="1" t="s">
        <v>11</v>
      </c>
      <c r="E863" s="1">
        <v>2</v>
      </c>
      <c r="F863" s="1">
        <f t="shared" si="26"/>
        <v>1000</v>
      </c>
      <c r="G863" s="1">
        <f t="shared" si="27"/>
        <v>2000</v>
      </c>
    </row>
    <row r="864" spans="1:7" x14ac:dyDescent="0.25">
      <c r="A864" s="1">
        <v>2582</v>
      </c>
      <c r="B864" s="1" t="s">
        <v>526</v>
      </c>
      <c r="C864" s="2">
        <v>44728</v>
      </c>
      <c r="D864" s="1" t="s">
        <v>16</v>
      </c>
      <c r="E864" s="1">
        <v>1</v>
      </c>
      <c r="F864" s="1">
        <f t="shared" si="26"/>
        <v>150</v>
      </c>
      <c r="G864" s="1">
        <f t="shared" si="27"/>
        <v>150</v>
      </c>
    </row>
    <row r="865" spans="1:7" x14ac:dyDescent="0.25">
      <c r="A865" s="1">
        <v>3035</v>
      </c>
      <c r="B865" s="1" t="s">
        <v>526</v>
      </c>
      <c r="C865" s="2">
        <v>44688</v>
      </c>
      <c r="D865" s="1" t="s">
        <v>11</v>
      </c>
      <c r="E865" s="1">
        <v>1</v>
      </c>
      <c r="F865" s="1">
        <f t="shared" si="26"/>
        <v>1000</v>
      </c>
      <c r="G865" s="1">
        <f t="shared" si="27"/>
        <v>1000</v>
      </c>
    </row>
    <row r="866" spans="1:7" x14ac:dyDescent="0.25">
      <c r="A866" s="1">
        <v>3402</v>
      </c>
      <c r="B866" s="1" t="s">
        <v>531</v>
      </c>
      <c r="C866" s="2">
        <v>44888</v>
      </c>
      <c r="D866" s="1" t="s">
        <v>37</v>
      </c>
      <c r="E866" s="1">
        <v>3</v>
      </c>
      <c r="F866" s="1">
        <f t="shared" si="26"/>
        <v>600</v>
      </c>
      <c r="G866" s="1">
        <f t="shared" si="27"/>
        <v>1800</v>
      </c>
    </row>
    <row r="867" spans="1:7" x14ac:dyDescent="0.25">
      <c r="A867" s="1">
        <v>2120</v>
      </c>
      <c r="B867" s="1" t="s">
        <v>531</v>
      </c>
      <c r="C867" s="2">
        <v>44569</v>
      </c>
      <c r="D867" s="1" t="s">
        <v>37</v>
      </c>
      <c r="E867" s="1">
        <v>1</v>
      </c>
      <c r="F867" s="1">
        <f t="shared" si="26"/>
        <v>600</v>
      </c>
      <c r="G867" s="1">
        <f t="shared" si="27"/>
        <v>600</v>
      </c>
    </row>
    <row r="868" spans="1:7" x14ac:dyDescent="0.25">
      <c r="A868" s="1">
        <v>3274</v>
      </c>
      <c r="B868" s="1" t="s">
        <v>531</v>
      </c>
      <c r="C868" s="2">
        <v>44837</v>
      </c>
      <c r="D868" s="1" t="s">
        <v>11</v>
      </c>
      <c r="E868" s="1">
        <v>1</v>
      </c>
      <c r="F868" s="1">
        <f t="shared" si="26"/>
        <v>1000</v>
      </c>
      <c r="G868" s="1">
        <f t="shared" si="27"/>
        <v>1000</v>
      </c>
    </row>
    <row r="869" spans="1:7" x14ac:dyDescent="0.25">
      <c r="A869" s="1">
        <v>1852</v>
      </c>
      <c r="B869" s="1" t="s">
        <v>531</v>
      </c>
      <c r="C869" s="2">
        <v>44693</v>
      </c>
      <c r="D869" s="1" t="s">
        <v>542</v>
      </c>
      <c r="E869" s="1">
        <v>4</v>
      </c>
      <c r="F869" s="1">
        <f t="shared" si="26"/>
        <v>400</v>
      </c>
      <c r="G869" s="1">
        <f t="shared" si="27"/>
        <v>1600</v>
      </c>
    </row>
    <row r="870" spans="1:7" x14ac:dyDescent="0.25">
      <c r="A870" s="1">
        <v>3061</v>
      </c>
      <c r="B870" s="1" t="s">
        <v>412</v>
      </c>
      <c r="C870" s="2">
        <v>44660</v>
      </c>
      <c r="D870" s="1" t="s">
        <v>14</v>
      </c>
      <c r="E870" s="1">
        <v>4</v>
      </c>
      <c r="F870" s="1">
        <f t="shared" si="26"/>
        <v>500</v>
      </c>
      <c r="G870" s="1">
        <f t="shared" si="27"/>
        <v>2000</v>
      </c>
    </row>
    <row r="871" spans="1:7" x14ac:dyDescent="0.25">
      <c r="A871" s="1">
        <v>2147</v>
      </c>
      <c r="B871" s="1" t="s">
        <v>412</v>
      </c>
      <c r="C871" s="2">
        <v>44908</v>
      </c>
      <c r="D871" s="1" t="s">
        <v>542</v>
      </c>
      <c r="E871" s="1">
        <v>3</v>
      </c>
      <c r="F871" s="1">
        <f t="shared" si="26"/>
        <v>400</v>
      </c>
      <c r="G871" s="1">
        <f t="shared" si="27"/>
        <v>1200</v>
      </c>
    </row>
    <row r="872" spans="1:7" x14ac:dyDescent="0.25">
      <c r="A872" s="1">
        <v>2059</v>
      </c>
      <c r="B872" s="1" t="s">
        <v>412</v>
      </c>
      <c r="C872" s="2">
        <v>44862</v>
      </c>
      <c r="D872" s="1" t="s">
        <v>8</v>
      </c>
      <c r="E872" s="1">
        <v>4</v>
      </c>
      <c r="F872" s="1">
        <f t="shared" si="26"/>
        <v>1500</v>
      </c>
      <c r="G872" s="1">
        <f t="shared" si="27"/>
        <v>6000</v>
      </c>
    </row>
    <row r="873" spans="1:7" x14ac:dyDescent="0.25">
      <c r="A873" s="1">
        <v>3135</v>
      </c>
      <c r="B873" s="1" t="s">
        <v>497</v>
      </c>
      <c r="C873" s="2">
        <v>44706</v>
      </c>
      <c r="D873" s="1" t="s">
        <v>37</v>
      </c>
      <c r="E873" s="1">
        <v>1</v>
      </c>
      <c r="F873" s="1">
        <f t="shared" si="26"/>
        <v>600</v>
      </c>
      <c r="G873" s="1">
        <f t="shared" si="27"/>
        <v>600</v>
      </c>
    </row>
    <row r="874" spans="1:7" x14ac:dyDescent="0.25">
      <c r="A874" s="1">
        <v>3186</v>
      </c>
      <c r="B874" s="1" t="s">
        <v>497</v>
      </c>
      <c r="C874" s="2">
        <v>44662</v>
      </c>
      <c r="D874" s="1" t="s">
        <v>11</v>
      </c>
      <c r="E874" s="1">
        <v>4</v>
      </c>
      <c r="F874" s="1">
        <f t="shared" si="26"/>
        <v>1000</v>
      </c>
      <c r="G874" s="1">
        <f t="shared" si="27"/>
        <v>4000</v>
      </c>
    </row>
    <row r="875" spans="1:7" x14ac:dyDescent="0.25">
      <c r="A875" s="1">
        <v>2729</v>
      </c>
      <c r="B875" s="1" t="s">
        <v>497</v>
      </c>
      <c r="C875" s="2">
        <v>44594</v>
      </c>
      <c r="D875" s="1" t="s">
        <v>16</v>
      </c>
      <c r="E875" s="1">
        <v>1</v>
      </c>
      <c r="F875" s="1">
        <f t="shared" si="26"/>
        <v>150</v>
      </c>
      <c r="G875" s="1">
        <f t="shared" si="27"/>
        <v>150</v>
      </c>
    </row>
    <row r="876" spans="1:7" x14ac:dyDescent="0.25">
      <c r="A876" s="1">
        <v>1179</v>
      </c>
      <c r="B876" s="1" t="s">
        <v>497</v>
      </c>
      <c r="C876" s="2">
        <v>44737</v>
      </c>
      <c r="D876" s="1" t="s">
        <v>14</v>
      </c>
      <c r="E876" s="1">
        <v>2</v>
      </c>
      <c r="F876" s="1">
        <f t="shared" si="26"/>
        <v>500</v>
      </c>
      <c r="G876" s="1">
        <f t="shared" si="27"/>
        <v>1000</v>
      </c>
    </row>
    <row r="877" spans="1:7" x14ac:dyDescent="0.25">
      <c r="A877" s="1">
        <v>2736</v>
      </c>
      <c r="B877" s="1" t="s">
        <v>497</v>
      </c>
      <c r="C877" s="2">
        <v>44922</v>
      </c>
      <c r="D877" s="1" t="s">
        <v>14</v>
      </c>
      <c r="E877" s="1">
        <v>2</v>
      </c>
      <c r="F877" s="1">
        <f t="shared" si="26"/>
        <v>500</v>
      </c>
      <c r="G877" s="1">
        <f t="shared" si="27"/>
        <v>1000</v>
      </c>
    </row>
    <row r="878" spans="1:7" x14ac:dyDescent="0.25">
      <c r="A878" s="1">
        <v>1255</v>
      </c>
      <c r="B878" s="1" t="s">
        <v>497</v>
      </c>
      <c r="C878" s="2">
        <v>44906</v>
      </c>
      <c r="D878" s="1" t="s">
        <v>11</v>
      </c>
      <c r="E878" s="1">
        <v>2</v>
      </c>
      <c r="F878" s="1">
        <f t="shared" si="26"/>
        <v>1000</v>
      </c>
      <c r="G878" s="1">
        <f t="shared" si="27"/>
        <v>2000</v>
      </c>
    </row>
    <row r="879" spans="1:7" x14ac:dyDescent="0.25">
      <c r="A879" s="1">
        <v>1511</v>
      </c>
      <c r="B879" s="1" t="s">
        <v>497</v>
      </c>
      <c r="C879" s="2">
        <v>44792</v>
      </c>
      <c r="D879" s="1" t="s">
        <v>8</v>
      </c>
      <c r="E879" s="1">
        <v>4</v>
      </c>
      <c r="F879" s="1">
        <f t="shared" si="26"/>
        <v>1500</v>
      </c>
      <c r="G879" s="1">
        <f t="shared" si="27"/>
        <v>6000</v>
      </c>
    </row>
    <row r="880" spans="1:7" x14ac:dyDescent="0.25">
      <c r="A880" s="1">
        <v>2885</v>
      </c>
      <c r="B880" s="1" t="s">
        <v>497</v>
      </c>
      <c r="C880" s="2">
        <v>44622</v>
      </c>
      <c r="D880" s="1" t="s">
        <v>542</v>
      </c>
      <c r="E880" s="1">
        <v>4</v>
      </c>
      <c r="F880" s="1">
        <f t="shared" si="26"/>
        <v>400</v>
      </c>
      <c r="G880" s="1">
        <f t="shared" si="27"/>
        <v>1600</v>
      </c>
    </row>
    <row r="881" spans="1:7" x14ac:dyDescent="0.25">
      <c r="A881" s="1">
        <v>2640</v>
      </c>
      <c r="B881" s="1" t="s">
        <v>242</v>
      </c>
      <c r="C881" s="2">
        <v>44579</v>
      </c>
      <c r="D881" s="1" t="s">
        <v>14</v>
      </c>
      <c r="E881" s="1">
        <v>4</v>
      </c>
      <c r="F881" s="1">
        <f t="shared" si="26"/>
        <v>500</v>
      </c>
      <c r="G881" s="1">
        <f t="shared" si="27"/>
        <v>2000</v>
      </c>
    </row>
    <row r="882" spans="1:7" x14ac:dyDescent="0.25">
      <c r="A882" s="1">
        <v>1322</v>
      </c>
      <c r="B882" s="1" t="s">
        <v>242</v>
      </c>
      <c r="C882" s="2">
        <v>44860</v>
      </c>
      <c r="D882" s="1" t="s">
        <v>542</v>
      </c>
      <c r="E882" s="1">
        <v>2</v>
      </c>
      <c r="F882" s="1">
        <f t="shared" si="26"/>
        <v>400</v>
      </c>
      <c r="G882" s="1">
        <f t="shared" si="27"/>
        <v>800</v>
      </c>
    </row>
    <row r="883" spans="1:7" x14ac:dyDescent="0.25">
      <c r="A883" s="1">
        <v>2159</v>
      </c>
      <c r="B883" s="1" t="s">
        <v>242</v>
      </c>
      <c r="C883" s="2">
        <v>44684</v>
      </c>
      <c r="D883" s="1" t="s">
        <v>14</v>
      </c>
      <c r="E883" s="1">
        <v>5</v>
      </c>
      <c r="F883" s="1">
        <f t="shared" si="26"/>
        <v>500</v>
      </c>
      <c r="G883" s="1">
        <f t="shared" si="27"/>
        <v>2500</v>
      </c>
    </row>
    <row r="884" spans="1:7" x14ac:dyDescent="0.25">
      <c r="A884" s="1">
        <v>1792</v>
      </c>
      <c r="B884" s="1" t="s">
        <v>242</v>
      </c>
      <c r="C884" s="2">
        <v>44575</v>
      </c>
      <c r="D884" s="1" t="s">
        <v>8</v>
      </c>
      <c r="E884" s="1">
        <v>3</v>
      </c>
      <c r="F884" s="1">
        <f t="shared" si="26"/>
        <v>1500</v>
      </c>
      <c r="G884" s="1">
        <f t="shared" si="27"/>
        <v>4500</v>
      </c>
    </row>
    <row r="885" spans="1:7" x14ac:dyDescent="0.25">
      <c r="A885" s="1">
        <v>2321</v>
      </c>
      <c r="B885" s="1" t="s">
        <v>242</v>
      </c>
      <c r="C885" s="2">
        <v>44581</v>
      </c>
      <c r="D885" s="1" t="s">
        <v>11</v>
      </c>
      <c r="E885" s="1">
        <v>2</v>
      </c>
      <c r="F885" s="1">
        <f t="shared" si="26"/>
        <v>1000</v>
      </c>
      <c r="G885" s="1">
        <f t="shared" si="27"/>
        <v>2000</v>
      </c>
    </row>
    <row r="886" spans="1:7" x14ac:dyDescent="0.25">
      <c r="A886" s="1">
        <v>2449</v>
      </c>
      <c r="B886" s="1" t="s">
        <v>242</v>
      </c>
      <c r="C886" s="2">
        <v>44670</v>
      </c>
      <c r="D886" s="1" t="s">
        <v>542</v>
      </c>
      <c r="E886" s="1">
        <v>1</v>
      </c>
      <c r="F886" s="1">
        <f t="shared" si="26"/>
        <v>400</v>
      </c>
      <c r="G886" s="1">
        <f t="shared" si="27"/>
        <v>400</v>
      </c>
    </row>
    <row r="887" spans="1:7" x14ac:dyDescent="0.25">
      <c r="A887" s="1">
        <v>2010</v>
      </c>
      <c r="B887" s="1" t="s">
        <v>242</v>
      </c>
      <c r="C887" s="2">
        <v>44900</v>
      </c>
      <c r="D887" s="1" t="s">
        <v>16</v>
      </c>
      <c r="E887" s="1">
        <v>4</v>
      </c>
      <c r="F887" s="1">
        <f t="shared" si="26"/>
        <v>150</v>
      </c>
      <c r="G887" s="1">
        <f t="shared" si="27"/>
        <v>600</v>
      </c>
    </row>
    <row r="888" spans="1:7" x14ac:dyDescent="0.25">
      <c r="A888" s="1">
        <v>3101</v>
      </c>
      <c r="B888" s="1" t="s">
        <v>512</v>
      </c>
      <c r="C888" s="2">
        <v>44905</v>
      </c>
      <c r="D888" s="1" t="s">
        <v>16</v>
      </c>
      <c r="E888" s="1">
        <v>4</v>
      </c>
      <c r="F888" s="1">
        <f t="shared" si="26"/>
        <v>150</v>
      </c>
      <c r="G888" s="1">
        <f t="shared" si="27"/>
        <v>600</v>
      </c>
    </row>
    <row r="889" spans="1:7" x14ac:dyDescent="0.25">
      <c r="A889" s="1">
        <v>1985</v>
      </c>
      <c r="B889" s="1" t="s">
        <v>512</v>
      </c>
      <c r="C889" s="2">
        <v>44862</v>
      </c>
      <c r="D889" s="1" t="s">
        <v>8</v>
      </c>
      <c r="E889" s="1">
        <v>4</v>
      </c>
      <c r="F889" s="1">
        <f t="shared" si="26"/>
        <v>1500</v>
      </c>
      <c r="G889" s="1">
        <f t="shared" si="27"/>
        <v>6000</v>
      </c>
    </row>
    <row r="890" spans="1:7" x14ac:dyDescent="0.25">
      <c r="A890" s="1">
        <v>1708</v>
      </c>
      <c r="B890" s="1" t="s">
        <v>512</v>
      </c>
      <c r="C890" s="2">
        <v>44861</v>
      </c>
      <c r="D890" s="1" t="s">
        <v>11</v>
      </c>
      <c r="E890" s="1">
        <v>3</v>
      </c>
      <c r="F890" s="1">
        <f t="shared" si="26"/>
        <v>1000</v>
      </c>
      <c r="G890" s="1">
        <f t="shared" si="27"/>
        <v>3000</v>
      </c>
    </row>
    <row r="891" spans="1:7" x14ac:dyDescent="0.25">
      <c r="A891" s="1">
        <v>1647</v>
      </c>
      <c r="B891" s="1" t="s">
        <v>512</v>
      </c>
      <c r="C891" s="2">
        <v>44921</v>
      </c>
      <c r="D891" s="1" t="s">
        <v>16</v>
      </c>
      <c r="E891" s="1">
        <v>5</v>
      </c>
      <c r="F891" s="1">
        <f t="shared" si="26"/>
        <v>150</v>
      </c>
      <c r="G891" s="1">
        <f t="shared" si="27"/>
        <v>750</v>
      </c>
    </row>
    <row r="892" spans="1:7" x14ac:dyDescent="0.25">
      <c r="A892" s="1">
        <v>2986</v>
      </c>
      <c r="B892" s="1" t="s">
        <v>356</v>
      </c>
      <c r="C892" s="2">
        <v>44641</v>
      </c>
      <c r="D892" s="1" t="s">
        <v>16</v>
      </c>
      <c r="E892" s="1">
        <v>2</v>
      </c>
      <c r="F892" s="1">
        <f t="shared" si="26"/>
        <v>150</v>
      </c>
      <c r="G892" s="1">
        <f t="shared" si="27"/>
        <v>300</v>
      </c>
    </row>
    <row r="893" spans="1:7" x14ac:dyDescent="0.25">
      <c r="A893" s="1">
        <v>2146</v>
      </c>
      <c r="B893" s="1" t="s">
        <v>356</v>
      </c>
      <c r="C893" s="2">
        <v>44908</v>
      </c>
      <c r="D893" s="1" t="s">
        <v>8</v>
      </c>
      <c r="E893" s="1">
        <v>5</v>
      </c>
      <c r="F893" s="1">
        <f t="shared" si="26"/>
        <v>1500</v>
      </c>
      <c r="G893" s="1">
        <f t="shared" si="27"/>
        <v>7500</v>
      </c>
    </row>
    <row r="894" spans="1:7" x14ac:dyDescent="0.25">
      <c r="A894" s="1">
        <v>1435</v>
      </c>
      <c r="B894" s="1" t="s">
        <v>356</v>
      </c>
      <c r="C894" s="2">
        <v>44777</v>
      </c>
      <c r="D894" s="1" t="s">
        <v>37</v>
      </c>
      <c r="E894" s="1">
        <v>1</v>
      </c>
      <c r="F894" s="1">
        <f t="shared" si="26"/>
        <v>600</v>
      </c>
      <c r="G894" s="1">
        <f t="shared" si="27"/>
        <v>600</v>
      </c>
    </row>
    <row r="895" spans="1:7" x14ac:dyDescent="0.25">
      <c r="A895" s="1">
        <v>3090</v>
      </c>
      <c r="B895" s="1" t="s">
        <v>356</v>
      </c>
      <c r="C895" s="2">
        <v>44777</v>
      </c>
      <c r="D895" s="1" t="s">
        <v>8</v>
      </c>
      <c r="E895" s="1">
        <v>2</v>
      </c>
      <c r="F895" s="1">
        <f t="shared" si="26"/>
        <v>1500</v>
      </c>
      <c r="G895" s="1">
        <f t="shared" si="27"/>
        <v>3000</v>
      </c>
    </row>
    <row r="896" spans="1:7" x14ac:dyDescent="0.25">
      <c r="A896" s="1">
        <v>2602</v>
      </c>
      <c r="B896" s="1" t="s">
        <v>356</v>
      </c>
      <c r="C896" s="2">
        <v>44609</v>
      </c>
      <c r="D896" s="1" t="s">
        <v>14</v>
      </c>
      <c r="E896" s="1">
        <v>1</v>
      </c>
      <c r="F896" s="1">
        <f t="shared" si="26"/>
        <v>500</v>
      </c>
      <c r="G896" s="1">
        <f t="shared" si="27"/>
        <v>500</v>
      </c>
    </row>
    <row r="897" spans="1:7" x14ac:dyDescent="0.25">
      <c r="A897" s="1">
        <v>2174</v>
      </c>
      <c r="B897" s="1" t="s">
        <v>372</v>
      </c>
      <c r="C897" s="2">
        <v>44835</v>
      </c>
      <c r="D897" s="1" t="s">
        <v>542</v>
      </c>
      <c r="E897" s="1">
        <v>4</v>
      </c>
      <c r="F897" s="1">
        <f t="shared" si="26"/>
        <v>400</v>
      </c>
      <c r="G897" s="1">
        <f t="shared" si="27"/>
        <v>1600</v>
      </c>
    </row>
    <row r="898" spans="1:7" x14ac:dyDescent="0.25">
      <c r="A898" s="1">
        <v>1494</v>
      </c>
      <c r="B898" s="1" t="s">
        <v>372</v>
      </c>
      <c r="C898" s="2">
        <v>44698</v>
      </c>
      <c r="D898" s="1" t="s">
        <v>37</v>
      </c>
      <c r="E898" s="1">
        <v>5</v>
      </c>
      <c r="F898" s="1">
        <f t="shared" ref="F898:F961" si="28">IF(D898="Computer", 1500, IF(D898="Mobile", 600,  IF(D898= "Camera", 500, IF(D898 = "Headphones", 150, IF(D898 = "Laptop", 1000, 400)))))</f>
        <v>600</v>
      </c>
      <c r="G898" s="1">
        <f t="shared" ref="G898:G961" si="29">F898*E898</f>
        <v>3000</v>
      </c>
    </row>
    <row r="899" spans="1:7" x14ac:dyDescent="0.25">
      <c r="A899" s="1">
        <v>3310</v>
      </c>
      <c r="B899" s="1" t="s">
        <v>372</v>
      </c>
      <c r="C899" s="2">
        <v>44575</v>
      </c>
      <c r="D899" s="1" t="s">
        <v>14</v>
      </c>
      <c r="E899" s="1">
        <v>4</v>
      </c>
      <c r="F899" s="1">
        <f t="shared" si="28"/>
        <v>500</v>
      </c>
      <c r="G899" s="1">
        <f t="shared" si="29"/>
        <v>2000</v>
      </c>
    </row>
    <row r="900" spans="1:7" x14ac:dyDescent="0.25">
      <c r="A900" s="1">
        <v>3126</v>
      </c>
      <c r="B900" s="1" t="s">
        <v>372</v>
      </c>
      <c r="C900" s="2">
        <v>44618</v>
      </c>
      <c r="D900" s="1" t="s">
        <v>16</v>
      </c>
      <c r="E900" s="1">
        <v>5</v>
      </c>
      <c r="F900" s="1">
        <f t="shared" si="28"/>
        <v>150</v>
      </c>
      <c r="G900" s="1">
        <f t="shared" si="29"/>
        <v>750</v>
      </c>
    </row>
    <row r="901" spans="1:7" x14ac:dyDescent="0.25">
      <c r="A901" s="1">
        <v>1348</v>
      </c>
      <c r="B901" s="1" t="s">
        <v>372</v>
      </c>
      <c r="C901" s="2">
        <v>44764</v>
      </c>
      <c r="D901" s="1" t="s">
        <v>14</v>
      </c>
      <c r="E901" s="1">
        <v>3</v>
      </c>
      <c r="F901" s="1">
        <f t="shared" si="28"/>
        <v>500</v>
      </c>
      <c r="G901" s="1">
        <f t="shared" si="29"/>
        <v>1500</v>
      </c>
    </row>
    <row r="902" spans="1:7" x14ac:dyDescent="0.25">
      <c r="A902" s="1">
        <v>1887</v>
      </c>
      <c r="B902" s="1" t="s">
        <v>372</v>
      </c>
      <c r="C902" s="2">
        <v>44656</v>
      </c>
      <c r="D902" s="1" t="s">
        <v>542</v>
      </c>
      <c r="E902" s="1">
        <v>4</v>
      </c>
      <c r="F902" s="1">
        <f t="shared" si="28"/>
        <v>400</v>
      </c>
      <c r="G902" s="1">
        <f t="shared" si="29"/>
        <v>1600</v>
      </c>
    </row>
    <row r="903" spans="1:7" x14ac:dyDescent="0.25">
      <c r="A903" s="1">
        <v>2609</v>
      </c>
      <c r="B903" s="1" t="s">
        <v>372</v>
      </c>
      <c r="C903" s="2">
        <v>44637</v>
      </c>
      <c r="D903" s="1" t="s">
        <v>14</v>
      </c>
      <c r="E903" s="1">
        <v>3</v>
      </c>
      <c r="F903" s="1">
        <f t="shared" si="28"/>
        <v>500</v>
      </c>
      <c r="G903" s="1">
        <f t="shared" si="29"/>
        <v>1500</v>
      </c>
    </row>
    <row r="904" spans="1:7" x14ac:dyDescent="0.25">
      <c r="A904" s="1">
        <v>1532</v>
      </c>
      <c r="B904" s="1" t="s">
        <v>372</v>
      </c>
      <c r="C904" s="2">
        <v>44709</v>
      </c>
      <c r="D904" s="1" t="s">
        <v>8</v>
      </c>
      <c r="E904" s="1">
        <v>1</v>
      </c>
      <c r="F904" s="1">
        <f t="shared" si="28"/>
        <v>1500</v>
      </c>
      <c r="G904" s="1">
        <f t="shared" si="29"/>
        <v>1500</v>
      </c>
    </row>
    <row r="905" spans="1:7" x14ac:dyDescent="0.25">
      <c r="A905" s="1">
        <v>3119</v>
      </c>
      <c r="B905" s="1" t="s">
        <v>372</v>
      </c>
      <c r="C905" s="2">
        <v>44665</v>
      </c>
      <c r="D905" s="1" t="s">
        <v>11</v>
      </c>
      <c r="E905" s="1">
        <v>2</v>
      </c>
      <c r="F905" s="1">
        <f t="shared" si="28"/>
        <v>1000</v>
      </c>
      <c r="G905" s="1">
        <f t="shared" si="29"/>
        <v>2000</v>
      </c>
    </row>
    <row r="906" spans="1:7" x14ac:dyDescent="0.25">
      <c r="A906" s="1">
        <v>2626</v>
      </c>
      <c r="B906" s="1" t="s">
        <v>247</v>
      </c>
      <c r="C906" s="2">
        <v>44808</v>
      </c>
      <c r="D906" s="1" t="s">
        <v>8</v>
      </c>
      <c r="E906" s="1">
        <v>5</v>
      </c>
      <c r="F906" s="1">
        <f t="shared" si="28"/>
        <v>1500</v>
      </c>
      <c r="G906" s="1">
        <f t="shared" si="29"/>
        <v>7500</v>
      </c>
    </row>
    <row r="907" spans="1:7" x14ac:dyDescent="0.25">
      <c r="A907" s="1">
        <v>1813</v>
      </c>
      <c r="B907" s="1" t="s">
        <v>247</v>
      </c>
      <c r="C907" s="2">
        <v>44568</v>
      </c>
      <c r="D907" s="1" t="s">
        <v>16</v>
      </c>
      <c r="E907" s="1">
        <v>4</v>
      </c>
      <c r="F907" s="1">
        <f t="shared" si="28"/>
        <v>150</v>
      </c>
      <c r="G907" s="1">
        <f t="shared" si="29"/>
        <v>600</v>
      </c>
    </row>
    <row r="908" spans="1:7" x14ac:dyDescent="0.25">
      <c r="A908" s="1">
        <v>2468</v>
      </c>
      <c r="B908" s="1" t="s">
        <v>247</v>
      </c>
      <c r="C908" s="2">
        <v>44636</v>
      </c>
      <c r="D908" s="1" t="s">
        <v>11</v>
      </c>
      <c r="E908" s="1">
        <v>4</v>
      </c>
      <c r="F908" s="1">
        <f t="shared" si="28"/>
        <v>1000</v>
      </c>
      <c r="G908" s="1">
        <f t="shared" si="29"/>
        <v>4000</v>
      </c>
    </row>
    <row r="909" spans="1:7" x14ac:dyDescent="0.25">
      <c r="A909" s="1">
        <v>2957</v>
      </c>
      <c r="B909" s="1" t="s">
        <v>247</v>
      </c>
      <c r="C909" s="2">
        <v>44901</v>
      </c>
      <c r="D909" s="1" t="s">
        <v>8</v>
      </c>
      <c r="E909" s="1">
        <v>3</v>
      </c>
      <c r="F909" s="1">
        <f t="shared" si="28"/>
        <v>1500</v>
      </c>
      <c r="G909" s="1">
        <f t="shared" si="29"/>
        <v>4500</v>
      </c>
    </row>
    <row r="910" spans="1:7" x14ac:dyDescent="0.25">
      <c r="A910" s="1">
        <v>1244</v>
      </c>
      <c r="B910" s="1" t="s">
        <v>247</v>
      </c>
      <c r="C910" s="2">
        <v>44607</v>
      </c>
      <c r="D910" s="1" t="s">
        <v>542</v>
      </c>
      <c r="E910" s="1">
        <v>2</v>
      </c>
      <c r="F910" s="1">
        <f t="shared" si="28"/>
        <v>400</v>
      </c>
      <c r="G910" s="1">
        <f t="shared" si="29"/>
        <v>800</v>
      </c>
    </row>
    <row r="911" spans="1:7" x14ac:dyDescent="0.25">
      <c r="A911" s="1">
        <v>2680</v>
      </c>
      <c r="B911" s="1" t="s">
        <v>455</v>
      </c>
      <c r="C911" s="2">
        <v>44573</v>
      </c>
      <c r="D911" s="1" t="s">
        <v>14</v>
      </c>
      <c r="E911" s="1">
        <v>2</v>
      </c>
      <c r="F911" s="1">
        <f t="shared" si="28"/>
        <v>500</v>
      </c>
      <c r="G911" s="1">
        <f t="shared" si="29"/>
        <v>1000</v>
      </c>
    </row>
    <row r="912" spans="1:7" x14ac:dyDescent="0.25">
      <c r="A912" s="1">
        <v>1927</v>
      </c>
      <c r="B912" s="1" t="s">
        <v>455</v>
      </c>
      <c r="C912" s="2">
        <v>44863</v>
      </c>
      <c r="D912" s="1" t="s">
        <v>542</v>
      </c>
      <c r="E912" s="1">
        <v>1</v>
      </c>
      <c r="F912" s="1">
        <f t="shared" si="28"/>
        <v>400</v>
      </c>
      <c r="G912" s="1">
        <f t="shared" si="29"/>
        <v>400</v>
      </c>
    </row>
    <row r="913" spans="1:7" x14ac:dyDescent="0.25">
      <c r="A913" s="1">
        <v>3425</v>
      </c>
      <c r="B913" s="1" t="s">
        <v>137</v>
      </c>
      <c r="C913" s="2">
        <v>44860</v>
      </c>
      <c r="D913" s="1" t="s">
        <v>37</v>
      </c>
      <c r="E913" s="1">
        <v>2</v>
      </c>
      <c r="F913" s="1">
        <f t="shared" si="28"/>
        <v>600</v>
      </c>
      <c r="G913" s="1">
        <f t="shared" si="29"/>
        <v>1200</v>
      </c>
    </row>
    <row r="914" spans="1:7" x14ac:dyDescent="0.25">
      <c r="A914" s="1">
        <v>2788</v>
      </c>
      <c r="B914" s="1" t="s">
        <v>137</v>
      </c>
      <c r="C914" s="2">
        <v>44811</v>
      </c>
      <c r="D914" s="1" t="s">
        <v>14</v>
      </c>
      <c r="E914" s="1">
        <v>5</v>
      </c>
      <c r="F914" s="1">
        <f t="shared" si="28"/>
        <v>500</v>
      </c>
      <c r="G914" s="1">
        <f t="shared" si="29"/>
        <v>2500</v>
      </c>
    </row>
    <row r="915" spans="1:7" x14ac:dyDescent="0.25">
      <c r="A915" s="1">
        <v>1857</v>
      </c>
      <c r="B915" s="1" t="s">
        <v>255</v>
      </c>
      <c r="C915" s="2">
        <v>44618</v>
      </c>
      <c r="D915" s="1" t="s">
        <v>14</v>
      </c>
      <c r="E915" s="1">
        <v>4</v>
      </c>
      <c r="F915" s="1">
        <f t="shared" si="28"/>
        <v>500</v>
      </c>
      <c r="G915" s="1">
        <f t="shared" si="29"/>
        <v>2000</v>
      </c>
    </row>
    <row r="916" spans="1:7" x14ac:dyDescent="0.25">
      <c r="A916" s="1">
        <v>2098</v>
      </c>
      <c r="B916" s="1" t="s">
        <v>255</v>
      </c>
      <c r="C916" s="2">
        <v>44734</v>
      </c>
      <c r="D916" s="1" t="s">
        <v>37</v>
      </c>
      <c r="E916" s="1">
        <v>3</v>
      </c>
      <c r="F916" s="1">
        <f t="shared" si="28"/>
        <v>600</v>
      </c>
      <c r="G916" s="1">
        <f t="shared" si="29"/>
        <v>1800</v>
      </c>
    </row>
    <row r="917" spans="1:7" x14ac:dyDescent="0.25">
      <c r="A917" s="1">
        <v>3498</v>
      </c>
      <c r="B917" s="1" t="s">
        <v>255</v>
      </c>
      <c r="C917" s="2">
        <v>44640</v>
      </c>
      <c r="D917" s="1" t="s">
        <v>542</v>
      </c>
      <c r="E917" s="1">
        <v>1</v>
      </c>
      <c r="F917" s="1">
        <f t="shared" si="28"/>
        <v>400</v>
      </c>
      <c r="G917" s="1">
        <f t="shared" si="29"/>
        <v>400</v>
      </c>
    </row>
    <row r="918" spans="1:7" x14ac:dyDescent="0.25">
      <c r="A918" s="1">
        <v>1818</v>
      </c>
      <c r="B918" s="1" t="s">
        <v>498</v>
      </c>
      <c r="C918" s="2">
        <v>44649</v>
      </c>
      <c r="D918" s="1" t="s">
        <v>16</v>
      </c>
      <c r="E918" s="1">
        <v>2</v>
      </c>
      <c r="F918" s="1">
        <f t="shared" si="28"/>
        <v>150</v>
      </c>
      <c r="G918" s="1">
        <f t="shared" si="29"/>
        <v>300</v>
      </c>
    </row>
    <row r="919" spans="1:7" x14ac:dyDescent="0.25">
      <c r="A919" s="1">
        <v>2894</v>
      </c>
      <c r="B919" s="1" t="s">
        <v>498</v>
      </c>
      <c r="C919" s="2">
        <v>44638</v>
      </c>
      <c r="D919" s="1" t="s">
        <v>542</v>
      </c>
      <c r="E919" s="1">
        <v>3</v>
      </c>
      <c r="F919" s="1">
        <f t="shared" si="28"/>
        <v>400</v>
      </c>
      <c r="G919" s="1">
        <f t="shared" si="29"/>
        <v>1200</v>
      </c>
    </row>
    <row r="920" spans="1:7" x14ac:dyDescent="0.25">
      <c r="A920" s="1">
        <v>2597</v>
      </c>
      <c r="B920" s="1" t="s">
        <v>498</v>
      </c>
      <c r="C920" s="2">
        <v>44716</v>
      </c>
      <c r="D920" s="1" t="s">
        <v>16</v>
      </c>
      <c r="E920" s="1">
        <v>4</v>
      </c>
      <c r="F920" s="1">
        <f t="shared" si="28"/>
        <v>150</v>
      </c>
      <c r="G920" s="1">
        <f t="shared" si="29"/>
        <v>600</v>
      </c>
    </row>
    <row r="921" spans="1:7" x14ac:dyDescent="0.25">
      <c r="A921" s="1">
        <v>2513</v>
      </c>
      <c r="B921" s="1" t="s">
        <v>498</v>
      </c>
      <c r="C921" s="2">
        <v>44791</v>
      </c>
      <c r="D921" s="1" t="s">
        <v>8</v>
      </c>
      <c r="E921" s="1">
        <v>3</v>
      </c>
      <c r="F921" s="1">
        <f t="shared" si="28"/>
        <v>1500</v>
      </c>
      <c r="G921" s="1">
        <f t="shared" si="29"/>
        <v>4500</v>
      </c>
    </row>
    <row r="922" spans="1:7" x14ac:dyDescent="0.25">
      <c r="A922" s="1">
        <v>2340</v>
      </c>
      <c r="B922" s="1" t="s">
        <v>498</v>
      </c>
      <c r="C922" s="2">
        <v>44909</v>
      </c>
      <c r="D922" s="1" t="s">
        <v>542</v>
      </c>
      <c r="E922" s="1">
        <v>2</v>
      </c>
      <c r="F922" s="1">
        <f t="shared" si="28"/>
        <v>400</v>
      </c>
      <c r="G922" s="1">
        <f t="shared" si="29"/>
        <v>800</v>
      </c>
    </row>
    <row r="923" spans="1:7" x14ac:dyDescent="0.25">
      <c r="A923" s="1">
        <v>2284</v>
      </c>
      <c r="B923" s="1" t="s">
        <v>290</v>
      </c>
      <c r="C923" s="2">
        <v>44752</v>
      </c>
      <c r="D923" s="1" t="s">
        <v>14</v>
      </c>
      <c r="E923" s="1">
        <v>1</v>
      </c>
      <c r="F923" s="1">
        <f t="shared" si="28"/>
        <v>500</v>
      </c>
      <c r="G923" s="1">
        <f t="shared" si="29"/>
        <v>500</v>
      </c>
    </row>
    <row r="924" spans="1:7" x14ac:dyDescent="0.25">
      <c r="A924" s="1">
        <v>1562</v>
      </c>
      <c r="B924" s="1" t="s">
        <v>290</v>
      </c>
      <c r="C924" s="2">
        <v>44901</v>
      </c>
      <c r="D924" s="1" t="s">
        <v>14</v>
      </c>
      <c r="E924" s="1">
        <v>1</v>
      </c>
      <c r="F924" s="1">
        <f t="shared" si="28"/>
        <v>500</v>
      </c>
      <c r="G924" s="1">
        <f t="shared" si="29"/>
        <v>500</v>
      </c>
    </row>
    <row r="925" spans="1:7" x14ac:dyDescent="0.25">
      <c r="A925" s="1">
        <v>2588</v>
      </c>
      <c r="B925" s="1" t="s">
        <v>290</v>
      </c>
      <c r="C925" s="2">
        <v>44760</v>
      </c>
      <c r="D925" s="1" t="s">
        <v>16</v>
      </c>
      <c r="E925" s="1">
        <v>2</v>
      </c>
      <c r="F925" s="1">
        <f t="shared" si="28"/>
        <v>150</v>
      </c>
      <c r="G925" s="1">
        <f t="shared" si="29"/>
        <v>300</v>
      </c>
    </row>
    <row r="926" spans="1:7" x14ac:dyDescent="0.25">
      <c r="A926" s="1">
        <v>2141</v>
      </c>
      <c r="B926" s="1" t="s">
        <v>304</v>
      </c>
      <c r="C926" s="2">
        <v>44842</v>
      </c>
      <c r="D926" s="1" t="s">
        <v>16</v>
      </c>
      <c r="E926" s="1">
        <v>4</v>
      </c>
      <c r="F926" s="1">
        <f t="shared" si="28"/>
        <v>150</v>
      </c>
      <c r="G926" s="1">
        <f t="shared" si="29"/>
        <v>600</v>
      </c>
    </row>
    <row r="927" spans="1:7" x14ac:dyDescent="0.25">
      <c r="A927" s="1">
        <v>2483</v>
      </c>
      <c r="B927" s="1" t="s">
        <v>304</v>
      </c>
      <c r="C927" s="2">
        <v>44802</v>
      </c>
      <c r="D927" s="1" t="s">
        <v>14</v>
      </c>
      <c r="E927" s="1">
        <v>2</v>
      </c>
      <c r="F927" s="1">
        <f t="shared" si="28"/>
        <v>500</v>
      </c>
      <c r="G927" s="1">
        <f t="shared" si="29"/>
        <v>1000</v>
      </c>
    </row>
    <row r="928" spans="1:7" x14ac:dyDescent="0.25">
      <c r="A928" s="1">
        <v>2341</v>
      </c>
      <c r="B928" s="1" t="s">
        <v>304</v>
      </c>
      <c r="C928" s="2">
        <v>44824</v>
      </c>
      <c r="D928" s="1" t="s">
        <v>14</v>
      </c>
      <c r="E928" s="1">
        <v>2</v>
      </c>
      <c r="F928" s="1">
        <f t="shared" si="28"/>
        <v>500</v>
      </c>
      <c r="G928" s="1">
        <f t="shared" si="29"/>
        <v>1000</v>
      </c>
    </row>
    <row r="929" spans="1:7" x14ac:dyDescent="0.25">
      <c r="A929" s="1">
        <v>2516</v>
      </c>
      <c r="B929" s="1" t="s">
        <v>267</v>
      </c>
      <c r="C929" s="2">
        <v>44732</v>
      </c>
      <c r="D929" s="1" t="s">
        <v>37</v>
      </c>
      <c r="E929" s="1">
        <v>2</v>
      </c>
      <c r="F929" s="1">
        <f t="shared" si="28"/>
        <v>600</v>
      </c>
      <c r="G929" s="1">
        <f t="shared" si="29"/>
        <v>1200</v>
      </c>
    </row>
    <row r="930" spans="1:7" x14ac:dyDescent="0.25">
      <c r="A930" s="1">
        <v>2560</v>
      </c>
      <c r="B930" s="1" t="s">
        <v>267</v>
      </c>
      <c r="C930" s="2">
        <v>44623</v>
      </c>
      <c r="D930" s="1" t="s">
        <v>14</v>
      </c>
      <c r="E930" s="1">
        <v>4</v>
      </c>
      <c r="F930" s="1">
        <f t="shared" si="28"/>
        <v>500</v>
      </c>
      <c r="G930" s="1">
        <f t="shared" si="29"/>
        <v>2000</v>
      </c>
    </row>
    <row r="931" spans="1:7" x14ac:dyDescent="0.25">
      <c r="A931" s="1">
        <v>2719</v>
      </c>
      <c r="B931" s="1" t="s">
        <v>267</v>
      </c>
      <c r="C931" s="2">
        <v>44849</v>
      </c>
      <c r="D931" s="1" t="s">
        <v>11</v>
      </c>
      <c r="E931" s="1">
        <v>5</v>
      </c>
      <c r="F931" s="1">
        <f t="shared" si="28"/>
        <v>1000</v>
      </c>
      <c r="G931" s="1">
        <f t="shared" si="29"/>
        <v>5000</v>
      </c>
    </row>
    <row r="932" spans="1:7" x14ac:dyDescent="0.25">
      <c r="A932" s="1">
        <v>2933</v>
      </c>
      <c r="B932" s="1" t="s">
        <v>267</v>
      </c>
      <c r="C932" s="2">
        <v>44808</v>
      </c>
      <c r="D932" s="1" t="s">
        <v>8</v>
      </c>
      <c r="E932" s="1">
        <v>4</v>
      </c>
      <c r="F932" s="1">
        <f t="shared" si="28"/>
        <v>1500</v>
      </c>
      <c r="G932" s="1">
        <f t="shared" si="29"/>
        <v>6000</v>
      </c>
    </row>
    <row r="933" spans="1:7" x14ac:dyDescent="0.25">
      <c r="A933" s="1">
        <v>2033</v>
      </c>
      <c r="B933" s="1" t="s">
        <v>267</v>
      </c>
      <c r="C933" s="2">
        <v>44611</v>
      </c>
      <c r="D933" s="1" t="s">
        <v>16</v>
      </c>
      <c r="E933" s="1">
        <v>1</v>
      </c>
      <c r="F933" s="1">
        <f t="shared" si="28"/>
        <v>150</v>
      </c>
      <c r="G933" s="1">
        <f t="shared" si="29"/>
        <v>150</v>
      </c>
    </row>
    <row r="934" spans="1:7" x14ac:dyDescent="0.25">
      <c r="A934" s="1">
        <v>1321</v>
      </c>
      <c r="B934" s="1" t="s">
        <v>432</v>
      </c>
      <c r="C934" s="2">
        <v>44717</v>
      </c>
      <c r="D934" s="1" t="s">
        <v>8</v>
      </c>
      <c r="E934" s="1">
        <v>1</v>
      </c>
      <c r="F934" s="1">
        <f t="shared" si="28"/>
        <v>1500</v>
      </c>
      <c r="G934" s="1">
        <f t="shared" si="29"/>
        <v>1500</v>
      </c>
    </row>
    <row r="935" spans="1:7" x14ac:dyDescent="0.25">
      <c r="A935" s="1">
        <v>3357</v>
      </c>
      <c r="B935" s="1" t="s">
        <v>432</v>
      </c>
      <c r="C935" s="2">
        <v>44778</v>
      </c>
      <c r="D935" s="1" t="s">
        <v>542</v>
      </c>
      <c r="E935" s="1">
        <v>2</v>
      </c>
      <c r="F935" s="1">
        <f t="shared" si="28"/>
        <v>400</v>
      </c>
      <c r="G935" s="1">
        <f t="shared" si="29"/>
        <v>800</v>
      </c>
    </row>
    <row r="936" spans="1:7" x14ac:dyDescent="0.25">
      <c r="A936" s="1">
        <v>1379</v>
      </c>
      <c r="B936" s="1" t="s">
        <v>436</v>
      </c>
      <c r="C936" s="2">
        <v>44630</v>
      </c>
      <c r="D936" s="1" t="s">
        <v>542</v>
      </c>
      <c r="E936" s="1">
        <v>5</v>
      </c>
      <c r="F936" s="1">
        <f t="shared" si="28"/>
        <v>400</v>
      </c>
      <c r="G936" s="1">
        <f t="shared" si="29"/>
        <v>2000</v>
      </c>
    </row>
    <row r="937" spans="1:7" x14ac:dyDescent="0.25">
      <c r="A937" s="1">
        <v>3409</v>
      </c>
      <c r="B937" s="1" t="s">
        <v>436</v>
      </c>
      <c r="C937" s="2">
        <v>44814</v>
      </c>
      <c r="D937" s="1" t="s">
        <v>8</v>
      </c>
      <c r="E937" s="1">
        <v>5</v>
      </c>
      <c r="F937" s="1">
        <f t="shared" si="28"/>
        <v>1500</v>
      </c>
      <c r="G937" s="1">
        <f t="shared" si="29"/>
        <v>7500</v>
      </c>
    </row>
    <row r="938" spans="1:7" x14ac:dyDescent="0.25">
      <c r="A938" s="1">
        <v>3330</v>
      </c>
      <c r="B938" s="1" t="s">
        <v>436</v>
      </c>
      <c r="C938" s="2">
        <v>44682</v>
      </c>
      <c r="D938" s="1" t="s">
        <v>542</v>
      </c>
      <c r="E938" s="1">
        <v>2</v>
      </c>
      <c r="F938" s="1">
        <f t="shared" si="28"/>
        <v>400</v>
      </c>
      <c r="G938" s="1">
        <f t="shared" si="29"/>
        <v>800</v>
      </c>
    </row>
    <row r="939" spans="1:7" x14ac:dyDescent="0.25">
      <c r="A939" s="1">
        <v>2424</v>
      </c>
      <c r="B939" s="1" t="s">
        <v>436</v>
      </c>
      <c r="C939" s="2">
        <v>44901</v>
      </c>
      <c r="D939" s="1" t="s">
        <v>14</v>
      </c>
      <c r="E939" s="1">
        <v>5</v>
      </c>
      <c r="F939" s="1">
        <f t="shared" si="28"/>
        <v>500</v>
      </c>
      <c r="G939" s="1">
        <f t="shared" si="29"/>
        <v>2500</v>
      </c>
    </row>
    <row r="940" spans="1:7" x14ac:dyDescent="0.25">
      <c r="A940" s="1">
        <v>3297</v>
      </c>
      <c r="B940" s="1" t="s">
        <v>474</v>
      </c>
      <c r="C940" s="2">
        <v>44731</v>
      </c>
      <c r="D940" s="1" t="s">
        <v>14</v>
      </c>
      <c r="E940" s="1">
        <v>4</v>
      </c>
      <c r="F940" s="1">
        <f t="shared" si="28"/>
        <v>500</v>
      </c>
      <c r="G940" s="1">
        <f t="shared" si="29"/>
        <v>2000</v>
      </c>
    </row>
    <row r="941" spans="1:7" x14ac:dyDescent="0.25">
      <c r="A941" s="1">
        <v>2493</v>
      </c>
      <c r="B941" s="1" t="s">
        <v>474</v>
      </c>
      <c r="C941" s="2">
        <v>44778</v>
      </c>
      <c r="D941" s="1" t="s">
        <v>37</v>
      </c>
      <c r="E941" s="1">
        <v>1</v>
      </c>
      <c r="F941" s="1">
        <f t="shared" si="28"/>
        <v>600</v>
      </c>
      <c r="G941" s="1">
        <f t="shared" si="29"/>
        <v>600</v>
      </c>
    </row>
    <row r="942" spans="1:7" x14ac:dyDescent="0.25">
      <c r="A942" s="1">
        <v>1700</v>
      </c>
      <c r="B942" s="1" t="s">
        <v>474</v>
      </c>
      <c r="C942" s="2">
        <v>44678</v>
      </c>
      <c r="D942" s="1" t="s">
        <v>11</v>
      </c>
      <c r="E942" s="1">
        <v>3</v>
      </c>
      <c r="F942" s="1">
        <f t="shared" si="28"/>
        <v>1000</v>
      </c>
      <c r="G942" s="1">
        <f t="shared" si="29"/>
        <v>3000</v>
      </c>
    </row>
    <row r="943" spans="1:7" x14ac:dyDescent="0.25">
      <c r="A943" s="1">
        <v>2231</v>
      </c>
      <c r="B943" s="1" t="s">
        <v>474</v>
      </c>
      <c r="C943" s="2">
        <v>44708</v>
      </c>
      <c r="D943" s="1" t="s">
        <v>8</v>
      </c>
      <c r="E943" s="1">
        <v>5</v>
      </c>
      <c r="F943" s="1">
        <f t="shared" si="28"/>
        <v>1500</v>
      </c>
      <c r="G943" s="1">
        <f t="shared" si="29"/>
        <v>7500</v>
      </c>
    </row>
    <row r="944" spans="1:7" x14ac:dyDescent="0.25">
      <c r="A944" s="1">
        <v>3194</v>
      </c>
      <c r="B944" s="1" t="s">
        <v>474</v>
      </c>
      <c r="C944" s="2">
        <v>44880</v>
      </c>
      <c r="D944" s="1" t="s">
        <v>37</v>
      </c>
      <c r="E944" s="1">
        <v>3</v>
      </c>
      <c r="F944" s="1">
        <f t="shared" si="28"/>
        <v>600</v>
      </c>
      <c r="G944" s="1">
        <f t="shared" si="29"/>
        <v>1800</v>
      </c>
    </row>
    <row r="945" spans="1:7" x14ac:dyDescent="0.25">
      <c r="A945" s="1">
        <v>3241</v>
      </c>
      <c r="B945" s="1" t="s">
        <v>435</v>
      </c>
      <c r="C945" s="2">
        <v>44747</v>
      </c>
      <c r="D945" s="1" t="s">
        <v>37</v>
      </c>
      <c r="E945" s="1">
        <v>2</v>
      </c>
      <c r="F945" s="1">
        <f t="shared" si="28"/>
        <v>600</v>
      </c>
      <c r="G945" s="1">
        <f t="shared" si="29"/>
        <v>1200</v>
      </c>
    </row>
    <row r="946" spans="1:7" x14ac:dyDescent="0.25">
      <c r="A946" s="1">
        <v>3022</v>
      </c>
      <c r="B946" s="1" t="s">
        <v>435</v>
      </c>
      <c r="C946" s="2">
        <v>44692</v>
      </c>
      <c r="D946" s="1" t="s">
        <v>8</v>
      </c>
      <c r="E946" s="1">
        <v>3</v>
      </c>
      <c r="F946" s="1">
        <f t="shared" si="28"/>
        <v>1500</v>
      </c>
      <c r="G946" s="1">
        <f t="shared" si="29"/>
        <v>4500</v>
      </c>
    </row>
    <row r="947" spans="1:7" x14ac:dyDescent="0.25">
      <c r="A947" s="1">
        <v>1893</v>
      </c>
      <c r="B947" s="1" t="s">
        <v>435</v>
      </c>
      <c r="C947" s="2">
        <v>44772</v>
      </c>
      <c r="D947" s="1" t="s">
        <v>542</v>
      </c>
      <c r="E947" s="1">
        <v>1</v>
      </c>
      <c r="F947" s="1">
        <f t="shared" si="28"/>
        <v>400</v>
      </c>
      <c r="G947" s="1">
        <f t="shared" si="29"/>
        <v>400</v>
      </c>
    </row>
    <row r="948" spans="1:7" x14ac:dyDescent="0.25">
      <c r="A948" s="1">
        <v>3102</v>
      </c>
      <c r="B948" s="1" t="s">
        <v>435</v>
      </c>
      <c r="C948" s="2">
        <v>44833</v>
      </c>
      <c r="D948" s="1" t="s">
        <v>8</v>
      </c>
      <c r="E948" s="1">
        <v>1</v>
      </c>
      <c r="F948" s="1">
        <f t="shared" si="28"/>
        <v>1500</v>
      </c>
      <c r="G948" s="1">
        <f t="shared" si="29"/>
        <v>1500</v>
      </c>
    </row>
    <row r="949" spans="1:7" x14ac:dyDescent="0.25">
      <c r="A949" s="1">
        <v>2882</v>
      </c>
      <c r="B949" s="1" t="s">
        <v>529</v>
      </c>
      <c r="C949" s="2">
        <v>44910</v>
      </c>
      <c r="D949" s="1" t="s">
        <v>14</v>
      </c>
      <c r="E949" s="1">
        <v>2</v>
      </c>
      <c r="F949" s="1">
        <f t="shared" si="28"/>
        <v>500</v>
      </c>
      <c r="G949" s="1">
        <f t="shared" si="29"/>
        <v>1000</v>
      </c>
    </row>
    <row r="950" spans="1:7" x14ac:dyDescent="0.25">
      <c r="A950" s="1">
        <v>3257</v>
      </c>
      <c r="B950" s="1" t="s">
        <v>529</v>
      </c>
      <c r="C950" s="2">
        <v>44572</v>
      </c>
      <c r="D950" s="1" t="s">
        <v>11</v>
      </c>
      <c r="E950" s="1">
        <v>1</v>
      </c>
      <c r="F950" s="1">
        <f t="shared" si="28"/>
        <v>1000</v>
      </c>
      <c r="G950" s="1">
        <f t="shared" si="29"/>
        <v>1000</v>
      </c>
    </row>
    <row r="951" spans="1:7" x14ac:dyDescent="0.25">
      <c r="A951" s="1">
        <v>2086</v>
      </c>
      <c r="B951" s="1" t="s">
        <v>529</v>
      </c>
      <c r="C951" s="2">
        <v>44576</v>
      </c>
      <c r="D951" s="1" t="s">
        <v>11</v>
      </c>
      <c r="E951" s="1">
        <v>4</v>
      </c>
      <c r="F951" s="1">
        <f t="shared" si="28"/>
        <v>1000</v>
      </c>
      <c r="G951" s="1">
        <f t="shared" si="29"/>
        <v>4000</v>
      </c>
    </row>
    <row r="952" spans="1:7" x14ac:dyDescent="0.25">
      <c r="A952" s="1">
        <v>1628</v>
      </c>
      <c r="B952" s="1" t="s">
        <v>529</v>
      </c>
      <c r="C952" s="2">
        <v>44904</v>
      </c>
      <c r="D952" s="1" t="s">
        <v>8</v>
      </c>
      <c r="E952" s="1">
        <v>1</v>
      </c>
      <c r="F952" s="1">
        <f t="shared" si="28"/>
        <v>1500</v>
      </c>
      <c r="G952" s="1">
        <f t="shared" si="29"/>
        <v>1500</v>
      </c>
    </row>
    <row r="953" spans="1:7" x14ac:dyDescent="0.25">
      <c r="A953" s="1">
        <v>2112</v>
      </c>
      <c r="B953" s="1" t="s">
        <v>529</v>
      </c>
      <c r="C953" s="2">
        <v>44830</v>
      </c>
      <c r="D953" s="1" t="s">
        <v>14</v>
      </c>
      <c r="E953" s="1">
        <v>2</v>
      </c>
      <c r="F953" s="1">
        <f t="shared" si="28"/>
        <v>500</v>
      </c>
      <c r="G953" s="1">
        <f t="shared" si="29"/>
        <v>1000</v>
      </c>
    </row>
    <row r="954" spans="1:7" x14ac:dyDescent="0.25">
      <c r="A954" s="1">
        <v>1618</v>
      </c>
      <c r="B954" s="1" t="s">
        <v>529</v>
      </c>
      <c r="C954" s="2">
        <v>44624</v>
      </c>
      <c r="D954" s="1" t="s">
        <v>16</v>
      </c>
      <c r="E954" s="1">
        <v>2</v>
      </c>
      <c r="F954" s="1">
        <f t="shared" si="28"/>
        <v>150</v>
      </c>
      <c r="G954" s="1">
        <f t="shared" si="29"/>
        <v>300</v>
      </c>
    </row>
    <row r="955" spans="1:7" x14ac:dyDescent="0.25">
      <c r="A955" s="1">
        <v>3258</v>
      </c>
      <c r="B955" s="1" t="s">
        <v>135</v>
      </c>
      <c r="C955" s="2">
        <v>44715</v>
      </c>
      <c r="D955" s="1" t="s">
        <v>14</v>
      </c>
      <c r="E955" s="1">
        <v>1</v>
      </c>
      <c r="F955" s="1">
        <f t="shared" si="28"/>
        <v>500</v>
      </c>
      <c r="G955" s="1">
        <f t="shared" si="29"/>
        <v>500</v>
      </c>
    </row>
    <row r="956" spans="1:7" x14ac:dyDescent="0.25">
      <c r="A956" s="1">
        <v>1139</v>
      </c>
      <c r="B956" s="1" t="s">
        <v>302</v>
      </c>
      <c r="C956" s="2">
        <v>44836</v>
      </c>
      <c r="D956" s="1" t="s">
        <v>16</v>
      </c>
      <c r="E956" s="1">
        <v>1</v>
      </c>
      <c r="F956" s="1">
        <f t="shared" si="28"/>
        <v>150</v>
      </c>
      <c r="G956" s="1">
        <f t="shared" si="29"/>
        <v>150</v>
      </c>
    </row>
    <row r="957" spans="1:7" x14ac:dyDescent="0.25">
      <c r="A957" s="1">
        <v>2652</v>
      </c>
      <c r="B957" s="1" t="s">
        <v>302</v>
      </c>
      <c r="C957" s="2">
        <v>44897</v>
      </c>
      <c r="D957" s="1" t="s">
        <v>14</v>
      </c>
      <c r="E957" s="1">
        <v>5</v>
      </c>
      <c r="F957" s="1">
        <f t="shared" si="28"/>
        <v>500</v>
      </c>
      <c r="G957" s="1">
        <f t="shared" si="29"/>
        <v>2500</v>
      </c>
    </row>
    <row r="958" spans="1:7" x14ac:dyDescent="0.25">
      <c r="A958" s="1">
        <v>1785</v>
      </c>
      <c r="B958" s="1" t="s">
        <v>302</v>
      </c>
      <c r="C958" s="2">
        <v>44885</v>
      </c>
      <c r="D958" s="1" t="s">
        <v>8</v>
      </c>
      <c r="E958" s="1">
        <v>2</v>
      </c>
      <c r="F958" s="1">
        <f t="shared" si="28"/>
        <v>1500</v>
      </c>
      <c r="G958" s="1">
        <f t="shared" si="29"/>
        <v>3000</v>
      </c>
    </row>
    <row r="959" spans="1:7" x14ac:dyDescent="0.25">
      <c r="A959" s="1">
        <v>2579</v>
      </c>
      <c r="B959" s="1" t="s">
        <v>302</v>
      </c>
      <c r="C959" s="2">
        <v>44627</v>
      </c>
      <c r="D959" s="1" t="s">
        <v>14</v>
      </c>
      <c r="E959" s="1">
        <v>3</v>
      </c>
      <c r="F959" s="1">
        <f t="shared" si="28"/>
        <v>500</v>
      </c>
      <c r="G959" s="1">
        <f t="shared" si="29"/>
        <v>1500</v>
      </c>
    </row>
    <row r="960" spans="1:7" x14ac:dyDescent="0.25">
      <c r="A960" s="1">
        <v>2717</v>
      </c>
      <c r="B960" s="1" t="s">
        <v>302</v>
      </c>
      <c r="C960" s="2">
        <v>44562</v>
      </c>
      <c r="D960" s="1" t="s">
        <v>542</v>
      </c>
      <c r="E960" s="1">
        <v>1</v>
      </c>
      <c r="F960" s="1">
        <f t="shared" si="28"/>
        <v>400</v>
      </c>
      <c r="G960" s="1">
        <f t="shared" si="29"/>
        <v>400</v>
      </c>
    </row>
    <row r="961" spans="1:7" x14ac:dyDescent="0.25">
      <c r="A961" s="1">
        <v>1737</v>
      </c>
      <c r="B961" s="1" t="s">
        <v>302</v>
      </c>
      <c r="C961" s="2">
        <v>44651</v>
      </c>
      <c r="D961" s="1" t="s">
        <v>542</v>
      </c>
      <c r="E961" s="1">
        <v>4</v>
      </c>
      <c r="F961" s="1">
        <f t="shared" si="28"/>
        <v>400</v>
      </c>
      <c r="G961" s="1">
        <f t="shared" si="29"/>
        <v>1600</v>
      </c>
    </row>
    <row r="962" spans="1:7" x14ac:dyDescent="0.25">
      <c r="A962" s="1">
        <v>3023</v>
      </c>
      <c r="B962" s="1" t="s">
        <v>302</v>
      </c>
      <c r="C962" s="2">
        <v>44845</v>
      </c>
      <c r="D962" s="1" t="s">
        <v>11</v>
      </c>
      <c r="E962" s="1">
        <v>5</v>
      </c>
      <c r="F962" s="1">
        <f t="shared" ref="F962:F1025" si="30">IF(D962="Computer", 1500, IF(D962="Mobile", 600,  IF(D962= "Camera", 500, IF(D962 = "Headphones", 150, IF(D962 = "Laptop", 1000, 400)))))</f>
        <v>1000</v>
      </c>
      <c r="G962" s="1">
        <f t="shared" ref="G962:G1025" si="31">F962*E962</f>
        <v>5000</v>
      </c>
    </row>
    <row r="963" spans="1:7" x14ac:dyDescent="0.25">
      <c r="A963" s="1">
        <v>2852</v>
      </c>
      <c r="B963" s="1" t="s">
        <v>313</v>
      </c>
      <c r="C963" s="2">
        <v>44575</v>
      </c>
      <c r="D963" s="1" t="s">
        <v>8</v>
      </c>
      <c r="E963" s="1">
        <v>1</v>
      </c>
      <c r="F963" s="1">
        <f t="shared" si="30"/>
        <v>1500</v>
      </c>
      <c r="G963" s="1">
        <f t="shared" si="31"/>
        <v>1500</v>
      </c>
    </row>
    <row r="964" spans="1:7" x14ac:dyDescent="0.25">
      <c r="A964" s="1">
        <v>1804</v>
      </c>
      <c r="B964" s="1" t="s">
        <v>313</v>
      </c>
      <c r="C964" s="2">
        <v>44775</v>
      </c>
      <c r="D964" s="1" t="s">
        <v>542</v>
      </c>
      <c r="E964" s="1">
        <v>1</v>
      </c>
      <c r="F964" s="1">
        <f t="shared" si="30"/>
        <v>400</v>
      </c>
      <c r="G964" s="1">
        <f t="shared" si="31"/>
        <v>400</v>
      </c>
    </row>
    <row r="965" spans="1:7" x14ac:dyDescent="0.25">
      <c r="A965" s="1">
        <v>1976</v>
      </c>
      <c r="B965" s="1" t="s">
        <v>313</v>
      </c>
      <c r="C965" s="2">
        <v>44580</v>
      </c>
      <c r="D965" s="1" t="s">
        <v>16</v>
      </c>
      <c r="E965" s="1">
        <v>3</v>
      </c>
      <c r="F965" s="1">
        <f t="shared" si="30"/>
        <v>150</v>
      </c>
      <c r="G965" s="1">
        <f t="shared" si="31"/>
        <v>450</v>
      </c>
    </row>
    <row r="966" spans="1:7" x14ac:dyDescent="0.25">
      <c r="A966" s="1">
        <v>1808</v>
      </c>
      <c r="B966" s="1" t="s">
        <v>313</v>
      </c>
      <c r="C966" s="2">
        <v>44893</v>
      </c>
      <c r="D966" s="1" t="s">
        <v>37</v>
      </c>
      <c r="E966" s="1">
        <v>2</v>
      </c>
      <c r="F966" s="1">
        <f t="shared" si="30"/>
        <v>600</v>
      </c>
      <c r="G966" s="1">
        <f t="shared" si="31"/>
        <v>1200</v>
      </c>
    </row>
    <row r="967" spans="1:7" x14ac:dyDescent="0.25">
      <c r="A967" s="1">
        <v>1307</v>
      </c>
      <c r="B967" s="1" t="s">
        <v>313</v>
      </c>
      <c r="C967" s="2">
        <v>44672</v>
      </c>
      <c r="D967" s="1" t="s">
        <v>37</v>
      </c>
      <c r="E967" s="1">
        <v>3</v>
      </c>
      <c r="F967" s="1">
        <f t="shared" si="30"/>
        <v>600</v>
      </c>
      <c r="G967" s="1">
        <f t="shared" si="31"/>
        <v>1800</v>
      </c>
    </row>
    <row r="968" spans="1:7" x14ac:dyDescent="0.25">
      <c r="A968" s="1">
        <v>2757</v>
      </c>
      <c r="B968" s="1" t="s">
        <v>313</v>
      </c>
      <c r="C968" s="2">
        <v>44678</v>
      </c>
      <c r="D968" s="1" t="s">
        <v>37</v>
      </c>
      <c r="E968" s="1">
        <v>3</v>
      </c>
      <c r="F968" s="1">
        <f t="shared" si="30"/>
        <v>600</v>
      </c>
      <c r="G968" s="1">
        <f t="shared" si="31"/>
        <v>1800</v>
      </c>
    </row>
    <row r="969" spans="1:7" x14ac:dyDescent="0.25">
      <c r="A969" s="1">
        <v>1812</v>
      </c>
      <c r="B969" s="1" t="s">
        <v>313</v>
      </c>
      <c r="C969" s="2">
        <v>44860</v>
      </c>
      <c r="D969" s="1" t="s">
        <v>11</v>
      </c>
      <c r="E969" s="1">
        <v>3</v>
      </c>
      <c r="F969" s="1">
        <f t="shared" si="30"/>
        <v>1000</v>
      </c>
      <c r="G969" s="1">
        <f t="shared" si="31"/>
        <v>3000</v>
      </c>
    </row>
    <row r="970" spans="1:7" x14ac:dyDescent="0.25">
      <c r="A970" s="1">
        <v>2807</v>
      </c>
      <c r="B970" s="1" t="s">
        <v>540</v>
      </c>
      <c r="C970" s="2">
        <v>44675</v>
      </c>
      <c r="D970" s="1" t="s">
        <v>14</v>
      </c>
      <c r="E970" s="1">
        <v>2</v>
      </c>
      <c r="F970" s="1">
        <f t="shared" si="30"/>
        <v>500</v>
      </c>
      <c r="G970" s="1">
        <f t="shared" si="31"/>
        <v>1000</v>
      </c>
    </row>
    <row r="971" spans="1:7" x14ac:dyDescent="0.25">
      <c r="A971" s="1">
        <v>1200</v>
      </c>
      <c r="B971" s="1" t="s">
        <v>540</v>
      </c>
      <c r="C971" s="2">
        <v>44818</v>
      </c>
      <c r="D971" s="1" t="s">
        <v>16</v>
      </c>
      <c r="E971" s="1">
        <v>4</v>
      </c>
      <c r="F971" s="1">
        <f t="shared" si="30"/>
        <v>150</v>
      </c>
      <c r="G971" s="1">
        <f t="shared" si="31"/>
        <v>600</v>
      </c>
    </row>
    <row r="972" spans="1:7" x14ac:dyDescent="0.25">
      <c r="A972" s="1">
        <v>2167</v>
      </c>
      <c r="B972" s="1" t="s">
        <v>485</v>
      </c>
      <c r="C972" s="2">
        <v>44790</v>
      </c>
      <c r="D972" s="1" t="s">
        <v>542</v>
      </c>
      <c r="E972" s="1">
        <v>3</v>
      </c>
      <c r="F972" s="1">
        <f t="shared" si="30"/>
        <v>400</v>
      </c>
      <c r="G972" s="1">
        <f t="shared" si="31"/>
        <v>1200</v>
      </c>
    </row>
    <row r="973" spans="1:7" x14ac:dyDescent="0.25">
      <c r="A973" s="1">
        <v>3020</v>
      </c>
      <c r="B973" s="1" t="s">
        <v>485</v>
      </c>
      <c r="C973" s="2">
        <v>44595</v>
      </c>
      <c r="D973" s="1" t="s">
        <v>8</v>
      </c>
      <c r="E973" s="1">
        <v>4</v>
      </c>
      <c r="F973" s="1">
        <f t="shared" si="30"/>
        <v>1500</v>
      </c>
      <c r="G973" s="1">
        <f t="shared" si="31"/>
        <v>6000</v>
      </c>
    </row>
    <row r="974" spans="1:7" x14ac:dyDescent="0.25">
      <c r="A974" s="1">
        <v>2451</v>
      </c>
      <c r="B974" s="1" t="s">
        <v>485</v>
      </c>
      <c r="C974" s="2">
        <v>44795</v>
      </c>
      <c r="D974" s="1" t="s">
        <v>16</v>
      </c>
      <c r="E974" s="1">
        <v>3</v>
      </c>
      <c r="F974" s="1">
        <f t="shared" si="30"/>
        <v>150</v>
      </c>
      <c r="G974" s="1">
        <f t="shared" si="31"/>
        <v>450</v>
      </c>
    </row>
    <row r="975" spans="1:7" x14ac:dyDescent="0.25">
      <c r="A975" s="1">
        <v>2511</v>
      </c>
      <c r="B975" s="1" t="s">
        <v>521</v>
      </c>
      <c r="C975" s="2">
        <v>44924</v>
      </c>
      <c r="D975" s="1" t="s">
        <v>542</v>
      </c>
      <c r="E975" s="1">
        <v>5</v>
      </c>
      <c r="F975" s="1">
        <f t="shared" si="30"/>
        <v>400</v>
      </c>
      <c r="G975" s="1">
        <f t="shared" si="31"/>
        <v>2000</v>
      </c>
    </row>
    <row r="976" spans="1:7" x14ac:dyDescent="0.25">
      <c r="A976" s="1">
        <v>2698</v>
      </c>
      <c r="B976" s="1" t="s">
        <v>416</v>
      </c>
      <c r="C976" s="2">
        <v>44732</v>
      </c>
      <c r="D976" s="1" t="s">
        <v>16</v>
      </c>
      <c r="E976" s="1">
        <v>1</v>
      </c>
      <c r="F976" s="1">
        <f t="shared" si="30"/>
        <v>150</v>
      </c>
      <c r="G976" s="1">
        <f t="shared" si="31"/>
        <v>150</v>
      </c>
    </row>
    <row r="977" spans="1:7" x14ac:dyDescent="0.25">
      <c r="A977" s="1">
        <v>2843</v>
      </c>
      <c r="B977" s="1" t="s">
        <v>416</v>
      </c>
      <c r="C977" s="2">
        <v>44923</v>
      </c>
      <c r="D977" s="1" t="s">
        <v>542</v>
      </c>
      <c r="E977" s="1">
        <v>3</v>
      </c>
      <c r="F977" s="1">
        <f t="shared" si="30"/>
        <v>400</v>
      </c>
      <c r="G977" s="1">
        <f t="shared" si="31"/>
        <v>1200</v>
      </c>
    </row>
    <row r="978" spans="1:7" x14ac:dyDescent="0.25">
      <c r="A978" s="1">
        <v>1640</v>
      </c>
      <c r="B978" s="1" t="s">
        <v>416</v>
      </c>
      <c r="C978" s="2">
        <v>44759</v>
      </c>
      <c r="D978" s="1" t="s">
        <v>8</v>
      </c>
      <c r="E978" s="1">
        <v>5</v>
      </c>
      <c r="F978" s="1">
        <f t="shared" si="30"/>
        <v>1500</v>
      </c>
      <c r="G978" s="1">
        <f t="shared" si="31"/>
        <v>7500</v>
      </c>
    </row>
    <row r="979" spans="1:7" x14ac:dyDescent="0.25">
      <c r="A979" s="1">
        <v>2678</v>
      </c>
      <c r="B979" s="1" t="s">
        <v>416</v>
      </c>
      <c r="C979" s="2">
        <v>44584</v>
      </c>
      <c r="D979" s="1" t="s">
        <v>542</v>
      </c>
      <c r="E979" s="1">
        <v>3</v>
      </c>
      <c r="F979" s="1">
        <f t="shared" si="30"/>
        <v>400</v>
      </c>
      <c r="G979" s="1">
        <f t="shared" si="31"/>
        <v>1200</v>
      </c>
    </row>
    <row r="980" spans="1:7" x14ac:dyDescent="0.25">
      <c r="A980" s="1">
        <v>2129</v>
      </c>
      <c r="B980" s="1" t="s">
        <v>416</v>
      </c>
      <c r="C980" s="2">
        <v>44827</v>
      </c>
      <c r="D980" s="1" t="s">
        <v>37</v>
      </c>
      <c r="E980" s="1">
        <v>5</v>
      </c>
      <c r="F980" s="1">
        <f t="shared" si="30"/>
        <v>600</v>
      </c>
      <c r="G980" s="1">
        <f t="shared" si="31"/>
        <v>3000</v>
      </c>
    </row>
    <row r="981" spans="1:7" x14ac:dyDescent="0.25">
      <c r="A981" s="1">
        <v>1777</v>
      </c>
      <c r="B981" s="1" t="s">
        <v>328</v>
      </c>
      <c r="C981" s="2">
        <v>44587</v>
      </c>
      <c r="D981" s="1" t="s">
        <v>16</v>
      </c>
      <c r="E981" s="1">
        <v>3</v>
      </c>
      <c r="F981" s="1">
        <f t="shared" si="30"/>
        <v>150</v>
      </c>
      <c r="G981" s="1">
        <f t="shared" si="31"/>
        <v>450</v>
      </c>
    </row>
    <row r="982" spans="1:7" x14ac:dyDescent="0.25">
      <c r="A982" s="1">
        <v>2263</v>
      </c>
      <c r="B982" s="1" t="s">
        <v>328</v>
      </c>
      <c r="C982" s="2">
        <v>44734</v>
      </c>
      <c r="D982" s="1" t="s">
        <v>14</v>
      </c>
      <c r="E982" s="1">
        <v>5</v>
      </c>
      <c r="F982" s="1">
        <f t="shared" si="30"/>
        <v>500</v>
      </c>
      <c r="G982" s="1">
        <f t="shared" si="31"/>
        <v>2500</v>
      </c>
    </row>
    <row r="983" spans="1:7" x14ac:dyDescent="0.25">
      <c r="A983" s="1">
        <v>2701</v>
      </c>
      <c r="B983" s="1" t="s">
        <v>328</v>
      </c>
      <c r="C983" s="2">
        <v>44872</v>
      </c>
      <c r="D983" s="1" t="s">
        <v>37</v>
      </c>
      <c r="E983" s="1">
        <v>5</v>
      </c>
      <c r="F983" s="1">
        <f t="shared" si="30"/>
        <v>600</v>
      </c>
      <c r="G983" s="1">
        <f t="shared" si="31"/>
        <v>3000</v>
      </c>
    </row>
    <row r="984" spans="1:7" x14ac:dyDescent="0.25">
      <c r="A984" s="1">
        <v>2770</v>
      </c>
      <c r="B984" s="1" t="s">
        <v>328</v>
      </c>
      <c r="C984" s="2">
        <v>44611</v>
      </c>
      <c r="D984" s="1" t="s">
        <v>8</v>
      </c>
      <c r="E984" s="1">
        <v>4</v>
      </c>
      <c r="F984" s="1">
        <f t="shared" si="30"/>
        <v>1500</v>
      </c>
      <c r="G984" s="1">
        <f t="shared" si="31"/>
        <v>6000</v>
      </c>
    </row>
    <row r="985" spans="1:7" x14ac:dyDescent="0.25">
      <c r="A985" s="1">
        <v>1899</v>
      </c>
      <c r="B985" s="1" t="s">
        <v>328</v>
      </c>
      <c r="C985" s="2">
        <v>44717</v>
      </c>
      <c r="D985" s="1" t="s">
        <v>8</v>
      </c>
      <c r="E985" s="1">
        <v>1</v>
      </c>
      <c r="F985" s="1">
        <f t="shared" si="30"/>
        <v>1500</v>
      </c>
      <c r="G985" s="1">
        <f t="shared" si="31"/>
        <v>1500</v>
      </c>
    </row>
    <row r="986" spans="1:7" x14ac:dyDescent="0.25">
      <c r="A986" s="1">
        <v>2704</v>
      </c>
      <c r="B986" s="1" t="s">
        <v>328</v>
      </c>
      <c r="C986" s="2">
        <v>44748</v>
      </c>
      <c r="D986" s="1" t="s">
        <v>8</v>
      </c>
      <c r="E986" s="1">
        <v>5</v>
      </c>
      <c r="F986" s="1">
        <f t="shared" si="30"/>
        <v>1500</v>
      </c>
      <c r="G986" s="1">
        <f t="shared" si="31"/>
        <v>7500</v>
      </c>
    </row>
    <row r="987" spans="1:7" x14ac:dyDescent="0.25">
      <c r="A987" s="1">
        <v>1284</v>
      </c>
      <c r="B987" s="1" t="s">
        <v>328</v>
      </c>
      <c r="C987" s="2">
        <v>44862</v>
      </c>
      <c r="D987" s="1" t="s">
        <v>542</v>
      </c>
      <c r="E987" s="1">
        <v>5</v>
      </c>
      <c r="F987" s="1">
        <f t="shared" si="30"/>
        <v>400</v>
      </c>
      <c r="G987" s="1">
        <f t="shared" si="31"/>
        <v>2000</v>
      </c>
    </row>
    <row r="988" spans="1:7" x14ac:dyDescent="0.25">
      <c r="A988" s="1">
        <v>1324</v>
      </c>
      <c r="B988" s="1" t="s">
        <v>328</v>
      </c>
      <c r="C988" s="2">
        <v>44821</v>
      </c>
      <c r="D988" s="1" t="s">
        <v>16</v>
      </c>
      <c r="E988" s="1">
        <v>5</v>
      </c>
      <c r="F988" s="1">
        <f t="shared" si="30"/>
        <v>150</v>
      </c>
      <c r="G988" s="1">
        <f t="shared" si="31"/>
        <v>750</v>
      </c>
    </row>
    <row r="989" spans="1:7" x14ac:dyDescent="0.25">
      <c r="A989" s="1">
        <v>2333</v>
      </c>
      <c r="B989" s="1" t="s">
        <v>328</v>
      </c>
      <c r="C989" s="2">
        <v>44855</v>
      </c>
      <c r="D989" s="1" t="s">
        <v>542</v>
      </c>
      <c r="E989" s="1">
        <v>5</v>
      </c>
      <c r="F989" s="1">
        <f t="shared" si="30"/>
        <v>400</v>
      </c>
      <c r="G989" s="1">
        <f t="shared" si="31"/>
        <v>2000</v>
      </c>
    </row>
    <row r="990" spans="1:7" x14ac:dyDescent="0.25">
      <c r="A990" s="1">
        <v>1237</v>
      </c>
      <c r="B990" s="1" t="s">
        <v>328</v>
      </c>
      <c r="C990" s="2">
        <v>44867</v>
      </c>
      <c r="D990" s="1" t="s">
        <v>8</v>
      </c>
      <c r="E990" s="1">
        <v>4</v>
      </c>
      <c r="F990" s="1">
        <f t="shared" si="30"/>
        <v>1500</v>
      </c>
      <c r="G990" s="1">
        <f t="shared" si="31"/>
        <v>6000</v>
      </c>
    </row>
    <row r="991" spans="1:7" x14ac:dyDescent="0.25">
      <c r="A991" s="1">
        <v>3249</v>
      </c>
      <c r="B991" s="1" t="s">
        <v>328</v>
      </c>
      <c r="C991" s="2">
        <v>44591</v>
      </c>
      <c r="D991" s="1" t="s">
        <v>11</v>
      </c>
      <c r="E991" s="1">
        <v>3</v>
      </c>
      <c r="F991" s="1">
        <f t="shared" si="30"/>
        <v>1000</v>
      </c>
      <c r="G991" s="1">
        <f t="shared" si="31"/>
        <v>3000</v>
      </c>
    </row>
    <row r="992" spans="1:7" x14ac:dyDescent="0.25">
      <c r="A992" s="1">
        <v>1456</v>
      </c>
      <c r="B992" s="1" t="s">
        <v>334</v>
      </c>
      <c r="C992" s="2">
        <v>44643</v>
      </c>
      <c r="D992" s="1" t="s">
        <v>37</v>
      </c>
      <c r="E992" s="1">
        <v>3</v>
      </c>
      <c r="F992" s="1">
        <f t="shared" si="30"/>
        <v>600</v>
      </c>
      <c r="G992" s="1">
        <f t="shared" si="31"/>
        <v>1800</v>
      </c>
    </row>
    <row r="993" spans="1:7" x14ac:dyDescent="0.25">
      <c r="A993" s="1">
        <v>1318</v>
      </c>
      <c r="B993" s="1" t="s">
        <v>334</v>
      </c>
      <c r="C993" s="2">
        <v>44598</v>
      </c>
      <c r="D993" s="1" t="s">
        <v>542</v>
      </c>
      <c r="E993" s="1">
        <v>2</v>
      </c>
      <c r="F993" s="1">
        <f t="shared" si="30"/>
        <v>400</v>
      </c>
      <c r="G993" s="1">
        <f t="shared" si="31"/>
        <v>800</v>
      </c>
    </row>
    <row r="994" spans="1:7" x14ac:dyDescent="0.25">
      <c r="A994" s="1">
        <v>1552</v>
      </c>
      <c r="B994" s="1" t="s">
        <v>334</v>
      </c>
      <c r="C994" s="2">
        <v>44695</v>
      </c>
      <c r="D994" s="1" t="s">
        <v>8</v>
      </c>
      <c r="E994" s="1">
        <v>2</v>
      </c>
      <c r="F994" s="1">
        <f t="shared" si="30"/>
        <v>1500</v>
      </c>
      <c r="G994" s="1">
        <f t="shared" si="31"/>
        <v>3000</v>
      </c>
    </row>
    <row r="995" spans="1:7" x14ac:dyDescent="0.25">
      <c r="A995" s="1">
        <v>2031</v>
      </c>
      <c r="B995" s="1" t="s">
        <v>334</v>
      </c>
      <c r="C995" s="2">
        <v>44629</v>
      </c>
      <c r="D995" s="1" t="s">
        <v>16</v>
      </c>
      <c r="E995" s="1">
        <v>3</v>
      </c>
      <c r="F995" s="1">
        <f t="shared" si="30"/>
        <v>150</v>
      </c>
      <c r="G995" s="1">
        <f t="shared" si="31"/>
        <v>450</v>
      </c>
    </row>
    <row r="996" spans="1:7" x14ac:dyDescent="0.25">
      <c r="A996" s="1">
        <v>2708</v>
      </c>
      <c r="B996" s="1" t="s">
        <v>334</v>
      </c>
      <c r="C996" s="2">
        <v>44613</v>
      </c>
      <c r="D996" s="1" t="s">
        <v>16</v>
      </c>
      <c r="E996" s="1">
        <v>2</v>
      </c>
      <c r="F996" s="1">
        <f t="shared" si="30"/>
        <v>150</v>
      </c>
      <c r="G996" s="1">
        <f t="shared" si="31"/>
        <v>300</v>
      </c>
    </row>
    <row r="997" spans="1:7" x14ac:dyDescent="0.25">
      <c r="A997" s="1">
        <v>1260</v>
      </c>
      <c r="B997" s="1" t="s">
        <v>334</v>
      </c>
      <c r="C997" s="2">
        <v>44675</v>
      </c>
      <c r="D997" s="1" t="s">
        <v>542</v>
      </c>
      <c r="E997" s="1">
        <v>5</v>
      </c>
      <c r="F997" s="1">
        <f t="shared" si="30"/>
        <v>400</v>
      </c>
      <c r="G997" s="1">
        <f t="shared" si="31"/>
        <v>2000</v>
      </c>
    </row>
    <row r="998" spans="1:7" x14ac:dyDescent="0.25">
      <c r="A998" s="1">
        <v>3021</v>
      </c>
      <c r="B998" s="1" t="s">
        <v>334</v>
      </c>
      <c r="C998" s="2">
        <v>44881</v>
      </c>
      <c r="D998" s="1" t="s">
        <v>14</v>
      </c>
      <c r="E998" s="1">
        <v>2</v>
      </c>
      <c r="F998" s="1">
        <f t="shared" si="30"/>
        <v>500</v>
      </c>
      <c r="G998" s="1">
        <f t="shared" si="31"/>
        <v>1000</v>
      </c>
    </row>
    <row r="999" spans="1:7" x14ac:dyDescent="0.25">
      <c r="A999" s="1">
        <v>1363</v>
      </c>
      <c r="B999" s="1" t="s">
        <v>334</v>
      </c>
      <c r="C999" s="2">
        <v>44642</v>
      </c>
      <c r="D999" s="1" t="s">
        <v>542</v>
      </c>
      <c r="E999" s="1">
        <v>5</v>
      </c>
      <c r="F999" s="1">
        <f t="shared" si="30"/>
        <v>400</v>
      </c>
      <c r="G999" s="1">
        <f t="shared" si="31"/>
        <v>2000</v>
      </c>
    </row>
    <row r="1000" spans="1:7" x14ac:dyDescent="0.25">
      <c r="A1000" s="1">
        <v>2503</v>
      </c>
      <c r="B1000" s="1" t="s">
        <v>268</v>
      </c>
      <c r="C1000" s="2">
        <v>44583</v>
      </c>
      <c r="D1000" s="1" t="s">
        <v>16</v>
      </c>
      <c r="E1000" s="1">
        <v>1</v>
      </c>
      <c r="F1000" s="1">
        <f t="shared" si="30"/>
        <v>150</v>
      </c>
      <c r="G1000" s="1">
        <f t="shared" si="31"/>
        <v>150</v>
      </c>
    </row>
    <row r="1001" spans="1:7" x14ac:dyDescent="0.25">
      <c r="A1001" s="1">
        <v>2173</v>
      </c>
      <c r="B1001" s="1" t="s">
        <v>268</v>
      </c>
      <c r="C1001" s="2">
        <v>44608</v>
      </c>
      <c r="D1001" s="1" t="s">
        <v>14</v>
      </c>
      <c r="E1001" s="1">
        <v>3</v>
      </c>
      <c r="F1001" s="1">
        <f t="shared" si="30"/>
        <v>500</v>
      </c>
      <c r="G1001" s="1">
        <f t="shared" si="31"/>
        <v>1500</v>
      </c>
    </row>
    <row r="1002" spans="1:7" x14ac:dyDescent="0.25">
      <c r="A1002" s="1">
        <v>3089</v>
      </c>
      <c r="B1002" s="1" t="s">
        <v>268</v>
      </c>
      <c r="C1002" s="2">
        <v>44602</v>
      </c>
      <c r="D1002" s="1" t="s">
        <v>542</v>
      </c>
      <c r="E1002" s="1">
        <v>1</v>
      </c>
      <c r="F1002" s="1">
        <f t="shared" si="30"/>
        <v>400</v>
      </c>
      <c r="G1002" s="1">
        <f t="shared" si="31"/>
        <v>400</v>
      </c>
    </row>
    <row r="1003" spans="1:7" x14ac:dyDescent="0.25">
      <c r="A1003" s="1">
        <v>1987</v>
      </c>
      <c r="B1003" s="1" t="s">
        <v>268</v>
      </c>
      <c r="C1003" s="2">
        <v>44639</v>
      </c>
      <c r="D1003" s="1" t="s">
        <v>542</v>
      </c>
      <c r="E1003" s="1">
        <v>2</v>
      </c>
      <c r="F1003" s="1">
        <f t="shared" si="30"/>
        <v>400</v>
      </c>
      <c r="G1003" s="1">
        <f t="shared" si="31"/>
        <v>800</v>
      </c>
    </row>
    <row r="1004" spans="1:7" x14ac:dyDescent="0.25">
      <c r="A1004" s="1">
        <v>3356</v>
      </c>
      <c r="B1004" s="1" t="s">
        <v>268</v>
      </c>
      <c r="C1004" s="2">
        <v>44808</v>
      </c>
      <c r="D1004" s="1" t="s">
        <v>8</v>
      </c>
      <c r="E1004" s="1">
        <v>3</v>
      </c>
      <c r="F1004" s="1">
        <f t="shared" si="30"/>
        <v>1500</v>
      </c>
      <c r="G1004" s="1">
        <f t="shared" si="31"/>
        <v>4500</v>
      </c>
    </row>
    <row r="1005" spans="1:7" x14ac:dyDescent="0.25">
      <c r="A1005" s="1">
        <v>1298</v>
      </c>
      <c r="B1005" s="1" t="s">
        <v>268</v>
      </c>
      <c r="C1005" s="2">
        <v>44748</v>
      </c>
      <c r="D1005" s="1" t="s">
        <v>37</v>
      </c>
      <c r="E1005" s="1">
        <v>1</v>
      </c>
      <c r="F1005" s="1">
        <f t="shared" si="30"/>
        <v>600</v>
      </c>
      <c r="G1005" s="1">
        <f t="shared" si="31"/>
        <v>600</v>
      </c>
    </row>
    <row r="1006" spans="1:7" x14ac:dyDescent="0.25">
      <c r="A1006" s="1">
        <v>1518</v>
      </c>
      <c r="B1006" s="1" t="s">
        <v>351</v>
      </c>
      <c r="C1006" s="2">
        <v>44691</v>
      </c>
      <c r="D1006" s="1" t="s">
        <v>11</v>
      </c>
      <c r="E1006" s="1">
        <v>5</v>
      </c>
      <c r="F1006" s="1">
        <f t="shared" si="30"/>
        <v>1000</v>
      </c>
      <c r="G1006" s="1">
        <f t="shared" si="31"/>
        <v>5000</v>
      </c>
    </row>
    <row r="1007" spans="1:7" x14ac:dyDescent="0.25">
      <c r="A1007" s="1">
        <v>2395</v>
      </c>
      <c r="B1007" s="1" t="s">
        <v>351</v>
      </c>
      <c r="C1007" s="2">
        <v>44660</v>
      </c>
      <c r="D1007" s="1" t="s">
        <v>11</v>
      </c>
      <c r="E1007" s="1">
        <v>3</v>
      </c>
      <c r="F1007" s="1">
        <f t="shared" si="30"/>
        <v>1000</v>
      </c>
      <c r="G1007" s="1">
        <f t="shared" si="31"/>
        <v>3000</v>
      </c>
    </row>
    <row r="1008" spans="1:7" x14ac:dyDescent="0.25">
      <c r="A1008" s="1">
        <v>3470</v>
      </c>
      <c r="B1008" s="1" t="s">
        <v>351</v>
      </c>
      <c r="C1008" s="2">
        <v>44869</v>
      </c>
      <c r="D1008" s="1" t="s">
        <v>16</v>
      </c>
      <c r="E1008" s="1">
        <v>3</v>
      </c>
      <c r="F1008" s="1">
        <f t="shared" si="30"/>
        <v>150</v>
      </c>
      <c r="G1008" s="1">
        <f t="shared" si="31"/>
        <v>450</v>
      </c>
    </row>
    <row r="1009" spans="1:7" x14ac:dyDescent="0.25">
      <c r="A1009" s="1">
        <v>2973</v>
      </c>
      <c r="B1009" s="1" t="s">
        <v>132</v>
      </c>
      <c r="C1009" s="2">
        <v>44596</v>
      </c>
      <c r="D1009" s="1" t="s">
        <v>14</v>
      </c>
      <c r="E1009" s="1">
        <v>2</v>
      </c>
      <c r="F1009" s="1">
        <f t="shared" si="30"/>
        <v>500</v>
      </c>
      <c r="G1009" s="1">
        <f t="shared" si="31"/>
        <v>1000</v>
      </c>
    </row>
    <row r="1010" spans="1:7" x14ac:dyDescent="0.25">
      <c r="A1010" s="1">
        <v>2282</v>
      </c>
      <c r="B1010" s="1" t="s">
        <v>132</v>
      </c>
      <c r="C1010" s="2">
        <v>44830</v>
      </c>
      <c r="D1010" s="1" t="s">
        <v>14</v>
      </c>
      <c r="E1010" s="1">
        <v>1</v>
      </c>
      <c r="F1010" s="1">
        <f t="shared" si="30"/>
        <v>500</v>
      </c>
      <c r="G1010" s="1">
        <f t="shared" si="31"/>
        <v>500</v>
      </c>
    </row>
    <row r="1011" spans="1:7" x14ac:dyDescent="0.25">
      <c r="A1011" s="1">
        <v>1251</v>
      </c>
      <c r="B1011" s="1" t="s">
        <v>132</v>
      </c>
      <c r="C1011" s="2">
        <v>44638</v>
      </c>
      <c r="D1011" s="1" t="s">
        <v>542</v>
      </c>
      <c r="E1011" s="1">
        <v>3</v>
      </c>
      <c r="F1011" s="1">
        <f t="shared" si="30"/>
        <v>400</v>
      </c>
      <c r="G1011" s="1">
        <f t="shared" si="31"/>
        <v>1200</v>
      </c>
    </row>
    <row r="1012" spans="1:7" x14ac:dyDescent="0.25">
      <c r="A1012" s="1">
        <v>1418</v>
      </c>
      <c r="B1012" s="1" t="s">
        <v>132</v>
      </c>
      <c r="C1012" s="2">
        <v>44804</v>
      </c>
      <c r="D1012" s="1" t="s">
        <v>11</v>
      </c>
      <c r="E1012" s="1">
        <v>2</v>
      </c>
      <c r="F1012" s="1">
        <f t="shared" si="30"/>
        <v>1000</v>
      </c>
      <c r="G1012" s="1">
        <f t="shared" si="31"/>
        <v>2000</v>
      </c>
    </row>
    <row r="1013" spans="1:7" x14ac:dyDescent="0.25">
      <c r="A1013" s="1">
        <v>2462</v>
      </c>
      <c r="B1013" s="1" t="s">
        <v>132</v>
      </c>
      <c r="C1013" s="2">
        <v>44644</v>
      </c>
      <c r="D1013" s="1" t="s">
        <v>37</v>
      </c>
      <c r="E1013" s="1">
        <v>1</v>
      </c>
      <c r="F1013" s="1">
        <f t="shared" si="30"/>
        <v>600</v>
      </c>
      <c r="G1013" s="1">
        <f t="shared" si="31"/>
        <v>600</v>
      </c>
    </row>
    <row r="1014" spans="1:7" x14ac:dyDescent="0.25">
      <c r="A1014" s="1">
        <v>2428</v>
      </c>
      <c r="B1014" s="1" t="s">
        <v>132</v>
      </c>
      <c r="C1014" s="2">
        <v>44605</v>
      </c>
      <c r="D1014" s="1" t="s">
        <v>11</v>
      </c>
      <c r="E1014" s="1">
        <v>1</v>
      </c>
      <c r="F1014" s="1">
        <f t="shared" si="30"/>
        <v>1000</v>
      </c>
      <c r="G1014" s="1">
        <f t="shared" si="31"/>
        <v>1000</v>
      </c>
    </row>
    <row r="1015" spans="1:7" x14ac:dyDescent="0.25">
      <c r="A1015" s="1">
        <v>2646</v>
      </c>
      <c r="B1015" s="1" t="s">
        <v>132</v>
      </c>
      <c r="C1015" s="2">
        <v>44910</v>
      </c>
      <c r="D1015" s="1" t="s">
        <v>37</v>
      </c>
      <c r="E1015" s="1">
        <v>3</v>
      </c>
      <c r="F1015" s="1">
        <f t="shared" si="30"/>
        <v>600</v>
      </c>
      <c r="G1015" s="1">
        <f t="shared" si="31"/>
        <v>1800</v>
      </c>
    </row>
    <row r="1016" spans="1:7" x14ac:dyDescent="0.25">
      <c r="A1016" s="1">
        <v>1739</v>
      </c>
      <c r="B1016" s="1" t="s">
        <v>132</v>
      </c>
      <c r="C1016" s="2">
        <v>44596</v>
      </c>
      <c r="D1016" s="1" t="s">
        <v>542</v>
      </c>
      <c r="E1016" s="1">
        <v>3</v>
      </c>
      <c r="F1016" s="1">
        <f t="shared" si="30"/>
        <v>400</v>
      </c>
      <c r="G1016" s="1">
        <f t="shared" si="31"/>
        <v>1200</v>
      </c>
    </row>
    <row r="1017" spans="1:7" x14ac:dyDescent="0.25">
      <c r="A1017" s="1">
        <v>1010</v>
      </c>
      <c r="B1017" s="1" t="s">
        <v>501</v>
      </c>
      <c r="C1017" s="2">
        <v>44599</v>
      </c>
      <c r="D1017" s="1" t="s">
        <v>14</v>
      </c>
      <c r="E1017" s="1">
        <v>1</v>
      </c>
      <c r="F1017" s="1">
        <f t="shared" si="30"/>
        <v>500</v>
      </c>
      <c r="G1017" s="1">
        <f t="shared" si="31"/>
        <v>500</v>
      </c>
    </row>
    <row r="1018" spans="1:7" x14ac:dyDescent="0.25">
      <c r="A1018" s="1">
        <v>1932</v>
      </c>
      <c r="B1018" s="1" t="s">
        <v>501</v>
      </c>
      <c r="C1018" s="2">
        <v>44649</v>
      </c>
      <c r="D1018" s="1" t="s">
        <v>14</v>
      </c>
      <c r="E1018" s="1">
        <v>5</v>
      </c>
      <c r="F1018" s="1">
        <f t="shared" si="30"/>
        <v>500</v>
      </c>
      <c r="G1018" s="1">
        <f t="shared" si="31"/>
        <v>2500</v>
      </c>
    </row>
    <row r="1019" spans="1:7" x14ac:dyDescent="0.25">
      <c r="A1019" s="1">
        <v>1382</v>
      </c>
      <c r="B1019" s="1" t="s">
        <v>501</v>
      </c>
      <c r="C1019" s="2">
        <v>44878</v>
      </c>
      <c r="D1019" s="1" t="s">
        <v>11</v>
      </c>
      <c r="E1019" s="1">
        <v>5</v>
      </c>
      <c r="F1019" s="1">
        <f t="shared" si="30"/>
        <v>1000</v>
      </c>
      <c r="G1019" s="1">
        <f t="shared" si="31"/>
        <v>5000</v>
      </c>
    </row>
    <row r="1020" spans="1:7" x14ac:dyDescent="0.25">
      <c r="A1020" s="1">
        <v>3197</v>
      </c>
      <c r="B1020" s="1" t="s">
        <v>501</v>
      </c>
      <c r="C1020" s="2">
        <v>44795</v>
      </c>
      <c r="D1020" s="1" t="s">
        <v>8</v>
      </c>
      <c r="E1020" s="1">
        <v>3</v>
      </c>
      <c r="F1020" s="1">
        <f t="shared" si="30"/>
        <v>1500</v>
      </c>
      <c r="G1020" s="1">
        <f t="shared" si="31"/>
        <v>4500</v>
      </c>
    </row>
    <row r="1021" spans="1:7" x14ac:dyDescent="0.25">
      <c r="A1021" s="1">
        <v>2287</v>
      </c>
      <c r="B1021" s="1" t="s">
        <v>355</v>
      </c>
      <c r="C1021" s="2">
        <v>44772</v>
      </c>
      <c r="D1021" s="1" t="s">
        <v>11</v>
      </c>
      <c r="E1021" s="1">
        <v>4</v>
      </c>
      <c r="F1021" s="1">
        <f t="shared" si="30"/>
        <v>1000</v>
      </c>
      <c r="G1021" s="1">
        <f t="shared" si="31"/>
        <v>4000</v>
      </c>
    </row>
    <row r="1022" spans="1:7" x14ac:dyDescent="0.25">
      <c r="A1022" s="1">
        <v>1225</v>
      </c>
      <c r="B1022" s="1" t="s">
        <v>355</v>
      </c>
      <c r="C1022" s="2">
        <v>44880</v>
      </c>
      <c r="D1022" s="1" t="s">
        <v>16</v>
      </c>
      <c r="E1022" s="1">
        <v>3</v>
      </c>
      <c r="F1022" s="1">
        <f t="shared" si="30"/>
        <v>150</v>
      </c>
      <c r="G1022" s="1">
        <f t="shared" si="31"/>
        <v>450</v>
      </c>
    </row>
    <row r="1023" spans="1:7" x14ac:dyDescent="0.25">
      <c r="A1023" s="1">
        <v>3353</v>
      </c>
      <c r="B1023" s="1" t="s">
        <v>379</v>
      </c>
      <c r="C1023" s="2">
        <v>44611</v>
      </c>
      <c r="D1023" s="1" t="s">
        <v>542</v>
      </c>
      <c r="E1023" s="1">
        <v>1</v>
      </c>
      <c r="F1023" s="1">
        <f t="shared" si="30"/>
        <v>400</v>
      </c>
      <c r="G1023" s="1">
        <f t="shared" si="31"/>
        <v>400</v>
      </c>
    </row>
    <row r="1024" spans="1:7" x14ac:dyDescent="0.25">
      <c r="A1024" s="1">
        <v>2581</v>
      </c>
      <c r="B1024" s="1" t="s">
        <v>379</v>
      </c>
      <c r="C1024" s="2">
        <v>44879</v>
      </c>
      <c r="D1024" s="1" t="s">
        <v>37</v>
      </c>
      <c r="E1024" s="1">
        <v>4</v>
      </c>
      <c r="F1024" s="1">
        <f t="shared" si="30"/>
        <v>600</v>
      </c>
      <c r="G1024" s="1">
        <f t="shared" si="31"/>
        <v>2400</v>
      </c>
    </row>
    <row r="1025" spans="1:7" x14ac:dyDescent="0.25">
      <c r="A1025" s="1">
        <v>1601</v>
      </c>
      <c r="B1025" s="1" t="s">
        <v>379</v>
      </c>
      <c r="C1025" s="2">
        <v>44712</v>
      </c>
      <c r="D1025" s="1" t="s">
        <v>37</v>
      </c>
      <c r="E1025" s="1">
        <v>4</v>
      </c>
      <c r="F1025" s="1">
        <f t="shared" si="30"/>
        <v>600</v>
      </c>
      <c r="G1025" s="1">
        <f t="shared" si="31"/>
        <v>2400</v>
      </c>
    </row>
    <row r="1026" spans="1:7" x14ac:dyDescent="0.25">
      <c r="A1026" s="1">
        <v>1803</v>
      </c>
      <c r="B1026" s="1" t="s">
        <v>379</v>
      </c>
      <c r="C1026" s="2">
        <v>44907</v>
      </c>
      <c r="D1026" s="1" t="s">
        <v>16</v>
      </c>
      <c r="E1026" s="1">
        <v>1</v>
      </c>
      <c r="F1026" s="1">
        <f t="shared" ref="F1026:F1089" si="32">IF(D1026="Computer", 1500, IF(D1026="Mobile", 600,  IF(D1026= "Camera", 500, IF(D1026 = "Headphones", 150, IF(D1026 = "Laptop", 1000, 400)))))</f>
        <v>150</v>
      </c>
      <c r="G1026" s="1">
        <f t="shared" ref="G1026:G1089" si="33">F1026*E1026</f>
        <v>150</v>
      </c>
    </row>
    <row r="1027" spans="1:7" x14ac:dyDescent="0.25">
      <c r="A1027" s="1">
        <v>3302</v>
      </c>
      <c r="B1027" s="1" t="s">
        <v>379</v>
      </c>
      <c r="C1027" s="2">
        <v>44811</v>
      </c>
      <c r="D1027" s="1" t="s">
        <v>11</v>
      </c>
      <c r="E1027" s="1">
        <v>3</v>
      </c>
      <c r="F1027" s="1">
        <f t="shared" si="32"/>
        <v>1000</v>
      </c>
      <c r="G1027" s="1">
        <f t="shared" si="33"/>
        <v>3000</v>
      </c>
    </row>
    <row r="1028" spans="1:7" x14ac:dyDescent="0.25">
      <c r="A1028" s="1">
        <v>1103</v>
      </c>
      <c r="B1028" s="1" t="s">
        <v>400</v>
      </c>
      <c r="C1028" s="2">
        <v>44626</v>
      </c>
      <c r="D1028" s="1" t="s">
        <v>37</v>
      </c>
      <c r="E1028" s="1">
        <v>5</v>
      </c>
      <c r="F1028" s="1">
        <f t="shared" si="32"/>
        <v>600</v>
      </c>
      <c r="G1028" s="1">
        <f t="shared" si="33"/>
        <v>3000</v>
      </c>
    </row>
    <row r="1029" spans="1:7" x14ac:dyDescent="0.25">
      <c r="A1029" s="1">
        <v>3413</v>
      </c>
      <c r="B1029" s="1" t="s">
        <v>400</v>
      </c>
      <c r="C1029" s="2">
        <v>44669</v>
      </c>
      <c r="D1029" s="1" t="s">
        <v>11</v>
      </c>
      <c r="E1029" s="1">
        <v>1</v>
      </c>
      <c r="F1029" s="1">
        <f t="shared" si="32"/>
        <v>1000</v>
      </c>
      <c r="G1029" s="1">
        <f t="shared" si="33"/>
        <v>1000</v>
      </c>
    </row>
    <row r="1030" spans="1:7" x14ac:dyDescent="0.25">
      <c r="A1030" s="1">
        <v>1952</v>
      </c>
      <c r="B1030" s="1" t="s">
        <v>400</v>
      </c>
      <c r="C1030" s="2">
        <v>44872</v>
      </c>
      <c r="D1030" s="1" t="s">
        <v>8</v>
      </c>
      <c r="E1030" s="1">
        <v>3</v>
      </c>
      <c r="F1030" s="1">
        <f t="shared" si="32"/>
        <v>1500</v>
      </c>
      <c r="G1030" s="1">
        <f t="shared" si="33"/>
        <v>4500</v>
      </c>
    </row>
    <row r="1031" spans="1:7" x14ac:dyDescent="0.25">
      <c r="A1031" s="1">
        <v>1963</v>
      </c>
      <c r="B1031" s="1" t="s">
        <v>508</v>
      </c>
      <c r="C1031" s="2">
        <v>44621</v>
      </c>
      <c r="D1031" s="1" t="s">
        <v>11</v>
      </c>
      <c r="E1031" s="1">
        <v>1</v>
      </c>
      <c r="F1031" s="1">
        <f t="shared" si="32"/>
        <v>1000</v>
      </c>
      <c r="G1031" s="1">
        <f t="shared" si="33"/>
        <v>1000</v>
      </c>
    </row>
    <row r="1032" spans="1:7" x14ac:dyDescent="0.25">
      <c r="A1032" s="1">
        <v>1349</v>
      </c>
      <c r="B1032" s="1" t="s">
        <v>508</v>
      </c>
      <c r="C1032" s="2">
        <v>44901</v>
      </c>
      <c r="D1032" s="1" t="s">
        <v>8</v>
      </c>
      <c r="E1032" s="1">
        <v>5</v>
      </c>
      <c r="F1032" s="1">
        <f t="shared" si="32"/>
        <v>1500</v>
      </c>
      <c r="G1032" s="1">
        <f t="shared" si="33"/>
        <v>7500</v>
      </c>
    </row>
    <row r="1033" spans="1:7" x14ac:dyDescent="0.25">
      <c r="A1033" s="1">
        <v>2548</v>
      </c>
      <c r="B1033" s="1" t="s">
        <v>291</v>
      </c>
      <c r="C1033" s="2">
        <v>44738</v>
      </c>
      <c r="D1033" s="1" t="s">
        <v>14</v>
      </c>
      <c r="E1033" s="1">
        <v>5</v>
      </c>
      <c r="F1033" s="1">
        <f t="shared" si="32"/>
        <v>500</v>
      </c>
      <c r="G1033" s="1">
        <f t="shared" si="33"/>
        <v>2500</v>
      </c>
    </row>
    <row r="1034" spans="1:7" x14ac:dyDescent="0.25">
      <c r="A1034" s="1">
        <v>2691</v>
      </c>
      <c r="B1034" s="1" t="s">
        <v>291</v>
      </c>
      <c r="C1034" s="2">
        <v>44645</v>
      </c>
      <c r="D1034" s="1" t="s">
        <v>542</v>
      </c>
      <c r="E1034" s="1">
        <v>1</v>
      </c>
      <c r="F1034" s="1">
        <f t="shared" si="32"/>
        <v>400</v>
      </c>
      <c r="G1034" s="1">
        <f t="shared" si="33"/>
        <v>400</v>
      </c>
    </row>
    <row r="1035" spans="1:7" x14ac:dyDescent="0.25">
      <c r="A1035" s="1">
        <v>1392</v>
      </c>
      <c r="B1035" s="1" t="s">
        <v>291</v>
      </c>
      <c r="C1035" s="2">
        <v>44842</v>
      </c>
      <c r="D1035" s="1" t="s">
        <v>16</v>
      </c>
      <c r="E1035" s="1">
        <v>2</v>
      </c>
      <c r="F1035" s="1">
        <f t="shared" si="32"/>
        <v>150</v>
      </c>
      <c r="G1035" s="1">
        <f t="shared" si="33"/>
        <v>300</v>
      </c>
    </row>
    <row r="1036" spans="1:7" x14ac:dyDescent="0.25">
      <c r="A1036" s="1">
        <v>1062</v>
      </c>
      <c r="B1036" s="1" t="s">
        <v>291</v>
      </c>
      <c r="C1036" s="2">
        <v>44907</v>
      </c>
      <c r="D1036" s="1" t="s">
        <v>37</v>
      </c>
      <c r="E1036" s="1">
        <v>4</v>
      </c>
      <c r="F1036" s="1">
        <f t="shared" si="32"/>
        <v>600</v>
      </c>
      <c r="G1036" s="1">
        <f t="shared" si="33"/>
        <v>2400</v>
      </c>
    </row>
    <row r="1037" spans="1:7" x14ac:dyDescent="0.25">
      <c r="A1037" s="1">
        <v>1974</v>
      </c>
      <c r="B1037" s="1" t="s">
        <v>291</v>
      </c>
      <c r="C1037" s="2">
        <v>44691</v>
      </c>
      <c r="D1037" s="1" t="s">
        <v>11</v>
      </c>
      <c r="E1037" s="1">
        <v>1</v>
      </c>
      <c r="F1037" s="1">
        <f t="shared" si="32"/>
        <v>1000</v>
      </c>
      <c r="G1037" s="1">
        <f t="shared" si="33"/>
        <v>1000</v>
      </c>
    </row>
    <row r="1038" spans="1:7" x14ac:dyDescent="0.25">
      <c r="A1038" s="1">
        <v>3053</v>
      </c>
      <c r="B1038" s="1" t="s">
        <v>456</v>
      </c>
      <c r="C1038" s="2">
        <v>44918</v>
      </c>
      <c r="D1038" s="1" t="s">
        <v>16</v>
      </c>
      <c r="E1038" s="1">
        <v>3</v>
      </c>
      <c r="F1038" s="1">
        <f t="shared" si="32"/>
        <v>150</v>
      </c>
      <c r="G1038" s="1">
        <f t="shared" si="33"/>
        <v>450</v>
      </c>
    </row>
    <row r="1039" spans="1:7" x14ac:dyDescent="0.25">
      <c r="A1039" s="1">
        <v>3441</v>
      </c>
      <c r="B1039" s="1" t="s">
        <v>456</v>
      </c>
      <c r="C1039" s="2">
        <v>44620</v>
      </c>
      <c r="D1039" s="1" t="s">
        <v>14</v>
      </c>
      <c r="E1039" s="1">
        <v>5</v>
      </c>
      <c r="F1039" s="1">
        <f t="shared" si="32"/>
        <v>500</v>
      </c>
      <c r="G1039" s="1">
        <f t="shared" si="33"/>
        <v>2500</v>
      </c>
    </row>
    <row r="1040" spans="1:7" x14ac:dyDescent="0.25">
      <c r="A1040" s="1">
        <v>2245</v>
      </c>
      <c r="B1040" s="1" t="s">
        <v>257</v>
      </c>
      <c r="C1040" s="2">
        <v>44832</v>
      </c>
      <c r="D1040" s="1" t="s">
        <v>37</v>
      </c>
      <c r="E1040" s="1">
        <v>1</v>
      </c>
      <c r="F1040" s="1">
        <f t="shared" si="32"/>
        <v>600</v>
      </c>
      <c r="G1040" s="1">
        <f t="shared" si="33"/>
        <v>600</v>
      </c>
    </row>
    <row r="1041" spans="1:7" x14ac:dyDescent="0.25">
      <c r="A1041" s="1">
        <v>2301</v>
      </c>
      <c r="B1041" s="1" t="s">
        <v>257</v>
      </c>
      <c r="C1041" s="2">
        <v>44591</v>
      </c>
      <c r="D1041" s="1" t="s">
        <v>8</v>
      </c>
      <c r="E1041" s="1">
        <v>4</v>
      </c>
      <c r="F1041" s="1">
        <f t="shared" si="32"/>
        <v>1500</v>
      </c>
      <c r="G1041" s="1">
        <f t="shared" si="33"/>
        <v>6000</v>
      </c>
    </row>
    <row r="1042" spans="1:7" x14ac:dyDescent="0.25">
      <c r="A1042" s="1">
        <v>1536</v>
      </c>
      <c r="B1042" s="1" t="s">
        <v>257</v>
      </c>
      <c r="C1042" s="2">
        <v>44720</v>
      </c>
      <c r="D1042" s="1" t="s">
        <v>14</v>
      </c>
      <c r="E1042" s="1">
        <v>3</v>
      </c>
      <c r="F1042" s="1">
        <f t="shared" si="32"/>
        <v>500</v>
      </c>
      <c r="G1042" s="1">
        <f t="shared" si="33"/>
        <v>1500</v>
      </c>
    </row>
    <row r="1043" spans="1:7" x14ac:dyDescent="0.25">
      <c r="A1043" s="1">
        <v>2158</v>
      </c>
      <c r="B1043" s="1" t="s">
        <v>257</v>
      </c>
      <c r="C1043" s="2">
        <v>44793</v>
      </c>
      <c r="D1043" s="1" t="s">
        <v>542</v>
      </c>
      <c r="E1043" s="1">
        <v>4</v>
      </c>
      <c r="F1043" s="1">
        <f t="shared" si="32"/>
        <v>400</v>
      </c>
      <c r="G1043" s="1">
        <f t="shared" si="33"/>
        <v>1600</v>
      </c>
    </row>
    <row r="1044" spans="1:7" x14ac:dyDescent="0.25">
      <c r="A1044" s="1">
        <v>3245</v>
      </c>
      <c r="B1044" s="1" t="s">
        <v>431</v>
      </c>
      <c r="C1044" s="2">
        <v>44876</v>
      </c>
      <c r="D1044" s="1" t="s">
        <v>11</v>
      </c>
      <c r="E1044" s="1">
        <v>5</v>
      </c>
      <c r="F1044" s="1">
        <f t="shared" si="32"/>
        <v>1000</v>
      </c>
      <c r="G1044" s="1">
        <f t="shared" si="33"/>
        <v>5000</v>
      </c>
    </row>
    <row r="1045" spans="1:7" x14ac:dyDescent="0.25">
      <c r="A1045" s="1">
        <v>2414</v>
      </c>
      <c r="B1045" s="1" t="s">
        <v>431</v>
      </c>
      <c r="C1045" s="2">
        <v>44766</v>
      </c>
      <c r="D1045" s="1" t="s">
        <v>542</v>
      </c>
      <c r="E1045" s="1">
        <v>2</v>
      </c>
      <c r="F1045" s="1">
        <f t="shared" si="32"/>
        <v>400</v>
      </c>
      <c r="G1045" s="1">
        <f t="shared" si="33"/>
        <v>800</v>
      </c>
    </row>
    <row r="1046" spans="1:7" x14ac:dyDescent="0.25">
      <c r="A1046" s="1">
        <v>1960</v>
      </c>
      <c r="B1046" s="1" t="s">
        <v>431</v>
      </c>
      <c r="C1046" s="2">
        <v>44874</v>
      </c>
      <c r="D1046" s="1" t="s">
        <v>542</v>
      </c>
      <c r="E1046" s="1">
        <v>4</v>
      </c>
      <c r="F1046" s="1">
        <f t="shared" si="32"/>
        <v>400</v>
      </c>
      <c r="G1046" s="1">
        <f t="shared" si="33"/>
        <v>1600</v>
      </c>
    </row>
    <row r="1047" spans="1:7" x14ac:dyDescent="0.25">
      <c r="A1047" s="1">
        <v>2336</v>
      </c>
      <c r="B1047" s="1" t="s">
        <v>431</v>
      </c>
      <c r="C1047" s="2">
        <v>44813</v>
      </c>
      <c r="D1047" s="1" t="s">
        <v>16</v>
      </c>
      <c r="E1047" s="1">
        <v>1</v>
      </c>
      <c r="F1047" s="1">
        <f t="shared" si="32"/>
        <v>150</v>
      </c>
      <c r="G1047" s="1">
        <f t="shared" si="33"/>
        <v>150</v>
      </c>
    </row>
    <row r="1048" spans="1:7" x14ac:dyDescent="0.25">
      <c r="A1048" s="1">
        <v>2952</v>
      </c>
      <c r="B1048" s="1" t="s">
        <v>431</v>
      </c>
      <c r="C1048" s="2">
        <v>44789</v>
      </c>
      <c r="D1048" s="1" t="s">
        <v>542</v>
      </c>
      <c r="E1048" s="1">
        <v>4</v>
      </c>
      <c r="F1048" s="1">
        <f t="shared" si="32"/>
        <v>400</v>
      </c>
      <c r="G1048" s="1">
        <f t="shared" si="33"/>
        <v>1600</v>
      </c>
    </row>
    <row r="1049" spans="1:7" x14ac:dyDescent="0.25">
      <c r="A1049" s="1">
        <v>3027</v>
      </c>
      <c r="B1049" s="1" t="s">
        <v>431</v>
      </c>
      <c r="C1049" s="2">
        <v>44839</v>
      </c>
      <c r="D1049" s="1" t="s">
        <v>11</v>
      </c>
      <c r="E1049" s="1">
        <v>2</v>
      </c>
      <c r="F1049" s="1">
        <f t="shared" si="32"/>
        <v>1000</v>
      </c>
      <c r="G1049" s="1">
        <f t="shared" si="33"/>
        <v>2000</v>
      </c>
    </row>
    <row r="1050" spans="1:7" x14ac:dyDescent="0.25">
      <c r="A1050" s="1">
        <v>2989</v>
      </c>
      <c r="B1050" s="1" t="s">
        <v>431</v>
      </c>
      <c r="C1050" s="2">
        <v>44858</v>
      </c>
      <c r="D1050" s="1" t="s">
        <v>14</v>
      </c>
      <c r="E1050" s="1">
        <v>2</v>
      </c>
      <c r="F1050" s="1">
        <f t="shared" si="32"/>
        <v>500</v>
      </c>
      <c r="G1050" s="1">
        <f t="shared" si="33"/>
        <v>1000</v>
      </c>
    </row>
    <row r="1051" spans="1:7" x14ac:dyDescent="0.25">
      <c r="A1051" s="1">
        <v>3378</v>
      </c>
      <c r="B1051" s="1" t="s">
        <v>431</v>
      </c>
      <c r="C1051" s="2">
        <v>44890</v>
      </c>
      <c r="D1051" s="1" t="s">
        <v>14</v>
      </c>
      <c r="E1051" s="1">
        <v>3</v>
      </c>
      <c r="F1051" s="1">
        <f t="shared" si="32"/>
        <v>500</v>
      </c>
      <c r="G1051" s="1">
        <f t="shared" si="33"/>
        <v>1500</v>
      </c>
    </row>
    <row r="1052" spans="1:7" x14ac:dyDescent="0.25">
      <c r="A1052" s="1">
        <v>1384</v>
      </c>
      <c r="B1052" s="1" t="s">
        <v>516</v>
      </c>
      <c r="C1052" s="2">
        <v>44745</v>
      </c>
      <c r="D1052" s="1" t="s">
        <v>8</v>
      </c>
      <c r="E1052" s="1">
        <v>2</v>
      </c>
      <c r="F1052" s="1">
        <f t="shared" si="32"/>
        <v>1500</v>
      </c>
      <c r="G1052" s="1">
        <f t="shared" si="33"/>
        <v>3000</v>
      </c>
    </row>
    <row r="1053" spans="1:7" x14ac:dyDescent="0.25">
      <c r="A1053" s="1">
        <v>1783</v>
      </c>
      <c r="B1053" s="1" t="s">
        <v>516</v>
      </c>
      <c r="C1053" s="2">
        <v>44738</v>
      </c>
      <c r="D1053" s="1" t="s">
        <v>11</v>
      </c>
      <c r="E1053" s="1">
        <v>1</v>
      </c>
      <c r="F1053" s="1">
        <f t="shared" si="32"/>
        <v>1000</v>
      </c>
      <c r="G1053" s="1">
        <f t="shared" si="33"/>
        <v>1000</v>
      </c>
    </row>
    <row r="1054" spans="1:7" x14ac:dyDescent="0.25">
      <c r="A1054" s="1">
        <v>1883</v>
      </c>
      <c r="B1054" s="1" t="s">
        <v>516</v>
      </c>
      <c r="C1054" s="2">
        <v>44918</v>
      </c>
      <c r="D1054" s="1" t="s">
        <v>11</v>
      </c>
      <c r="E1054" s="1">
        <v>4</v>
      </c>
      <c r="F1054" s="1">
        <f t="shared" si="32"/>
        <v>1000</v>
      </c>
      <c r="G1054" s="1">
        <f t="shared" si="33"/>
        <v>4000</v>
      </c>
    </row>
    <row r="1055" spans="1:7" x14ac:dyDescent="0.25">
      <c r="A1055" s="1">
        <v>2705</v>
      </c>
      <c r="B1055" s="1" t="s">
        <v>516</v>
      </c>
      <c r="C1055" s="2">
        <v>44755</v>
      </c>
      <c r="D1055" s="1" t="s">
        <v>11</v>
      </c>
      <c r="E1055" s="1">
        <v>3</v>
      </c>
      <c r="F1055" s="1">
        <f t="shared" si="32"/>
        <v>1000</v>
      </c>
      <c r="G1055" s="1">
        <f t="shared" si="33"/>
        <v>3000</v>
      </c>
    </row>
    <row r="1056" spans="1:7" x14ac:dyDescent="0.25">
      <c r="A1056" s="1">
        <v>1565</v>
      </c>
      <c r="B1056" s="1" t="s">
        <v>17</v>
      </c>
      <c r="C1056" s="2">
        <v>44770</v>
      </c>
      <c r="D1056" s="1" t="s">
        <v>14</v>
      </c>
      <c r="E1056" s="1">
        <v>5</v>
      </c>
      <c r="F1056" s="1">
        <f t="shared" si="32"/>
        <v>500</v>
      </c>
      <c r="G1056" s="1">
        <f t="shared" si="33"/>
        <v>2500</v>
      </c>
    </row>
    <row r="1057" spans="1:7" x14ac:dyDescent="0.25">
      <c r="A1057" s="1">
        <v>2406</v>
      </c>
      <c r="B1057" s="1" t="s">
        <v>17</v>
      </c>
      <c r="C1057" s="2">
        <v>44764</v>
      </c>
      <c r="D1057" s="1" t="s">
        <v>14</v>
      </c>
      <c r="E1057" s="1">
        <v>3</v>
      </c>
      <c r="F1057" s="1">
        <f t="shared" si="32"/>
        <v>500</v>
      </c>
      <c r="G1057" s="1">
        <f t="shared" si="33"/>
        <v>1500</v>
      </c>
    </row>
    <row r="1058" spans="1:7" x14ac:dyDescent="0.25">
      <c r="A1058" s="1">
        <v>3169</v>
      </c>
      <c r="B1058" s="1" t="s">
        <v>17</v>
      </c>
      <c r="C1058" s="2">
        <v>44748</v>
      </c>
      <c r="D1058" s="1" t="s">
        <v>37</v>
      </c>
      <c r="E1058" s="1">
        <v>5</v>
      </c>
      <c r="F1058" s="1">
        <f t="shared" si="32"/>
        <v>600</v>
      </c>
      <c r="G1058" s="1">
        <f t="shared" si="33"/>
        <v>3000</v>
      </c>
    </row>
    <row r="1059" spans="1:7" x14ac:dyDescent="0.25">
      <c r="A1059" s="1">
        <v>2249</v>
      </c>
      <c r="B1059" s="1" t="s">
        <v>17</v>
      </c>
      <c r="C1059" s="2">
        <v>44638</v>
      </c>
      <c r="D1059" s="1" t="s">
        <v>37</v>
      </c>
      <c r="E1059" s="1">
        <v>5</v>
      </c>
      <c r="F1059" s="1">
        <f t="shared" si="32"/>
        <v>600</v>
      </c>
      <c r="G1059" s="1">
        <f t="shared" si="33"/>
        <v>3000</v>
      </c>
    </row>
    <row r="1060" spans="1:7" x14ac:dyDescent="0.25">
      <c r="A1060" s="1">
        <v>2261</v>
      </c>
      <c r="B1060" s="1" t="s">
        <v>148</v>
      </c>
      <c r="C1060" s="2">
        <v>44591</v>
      </c>
      <c r="D1060" s="1" t="s">
        <v>11</v>
      </c>
      <c r="E1060" s="1">
        <v>5</v>
      </c>
      <c r="F1060" s="1">
        <f t="shared" si="32"/>
        <v>1000</v>
      </c>
      <c r="G1060" s="1">
        <f t="shared" si="33"/>
        <v>5000</v>
      </c>
    </row>
    <row r="1061" spans="1:7" x14ac:dyDescent="0.25">
      <c r="A1061" s="1">
        <v>1490</v>
      </c>
      <c r="B1061" s="1" t="s">
        <v>148</v>
      </c>
      <c r="C1061" s="2">
        <v>44742</v>
      </c>
      <c r="D1061" s="1" t="s">
        <v>14</v>
      </c>
      <c r="E1061" s="1">
        <v>1</v>
      </c>
      <c r="F1061" s="1">
        <f t="shared" si="32"/>
        <v>500</v>
      </c>
      <c r="G1061" s="1">
        <f t="shared" si="33"/>
        <v>500</v>
      </c>
    </row>
    <row r="1062" spans="1:7" x14ac:dyDescent="0.25">
      <c r="A1062" s="1">
        <v>3071</v>
      </c>
      <c r="B1062" s="1" t="s">
        <v>148</v>
      </c>
      <c r="C1062" s="2">
        <v>44782</v>
      </c>
      <c r="D1062" s="1" t="s">
        <v>37</v>
      </c>
      <c r="E1062" s="1">
        <v>2</v>
      </c>
      <c r="F1062" s="1">
        <f t="shared" si="32"/>
        <v>600</v>
      </c>
      <c r="G1062" s="1">
        <f t="shared" si="33"/>
        <v>1200</v>
      </c>
    </row>
    <row r="1063" spans="1:7" x14ac:dyDescent="0.25">
      <c r="A1063" s="1">
        <v>1364</v>
      </c>
      <c r="B1063" s="1" t="s">
        <v>148</v>
      </c>
      <c r="C1063" s="2">
        <v>44805</v>
      </c>
      <c r="D1063" s="1" t="s">
        <v>8</v>
      </c>
      <c r="E1063" s="1">
        <v>3</v>
      </c>
      <c r="F1063" s="1">
        <f t="shared" si="32"/>
        <v>1500</v>
      </c>
      <c r="G1063" s="1">
        <f t="shared" si="33"/>
        <v>4500</v>
      </c>
    </row>
    <row r="1064" spans="1:7" x14ac:dyDescent="0.25">
      <c r="A1064" s="1">
        <v>1956</v>
      </c>
      <c r="B1064" s="1" t="s">
        <v>537</v>
      </c>
      <c r="C1064" s="2">
        <v>44856</v>
      </c>
      <c r="D1064" s="1" t="s">
        <v>11</v>
      </c>
      <c r="E1064" s="1">
        <v>1</v>
      </c>
      <c r="F1064" s="1">
        <f t="shared" si="32"/>
        <v>1000</v>
      </c>
      <c r="G1064" s="1">
        <f t="shared" si="33"/>
        <v>1000</v>
      </c>
    </row>
    <row r="1065" spans="1:7" x14ac:dyDescent="0.25">
      <c r="A1065" s="1">
        <v>1872</v>
      </c>
      <c r="B1065" s="1" t="s">
        <v>537</v>
      </c>
      <c r="C1065" s="2">
        <v>44726</v>
      </c>
      <c r="D1065" s="1" t="s">
        <v>16</v>
      </c>
      <c r="E1065" s="1">
        <v>3</v>
      </c>
      <c r="F1065" s="1">
        <f t="shared" si="32"/>
        <v>150</v>
      </c>
      <c r="G1065" s="1">
        <f t="shared" si="33"/>
        <v>450</v>
      </c>
    </row>
    <row r="1066" spans="1:7" x14ac:dyDescent="0.25">
      <c r="A1066" s="1">
        <v>1023</v>
      </c>
      <c r="B1066" s="1" t="s">
        <v>336</v>
      </c>
      <c r="C1066" s="2">
        <v>44743</v>
      </c>
      <c r="D1066" s="1" t="s">
        <v>542</v>
      </c>
      <c r="E1066" s="1">
        <v>1</v>
      </c>
      <c r="F1066" s="1">
        <f t="shared" si="32"/>
        <v>400</v>
      </c>
      <c r="G1066" s="1">
        <f t="shared" si="33"/>
        <v>400</v>
      </c>
    </row>
    <row r="1067" spans="1:7" x14ac:dyDescent="0.25">
      <c r="A1067" s="1">
        <v>1770</v>
      </c>
      <c r="B1067" s="1" t="s">
        <v>336</v>
      </c>
      <c r="C1067" s="2">
        <v>44568</v>
      </c>
      <c r="D1067" s="1" t="s">
        <v>37</v>
      </c>
      <c r="E1067" s="1">
        <v>1</v>
      </c>
      <c r="F1067" s="1">
        <f t="shared" si="32"/>
        <v>600</v>
      </c>
      <c r="G1067" s="1">
        <f t="shared" si="33"/>
        <v>600</v>
      </c>
    </row>
    <row r="1068" spans="1:7" x14ac:dyDescent="0.25">
      <c r="A1068" s="1">
        <v>1563</v>
      </c>
      <c r="B1068" s="1" t="s">
        <v>336</v>
      </c>
      <c r="C1068" s="2">
        <v>44566</v>
      </c>
      <c r="D1068" s="1" t="s">
        <v>542</v>
      </c>
      <c r="E1068" s="1">
        <v>4</v>
      </c>
      <c r="F1068" s="1">
        <f t="shared" si="32"/>
        <v>400</v>
      </c>
      <c r="G1068" s="1">
        <f t="shared" si="33"/>
        <v>1600</v>
      </c>
    </row>
    <row r="1069" spans="1:7" x14ac:dyDescent="0.25">
      <c r="A1069" s="1">
        <v>1295</v>
      </c>
      <c r="B1069" s="1" t="s">
        <v>336</v>
      </c>
      <c r="C1069" s="2">
        <v>44562</v>
      </c>
      <c r="D1069" s="1" t="s">
        <v>37</v>
      </c>
      <c r="E1069" s="1">
        <v>1</v>
      </c>
      <c r="F1069" s="1">
        <f t="shared" si="32"/>
        <v>600</v>
      </c>
      <c r="G1069" s="1">
        <f t="shared" si="33"/>
        <v>600</v>
      </c>
    </row>
    <row r="1070" spans="1:7" x14ac:dyDescent="0.25">
      <c r="A1070" s="1">
        <v>3348</v>
      </c>
      <c r="B1070" s="1" t="s">
        <v>336</v>
      </c>
      <c r="C1070" s="2">
        <v>44857</v>
      </c>
      <c r="D1070" s="1" t="s">
        <v>14</v>
      </c>
      <c r="E1070" s="1">
        <v>2</v>
      </c>
      <c r="F1070" s="1">
        <f t="shared" si="32"/>
        <v>500</v>
      </c>
      <c r="G1070" s="1">
        <f t="shared" si="33"/>
        <v>1000</v>
      </c>
    </row>
    <row r="1071" spans="1:7" x14ac:dyDescent="0.25">
      <c r="A1071" s="1">
        <v>1002</v>
      </c>
      <c r="B1071" s="1" t="s">
        <v>488</v>
      </c>
      <c r="C1071" s="2">
        <v>44657</v>
      </c>
      <c r="D1071" s="1" t="s">
        <v>11</v>
      </c>
      <c r="E1071" s="1">
        <v>2</v>
      </c>
      <c r="F1071" s="1">
        <f t="shared" si="32"/>
        <v>1000</v>
      </c>
      <c r="G1071" s="1">
        <f t="shared" si="33"/>
        <v>2000</v>
      </c>
    </row>
    <row r="1072" spans="1:7" x14ac:dyDescent="0.25">
      <c r="A1072" s="1">
        <v>1172</v>
      </c>
      <c r="B1072" s="1" t="s">
        <v>488</v>
      </c>
      <c r="C1072" s="2">
        <v>44852</v>
      </c>
      <c r="D1072" s="1" t="s">
        <v>16</v>
      </c>
      <c r="E1072" s="1">
        <v>5</v>
      </c>
      <c r="F1072" s="1">
        <f t="shared" si="32"/>
        <v>150</v>
      </c>
      <c r="G1072" s="1">
        <f t="shared" si="33"/>
        <v>750</v>
      </c>
    </row>
    <row r="1073" spans="1:7" x14ac:dyDescent="0.25">
      <c r="A1073" s="1">
        <v>3296</v>
      </c>
      <c r="B1073" s="1" t="s">
        <v>488</v>
      </c>
      <c r="C1073" s="2">
        <v>44733</v>
      </c>
      <c r="D1073" s="1" t="s">
        <v>14</v>
      </c>
      <c r="E1073" s="1">
        <v>5</v>
      </c>
      <c r="F1073" s="1">
        <f t="shared" si="32"/>
        <v>500</v>
      </c>
      <c r="G1073" s="1">
        <f t="shared" si="33"/>
        <v>2500</v>
      </c>
    </row>
    <row r="1074" spans="1:7" x14ac:dyDescent="0.25">
      <c r="A1074" s="1">
        <v>1052</v>
      </c>
      <c r="B1074" s="1" t="s">
        <v>488</v>
      </c>
      <c r="C1074" s="2">
        <v>44915</v>
      </c>
      <c r="D1074" s="1" t="s">
        <v>11</v>
      </c>
      <c r="E1074" s="1">
        <v>5</v>
      </c>
      <c r="F1074" s="1">
        <f t="shared" si="32"/>
        <v>1000</v>
      </c>
      <c r="G1074" s="1">
        <f t="shared" si="33"/>
        <v>5000</v>
      </c>
    </row>
    <row r="1075" spans="1:7" x14ac:dyDescent="0.25">
      <c r="A1075" s="1">
        <v>1623</v>
      </c>
      <c r="B1075" s="1" t="s">
        <v>367</v>
      </c>
      <c r="C1075" s="2">
        <v>44844</v>
      </c>
      <c r="D1075" s="1" t="s">
        <v>542</v>
      </c>
      <c r="E1075" s="1">
        <v>3</v>
      </c>
      <c r="F1075" s="1">
        <f t="shared" si="32"/>
        <v>400</v>
      </c>
      <c r="G1075" s="1">
        <f t="shared" si="33"/>
        <v>1200</v>
      </c>
    </row>
    <row r="1076" spans="1:7" x14ac:dyDescent="0.25">
      <c r="A1076" s="1">
        <v>2375</v>
      </c>
      <c r="B1076" s="1" t="s">
        <v>367</v>
      </c>
      <c r="C1076" s="2">
        <v>44854</v>
      </c>
      <c r="D1076" s="1" t="s">
        <v>8</v>
      </c>
      <c r="E1076" s="1">
        <v>4</v>
      </c>
      <c r="F1076" s="1">
        <f t="shared" si="32"/>
        <v>1500</v>
      </c>
      <c r="G1076" s="1">
        <f t="shared" si="33"/>
        <v>6000</v>
      </c>
    </row>
    <row r="1077" spans="1:7" x14ac:dyDescent="0.25">
      <c r="A1077" s="1">
        <v>2248</v>
      </c>
      <c r="B1077" s="1" t="s">
        <v>367</v>
      </c>
      <c r="C1077" s="2">
        <v>44660</v>
      </c>
      <c r="D1077" s="1" t="s">
        <v>542</v>
      </c>
      <c r="E1077" s="1">
        <v>3</v>
      </c>
      <c r="F1077" s="1">
        <f t="shared" si="32"/>
        <v>400</v>
      </c>
      <c r="G1077" s="1">
        <f t="shared" si="33"/>
        <v>1200</v>
      </c>
    </row>
    <row r="1078" spans="1:7" x14ac:dyDescent="0.25">
      <c r="A1078" s="1">
        <v>3229</v>
      </c>
      <c r="B1078" s="1" t="s">
        <v>367</v>
      </c>
      <c r="C1078" s="2">
        <v>44585</v>
      </c>
      <c r="D1078" s="1" t="s">
        <v>11</v>
      </c>
      <c r="E1078" s="1">
        <v>2</v>
      </c>
      <c r="F1078" s="1">
        <f t="shared" si="32"/>
        <v>1000</v>
      </c>
      <c r="G1078" s="1">
        <f t="shared" si="33"/>
        <v>2000</v>
      </c>
    </row>
    <row r="1079" spans="1:7" x14ac:dyDescent="0.25">
      <c r="A1079" s="1">
        <v>2415</v>
      </c>
      <c r="B1079" s="1" t="s">
        <v>249</v>
      </c>
      <c r="C1079" s="2">
        <v>44606</v>
      </c>
      <c r="D1079" s="1" t="s">
        <v>14</v>
      </c>
      <c r="E1079" s="1">
        <v>2</v>
      </c>
      <c r="F1079" s="1">
        <f t="shared" si="32"/>
        <v>500</v>
      </c>
      <c r="G1079" s="1">
        <f t="shared" si="33"/>
        <v>1000</v>
      </c>
    </row>
    <row r="1080" spans="1:7" x14ac:dyDescent="0.25">
      <c r="A1080" s="1">
        <v>1678</v>
      </c>
      <c r="B1080" s="1" t="s">
        <v>249</v>
      </c>
      <c r="C1080" s="2">
        <v>44679</v>
      </c>
      <c r="D1080" s="1" t="s">
        <v>542</v>
      </c>
      <c r="E1080" s="1">
        <v>4</v>
      </c>
      <c r="F1080" s="1">
        <f t="shared" si="32"/>
        <v>400</v>
      </c>
      <c r="G1080" s="1">
        <f t="shared" si="33"/>
        <v>1600</v>
      </c>
    </row>
    <row r="1081" spans="1:7" x14ac:dyDescent="0.25">
      <c r="A1081" s="1">
        <v>2235</v>
      </c>
      <c r="B1081" s="1" t="s">
        <v>318</v>
      </c>
      <c r="C1081" s="2">
        <v>44679</v>
      </c>
      <c r="D1081" s="1" t="s">
        <v>37</v>
      </c>
      <c r="E1081" s="1">
        <v>5</v>
      </c>
      <c r="F1081" s="1">
        <f t="shared" si="32"/>
        <v>600</v>
      </c>
      <c r="G1081" s="1">
        <f t="shared" si="33"/>
        <v>3000</v>
      </c>
    </row>
    <row r="1082" spans="1:7" x14ac:dyDescent="0.25">
      <c r="A1082" s="1">
        <v>2116</v>
      </c>
      <c r="B1082" s="1" t="s">
        <v>318</v>
      </c>
      <c r="C1082" s="2">
        <v>44888</v>
      </c>
      <c r="D1082" s="1" t="s">
        <v>14</v>
      </c>
      <c r="E1082" s="1">
        <v>4</v>
      </c>
      <c r="F1082" s="1">
        <f t="shared" si="32"/>
        <v>500</v>
      </c>
      <c r="G1082" s="1">
        <f t="shared" si="33"/>
        <v>2000</v>
      </c>
    </row>
    <row r="1083" spans="1:7" x14ac:dyDescent="0.25">
      <c r="A1083" s="1">
        <v>1420</v>
      </c>
      <c r="B1083" s="1" t="s">
        <v>318</v>
      </c>
      <c r="C1083" s="2">
        <v>44888</v>
      </c>
      <c r="D1083" s="1" t="s">
        <v>37</v>
      </c>
      <c r="E1083" s="1">
        <v>3</v>
      </c>
      <c r="F1083" s="1">
        <f t="shared" si="32"/>
        <v>600</v>
      </c>
      <c r="G1083" s="1">
        <f t="shared" si="33"/>
        <v>1800</v>
      </c>
    </row>
    <row r="1084" spans="1:7" x14ac:dyDescent="0.25">
      <c r="A1084" s="1">
        <v>2439</v>
      </c>
      <c r="B1084" s="1" t="s">
        <v>318</v>
      </c>
      <c r="C1084" s="2">
        <v>44867</v>
      </c>
      <c r="D1084" s="1" t="s">
        <v>542</v>
      </c>
      <c r="E1084" s="1">
        <v>1</v>
      </c>
      <c r="F1084" s="1">
        <f t="shared" si="32"/>
        <v>400</v>
      </c>
      <c r="G1084" s="1">
        <f t="shared" si="33"/>
        <v>400</v>
      </c>
    </row>
    <row r="1085" spans="1:7" x14ac:dyDescent="0.25">
      <c r="A1085" s="1">
        <v>2311</v>
      </c>
      <c r="B1085" s="1" t="s">
        <v>499</v>
      </c>
      <c r="C1085" s="2">
        <v>44714</v>
      </c>
      <c r="D1085" s="1" t="s">
        <v>16</v>
      </c>
      <c r="E1085" s="1">
        <v>5</v>
      </c>
      <c r="F1085" s="1">
        <f t="shared" si="32"/>
        <v>150</v>
      </c>
      <c r="G1085" s="1">
        <f t="shared" si="33"/>
        <v>750</v>
      </c>
    </row>
    <row r="1086" spans="1:7" x14ac:dyDescent="0.25">
      <c r="A1086" s="1">
        <v>3276</v>
      </c>
      <c r="B1086" s="1" t="s">
        <v>499</v>
      </c>
      <c r="C1086" s="2">
        <v>44772</v>
      </c>
      <c r="D1086" s="1" t="s">
        <v>8</v>
      </c>
      <c r="E1086" s="1">
        <v>3</v>
      </c>
      <c r="F1086" s="1">
        <f t="shared" si="32"/>
        <v>1500</v>
      </c>
      <c r="G1086" s="1">
        <f t="shared" si="33"/>
        <v>4500</v>
      </c>
    </row>
    <row r="1087" spans="1:7" x14ac:dyDescent="0.25">
      <c r="A1087" s="1">
        <v>2768</v>
      </c>
      <c r="B1087" s="1" t="s">
        <v>499</v>
      </c>
      <c r="C1087" s="2">
        <v>44803</v>
      </c>
      <c r="D1087" s="1" t="s">
        <v>11</v>
      </c>
      <c r="E1087" s="1">
        <v>4</v>
      </c>
      <c r="F1087" s="1">
        <f t="shared" si="32"/>
        <v>1000</v>
      </c>
      <c r="G1087" s="1">
        <f t="shared" si="33"/>
        <v>4000</v>
      </c>
    </row>
    <row r="1088" spans="1:7" x14ac:dyDescent="0.25">
      <c r="A1088" s="1">
        <v>1328</v>
      </c>
      <c r="B1088" s="1" t="s">
        <v>345</v>
      </c>
      <c r="C1088" s="2">
        <v>44875</v>
      </c>
      <c r="D1088" s="1" t="s">
        <v>11</v>
      </c>
      <c r="E1088" s="1">
        <v>5</v>
      </c>
      <c r="F1088" s="1">
        <f t="shared" si="32"/>
        <v>1000</v>
      </c>
      <c r="G1088" s="1">
        <f t="shared" si="33"/>
        <v>5000</v>
      </c>
    </row>
    <row r="1089" spans="1:7" x14ac:dyDescent="0.25">
      <c r="A1089" s="1">
        <v>2122</v>
      </c>
      <c r="B1089" s="1" t="s">
        <v>345</v>
      </c>
      <c r="C1089" s="2">
        <v>44901</v>
      </c>
      <c r="D1089" s="1" t="s">
        <v>8</v>
      </c>
      <c r="E1089" s="1">
        <v>1</v>
      </c>
      <c r="F1089" s="1">
        <f t="shared" si="32"/>
        <v>1500</v>
      </c>
      <c r="G1089" s="1">
        <f t="shared" si="33"/>
        <v>1500</v>
      </c>
    </row>
    <row r="1090" spans="1:7" x14ac:dyDescent="0.25">
      <c r="A1090" s="1">
        <v>3422</v>
      </c>
      <c r="B1090" s="1" t="s">
        <v>345</v>
      </c>
      <c r="C1090" s="2">
        <v>44894</v>
      </c>
      <c r="D1090" s="1" t="s">
        <v>37</v>
      </c>
      <c r="E1090" s="1">
        <v>1</v>
      </c>
      <c r="F1090" s="1">
        <f t="shared" ref="F1090:F1153" si="34">IF(D1090="Computer", 1500, IF(D1090="Mobile", 600,  IF(D1090= "Camera", 500, IF(D1090 = "Headphones", 150, IF(D1090 = "Laptop", 1000, 400)))))</f>
        <v>600</v>
      </c>
      <c r="G1090" s="1">
        <f t="shared" ref="G1090:G1153" si="35">F1090*E1090</f>
        <v>600</v>
      </c>
    </row>
    <row r="1091" spans="1:7" x14ac:dyDescent="0.25">
      <c r="A1091" s="1">
        <v>2354</v>
      </c>
      <c r="B1091" s="1" t="s">
        <v>345</v>
      </c>
      <c r="C1091" s="2">
        <v>44755</v>
      </c>
      <c r="D1091" s="1" t="s">
        <v>16</v>
      </c>
      <c r="E1091" s="1">
        <v>5</v>
      </c>
      <c r="F1091" s="1">
        <f t="shared" si="34"/>
        <v>150</v>
      </c>
      <c r="G1091" s="1">
        <f t="shared" si="35"/>
        <v>750</v>
      </c>
    </row>
    <row r="1092" spans="1:7" x14ac:dyDescent="0.25">
      <c r="A1092" s="1">
        <v>1692</v>
      </c>
      <c r="B1092" s="1" t="s">
        <v>345</v>
      </c>
      <c r="C1092" s="2">
        <v>44823</v>
      </c>
      <c r="D1092" s="1" t="s">
        <v>14</v>
      </c>
      <c r="E1092" s="1">
        <v>5</v>
      </c>
      <c r="F1092" s="1">
        <f t="shared" si="34"/>
        <v>500</v>
      </c>
      <c r="G1092" s="1">
        <f t="shared" si="35"/>
        <v>2500</v>
      </c>
    </row>
    <row r="1093" spans="1:7" x14ac:dyDescent="0.25">
      <c r="A1093" s="1">
        <v>2322</v>
      </c>
      <c r="B1093" s="1" t="s">
        <v>345</v>
      </c>
      <c r="C1093" s="2">
        <v>44810</v>
      </c>
      <c r="D1093" s="1" t="s">
        <v>16</v>
      </c>
      <c r="E1093" s="1">
        <v>1</v>
      </c>
      <c r="F1093" s="1">
        <f t="shared" si="34"/>
        <v>150</v>
      </c>
      <c r="G1093" s="1">
        <f t="shared" si="35"/>
        <v>150</v>
      </c>
    </row>
    <row r="1094" spans="1:7" x14ac:dyDescent="0.25">
      <c r="A1094" s="1">
        <v>2267</v>
      </c>
      <c r="B1094" s="1" t="s">
        <v>345</v>
      </c>
      <c r="C1094" s="2">
        <v>44590</v>
      </c>
      <c r="D1094" s="1" t="s">
        <v>16</v>
      </c>
      <c r="E1094" s="1">
        <v>4</v>
      </c>
      <c r="F1094" s="1">
        <f t="shared" si="34"/>
        <v>150</v>
      </c>
      <c r="G1094" s="1">
        <f t="shared" si="35"/>
        <v>600</v>
      </c>
    </row>
    <row r="1095" spans="1:7" x14ac:dyDescent="0.25">
      <c r="A1095" s="1">
        <v>2484</v>
      </c>
      <c r="B1095" s="1" t="s">
        <v>319</v>
      </c>
      <c r="C1095" s="2">
        <v>44871</v>
      </c>
      <c r="D1095" s="1" t="s">
        <v>8</v>
      </c>
      <c r="E1095" s="1">
        <v>5</v>
      </c>
      <c r="F1095" s="1">
        <f t="shared" si="34"/>
        <v>1500</v>
      </c>
      <c r="G1095" s="1">
        <f t="shared" si="35"/>
        <v>7500</v>
      </c>
    </row>
    <row r="1096" spans="1:7" x14ac:dyDescent="0.25">
      <c r="A1096" s="1">
        <v>2692</v>
      </c>
      <c r="B1096" s="1" t="s">
        <v>319</v>
      </c>
      <c r="C1096" s="2">
        <v>44706</v>
      </c>
      <c r="D1096" s="1" t="s">
        <v>16</v>
      </c>
      <c r="E1096" s="1">
        <v>5</v>
      </c>
      <c r="F1096" s="1">
        <f t="shared" si="34"/>
        <v>150</v>
      </c>
      <c r="G1096" s="1">
        <f t="shared" si="35"/>
        <v>750</v>
      </c>
    </row>
    <row r="1097" spans="1:7" x14ac:dyDescent="0.25">
      <c r="A1097" s="1">
        <v>2374</v>
      </c>
      <c r="B1097" s="1" t="s">
        <v>319</v>
      </c>
      <c r="C1097" s="2">
        <v>44912</v>
      </c>
      <c r="D1097" s="1" t="s">
        <v>8</v>
      </c>
      <c r="E1097" s="1">
        <v>1</v>
      </c>
      <c r="F1097" s="1">
        <f t="shared" si="34"/>
        <v>1500</v>
      </c>
      <c r="G1097" s="1">
        <f t="shared" si="35"/>
        <v>1500</v>
      </c>
    </row>
    <row r="1098" spans="1:7" x14ac:dyDescent="0.25">
      <c r="A1098" s="1">
        <v>1380</v>
      </c>
      <c r="B1098" s="1" t="s">
        <v>469</v>
      </c>
      <c r="C1098" s="2">
        <v>44826</v>
      </c>
      <c r="D1098" s="1" t="s">
        <v>14</v>
      </c>
      <c r="E1098" s="1">
        <v>4</v>
      </c>
      <c r="F1098" s="1">
        <f t="shared" si="34"/>
        <v>500</v>
      </c>
      <c r="G1098" s="1">
        <f t="shared" si="35"/>
        <v>2000</v>
      </c>
    </row>
    <row r="1099" spans="1:7" x14ac:dyDescent="0.25">
      <c r="A1099" s="1">
        <v>2480</v>
      </c>
      <c r="B1099" s="1" t="s">
        <v>469</v>
      </c>
      <c r="C1099" s="2">
        <v>44847</v>
      </c>
      <c r="D1099" s="1" t="s">
        <v>542</v>
      </c>
      <c r="E1099" s="1">
        <v>3</v>
      </c>
      <c r="F1099" s="1">
        <f t="shared" si="34"/>
        <v>400</v>
      </c>
      <c r="G1099" s="1">
        <f t="shared" si="35"/>
        <v>1200</v>
      </c>
    </row>
    <row r="1100" spans="1:7" x14ac:dyDescent="0.25">
      <c r="A1100" s="1">
        <v>1937</v>
      </c>
      <c r="B1100" s="1" t="s">
        <v>469</v>
      </c>
      <c r="C1100" s="2">
        <v>44602</v>
      </c>
      <c r="D1100" s="1" t="s">
        <v>14</v>
      </c>
      <c r="E1100" s="1">
        <v>3</v>
      </c>
      <c r="F1100" s="1">
        <f t="shared" si="34"/>
        <v>500</v>
      </c>
      <c r="G1100" s="1">
        <f t="shared" si="35"/>
        <v>1500</v>
      </c>
    </row>
    <row r="1101" spans="1:7" x14ac:dyDescent="0.25">
      <c r="A1101" s="1">
        <v>2377</v>
      </c>
      <c r="B1101" s="1" t="s">
        <v>469</v>
      </c>
      <c r="C1101" s="2">
        <v>44717</v>
      </c>
      <c r="D1101" s="1" t="s">
        <v>542</v>
      </c>
      <c r="E1101" s="1">
        <v>2</v>
      </c>
      <c r="F1101" s="1">
        <f t="shared" si="34"/>
        <v>400</v>
      </c>
      <c r="G1101" s="1">
        <f t="shared" si="35"/>
        <v>800</v>
      </c>
    </row>
    <row r="1102" spans="1:7" x14ac:dyDescent="0.25">
      <c r="A1102" s="1">
        <v>1417</v>
      </c>
      <c r="B1102" s="1" t="s">
        <v>469</v>
      </c>
      <c r="C1102" s="2">
        <v>44904</v>
      </c>
      <c r="D1102" s="1" t="s">
        <v>14</v>
      </c>
      <c r="E1102" s="1">
        <v>5</v>
      </c>
      <c r="F1102" s="1">
        <f t="shared" si="34"/>
        <v>500</v>
      </c>
      <c r="G1102" s="1">
        <f t="shared" si="35"/>
        <v>2500</v>
      </c>
    </row>
    <row r="1103" spans="1:7" x14ac:dyDescent="0.25">
      <c r="A1103" s="1">
        <v>3026</v>
      </c>
      <c r="B1103" s="1" t="s">
        <v>469</v>
      </c>
      <c r="C1103" s="2">
        <v>44565</v>
      </c>
      <c r="D1103" s="1" t="s">
        <v>11</v>
      </c>
      <c r="E1103" s="1">
        <v>2</v>
      </c>
      <c r="F1103" s="1">
        <f t="shared" si="34"/>
        <v>1000</v>
      </c>
      <c r="G1103" s="1">
        <f t="shared" si="35"/>
        <v>2000</v>
      </c>
    </row>
    <row r="1104" spans="1:7" x14ac:dyDescent="0.25">
      <c r="A1104" s="1">
        <v>3471</v>
      </c>
      <c r="B1104" s="1" t="s">
        <v>469</v>
      </c>
      <c r="C1104" s="2">
        <v>44863</v>
      </c>
      <c r="D1104" s="1" t="s">
        <v>11</v>
      </c>
      <c r="E1104" s="1">
        <v>4</v>
      </c>
      <c r="F1104" s="1">
        <f t="shared" si="34"/>
        <v>1000</v>
      </c>
      <c r="G1104" s="1">
        <f t="shared" si="35"/>
        <v>4000</v>
      </c>
    </row>
    <row r="1105" spans="1:7" x14ac:dyDescent="0.25">
      <c r="A1105" s="1">
        <v>2308</v>
      </c>
      <c r="B1105" s="1" t="s">
        <v>164</v>
      </c>
      <c r="C1105" s="2">
        <v>44674</v>
      </c>
      <c r="D1105" s="1" t="s">
        <v>8</v>
      </c>
      <c r="E1105" s="1">
        <v>5</v>
      </c>
      <c r="F1105" s="1">
        <f t="shared" si="34"/>
        <v>1500</v>
      </c>
      <c r="G1105" s="1">
        <f t="shared" si="35"/>
        <v>7500</v>
      </c>
    </row>
    <row r="1106" spans="1:7" x14ac:dyDescent="0.25">
      <c r="A1106" s="1">
        <v>2734</v>
      </c>
      <c r="B1106" s="1" t="s">
        <v>164</v>
      </c>
      <c r="C1106" s="2">
        <v>44736</v>
      </c>
      <c r="D1106" s="1" t="s">
        <v>542</v>
      </c>
      <c r="E1106" s="1">
        <v>5</v>
      </c>
      <c r="F1106" s="1">
        <f t="shared" si="34"/>
        <v>400</v>
      </c>
      <c r="G1106" s="1">
        <f t="shared" si="35"/>
        <v>2000</v>
      </c>
    </row>
    <row r="1107" spans="1:7" x14ac:dyDescent="0.25">
      <c r="A1107" s="1">
        <v>2725</v>
      </c>
      <c r="B1107" s="1" t="s">
        <v>164</v>
      </c>
      <c r="C1107" s="2">
        <v>44895</v>
      </c>
      <c r="D1107" s="1" t="s">
        <v>14</v>
      </c>
      <c r="E1107" s="1">
        <v>1</v>
      </c>
      <c r="F1107" s="1">
        <f t="shared" si="34"/>
        <v>500</v>
      </c>
      <c r="G1107" s="1">
        <f t="shared" si="35"/>
        <v>500</v>
      </c>
    </row>
    <row r="1108" spans="1:7" x14ac:dyDescent="0.25">
      <c r="A1108" s="1">
        <v>3306</v>
      </c>
      <c r="B1108" s="1" t="s">
        <v>164</v>
      </c>
      <c r="C1108" s="2">
        <v>44840</v>
      </c>
      <c r="D1108" s="1" t="s">
        <v>8</v>
      </c>
      <c r="E1108" s="1">
        <v>1</v>
      </c>
      <c r="F1108" s="1">
        <f t="shared" si="34"/>
        <v>1500</v>
      </c>
      <c r="G1108" s="1">
        <f t="shared" si="35"/>
        <v>1500</v>
      </c>
    </row>
    <row r="1109" spans="1:7" x14ac:dyDescent="0.25">
      <c r="A1109" s="1">
        <v>1213</v>
      </c>
      <c r="B1109" s="1" t="s">
        <v>164</v>
      </c>
      <c r="C1109" s="2">
        <v>44702</v>
      </c>
      <c r="D1109" s="1" t="s">
        <v>37</v>
      </c>
      <c r="E1109" s="1">
        <v>5</v>
      </c>
      <c r="F1109" s="1">
        <f t="shared" si="34"/>
        <v>600</v>
      </c>
      <c r="G1109" s="1">
        <f t="shared" si="35"/>
        <v>3000</v>
      </c>
    </row>
    <row r="1110" spans="1:7" x14ac:dyDescent="0.25">
      <c r="A1110" s="1">
        <v>2139</v>
      </c>
      <c r="B1110" s="1" t="s">
        <v>463</v>
      </c>
      <c r="C1110" s="2">
        <v>44840</v>
      </c>
      <c r="D1110" s="1" t="s">
        <v>8</v>
      </c>
      <c r="E1110" s="1">
        <v>5</v>
      </c>
      <c r="F1110" s="1">
        <f t="shared" si="34"/>
        <v>1500</v>
      </c>
      <c r="G1110" s="1">
        <f t="shared" si="35"/>
        <v>7500</v>
      </c>
    </row>
    <row r="1111" spans="1:7" x14ac:dyDescent="0.25">
      <c r="A1111" s="1">
        <v>3232</v>
      </c>
      <c r="B1111" s="1" t="s">
        <v>463</v>
      </c>
      <c r="C1111" s="2">
        <v>44734</v>
      </c>
      <c r="D1111" s="1" t="s">
        <v>16</v>
      </c>
      <c r="E1111" s="1">
        <v>2</v>
      </c>
      <c r="F1111" s="1">
        <f t="shared" si="34"/>
        <v>150</v>
      </c>
      <c r="G1111" s="1">
        <f t="shared" si="35"/>
        <v>300</v>
      </c>
    </row>
    <row r="1112" spans="1:7" x14ac:dyDescent="0.25">
      <c r="A1112" s="1">
        <v>3405</v>
      </c>
      <c r="B1112" s="1" t="s">
        <v>463</v>
      </c>
      <c r="C1112" s="2">
        <v>44881</v>
      </c>
      <c r="D1112" s="1" t="s">
        <v>542</v>
      </c>
      <c r="E1112" s="1">
        <v>5</v>
      </c>
      <c r="F1112" s="1">
        <f t="shared" si="34"/>
        <v>400</v>
      </c>
      <c r="G1112" s="1">
        <f t="shared" si="35"/>
        <v>2000</v>
      </c>
    </row>
    <row r="1113" spans="1:7" x14ac:dyDescent="0.25">
      <c r="A1113" s="1">
        <v>2283</v>
      </c>
      <c r="B1113" s="1" t="s">
        <v>463</v>
      </c>
      <c r="C1113" s="2">
        <v>44643</v>
      </c>
      <c r="D1113" s="1" t="s">
        <v>37</v>
      </c>
      <c r="E1113" s="1">
        <v>4</v>
      </c>
      <c r="F1113" s="1">
        <f t="shared" si="34"/>
        <v>600</v>
      </c>
      <c r="G1113" s="1">
        <f t="shared" si="35"/>
        <v>2400</v>
      </c>
    </row>
    <row r="1114" spans="1:7" x14ac:dyDescent="0.25">
      <c r="A1114" s="1">
        <v>2750</v>
      </c>
      <c r="B1114" s="1" t="s">
        <v>463</v>
      </c>
      <c r="C1114" s="2">
        <v>44796</v>
      </c>
      <c r="D1114" s="1" t="s">
        <v>14</v>
      </c>
      <c r="E1114" s="1">
        <v>4</v>
      </c>
      <c r="F1114" s="1">
        <f t="shared" si="34"/>
        <v>500</v>
      </c>
      <c r="G1114" s="1">
        <f t="shared" si="35"/>
        <v>2000</v>
      </c>
    </row>
    <row r="1115" spans="1:7" x14ac:dyDescent="0.25">
      <c r="A1115" s="1">
        <v>1734</v>
      </c>
      <c r="B1115" s="1" t="s">
        <v>273</v>
      </c>
      <c r="C1115" s="2">
        <v>44735</v>
      </c>
      <c r="D1115" s="1" t="s">
        <v>11</v>
      </c>
      <c r="E1115" s="1">
        <v>2</v>
      </c>
      <c r="F1115" s="1">
        <f t="shared" si="34"/>
        <v>1000</v>
      </c>
      <c r="G1115" s="1">
        <f t="shared" si="35"/>
        <v>2000</v>
      </c>
    </row>
    <row r="1116" spans="1:7" x14ac:dyDescent="0.25">
      <c r="A1116" s="1">
        <v>3398</v>
      </c>
      <c r="B1116" s="1" t="s">
        <v>273</v>
      </c>
      <c r="C1116" s="2">
        <v>44662</v>
      </c>
      <c r="D1116" s="1" t="s">
        <v>8</v>
      </c>
      <c r="E1116" s="1">
        <v>5</v>
      </c>
      <c r="F1116" s="1">
        <f t="shared" si="34"/>
        <v>1500</v>
      </c>
      <c r="G1116" s="1">
        <f t="shared" si="35"/>
        <v>7500</v>
      </c>
    </row>
    <row r="1117" spans="1:7" x14ac:dyDescent="0.25">
      <c r="A1117" s="1">
        <v>2259</v>
      </c>
      <c r="B1117" s="1" t="s">
        <v>273</v>
      </c>
      <c r="C1117" s="2">
        <v>44763</v>
      </c>
      <c r="D1117" s="1" t="s">
        <v>8</v>
      </c>
      <c r="E1117" s="1">
        <v>3</v>
      </c>
      <c r="F1117" s="1">
        <f t="shared" si="34"/>
        <v>1500</v>
      </c>
      <c r="G1117" s="1">
        <f t="shared" si="35"/>
        <v>4500</v>
      </c>
    </row>
    <row r="1118" spans="1:7" x14ac:dyDescent="0.25">
      <c r="A1118" s="1">
        <v>1217</v>
      </c>
      <c r="B1118" s="1" t="s">
        <v>273</v>
      </c>
      <c r="C1118" s="2">
        <v>44889</v>
      </c>
      <c r="D1118" s="1" t="s">
        <v>8</v>
      </c>
      <c r="E1118" s="1">
        <v>3</v>
      </c>
      <c r="F1118" s="1">
        <f t="shared" si="34"/>
        <v>1500</v>
      </c>
      <c r="G1118" s="1">
        <f t="shared" si="35"/>
        <v>4500</v>
      </c>
    </row>
    <row r="1119" spans="1:7" x14ac:dyDescent="0.25">
      <c r="A1119" s="1">
        <v>3171</v>
      </c>
      <c r="B1119" s="1" t="s">
        <v>273</v>
      </c>
      <c r="C1119" s="2">
        <v>44772</v>
      </c>
      <c r="D1119" s="1" t="s">
        <v>8</v>
      </c>
      <c r="E1119" s="1">
        <v>3</v>
      </c>
      <c r="F1119" s="1">
        <f t="shared" si="34"/>
        <v>1500</v>
      </c>
      <c r="G1119" s="1">
        <f t="shared" si="35"/>
        <v>4500</v>
      </c>
    </row>
    <row r="1120" spans="1:7" x14ac:dyDescent="0.25">
      <c r="A1120" s="1">
        <v>2241</v>
      </c>
      <c r="B1120" s="1" t="s">
        <v>273</v>
      </c>
      <c r="C1120" s="2">
        <v>44786</v>
      </c>
      <c r="D1120" s="1" t="s">
        <v>16</v>
      </c>
      <c r="E1120" s="1">
        <v>1</v>
      </c>
      <c r="F1120" s="1">
        <f t="shared" si="34"/>
        <v>150</v>
      </c>
      <c r="G1120" s="1">
        <f t="shared" si="35"/>
        <v>150</v>
      </c>
    </row>
    <row r="1121" spans="1:7" x14ac:dyDescent="0.25">
      <c r="A1121" s="1">
        <v>3435</v>
      </c>
      <c r="B1121" s="1" t="s">
        <v>303</v>
      </c>
      <c r="C1121" s="2">
        <v>44640</v>
      </c>
      <c r="D1121" s="1" t="s">
        <v>11</v>
      </c>
      <c r="E1121" s="1">
        <v>4</v>
      </c>
      <c r="F1121" s="1">
        <f t="shared" si="34"/>
        <v>1000</v>
      </c>
      <c r="G1121" s="1">
        <f t="shared" si="35"/>
        <v>4000</v>
      </c>
    </row>
    <row r="1122" spans="1:7" x14ac:dyDescent="0.25">
      <c r="A1122" s="1">
        <v>1243</v>
      </c>
      <c r="B1122" s="1" t="s">
        <v>303</v>
      </c>
      <c r="C1122" s="2">
        <v>44568</v>
      </c>
      <c r="D1122" s="1" t="s">
        <v>542</v>
      </c>
      <c r="E1122" s="1">
        <v>4</v>
      </c>
      <c r="F1122" s="1">
        <f t="shared" si="34"/>
        <v>400</v>
      </c>
      <c r="G1122" s="1">
        <f t="shared" si="35"/>
        <v>1600</v>
      </c>
    </row>
    <row r="1123" spans="1:7" x14ac:dyDescent="0.25">
      <c r="A1123" s="1">
        <v>1513</v>
      </c>
      <c r="B1123" s="1" t="s">
        <v>303</v>
      </c>
      <c r="C1123" s="2">
        <v>44696</v>
      </c>
      <c r="D1123" s="1" t="s">
        <v>542</v>
      </c>
      <c r="E1123" s="1">
        <v>4</v>
      </c>
      <c r="F1123" s="1">
        <f t="shared" si="34"/>
        <v>400</v>
      </c>
      <c r="G1123" s="1">
        <f t="shared" si="35"/>
        <v>1600</v>
      </c>
    </row>
    <row r="1124" spans="1:7" x14ac:dyDescent="0.25">
      <c r="A1124" s="1">
        <v>2780</v>
      </c>
      <c r="B1124" s="1" t="s">
        <v>363</v>
      </c>
      <c r="C1124" s="2">
        <v>44810</v>
      </c>
      <c r="D1124" s="1" t="s">
        <v>37</v>
      </c>
      <c r="E1124" s="1">
        <v>3</v>
      </c>
      <c r="F1124" s="1">
        <f t="shared" si="34"/>
        <v>600</v>
      </c>
      <c r="G1124" s="1">
        <f t="shared" si="35"/>
        <v>1800</v>
      </c>
    </row>
    <row r="1125" spans="1:7" x14ac:dyDescent="0.25">
      <c r="A1125" s="1">
        <v>1401</v>
      </c>
      <c r="B1125" s="1" t="s">
        <v>363</v>
      </c>
      <c r="C1125" s="2">
        <v>44718</v>
      </c>
      <c r="D1125" s="1" t="s">
        <v>11</v>
      </c>
      <c r="E1125" s="1">
        <v>3</v>
      </c>
      <c r="F1125" s="1">
        <f t="shared" si="34"/>
        <v>1000</v>
      </c>
      <c r="G1125" s="1">
        <f t="shared" si="35"/>
        <v>3000</v>
      </c>
    </row>
    <row r="1126" spans="1:7" x14ac:dyDescent="0.25">
      <c r="A1126" s="1">
        <v>3347</v>
      </c>
      <c r="B1126" s="1" t="s">
        <v>363</v>
      </c>
      <c r="C1126" s="2">
        <v>44899</v>
      </c>
      <c r="D1126" s="1" t="s">
        <v>8</v>
      </c>
      <c r="E1126" s="1">
        <v>3</v>
      </c>
      <c r="F1126" s="1">
        <f t="shared" si="34"/>
        <v>1500</v>
      </c>
      <c r="G1126" s="1">
        <f t="shared" si="35"/>
        <v>4500</v>
      </c>
    </row>
    <row r="1127" spans="1:7" x14ac:dyDescent="0.25">
      <c r="A1127" s="1">
        <v>2837</v>
      </c>
      <c r="B1127" s="1" t="s">
        <v>473</v>
      </c>
      <c r="C1127" s="2">
        <v>44706</v>
      </c>
      <c r="D1127" s="1" t="s">
        <v>542</v>
      </c>
      <c r="E1127" s="1">
        <v>3</v>
      </c>
      <c r="F1127" s="1">
        <f t="shared" si="34"/>
        <v>400</v>
      </c>
      <c r="G1127" s="1">
        <f t="shared" si="35"/>
        <v>1200</v>
      </c>
    </row>
    <row r="1128" spans="1:7" x14ac:dyDescent="0.25">
      <c r="A1128" s="1">
        <v>3483</v>
      </c>
      <c r="B1128" s="1" t="s">
        <v>473</v>
      </c>
      <c r="C1128" s="2">
        <v>44893</v>
      </c>
      <c r="D1128" s="1" t="s">
        <v>16</v>
      </c>
      <c r="E1128" s="1">
        <v>2</v>
      </c>
      <c r="F1128" s="1">
        <f t="shared" si="34"/>
        <v>150</v>
      </c>
      <c r="G1128" s="1">
        <f t="shared" si="35"/>
        <v>300</v>
      </c>
    </row>
    <row r="1129" spans="1:7" x14ac:dyDescent="0.25">
      <c r="A1129" s="1">
        <v>2589</v>
      </c>
      <c r="B1129" s="1" t="s">
        <v>473</v>
      </c>
      <c r="C1129" s="2">
        <v>44917</v>
      </c>
      <c r="D1129" s="1" t="s">
        <v>11</v>
      </c>
      <c r="E1129" s="1">
        <v>2</v>
      </c>
      <c r="F1129" s="1">
        <f t="shared" si="34"/>
        <v>1000</v>
      </c>
      <c r="G1129" s="1">
        <f t="shared" si="35"/>
        <v>2000</v>
      </c>
    </row>
    <row r="1130" spans="1:7" x14ac:dyDescent="0.25">
      <c r="A1130" s="1">
        <v>1155</v>
      </c>
      <c r="B1130" s="1" t="s">
        <v>473</v>
      </c>
      <c r="C1130" s="2">
        <v>44754</v>
      </c>
      <c r="D1130" s="1" t="s">
        <v>16</v>
      </c>
      <c r="E1130" s="1">
        <v>2</v>
      </c>
      <c r="F1130" s="1">
        <f t="shared" si="34"/>
        <v>150</v>
      </c>
      <c r="G1130" s="1">
        <f t="shared" si="35"/>
        <v>300</v>
      </c>
    </row>
    <row r="1131" spans="1:7" x14ac:dyDescent="0.25">
      <c r="A1131" s="1">
        <v>1990</v>
      </c>
      <c r="B1131" s="1" t="s">
        <v>341</v>
      </c>
      <c r="C1131" s="2">
        <v>44584</v>
      </c>
      <c r="D1131" s="1" t="s">
        <v>542</v>
      </c>
      <c r="E1131" s="1">
        <v>2</v>
      </c>
      <c r="F1131" s="1">
        <f t="shared" si="34"/>
        <v>400</v>
      </c>
      <c r="G1131" s="1">
        <f t="shared" si="35"/>
        <v>800</v>
      </c>
    </row>
    <row r="1132" spans="1:7" x14ac:dyDescent="0.25">
      <c r="A1132" s="1">
        <v>3055</v>
      </c>
      <c r="B1132" s="1" t="s">
        <v>341</v>
      </c>
      <c r="C1132" s="2">
        <v>44922</v>
      </c>
      <c r="D1132" s="1" t="s">
        <v>14</v>
      </c>
      <c r="E1132" s="1">
        <v>4</v>
      </c>
      <c r="F1132" s="1">
        <f t="shared" si="34"/>
        <v>500</v>
      </c>
      <c r="G1132" s="1">
        <f t="shared" si="35"/>
        <v>2000</v>
      </c>
    </row>
    <row r="1133" spans="1:7" x14ac:dyDescent="0.25">
      <c r="A1133" s="1">
        <v>2817</v>
      </c>
      <c r="B1133" s="1" t="s">
        <v>341</v>
      </c>
      <c r="C1133" s="2">
        <v>44791</v>
      </c>
      <c r="D1133" s="1" t="s">
        <v>542</v>
      </c>
      <c r="E1133" s="1">
        <v>4</v>
      </c>
      <c r="F1133" s="1">
        <f t="shared" si="34"/>
        <v>400</v>
      </c>
      <c r="G1133" s="1">
        <f t="shared" si="35"/>
        <v>1600</v>
      </c>
    </row>
    <row r="1134" spans="1:7" x14ac:dyDescent="0.25">
      <c r="A1134" s="1">
        <v>2574</v>
      </c>
      <c r="B1134" s="1" t="s">
        <v>341</v>
      </c>
      <c r="C1134" s="2">
        <v>44782</v>
      </c>
      <c r="D1134" s="1" t="s">
        <v>37</v>
      </c>
      <c r="E1134" s="1">
        <v>3</v>
      </c>
      <c r="F1134" s="1">
        <f t="shared" si="34"/>
        <v>600</v>
      </c>
      <c r="G1134" s="1">
        <f t="shared" si="35"/>
        <v>1800</v>
      </c>
    </row>
    <row r="1135" spans="1:7" x14ac:dyDescent="0.25">
      <c r="A1135" s="1">
        <v>2196</v>
      </c>
      <c r="B1135" s="1" t="s">
        <v>341</v>
      </c>
      <c r="C1135" s="2">
        <v>44636</v>
      </c>
      <c r="D1135" s="1" t="s">
        <v>37</v>
      </c>
      <c r="E1135" s="1">
        <v>5</v>
      </c>
      <c r="F1135" s="1">
        <f t="shared" si="34"/>
        <v>600</v>
      </c>
      <c r="G1135" s="1">
        <f t="shared" si="35"/>
        <v>3000</v>
      </c>
    </row>
    <row r="1136" spans="1:7" x14ac:dyDescent="0.25">
      <c r="A1136" s="1">
        <v>2998</v>
      </c>
      <c r="B1136" s="1" t="s">
        <v>394</v>
      </c>
      <c r="C1136" s="2">
        <v>44761</v>
      </c>
      <c r="D1136" s="1" t="s">
        <v>11</v>
      </c>
      <c r="E1136" s="1">
        <v>4</v>
      </c>
      <c r="F1136" s="1">
        <f t="shared" si="34"/>
        <v>1000</v>
      </c>
      <c r="G1136" s="1">
        <f t="shared" si="35"/>
        <v>4000</v>
      </c>
    </row>
    <row r="1137" spans="1:7" x14ac:dyDescent="0.25">
      <c r="A1137" s="1">
        <v>3010</v>
      </c>
      <c r="B1137" s="1" t="s">
        <v>394</v>
      </c>
      <c r="C1137" s="2">
        <v>44606</v>
      </c>
      <c r="D1137" s="1" t="s">
        <v>37</v>
      </c>
      <c r="E1137" s="1">
        <v>5</v>
      </c>
      <c r="F1137" s="1">
        <f t="shared" si="34"/>
        <v>600</v>
      </c>
      <c r="G1137" s="1">
        <f t="shared" si="35"/>
        <v>3000</v>
      </c>
    </row>
    <row r="1138" spans="1:7" x14ac:dyDescent="0.25">
      <c r="A1138" s="1">
        <v>2819</v>
      </c>
      <c r="B1138" s="1" t="s">
        <v>394</v>
      </c>
      <c r="C1138" s="2">
        <v>44623</v>
      </c>
      <c r="D1138" s="1" t="s">
        <v>37</v>
      </c>
      <c r="E1138" s="1">
        <v>1</v>
      </c>
      <c r="F1138" s="1">
        <f t="shared" si="34"/>
        <v>600</v>
      </c>
      <c r="G1138" s="1">
        <f t="shared" si="35"/>
        <v>600</v>
      </c>
    </row>
    <row r="1139" spans="1:7" x14ac:dyDescent="0.25">
      <c r="A1139" s="1">
        <v>1132</v>
      </c>
      <c r="B1139" s="1" t="s">
        <v>394</v>
      </c>
      <c r="C1139" s="2">
        <v>44820</v>
      </c>
      <c r="D1139" s="1" t="s">
        <v>542</v>
      </c>
      <c r="E1139" s="1">
        <v>1</v>
      </c>
      <c r="F1139" s="1">
        <f t="shared" si="34"/>
        <v>400</v>
      </c>
      <c r="G1139" s="1">
        <f t="shared" si="35"/>
        <v>400</v>
      </c>
    </row>
    <row r="1140" spans="1:7" x14ac:dyDescent="0.25">
      <c r="A1140" s="1">
        <v>2996</v>
      </c>
      <c r="B1140" s="1" t="s">
        <v>316</v>
      </c>
      <c r="C1140" s="2">
        <v>44787</v>
      </c>
      <c r="D1140" s="1" t="s">
        <v>16</v>
      </c>
      <c r="E1140" s="1">
        <v>5</v>
      </c>
      <c r="F1140" s="1">
        <f t="shared" si="34"/>
        <v>150</v>
      </c>
      <c r="G1140" s="1">
        <f t="shared" si="35"/>
        <v>750</v>
      </c>
    </row>
    <row r="1141" spans="1:7" x14ac:dyDescent="0.25">
      <c r="A1141" s="1">
        <v>2335</v>
      </c>
      <c r="B1141" s="1" t="s">
        <v>316</v>
      </c>
      <c r="C1141" s="2">
        <v>44897</v>
      </c>
      <c r="D1141" s="1" t="s">
        <v>16</v>
      </c>
      <c r="E1141" s="1">
        <v>1</v>
      </c>
      <c r="F1141" s="1">
        <f t="shared" si="34"/>
        <v>150</v>
      </c>
      <c r="G1141" s="1">
        <f t="shared" si="35"/>
        <v>150</v>
      </c>
    </row>
    <row r="1142" spans="1:7" x14ac:dyDescent="0.25">
      <c r="A1142" s="1">
        <v>3051</v>
      </c>
      <c r="B1142" s="1" t="s">
        <v>316</v>
      </c>
      <c r="C1142" s="2">
        <v>44632</v>
      </c>
      <c r="D1142" s="1" t="s">
        <v>11</v>
      </c>
      <c r="E1142" s="1">
        <v>2</v>
      </c>
      <c r="F1142" s="1">
        <f t="shared" si="34"/>
        <v>1000</v>
      </c>
      <c r="G1142" s="1">
        <f t="shared" si="35"/>
        <v>2000</v>
      </c>
    </row>
    <row r="1143" spans="1:7" x14ac:dyDescent="0.25">
      <c r="A1143" s="1">
        <v>2621</v>
      </c>
      <c r="B1143" s="1" t="s">
        <v>316</v>
      </c>
      <c r="C1143" s="2">
        <v>44914</v>
      </c>
      <c r="D1143" s="1" t="s">
        <v>8</v>
      </c>
      <c r="E1143" s="1">
        <v>3</v>
      </c>
      <c r="F1143" s="1">
        <f t="shared" si="34"/>
        <v>1500</v>
      </c>
      <c r="G1143" s="1">
        <f t="shared" si="35"/>
        <v>4500</v>
      </c>
    </row>
    <row r="1144" spans="1:7" x14ac:dyDescent="0.25">
      <c r="A1144" s="1">
        <v>2569</v>
      </c>
      <c r="B1144" s="1" t="s">
        <v>316</v>
      </c>
      <c r="C1144" s="2">
        <v>44577</v>
      </c>
      <c r="D1144" s="1" t="s">
        <v>37</v>
      </c>
      <c r="E1144" s="1">
        <v>1</v>
      </c>
      <c r="F1144" s="1">
        <f t="shared" si="34"/>
        <v>600</v>
      </c>
      <c r="G1144" s="1">
        <f t="shared" si="35"/>
        <v>600</v>
      </c>
    </row>
    <row r="1145" spans="1:7" x14ac:dyDescent="0.25">
      <c r="A1145" s="1">
        <v>1090</v>
      </c>
      <c r="B1145" s="1" t="s">
        <v>316</v>
      </c>
      <c r="C1145" s="2">
        <v>44712</v>
      </c>
      <c r="D1145" s="1" t="s">
        <v>16</v>
      </c>
      <c r="E1145" s="1">
        <v>2</v>
      </c>
      <c r="F1145" s="1">
        <f t="shared" si="34"/>
        <v>150</v>
      </c>
      <c r="G1145" s="1">
        <f t="shared" si="35"/>
        <v>300</v>
      </c>
    </row>
    <row r="1146" spans="1:7" x14ac:dyDescent="0.25">
      <c r="A1146" s="1">
        <v>2934</v>
      </c>
      <c r="B1146" s="1" t="s">
        <v>316</v>
      </c>
      <c r="C1146" s="2">
        <v>44720</v>
      </c>
      <c r="D1146" s="1" t="s">
        <v>37</v>
      </c>
      <c r="E1146" s="1">
        <v>3</v>
      </c>
      <c r="F1146" s="1">
        <f t="shared" si="34"/>
        <v>600</v>
      </c>
      <c r="G1146" s="1">
        <f t="shared" si="35"/>
        <v>1800</v>
      </c>
    </row>
    <row r="1147" spans="1:7" x14ac:dyDescent="0.25">
      <c r="A1147" s="1">
        <v>2958</v>
      </c>
      <c r="B1147" s="1" t="s">
        <v>316</v>
      </c>
      <c r="C1147" s="2">
        <v>44756</v>
      </c>
      <c r="D1147" s="1" t="s">
        <v>11</v>
      </c>
      <c r="E1147" s="1">
        <v>1</v>
      </c>
      <c r="F1147" s="1">
        <f t="shared" si="34"/>
        <v>1000</v>
      </c>
      <c r="G1147" s="1">
        <f t="shared" si="35"/>
        <v>1000</v>
      </c>
    </row>
    <row r="1148" spans="1:7" x14ac:dyDescent="0.25">
      <c r="A1148" s="1">
        <v>3379</v>
      </c>
      <c r="B1148" s="1" t="s">
        <v>252</v>
      </c>
      <c r="C1148" s="2">
        <v>44822</v>
      </c>
      <c r="D1148" s="1" t="s">
        <v>11</v>
      </c>
      <c r="E1148" s="1">
        <v>1</v>
      </c>
      <c r="F1148" s="1">
        <f t="shared" si="34"/>
        <v>1000</v>
      </c>
      <c r="G1148" s="1">
        <f t="shared" si="35"/>
        <v>1000</v>
      </c>
    </row>
    <row r="1149" spans="1:7" x14ac:dyDescent="0.25">
      <c r="A1149" s="1">
        <v>2903</v>
      </c>
      <c r="B1149" s="1" t="s">
        <v>252</v>
      </c>
      <c r="C1149" s="2">
        <v>44693</v>
      </c>
      <c r="D1149" s="1" t="s">
        <v>11</v>
      </c>
      <c r="E1149" s="1">
        <v>1</v>
      </c>
      <c r="F1149" s="1">
        <f t="shared" si="34"/>
        <v>1000</v>
      </c>
      <c r="G1149" s="1">
        <f t="shared" si="35"/>
        <v>1000</v>
      </c>
    </row>
    <row r="1150" spans="1:7" x14ac:dyDescent="0.25">
      <c r="A1150" s="1">
        <v>2270</v>
      </c>
      <c r="B1150" s="1" t="s">
        <v>252</v>
      </c>
      <c r="C1150" s="2">
        <v>44636</v>
      </c>
      <c r="D1150" s="1" t="s">
        <v>542</v>
      </c>
      <c r="E1150" s="1">
        <v>5</v>
      </c>
      <c r="F1150" s="1">
        <f t="shared" si="34"/>
        <v>400</v>
      </c>
      <c r="G1150" s="1">
        <f t="shared" si="35"/>
        <v>2000</v>
      </c>
    </row>
    <row r="1151" spans="1:7" x14ac:dyDescent="0.25">
      <c r="A1151" s="1">
        <v>3139</v>
      </c>
      <c r="B1151" s="1" t="s">
        <v>252</v>
      </c>
      <c r="C1151" s="2">
        <v>44721</v>
      </c>
      <c r="D1151" s="1" t="s">
        <v>16</v>
      </c>
      <c r="E1151" s="1">
        <v>5</v>
      </c>
      <c r="F1151" s="1">
        <f t="shared" si="34"/>
        <v>150</v>
      </c>
      <c r="G1151" s="1">
        <f t="shared" si="35"/>
        <v>750</v>
      </c>
    </row>
    <row r="1152" spans="1:7" x14ac:dyDescent="0.25">
      <c r="A1152" s="1">
        <v>3181</v>
      </c>
      <c r="B1152" s="1" t="s">
        <v>252</v>
      </c>
      <c r="C1152" s="2">
        <v>44782</v>
      </c>
      <c r="D1152" s="1" t="s">
        <v>542</v>
      </c>
      <c r="E1152" s="1">
        <v>1</v>
      </c>
      <c r="F1152" s="1">
        <f t="shared" si="34"/>
        <v>400</v>
      </c>
      <c r="G1152" s="1">
        <f t="shared" si="35"/>
        <v>400</v>
      </c>
    </row>
    <row r="1153" spans="1:7" x14ac:dyDescent="0.25">
      <c r="A1153" s="1">
        <v>2161</v>
      </c>
      <c r="B1153" s="1" t="s">
        <v>252</v>
      </c>
      <c r="C1153" s="2">
        <v>44693</v>
      </c>
      <c r="D1153" s="1" t="s">
        <v>11</v>
      </c>
      <c r="E1153" s="1">
        <v>1</v>
      </c>
      <c r="F1153" s="1">
        <f t="shared" si="34"/>
        <v>1000</v>
      </c>
      <c r="G1153" s="1">
        <f t="shared" si="35"/>
        <v>1000</v>
      </c>
    </row>
    <row r="1154" spans="1:7" x14ac:dyDescent="0.25">
      <c r="A1154" s="1">
        <v>3211</v>
      </c>
      <c r="B1154" s="1" t="s">
        <v>278</v>
      </c>
      <c r="C1154" s="2">
        <v>44770</v>
      </c>
      <c r="D1154" s="1" t="s">
        <v>8</v>
      </c>
      <c r="E1154" s="1">
        <v>3</v>
      </c>
      <c r="F1154" s="1">
        <f t="shared" ref="F1154:F1217" si="36">IF(D1154="Computer", 1500, IF(D1154="Mobile", 600,  IF(D1154= "Camera", 500, IF(D1154 = "Headphones", 150, IF(D1154 = "Laptop", 1000, 400)))))</f>
        <v>1500</v>
      </c>
      <c r="G1154" s="1">
        <f t="shared" ref="G1154:G1217" si="37">F1154*E1154</f>
        <v>4500</v>
      </c>
    </row>
    <row r="1155" spans="1:7" x14ac:dyDescent="0.25">
      <c r="A1155" s="1">
        <v>3374</v>
      </c>
      <c r="B1155" s="1" t="s">
        <v>278</v>
      </c>
      <c r="C1155" s="2">
        <v>44618</v>
      </c>
      <c r="D1155" s="1" t="s">
        <v>11</v>
      </c>
      <c r="E1155" s="1">
        <v>1</v>
      </c>
      <c r="F1155" s="1">
        <f t="shared" si="36"/>
        <v>1000</v>
      </c>
      <c r="G1155" s="1">
        <f t="shared" si="37"/>
        <v>1000</v>
      </c>
    </row>
    <row r="1156" spans="1:7" x14ac:dyDescent="0.25">
      <c r="A1156" s="1">
        <v>2228</v>
      </c>
      <c r="B1156" s="1" t="s">
        <v>278</v>
      </c>
      <c r="C1156" s="2">
        <v>44575</v>
      </c>
      <c r="D1156" s="1" t="s">
        <v>16</v>
      </c>
      <c r="E1156" s="1">
        <v>4</v>
      </c>
      <c r="F1156" s="1">
        <f t="shared" si="36"/>
        <v>150</v>
      </c>
      <c r="G1156" s="1">
        <f t="shared" si="37"/>
        <v>600</v>
      </c>
    </row>
    <row r="1157" spans="1:7" x14ac:dyDescent="0.25">
      <c r="A1157" s="1">
        <v>1568</v>
      </c>
      <c r="B1157" s="1" t="s">
        <v>278</v>
      </c>
      <c r="C1157" s="2">
        <v>44668</v>
      </c>
      <c r="D1157" s="1" t="s">
        <v>8</v>
      </c>
      <c r="E1157" s="1">
        <v>5</v>
      </c>
      <c r="F1157" s="1">
        <f t="shared" si="36"/>
        <v>1500</v>
      </c>
      <c r="G1157" s="1">
        <f t="shared" si="37"/>
        <v>7500</v>
      </c>
    </row>
    <row r="1158" spans="1:7" x14ac:dyDescent="0.25">
      <c r="A1158" s="1">
        <v>2412</v>
      </c>
      <c r="B1158" s="1" t="s">
        <v>278</v>
      </c>
      <c r="C1158" s="2">
        <v>44893</v>
      </c>
      <c r="D1158" s="1" t="s">
        <v>16</v>
      </c>
      <c r="E1158" s="1">
        <v>5</v>
      </c>
      <c r="F1158" s="1">
        <f t="shared" si="36"/>
        <v>150</v>
      </c>
      <c r="G1158" s="1">
        <f t="shared" si="37"/>
        <v>750</v>
      </c>
    </row>
    <row r="1159" spans="1:7" x14ac:dyDescent="0.25">
      <c r="A1159" s="1">
        <v>1047</v>
      </c>
      <c r="B1159" s="1" t="s">
        <v>278</v>
      </c>
      <c r="C1159" s="2">
        <v>44723</v>
      </c>
      <c r="D1159" s="1" t="s">
        <v>11</v>
      </c>
      <c r="E1159" s="1">
        <v>5</v>
      </c>
      <c r="F1159" s="1">
        <f t="shared" si="36"/>
        <v>1000</v>
      </c>
      <c r="G1159" s="1">
        <f t="shared" si="37"/>
        <v>5000</v>
      </c>
    </row>
    <row r="1160" spans="1:7" x14ac:dyDescent="0.25">
      <c r="A1160" s="1">
        <v>2271</v>
      </c>
      <c r="B1160" s="1" t="s">
        <v>158</v>
      </c>
      <c r="C1160" s="2">
        <v>44593</v>
      </c>
      <c r="D1160" s="1" t="s">
        <v>16</v>
      </c>
      <c r="E1160" s="1">
        <v>3</v>
      </c>
      <c r="F1160" s="1">
        <f t="shared" si="36"/>
        <v>150</v>
      </c>
      <c r="G1160" s="1">
        <f t="shared" si="37"/>
        <v>450</v>
      </c>
    </row>
    <row r="1161" spans="1:7" x14ac:dyDescent="0.25">
      <c r="A1161" s="1">
        <v>2959</v>
      </c>
      <c r="B1161" s="1" t="s">
        <v>158</v>
      </c>
      <c r="C1161" s="2">
        <v>44884</v>
      </c>
      <c r="D1161" s="1" t="s">
        <v>8</v>
      </c>
      <c r="E1161" s="1">
        <v>4</v>
      </c>
      <c r="F1161" s="1">
        <f t="shared" si="36"/>
        <v>1500</v>
      </c>
      <c r="G1161" s="1">
        <f t="shared" si="37"/>
        <v>6000</v>
      </c>
    </row>
    <row r="1162" spans="1:7" x14ac:dyDescent="0.25">
      <c r="A1162" s="1">
        <v>2358</v>
      </c>
      <c r="B1162" s="1" t="s">
        <v>158</v>
      </c>
      <c r="C1162" s="2">
        <v>44849</v>
      </c>
      <c r="D1162" s="1" t="s">
        <v>11</v>
      </c>
      <c r="E1162" s="1">
        <v>5</v>
      </c>
      <c r="F1162" s="1">
        <f t="shared" si="36"/>
        <v>1000</v>
      </c>
      <c r="G1162" s="1">
        <f t="shared" si="37"/>
        <v>5000</v>
      </c>
    </row>
    <row r="1163" spans="1:7" x14ac:dyDescent="0.25">
      <c r="A1163" s="1">
        <v>1767</v>
      </c>
      <c r="B1163" s="1" t="s">
        <v>158</v>
      </c>
      <c r="C1163" s="2">
        <v>44623</v>
      </c>
      <c r="D1163" s="1" t="s">
        <v>8</v>
      </c>
      <c r="E1163" s="1">
        <v>3</v>
      </c>
      <c r="F1163" s="1">
        <f t="shared" si="36"/>
        <v>1500</v>
      </c>
      <c r="G1163" s="1">
        <f t="shared" si="37"/>
        <v>4500</v>
      </c>
    </row>
    <row r="1164" spans="1:7" x14ac:dyDescent="0.25">
      <c r="A1164" s="1">
        <v>2094</v>
      </c>
      <c r="B1164" s="1" t="s">
        <v>158</v>
      </c>
      <c r="C1164" s="2">
        <v>44769</v>
      </c>
      <c r="D1164" s="1" t="s">
        <v>8</v>
      </c>
      <c r="E1164" s="1">
        <v>4</v>
      </c>
      <c r="F1164" s="1">
        <f t="shared" si="36"/>
        <v>1500</v>
      </c>
      <c r="G1164" s="1">
        <f t="shared" si="37"/>
        <v>6000</v>
      </c>
    </row>
    <row r="1165" spans="1:7" x14ac:dyDescent="0.25">
      <c r="A1165" s="1">
        <v>2944</v>
      </c>
      <c r="B1165" s="1" t="s">
        <v>357</v>
      </c>
      <c r="C1165" s="2">
        <v>44718</v>
      </c>
      <c r="D1165" s="1" t="s">
        <v>37</v>
      </c>
      <c r="E1165" s="1">
        <v>1</v>
      </c>
      <c r="F1165" s="1">
        <f t="shared" si="36"/>
        <v>600</v>
      </c>
      <c r="G1165" s="1">
        <f t="shared" si="37"/>
        <v>600</v>
      </c>
    </row>
    <row r="1166" spans="1:7" x14ac:dyDescent="0.25">
      <c r="A1166" s="1">
        <v>2554</v>
      </c>
      <c r="B1166" s="1" t="s">
        <v>357</v>
      </c>
      <c r="C1166" s="2">
        <v>44698</v>
      </c>
      <c r="D1166" s="1" t="s">
        <v>11</v>
      </c>
      <c r="E1166" s="1">
        <v>3</v>
      </c>
      <c r="F1166" s="1">
        <f t="shared" si="36"/>
        <v>1000</v>
      </c>
      <c r="G1166" s="1">
        <f t="shared" si="37"/>
        <v>3000</v>
      </c>
    </row>
    <row r="1167" spans="1:7" x14ac:dyDescent="0.25">
      <c r="A1167" s="1">
        <v>2397</v>
      </c>
      <c r="B1167" s="1" t="s">
        <v>357</v>
      </c>
      <c r="C1167" s="2">
        <v>44797</v>
      </c>
      <c r="D1167" s="1" t="s">
        <v>11</v>
      </c>
      <c r="E1167" s="1">
        <v>3</v>
      </c>
      <c r="F1167" s="1">
        <f t="shared" si="36"/>
        <v>1000</v>
      </c>
      <c r="G1167" s="1">
        <f t="shared" si="37"/>
        <v>3000</v>
      </c>
    </row>
    <row r="1168" spans="1:7" x14ac:dyDescent="0.25">
      <c r="A1168" s="1">
        <v>1368</v>
      </c>
      <c r="B1168" s="1" t="s">
        <v>357</v>
      </c>
      <c r="C1168" s="2">
        <v>44586</v>
      </c>
      <c r="D1168" s="1" t="s">
        <v>542</v>
      </c>
      <c r="E1168" s="1">
        <v>1</v>
      </c>
      <c r="F1168" s="1">
        <f t="shared" si="36"/>
        <v>400</v>
      </c>
      <c r="G1168" s="1">
        <f t="shared" si="37"/>
        <v>400</v>
      </c>
    </row>
    <row r="1169" spans="1:7" x14ac:dyDescent="0.25">
      <c r="A1169" s="1">
        <v>1446</v>
      </c>
      <c r="B1169" s="1" t="s">
        <v>357</v>
      </c>
      <c r="C1169" s="2">
        <v>44821</v>
      </c>
      <c r="D1169" s="1" t="s">
        <v>16</v>
      </c>
      <c r="E1169" s="1">
        <v>3</v>
      </c>
      <c r="F1169" s="1">
        <f t="shared" si="36"/>
        <v>150</v>
      </c>
      <c r="G1169" s="1">
        <f t="shared" si="37"/>
        <v>450</v>
      </c>
    </row>
    <row r="1170" spans="1:7" x14ac:dyDescent="0.25">
      <c r="A1170" s="1">
        <v>2176</v>
      </c>
      <c r="B1170" s="1" t="s">
        <v>357</v>
      </c>
      <c r="C1170" s="2">
        <v>44815</v>
      </c>
      <c r="D1170" s="1" t="s">
        <v>11</v>
      </c>
      <c r="E1170" s="1">
        <v>3</v>
      </c>
      <c r="F1170" s="1">
        <f t="shared" si="36"/>
        <v>1000</v>
      </c>
      <c r="G1170" s="1">
        <f t="shared" si="37"/>
        <v>3000</v>
      </c>
    </row>
    <row r="1171" spans="1:7" x14ac:dyDescent="0.25">
      <c r="A1171" s="1">
        <v>2251</v>
      </c>
      <c r="B1171" s="1" t="s">
        <v>407</v>
      </c>
      <c r="C1171" s="2">
        <v>44854</v>
      </c>
      <c r="D1171" s="1" t="s">
        <v>8</v>
      </c>
      <c r="E1171" s="1">
        <v>5</v>
      </c>
      <c r="F1171" s="1">
        <f t="shared" si="36"/>
        <v>1500</v>
      </c>
      <c r="G1171" s="1">
        <f t="shared" si="37"/>
        <v>7500</v>
      </c>
    </row>
    <row r="1172" spans="1:7" x14ac:dyDescent="0.25">
      <c r="A1172" s="1">
        <v>1994</v>
      </c>
      <c r="B1172" s="1" t="s">
        <v>407</v>
      </c>
      <c r="C1172" s="2">
        <v>44924</v>
      </c>
      <c r="D1172" s="1" t="s">
        <v>8</v>
      </c>
      <c r="E1172" s="1">
        <v>3</v>
      </c>
      <c r="F1172" s="1">
        <f t="shared" si="36"/>
        <v>1500</v>
      </c>
      <c r="G1172" s="1">
        <f t="shared" si="37"/>
        <v>4500</v>
      </c>
    </row>
    <row r="1173" spans="1:7" x14ac:dyDescent="0.25">
      <c r="A1173" s="1">
        <v>2353</v>
      </c>
      <c r="B1173" s="1" t="s">
        <v>407</v>
      </c>
      <c r="C1173" s="2">
        <v>44858</v>
      </c>
      <c r="D1173" s="1" t="s">
        <v>37</v>
      </c>
      <c r="E1173" s="1">
        <v>4</v>
      </c>
      <c r="F1173" s="1">
        <f t="shared" si="36"/>
        <v>600</v>
      </c>
      <c r="G1173" s="1">
        <f t="shared" si="37"/>
        <v>2400</v>
      </c>
    </row>
    <row r="1174" spans="1:7" x14ac:dyDescent="0.25">
      <c r="A1174" s="1">
        <v>2514</v>
      </c>
      <c r="B1174" s="1" t="s">
        <v>445</v>
      </c>
      <c r="C1174" s="2">
        <v>44606</v>
      </c>
      <c r="D1174" s="1" t="s">
        <v>8</v>
      </c>
      <c r="E1174" s="1">
        <v>4</v>
      </c>
      <c r="F1174" s="1">
        <f t="shared" si="36"/>
        <v>1500</v>
      </c>
      <c r="G1174" s="1">
        <f t="shared" si="37"/>
        <v>6000</v>
      </c>
    </row>
    <row r="1175" spans="1:7" x14ac:dyDescent="0.25">
      <c r="A1175" s="1">
        <v>3456</v>
      </c>
      <c r="B1175" s="1" t="s">
        <v>445</v>
      </c>
      <c r="C1175" s="2">
        <v>44584</v>
      </c>
      <c r="D1175" s="1" t="s">
        <v>37</v>
      </c>
      <c r="E1175" s="1">
        <v>2</v>
      </c>
      <c r="F1175" s="1">
        <f t="shared" si="36"/>
        <v>600</v>
      </c>
      <c r="G1175" s="1">
        <f t="shared" si="37"/>
        <v>1200</v>
      </c>
    </row>
    <row r="1176" spans="1:7" x14ac:dyDescent="0.25">
      <c r="A1176" s="1">
        <v>2474</v>
      </c>
      <c r="B1176" s="1" t="s">
        <v>445</v>
      </c>
      <c r="C1176" s="2">
        <v>44672</v>
      </c>
      <c r="D1176" s="1" t="s">
        <v>16</v>
      </c>
      <c r="E1176" s="1">
        <v>4</v>
      </c>
      <c r="F1176" s="1">
        <f t="shared" si="36"/>
        <v>150</v>
      </c>
      <c r="G1176" s="1">
        <f t="shared" si="37"/>
        <v>600</v>
      </c>
    </row>
    <row r="1177" spans="1:7" x14ac:dyDescent="0.25">
      <c r="A1177" s="1">
        <v>1039</v>
      </c>
      <c r="B1177" s="1" t="s">
        <v>423</v>
      </c>
      <c r="C1177" s="2">
        <v>44844</v>
      </c>
      <c r="D1177" s="1" t="s">
        <v>37</v>
      </c>
      <c r="E1177" s="1">
        <v>4</v>
      </c>
      <c r="F1177" s="1">
        <f t="shared" si="36"/>
        <v>600</v>
      </c>
      <c r="G1177" s="1">
        <f t="shared" si="37"/>
        <v>2400</v>
      </c>
    </row>
    <row r="1178" spans="1:7" x14ac:dyDescent="0.25">
      <c r="A1178" s="1">
        <v>1951</v>
      </c>
      <c r="B1178" s="1" t="s">
        <v>423</v>
      </c>
      <c r="C1178" s="2">
        <v>44813</v>
      </c>
      <c r="D1178" s="1" t="s">
        <v>11</v>
      </c>
      <c r="E1178" s="1">
        <v>3</v>
      </c>
      <c r="F1178" s="1">
        <f t="shared" si="36"/>
        <v>1000</v>
      </c>
      <c r="G1178" s="1">
        <f t="shared" si="37"/>
        <v>3000</v>
      </c>
    </row>
    <row r="1179" spans="1:7" x14ac:dyDescent="0.25">
      <c r="A1179" s="1">
        <v>2886</v>
      </c>
      <c r="B1179" s="1" t="s">
        <v>423</v>
      </c>
      <c r="C1179" s="2">
        <v>44807</v>
      </c>
      <c r="D1179" s="1" t="s">
        <v>37</v>
      </c>
      <c r="E1179" s="1">
        <v>4</v>
      </c>
      <c r="F1179" s="1">
        <f t="shared" si="36"/>
        <v>600</v>
      </c>
      <c r="G1179" s="1">
        <f t="shared" si="37"/>
        <v>2400</v>
      </c>
    </row>
    <row r="1180" spans="1:7" x14ac:dyDescent="0.25">
      <c r="A1180" s="1">
        <v>1508</v>
      </c>
      <c r="B1180" s="1" t="s">
        <v>423</v>
      </c>
      <c r="C1180" s="2">
        <v>44695</v>
      </c>
      <c r="D1180" s="1" t="s">
        <v>542</v>
      </c>
      <c r="E1180" s="1">
        <v>2</v>
      </c>
      <c r="F1180" s="1">
        <f t="shared" si="36"/>
        <v>400</v>
      </c>
      <c r="G1180" s="1">
        <f t="shared" si="37"/>
        <v>800</v>
      </c>
    </row>
    <row r="1181" spans="1:7" x14ac:dyDescent="0.25">
      <c r="A1181" s="1">
        <v>1028</v>
      </c>
      <c r="B1181" s="1" t="s">
        <v>423</v>
      </c>
      <c r="C1181" s="2">
        <v>44798</v>
      </c>
      <c r="D1181" s="1" t="s">
        <v>37</v>
      </c>
      <c r="E1181" s="1">
        <v>3</v>
      </c>
      <c r="F1181" s="1">
        <f t="shared" si="36"/>
        <v>600</v>
      </c>
      <c r="G1181" s="1">
        <f t="shared" si="37"/>
        <v>1800</v>
      </c>
    </row>
    <row r="1182" spans="1:7" x14ac:dyDescent="0.25">
      <c r="A1182" s="1">
        <v>1799</v>
      </c>
      <c r="B1182" s="1" t="s">
        <v>423</v>
      </c>
      <c r="C1182" s="2">
        <v>44788</v>
      </c>
      <c r="D1182" s="1" t="s">
        <v>16</v>
      </c>
      <c r="E1182" s="1">
        <v>4</v>
      </c>
      <c r="F1182" s="1">
        <f t="shared" si="36"/>
        <v>150</v>
      </c>
      <c r="G1182" s="1">
        <f t="shared" si="37"/>
        <v>600</v>
      </c>
    </row>
    <row r="1183" spans="1:7" x14ac:dyDescent="0.25">
      <c r="A1183" s="1">
        <v>1281</v>
      </c>
      <c r="B1183" s="1" t="s">
        <v>298</v>
      </c>
      <c r="C1183" s="2">
        <v>44702</v>
      </c>
      <c r="D1183" s="1" t="s">
        <v>16</v>
      </c>
      <c r="E1183" s="1">
        <v>5</v>
      </c>
      <c r="F1183" s="1">
        <f t="shared" si="36"/>
        <v>150</v>
      </c>
      <c r="G1183" s="1">
        <f t="shared" si="37"/>
        <v>750</v>
      </c>
    </row>
    <row r="1184" spans="1:7" x14ac:dyDescent="0.25">
      <c r="A1184" s="1">
        <v>2592</v>
      </c>
      <c r="B1184" s="1" t="s">
        <v>298</v>
      </c>
      <c r="C1184" s="2">
        <v>44635</v>
      </c>
      <c r="D1184" s="1" t="s">
        <v>37</v>
      </c>
      <c r="E1184" s="1">
        <v>2</v>
      </c>
      <c r="F1184" s="1">
        <f t="shared" si="36"/>
        <v>600</v>
      </c>
      <c r="G1184" s="1">
        <f t="shared" si="37"/>
        <v>1200</v>
      </c>
    </row>
    <row r="1185" spans="1:7" x14ac:dyDescent="0.25">
      <c r="A1185" s="1">
        <v>1499</v>
      </c>
      <c r="B1185" s="1" t="s">
        <v>298</v>
      </c>
      <c r="C1185" s="2">
        <v>44594</v>
      </c>
      <c r="D1185" s="1" t="s">
        <v>542</v>
      </c>
      <c r="E1185" s="1">
        <v>3</v>
      </c>
      <c r="F1185" s="1">
        <f t="shared" si="36"/>
        <v>400</v>
      </c>
      <c r="G1185" s="1">
        <f t="shared" si="37"/>
        <v>1200</v>
      </c>
    </row>
    <row r="1186" spans="1:7" x14ac:dyDescent="0.25">
      <c r="A1186" s="1">
        <v>1548</v>
      </c>
      <c r="B1186" s="1" t="s">
        <v>339</v>
      </c>
      <c r="C1186" s="2">
        <v>44745</v>
      </c>
      <c r="D1186" s="1" t="s">
        <v>16</v>
      </c>
      <c r="E1186" s="1">
        <v>4</v>
      </c>
      <c r="F1186" s="1">
        <f t="shared" si="36"/>
        <v>150</v>
      </c>
      <c r="G1186" s="1">
        <f t="shared" si="37"/>
        <v>600</v>
      </c>
    </row>
    <row r="1187" spans="1:7" x14ac:dyDescent="0.25">
      <c r="A1187" s="1">
        <v>3368</v>
      </c>
      <c r="B1187" s="1" t="s">
        <v>339</v>
      </c>
      <c r="C1187" s="2">
        <v>44609</v>
      </c>
      <c r="D1187" s="1" t="s">
        <v>16</v>
      </c>
      <c r="E1187" s="1">
        <v>5</v>
      </c>
      <c r="F1187" s="1">
        <f t="shared" si="36"/>
        <v>150</v>
      </c>
      <c r="G1187" s="1">
        <f t="shared" si="37"/>
        <v>750</v>
      </c>
    </row>
    <row r="1188" spans="1:7" x14ac:dyDescent="0.25">
      <c r="A1188" s="1">
        <v>3209</v>
      </c>
      <c r="B1188" s="1" t="s">
        <v>339</v>
      </c>
      <c r="C1188" s="2">
        <v>44843</v>
      </c>
      <c r="D1188" s="1" t="s">
        <v>14</v>
      </c>
      <c r="E1188" s="1">
        <v>4</v>
      </c>
      <c r="F1188" s="1">
        <f t="shared" si="36"/>
        <v>500</v>
      </c>
      <c r="G1188" s="1">
        <f t="shared" si="37"/>
        <v>2000</v>
      </c>
    </row>
    <row r="1189" spans="1:7" x14ac:dyDescent="0.25">
      <c r="A1189" s="1">
        <v>2366</v>
      </c>
      <c r="B1189" s="1" t="s">
        <v>339</v>
      </c>
      <c r="C1189" s="2">
        <v>44877</v>
      </c>
      <c r="D1189" s="1" t="s">
        <v>14</v>
      </c>
      <c r="E1189" s="1">
        <v>4</v>
      </c>
      <c r="F1189" s="1">
        <f t="shared" si="36"/>
        <v>500</v>
      </c>
      <c r="G1189" s="1">
        <f t="shared" si="37"/>
        <v>2000</v>
      </c>
    </row>
    <row r="1190" spans="1:7" x14ac:dyDescent="0.25">
      <c r="A1190" s="1">
        <v>1655</v>
      </c>
      <c r="B1190" s="1" t="s">
        <v>339</v>
      </c>
      <c r="C1190" s="2">
        <v>44702</v>
      </c>
      <c r="D1190" s="1" t="s">
        <v>37</v>
      </c>
      <c r="E1190" s="1">
        <v>1</v>
      </c>
      <c r="F1190" s="1">
        <f t="shared" si="36"/>
        <v>600</v>
      </c>
      <c r="G1190" s="1">
        <f t="shared" si="37"/>
        <v>600</v>
      </c>
    </row>
    <row r="1191" spans="1:7" x14ac:dyDescent="0.25">
      <c r="A1191" s="1">
        <v>1025</v>
      </c>
      <c r="B1191" s="1" t="s">
        <v>284</v>
      </c>
      <c r="C1191" s="2">
        <v>44805</v>
      </c>
      <c r="D1191" s="1" t="s">
        <v>14</v>
      </c>
      <c r="E1191" s="1">
        <v>2</v>
      </c>
      <c r="F1191" s="1">
        <f t="shared" si="36"/>
        <v>500</v>
      </c>
      <c r="G1191" s="1">
        <f t="shared" si="37"/>
        <v>1000</v>
      </c>
    </row>
    <row r="1192" spans="1:7" x14ac:dyDescent="0.25">
      <c r="A1192" s="1">
        <v>2526</v>
      </c>
      <c r="B1192" s="1" t="s">
        <v>284</v>
      </c>
      <c r="C1192" s="2">
        <v>44565</v>
      </c>
      <c r="D1192" s="1" t="s">
        <v>16</v>
      </c>
      <c r="E1192" s="1">
        <v>5</v>
      </c>
      <c r="F1192" s="1">
        <f t="shared" si="36"/>
        <v>150</v>
      </c>
      <c r="G1192" s="1">
        <f t="shared" si="37"/>
        <v>750</v>
      </c>
    </row>
    <row r="1193" spans="1:7" x14ac:dyDescent="0.25">
      <c r="A1193" s="1">
        <v>2100</v>
      </c>
      <c r="B1193" s="1" t="s">
        <v>284</v>
      </c>
      <c r="C1193" s="2">
        <v>44716</v>
      </c>
      <c r="D1193" s="1" t="s">
        <v>16</v>
      </c>
      <c r="E1193" s="1">
        <v>2</v>
      </c>
      <c r="F1193" s="1">
        <f t="shared" si="36"/>
        <v>150</v>
      </c>
      <c r="G1193" s="1">
        <f t="shared" si="37"/>
        <v>300</v>
      </c>
    </row>
    <row r="1194" spans="1:7" x14ac:dyDescent="0.25">
      <c r="A1194" s="1">
        <v>1430</v>
      </c>
      <c r="B1194" s="1" t="s">
        <v>534</v>
      </c>
      <c r="C1194" s="2">
        <v>44777</v>
      </c>
      <c r="D1194" s="1" t="s">
        <v>37</v>
      </c>
      <c r="E1194" s="1">
        <v>3</v>
      </c>
      <c r="F1194" s="1">
        <f t="shared" si="36"/>
        <v>600</v>
      </c>
      <c r="G1194" s="1">
        <f t="shared" si="37"/>
        <v>1800</v>
      </c>
    </row>
    <row r="1195" spans="1:7" x14ac:dyDescent="0.25">
      <c r="A1195" s="1">
        <v>2361</v>
      </c>
      <c r="B1195" s="1" t="s">
        <v>534</v>
      </c>
      <c r="C1195" s="2">
        <v>44843</v>
      </c>
      <c r="D1195" s="1" t="s">
        <v>37</v>
      </c>
      <c r="E1195" s="1">
        <v>5</v>
      </c>
      <c r="F1195" s="1">
        <f t="shared" si="36"/>
        <v>600</v>
      </c>
      <c r="G1195" s="1">
        <f t="shared" si="37"/>
        <v>3000</v>
      </c>
    </row>
    <row r="1196" spans="1:7" x14ac:dyDescent="0.25">
      <c r="A1196" s="1">
        <v>2774</v>
      </c>
      <c r="B1196" s="1" t="s">
        <v>534</v>
      </c>
      <c r="C1196" s="2">
        <v>44750</v>
      </c>
      <c r="D1196" s="1" t="s">
        <v>11</v>
      </c>
      <c r="E1196" s="1">
        <v>5</v>
      </c>
      <c r="F1196" s="1">
        <f t="shared" si="36"/>
        <v>1000</v>
      </c>
      <c r="G1196" s="1">
        <f t="shared" si="37"/>
        <v>5000</v>
      </c>
    </row>
    <row r="1197" spans="1:7" x14ac:dyDescent="0.25">
      <c r="A1197" s="1">
        <v>1519</v>
      </c>
      <c r="B1197" s="1" t="s">
        <v>523</v>
      </c>
      <c r="C1197" s="2">
        <v>44795</v>
      </c>
      <c r="D1197" s="1" t="s">
        <v>11</v>
      </c>
      <c r="E1197" s="1">
        <v>3</v>
      </c>
      <c r="F1197" s="1">
        <f t="shared" si="36"/>
        <v>1000</v>
      </c>
      <c r="G1197" s="1">
        <f t="shared" si="37"/>
        <v>3000</v>
      </c>
    </row>
    <row r="1198" spans="1:7" x14ac:dyDescent="0.25">
      <c r="A1198" s="1">
        <v>1796</v>
      </c>
      <c r="B1198" s="1" t="s">
        <v>390</v>
      </c>
      <c r="C1198" s="2">
        <v>44701</v>
      </c>
      <c r="D1198" s="1" t="s">
        <v>14</v>
      </c>
      <c r="E1198" s="1">
        <v>1</v>
      </c>
      <c r="F1198" s="1">
        <f t="shared" si="36"/>
        <v>500</v>
      </c>
      <c r="G1198" s="1">
        <f t="shared" si="37"/>
        <v>500</v>
      </c>
    </row>
    <row r="1199" spans="1:7" x14ac:dyDescent="0.25">
      <c r="A1199" s="1">
        <v>1539</v>
      </c>
      <c r="B1199" s="1" t="s">
        <v>390</v>
      </c>
      <c r="C1199" s="2">
        <v>44738</v>
      </c>
      <c r="D1199" s="1" t="s">
        <v>14</v>
      </c>
      <c r="E1199" s="1">
        <v>3</v>
      </c>
      <c r="F1199" s="1">
        <f t="shared" si="36"/>
        <v>500</v>
      </c>
      <c r="G1199" s="1">
        <f t="shared" si="37"/>
        <v>1500</v>
      </c>
    </row>
    <row r="1200" spans="1:7" x14ac:dyDescent="0.25">
      <c r="A1200" s="1">
        <v>2258</v>
      </c>
      <c r="B1200" s="1" t="s">
        <v>390</v>
      </c>
      <c r="C1200" s="2">
        <v>44875</v>
      </c>
      <c r="D1200" s="1" t="s">
        <v>37</v>
      </c>
      <c r="E1200" s="1">
        <v>4</v>
      </c>
      <c r="F1200" s="1">
        <f t="shared" si="36"/>
        <v>600</v>
      </c>
      <c r="G1200" s="1">
        <f t="shared" si="37"/>
        <v>2400</v>
      </c>
    </row>
    <row r="1201" spans="1:7" x14ac:dyDescent="0.25">
      <c r="A1201" s="1">
        <v>1101</v>
      </c>
      <c r="B1201" s="1" t="s">
        <v>214</v>
      </c>
      <c r="C1201" s="2">
        <v>44822</v>
      </c>
      <c r="D1201" s="1" t="s">
        <v>8</v>
      </c>
      <c r="E1201" s="1">
        <v>5</v>
      </c>
      <c r="F1201" s="1">
        <f t="shared" si="36"/>
        <v>1500</v>
      </c>
      <c r="G1201" s="1">
        <f t="shared" si="37"/>
        <v>7500</v>
      </c>
    </row>
    <row r="1202" spans="1:7" x14ac:dyDescent="0.25">
      <c r="A1202" s="1">
        <v>1304</v>
      </c>
      <c r="B1202" s="1" t="s">
        <v>214</v>
      </c>
      <c r="C1202" s="2">
        <v>44773</v>
      </c>
      <c r="D1202" s="1" t="s">
        <v>11</v>
      </c>
      <c r="E1202" s="1">
        <v>1</v>
      </c>
      <c r="F1202" s="1">
        <f t="shared" si="36"/>
        <v>1000</v>
      </c>
      <c r="G1202" s="1">
        <f t="shared" si="37"/>
        <v>1000</v>
      </c>
    </row>
    <row r="1203" spans="1:7" x14ac:dyDescent="0.25">
      <c r="A1203" s="1">
        <v>3132</v>
      </c>
      <c r="B1203" s="1" t="s">
        <v>214</v>
      </c>
      <c r="C1203" s="2">
        <v>44869</v>
      </c>
      <c r="D1203" s="1" t="s">
        <v>8</v>
      </c>
      <c r="E1203" s="1">
        <v>5</v>
      </c>
      <c r="F1203" s="1">
        <f t="shared" si="36"/>
        <v>1500</v>
      </c>
      <c r="G1203" s="1">
        <f t="shared" si="37"/>
        <v>7500</v>
      </c>
    </row>
    <row r="1204" spans="1:7" x14ac:dyDescent="0.25">
      <c r="A1204" s="1">
        <v>2773</v>
      </c>
      <c r="B1204" s="1" t="s">
        <v>214</v>
      </c>
      <c r="C1204" s="2">
        <v>44795</v>
      </c>
      <c r="D1204" s="1" t="s">
        <v>16</v>
      </c>
      <c r="E1204" s="1">
        <v>2</v>
      </c>
      <c r="F1204" s="1">
        <f t="shared" si="36"/>
        <v>150</v>
      </c>
      <c r="G1204" s="1">
        <f t="shared" si="37"/>
        <v>300</v>
      </c>
    </row>
    <row r="1205" spans="1:7" x14ac:dyDescent="0.25">
      <c r="A1205" s="1">
        <v>1920</v>
      </c>
      <c r="B1205" s="1" t="s">
        <v>513</v>
      </c>
      <c r="C1205" s="2">
        <v>44871</v>
      </c>
      <c r="D1205" s="1" t="s">
        <v>14</v>
      </c>
      <c r="E1205" s="1">
        <v>5</v>
      </c>
      <c r="F1205" s="1">
        <f t="shared" si="36"/>
        <v>500</v>
      </c>
      <c r="G1205" s="1">
        <f t="shared" si="37"/>
        <v>2500</v>
      </c>
    </row>
    <row r="1206" spans="1:7" x14ac:dyDescent="0.25">
      <c r="A1206" s="1">
        <v>2737</v>
      </c>
      <c r="B1206" s="1" t="s">
        <v>513</v>
      </c>
      <c r="C1206" s="2">
        <v>44656</v>
      </c>
      <c r="D1206" s="1" t="s">
        <v>8</v>
      </c>
      <c r="E1206" s="1">
        <v>4</v>
      </c>
      <c r="F1206" s="1">
        <f t="shared" si="36"/>
        <v>1500</v>
      </c>
      <c r="G1206" s="1">
        <f t="shared" si="37"/>
        <v>6000</v>
      </c>
    </row>
    <row r="1207" spans="1:7" x14ac:dyDescent="0.25">
      <c r="A1207" s="1">
        <v>1367</v>
      </c>
      <c r="B1207" s="1" t="s">
        <v>513</v>
      </c>
      <c r="C1207" s="2">
        <v>44670</v>
      </c>
      <c r="D1207" s="1" t="s">
        <v>542</v>
      </c>
      <c r="E1207" s="1">
        <v>1</v>
      </c>
      <c r="F1207" s="1">
        <f t="shared" si="36"/>
        <v>400</v>
      </c>
      <c r="G1207" s="1">
        <f t="shared" si="37"/>
        <v>400</v>
      </c>
    </row>
    <row r="1208" spans="1:7" x14ac:dyDescent="0.25">
      <c r="A1208" s="1">
        <v>3227</v>
      </c>
      <c r="B1208" s="1" t="s">
        <v>513</v>
      </c>
      <c r="C1208" s="2">
        <v>44923</v>
      </c>
      <c r="D1208" s="1" t="s">
        <v>11</v>
      </c>
      <c r="E1208" s="1">
        <v>2</v>
      </c>
      <c r="F1208" s="1">
        <f t="shared" si="36"/>
        <v>1000</v>
      </c>
      <c r="G1208" s="1">
        <f t="shared" si="37"/>
        <v>2000</v>
      </c>
    </row>
    <row r="1209" spans="1:7" x14ac:dyDescent="0.25">
      <c r="A1209" s="1">
        <v>3060</v>
      </c>
      <c r="B1209" s="1" t="s">
        <v>513</v>
      </c>
      <c r="C1209" s="2">
        <v>44852</v>
      </c>
      <c r="D1209" s="1" t="s">
        <v>37</v>
      </c>
      <c r="E1209" s="1">
        <v>3</v>
      </c>
      <c r="F1209" s="1">
        <f t="shared" si="36"/>
        <v>600</v>
      </c>
      <c r="G1209" s="1">
        <f t="shared" si="37"/>
        <v>1800</v>
      </c>
    </row>
    <row r="1210" spans="1:7" x14ac:dyDescent="0.25">
      <c r="A1210" s="1">
        <v>1007</v>
      </c>
      <c r="B1210" s="1" t="s">
        <v>281</v>
      </c>
      <c r="C1210" s="2">
        <v>44624</v>
      </c>
      <c r="D1210" s="1" t="s">
        <v>542</v>
      </c>
      <c r="E1210" s="1">
        <v>4</v>
      </c>
      <c r="F1210" s="1">
        <f t="shared" si="36"/>
        <v>400</v>
      </c>
      <c r="G1210" s="1">
        <f t="shared" si="37"/>
        <v>1600</v>
      </c>
    </row>
    <row r="1211" spans="1:7" x14ac:dyDescent="0.25">
      <c r="A1211" s="1">
        <v>2448</v>
      </c>
      <c r="B1211" s="1" t="s">
        <v>281</v>
      </c>
      <c r="C1211" s="2">
        <v>44767</v>
      </c>
      <c r="D1211" s="1" t="s">
        <v>8</v>
      </c>
      <c r="E1211" s="1">
        <v>1</v>
      </c>
      <c r="F1211" s="1">
        <f t="shared" si="36"/>
        <v>1500</v>
      </c>
      <c r="G1211" s="1">
        <f t="shared" si="37"/>
        <v>1500</v>
      </c>
    </row>
    <row r="1212" spans="1:7" x14ac:dyDescent="0.25">
      <c r="A1212" s="1">
        <v>3147</v>
      </c>
      <c r="B1212" s="1" t="s">
        <v>281</v>
      </c>
      <c r="C1212" s="2">
        <v>44917</v>
      </c>
      <c r="D1212" s="1" t="s">
        <v>16</v>
      </c>
      <c r="E1212" s="1">
        <v>1</v>
      </c>
      <c r="F1212" s="1">
        <f t="shared" si="36"/>
        <v>150</v>
      </c>
      <c r="G1212" s="1">
        <f t="shared" si="37"/>
        <v>150</v>
      </c>
    </row>
    <row r="1213" spans="1:7" x14ac:dyDescent="0.25">
      <c r="A1213" s="1">
        <v>3069</v>
      </c>
      <c r="B1213" s="1" t="s">
        <v>281</v>
      </c>
      <c r="C1213" s="2">
        <v>44917</v>
      </c>
      <c r="D1213" s="1" t="s">
        <v>16</v>
      </c>
      <c r="E1213" s="1">
        <v>1</v>
      </c>
      <c r="F1213" s="1">
        <f t="shared" si="36"/>
        <v>150</v>
      </c>
      <c r="G1213" s="1">
        <f t="shared" si="37"/>
        <v>150</v>
      </c>
    </row>
    <row r="1214" spans="1:7" x14ac:dyDescent="0.25">
      <c r="A1214" s="1">
        <v>1296</v>
      </c>
      <c r="B1214" s="1" t="s">
        <v>281</v>
      </c>
      <c r="C1214" s="2">
        <v>44917</v>
      </c>
      <c r="D1214" s="1" t="s">
        <v>8</v>
      </c>
      <c r="E1214" s="1">
        <v>3</v>
      </c>
      <c r="F1214" s="1">
        <f t="shared" si="36"/>
        <v>1500</v>
      </c>
      <c r="G1214" s="1">
        <f t="shared" si="37"/>
        <v>4500</v>
      </c>
    </row>
    <row r="1215" spans="1:7" x14ac:dyDescent="0.25">
      <c r="A1215" s="1">
        <v>1867</v>
      </c>
      <c r="B1215" s="1" t="s">
        <v>538</v>
      </c>
      <c r="C1215" s="2">
        <v>44722</v>
      </c>
      <c r="D1215" s="1" t="s">
        <v>14</v>
      </c>
      <c r="E1215" s="1">
        <v>1</v>
      </c>
      <c r="F1215" s="1">
        <f t="shared" si="36"/>
        <v>500</v>
      </c>
      <c r="G1215" s="1">
        <f t="shared" si="37"/>
        <v>500</v>
      </c>
    </row>
    <row r="1216" spans="1:7" x14ac:dyDescent="0.25">
      <c r="A1216" s="1">
        <v>1329</v>
      </c>
      <c r="B1216" s="1" t="s">
        <v>415</v>
      </c>
      <c r="C1216" s="2">
        <v>44616</v>
      </c>
      <c r="D1216" s="1" t="s">
        <v>11</v>
      </c>
      <c r="E1216" s="1">
        <v>2</v>
      </c>
      <c r="F1216" s="1">
        <f t="shared" si="36"/>
        <v>1000</v>
      </c>
      <c r="G1216" s="1">
        <f t="shared" si="37"/>
        <v>2000</v>
      </c>
    </row>
    <row r="1217" spans="1:7" x14ac:dyDescent="0.25">
      <c r="A1217" s="1">
        <v>1079</v>
      </c>
      <c r="B1217" s="1" t="s">
        <v>415</v>
      </c>
      <c r="C1217" s="2">
        <v>44788</v>
      </c>
      <c r="D1217" s="1" t="s">
        <v>37</v>
      </c>
      <c r="E1217" s="1">
        <v>2</v>
      </c>
      <c r="F1217" s="1">
        <f t="shared" si="36"/>
        <v>600</v>
      </c>
      <c r="G1217" s="1">
        <f t="shared" si="37"/>
        <v>1200</v>
      </c>
    </row>
    <row r="1218" spans="1:7" x14ac:dyDescent="0.25">
      <c r="A1218" s="1">
        <v>3204</v>
      </c>
      <c r="B1218" s="1" t="s">
        <v>415</v>
      </c>
      <c r="C1218" s="2">
        <v>44756</v>
      </c>
      <c r="D1218" s="1" t="s">
        <v>37</v>
      </c>
      <c r="E1218" s="1">
        <v>5</v>
      </c>
      <c r="F1218" s="1">
        <f t="shared" ref="F1218:F1281" si="38">IF(D1218="Computer", 1500, IF(D1218="Mobile", 600,  IF(D1218= "Camera", 500, IF(D1218 = "Headphones", 150, IF(D1218 = "Laptop", 1000, 400)))))</f>
        <v>600</v>
      </c>
      <c r="G1218" s="1">
        <f t="shared" ref="G1218:G1281" si="39">F1218*E1218</f>
        <v>3000</v>
      </c>
    </row>
    <row r="1219" spans="1:7" x14ac:dyDescent="0.25">
      <c r="A1219" s="1">
        <v>2359</v>
      </c>
      <c r="B1219" s="1" t="s">
        <v>415</v>
      </c>
      <c r="C1219" s="2">
        <v>44687</v>
      </c>
      <c r="D1219" s="1" t="s">
        <v>542</v>
      </c>
      <c r="E1219" s="1">
        <v>1</v>
      </c>
      <c r="F1219" s="1">
        <f t="shared" si="38"/>
        <v>400</v>
      </c>
      <c r="G1219" s="1">
        <f t="shared" si="39"/>
        <v>400</v>
      </c>
    </row>
    <row r="1220" spans="1:7" x14ac:dyDescent="0.25">
      <c r="A1220" s="1">
        <v>1190</v>
      </c>
      <c r="B1220" s="1" t="s">
        <v>525</v>
      </c>
      <c r="C1220" s="2">
        <v>44772</v>
      </c>
      <c r="D1220" s="1" t="s">
        <v>8</v>
      </c>
      <c r="E1220" s="1">
        <v>2</v>
      </c>
      <c r="F1220" s="1">
        <f t="shared" si="38"/>
        <v>1500</v>
      </c>
      <c r="G1220" s="1">
        <f t="shared" si="39"/>
        <v>3000</v>
      </c>
    </row>
    <row r="1221" spans="1:7" x14ac:dyDescent="0.25">
      <c r="A1221" s="1">
        <v>2755</v>
      </c>
      <c r="B1221" s="1" t="s">
        <v>525</v>
      </c>
      <c r="C1221" s="2">
        <v>44802</v>
      </c>
      <c r="D1221" s="1" t="s">
        <v>542</v>
      </c>
      <c r="E1221" s="1">
        <v>5</v>
      </c>
      <c r="F1221" s="1">
        <f t="shared" si="38"/>
        <v>400</v>
      </c>
      <c r="G1221" s="1">
        <f t="shared" si="39"/>
        <v>2000</v>
      </c>
    </row>
    <row r="1222" spans="1:7" x14ac:dyDescent="0.25">
      <c r="A1222" s="1">
        <v>3286</v>
      </c>
      <c r="B1222" s="1" t="s">
        <v>525</v>
      </c>
      <c r="C1222" s="2">
        <v>44578</v>
      </c>
      <c r="D1222" s="1" t="s">
        <v>8</v>
      </c>
      <c r="E1222" s="1">
        <v>1</v>
      </c>
      <c r="F1222" s="1">
        <f t="shared" si="38"/>
        <v>1500</v>
      </c>
      <c r="G1222" s="1">
        <f t="shared" si="39"/>
        <v>1500</v>
      </c>
    </row>
    <row r="1223" spans="1:7" x14ac:dyDescent="0.25">
      <c r="A1223" s="1">
        <v>3467</v>
      </c>
      <c r="B1223" s="1" t="s">
        <v>525</v>
      </c>
      <c r="C1223" s="2">
        <v>44778</v>
      </c>
      <c r="D1223" s="1" t="s">
        <v>11</v>
      </c>
      <c r="E1223" s="1">
        <v>2</v>
      </c>
      <c r="F1223" s="1">
        <f t="shared" si="38"/>
        <v>1000</v>
      </c>
      <c r="G1223" s="1">
        <f t="shared" si="39"/>
        <v>2000</v>
      </c>
    </row>
    <row r="1224" spans="1:7" x14ac:dyDescent="0.25">
      <c r="A1224" s="1">
        <v>2118</v>
      </c>
      <c r="B1224" s="1" t="s">
        <v>370</v>
      </c>
      <c r="C1224" s="2">
        <v>44881</v>
      </c>
      <c r="D1224" s="1" t="s">
        <v>11</v>
      </c>
      <c r="E1224" s="1">
        <v>4</v>
      </c>
      <c r="F1224" s="1">
        <f t="shared" si="38"/>
        <v>1000</v>
      </c>
      <c r="G1224" s="1">
        <f t="shared" si="39"/>
        <v>4000</v>
      </c>
    </row>
    <row r="1225" spans="1:7" x14ac:dyDescent="0.25">
      <c r="A1225" s="1">
        <v>1697</v>
      </c>
      <c r="B1225" s="1" t="s">
        <v>370</v>
      </c>
      <c r="C1225" s="2">
        <v>44692</v>
      </c>
      <c r="D1225" s="1" t="s">
        <v>8</v>
      </c>
      <c r="E1225" s="1">
        <v>2</v>
      </c>
      <c r="F1225" s="1">
        <f t="shared" si="38"/>
        <v>1500</v>
      </c>
      <c r="G1225" s="1">
        <f t="shared" si="39"/>
        <v>3000</v>
      </c>
    </row>
    <row r="1226" spans="1:7" x14ac:dyDescent="0.25">
      <c r="A1226" s="1">
        <v>2603</v>
      </c>
      <c r="B1226" s="1" t="s">
        <v>370</v>
      </c>
      <c r="C1226" s="2">
        <v>44572</v>
      </c>
      <c r="D1226" s="1" t="s">
        <v>542</v>
      </c>
      <c r="E1226" s="1">
        <v>4</v>
      </c>
      <c r="F1226" s="1">
        <f t="shared" si="38"/>
        <v>400</v>
      </c>
      <c r="G1226" s="1">
        <f t="shared" si="39"/>
        <v>1600</v>
      </c>
    </row>
    <row r="1227" spans="1:7" x14ac:dyDescent="0.25">
      <c r="A1227" s="1">
        <v>2478</v>
      </c>
      <c r="B1227" s="1" t="s">
        <v>370</v>
      </c>
      <c r="C1227" s="2">
        <v>44786</v>
      </c>
      <c r="D1227" s="1" t="s">
        <v>11</v>
      </c>
      <c r="E1227" s="1">
        <v>2</v>
      </c>
      <c r="F1227" s="1">
        <f t="shared" si="38"/>
        <v>1000</v>
      </c>
      <c r="G1227" s="1">
        <f t="shared" si="39"/>
        <v>2000</v>
      </c>
    </row>
    <row r="1228" spans="1:7" x14ac:dyDescent="0.25">
      <c r="A1228" s="1">
        <v>1491</v>
      </c>
      <c r="B1228" s="1" t="s">
        <v>370</v>
      </c>
      <c r="C1228" s="2">
        <v>44812</v>
      </c>
      <c r="D1228" s="1" t="s">
        <v>37</v>
      </c>
      <c r="E1228" s="1">
        <v>4</v>
      </c>
      <c r="F1228" s="1">
        <f t="shared" si="38"/>
        <v>600</v>
      </c>
      <c r="G1228" s="1">
        <f t="shared" si="39"/>
        <v>2400</v>
      </c>
    </row>
    <row r="1229" spans="1:7" x14ac:dyDescent="0.25">
      <c r="A1229" s="1">
        <v>2749</v>
      </c>
      <c r="B1229" s="1" t="s">
        <v>370</v>
      </c>
      <c r="C1229" s="2">
        <v>44652</v>
      </c>
      <c r="D1229" s="1" t="s">
        <v>16</v>
      </c>
      <c r="E1229" s="1">
        <v>1</v>
      </c>
      <c r="F1229" s="1">
        <f t="shared" si="38"/>
        <v>150</v>
      </c>
      <c r="G1229" s="1">
        <f t="shared" si="39"/>
        <v>150</v>
      </c>
    </row>
    <row r="1230" spans="1:7" x14ac:dyDescent="0.25">
      <c r="A1230" s="1">
        <v>2794</v>
      </c>
      <c r="B1230" s="1" t="s">
        <v>370</v>
      </c>
      <c r="C1230" s="2">
        <v>44834</v>
      </c>
      <c r="D1230" s="1" t="s">
        <v>16</v>
      </c>
      <c r="E1230" s="1">
        <v>1</v>
      </c>
      <c r="F1230" s="1">
        <f t="shared" si="38"/>
        <v>150</v>
      </c>
      <c r="G1230" s="1">
        <f t="shared" si="39"/>
        <v>150</v>
      </c>
    </row>
    <row r="1231" spans="1:7" x14ac:dyDescent="0.25">
      <c r="A1231" s="1">
        <v>2787</v>
      </c>
      <c r="B1231" s="1" t="s">
        <v>370</v>
      </c>
      <c r="C1231" s="2">
        <v>44895</v>
      </c>
      <c r="D1231" s="1" t="s">
        <v>11</v>
      </c>
      <c r="E1231" s="1">
        <v>5</v>
      </c>
      <c r="F1231" s="1">
        <f t="shared" si="38"/>
        <v>1000</v>
      </c>
      <c r="G1231" s="1">
        <f t="shared" si="39"/>
        <v>5000</v>
      </c>
    </row>
    <row r="1232" spans="1:7" x14ac:dyDescent="0.25">
      <c r="A1232" s="1">
        <v>1854</v>
      </c>
      <c r="B1232" s="1" t="s">
        <v>449</v>
      </c>
      <c r="C1232" s="2">
        <v>44803</v>
      </c>
      <c r="D1232" s="1" t="s">
        <v>11</v>
      </c>
      <c r="E1232" s="1">
        <v>4</v>
      </c>
      <c r="F1232" s="1">
        <f t="shared" si="38"/>
        <v>1000</v>
      </c>
      <c r="G1232" s="1">
        <f t="shared" si="39"/>
        <v>4000</v>
      </c>
    </row>
    <row r="1233" spans="1:7" x14ac:dyDescent="0.25">
      <c r="A1233" s="1">
        <v>1688</v>
      </c>
      <c r="B1233" s="1" t="s">
        <v>449</v>
      </c>
      <c r="C1233" s="2">
        <v>44625</v>
      </c>
      <c r="D1233" s="1" t="s">
        <v>11</v>
      </c>
      <c r="E1233" s="1">
        <v>1</v>
      </c>
      <c r="F1233" s="1">
        <f t="shared" si="38"/>
        <v>1000</v>
      </c>
      <c r="G1233" s="1">
        <f t="shared" si="39"/>
        <v>1000</v>
      </c>
    </row>
    <row r="1234" spans="1:7" x14ac:dyDescent="0.25">
      <c r="A1234" s="1">
        <v>2193</v>
      </c>
      <c r="B1234" s="1" t="s">
        <v>449</v>
      </c>
      <c r="C1234" s="2">
        <v>44608</v>
      </c>
      <c r="D1234" s="1" t="s">
        <v>16</v>
      </c>
      <c r="E1234" s="1">
        <v>5</v>
      </c>
      <c r="F1234" s="1">
        <f t="shared" si="38"/>
        <v>150</v>
      </c>
      <c r="G1234" s="1">
        <f t="shared" si="39"/>
        <v>750</v>
      </c>
    </row>
    <row r="1235" spans="1:7" x14ac:dyDescent="0.25">
      <c r="A1235" s="1">
        <v>3321</v>
      </c>
      <c r="B1235" s="1" t="s">
        <v>449</v>
      </c>
      <c r="C1235" s="2">
        <v>44592</v>
      </c>
      <c r="D1235" s="1" t="s">
        <v>11</v>
      </c>
      <c r="E1235" s="1">
        <v>3</v>
      </c>
      <c r="F1235" s="1">
        <f t="shared" si="38"/>
        <v>1000</v>
      </c>
      <c r="G1235" s="1">
        <f t="shared" si="39"/>
        <v>3000</v>
      </c>
    </row>
    <row r="1236" spans="1:7" x14ac:dyDescent="0.25">
      <c r="A1236" s="1">
        <v>1531</v>
      </c>
      <c r="B1236" s="1" t="s">
        <v>449</v>
      </c>
      <c r="C1236" s="2">
        <v>44904</v>
      </c>
      <c r="D1236" s="1" t="s">
        <v>8</v>
      </c>
      <c r="E1236" s="1">
        <v>3</v>
      </c>
      <c r="F1236" s="1">
        <f t="shared" si="38"/>
        <v>1500</v>
      </c>
      <c r="G1236" s="1">
        <f t="shared" si="39"/>
        <v>4500</v>
      </c>
    </row>
    <row r="1237" spans="1:7" x14ac:dyDescent="0.25">
      <c r="A1237" s="1">
        <v>1903</v>
      </c>
      <c r="B1237" s="1" t="s">
        <v>495</v>
      </c>
      <c r="C1237" s="2">
        <v>44617</v>
      </c>
      <c r="D1237" s="1" t="s">
        <v>8</v>
      </c>
      <c r="E1237" s="1">
        <v>3</v>
      </c>
      <c r="F1237" s="1">
        <f t="shared" si="38"/>
        <v>1500</v>
      </c>
      <c r="G1237" s="1">
        <f t="shared" si="39"/>
        <v>4500</v>
      </c>
    </row>
    <row r="1238" spans="1:7" x14ac:dyDescent="0.25">
      <c r="A1238" s="1">
        <v>3455</v>
      </c>
      <c r="B1238" s="1" t="s">
        <v>495</v>
      </c>
      <c r="C1238" s="2">
        <v>44575</v>
      </c>
      <c r="D1238" s="1" t="s">
        <v>542</v>
      </c>
      <c r="E1238" s="1">
        <v>1</v>
      </c>
      <c r="F1238" s="1">
        <f t="shared" si="38"/>
        <v>400</v>
      </c>
      <c r="G1238" s="1">
        <f t="shared" si="39"/>
        <v>400</v>
      </c>
    </row>
    <row r="1239" spans="1:7" x14ac:dyDescent="0.25">
      <c r="A1239" s="1">
        <v>1537</v>
      </c>
      <c r="B1239" s="1" t="s">
        <v>495</v>
      </c>
      <c r="C1239" s="2">
        <v>44842</v>
      </c>
      <c r="D1239" s="1" t="s">
        <v>37</v>
      </c>
      <c r="E1239" s="1">
        <v>4</v>
      </c>
      <c r="F1239" s="1">
        <f t="shared" si="38"/>
        <v>600</v>
      </c>
      <c r="G1239" s="1">
        <f t="shared" si="39"/>
        <v>2400</v>
      </c>
    </row>
    <row r="1240" spans="1:7" x14ac:dyDescent="0.25">
      <c r="A1240" s="1">
        <v>1784</v>
      </c>
      <c r="B1240" s="1" t="s">
        <v>374</v>
      </c>
      <c r="C1240" s="2">
        <v>44741</v>
      </c>
      <c r="D1240" s="1" t="s">
        <v>8</v>
      </c>
      <c r="E1240" s="1">
        <v>1</v>
      </c>
      <c r="F1240" s="1">
        <f t="shared" si="38"/>
        <v>1500</v>
      </c>
      <c r="G1240" s="1">
        <f t="shared" si="39"/>
        <v>1500</v>
      </c>
    </row>
    <row r="1241" spans="1:7" x14ac:dyDescent="0.25">
      <c r="A1241" s="1">
        <v>2605</v>
      </c>
      <c r="B1241" s="1" t="s">
        <v>374</v>
      </c>
      <c r="C1241" s="2">
        <v>44846</v>
      </c>
      <c r="D1241" s="1" t="s">
        <v>14</v>
      </c>
      <c r="E1241" s="1">
        <v>5</v>
      </c>
      <c r="F1241" s="1">
        <f t="shared" si="38"/>
        <v>500</v>
      </c>
      <c r="G1241" s="1">
        <f t="shared" si="39"/>
        <v>2500</v>
      </c>
    </row>
    <row r="1242" spans="1:7" x14ac:dyDescent="0.25">
      <c r="A1242" s="1">
        <v>2888</v>
      </c>
      <c r="B1242" s="1" t="s">
        <v>374</v>
      </c>
      <c r="C1242" s="2">
        <v>44832</v>
      </c>
      <c r="D1242" s="1" t="s">
        <v>16</v>
      </c>
      <c r="E1242" s="1">
        <v>4</v>
      </c>
      <c r="F1242" s="1">
        <f t="shared" si="38"/>
        <v>150</v>
      </c>
      <c r="G1242" s="1">
        <f t="shared" si="39"/>
        <v>600</v>
      </c>
    </row>
    <row r="1243" spans="1:7" x14ac:dyDescent="0.25">
      <c r="A1243" s="1">
        <v>1929</v>
      </c>
      <c r="B1243" s="1" t="s">
        <v>374</v>
      </c>
      <c r="C1243" s="2">
        <v>44762</v>
      </c>
      <c r="D1243" s="1" t="s">
        <v>542</v>
      </c>
      <c r="E1243" s="1">
        <v>4</v>
      </c>
      <c r="F1243" s="1">
        <f t="shared" si="38"/>
        <v>400</v>
      </c>
      <c r="G1243" s="1">
        <f t="shared" si="39"/>
        <v>1600</v>
      </c>
    </row>
    <row r="1244" spans="1:7" x14ac:dyDescent="0.25">
      <c r="A1244" s="1">
        <v>1826</v>
      </c>
      <c r="B1244" s="1" t="s">
        <v>374</v>
      </c>
      <c r="C1244" s="2">
        <v>44729</v>
      </c>
      <c r="D1244" s="1" t="s">
        <v>8</v>
      </c>
      <c r="E1244" s="1">
        <v>5</v>
      </c>
      <c r="F1244" s="1">
        <f t="shared" si="38"/>
        <v>1500</v>
      </c>
      <c r="G1244" s="1">
        <f t="shared" si="39"/>
        <v>7500</v>
      </c>
    </row>
    <row r="1245" spans="1:7" x14ac:dyDescent="0.25">
      <c r="A1245" s="1">
        <v>2745</v>
      </c>
      <c r="B1245" s="1" t="s">
        <v>374</v>
      </c>
      <c r="C1245" s="2">
        <v>44859</v>
      </c>
      <c r="D1245" s="1" t="s">
        <v>14</v>
      </c>
      <c r="E1245" s="1">
        <v>5</v>
      </c>
      <c r="F1245" s="1">
        <f t="shared" si="38"/>
        <v>500</v>
      </c>
      <c r="G1245" s="1">
        <f t="shared" si="39"/>
        <v>2500</v>
      </c>
    </row>
    <row r="1246" spans="1:7" x14ac:dyDescent="0.25">
      <c r="A1246" s="1">
        <v>2223</v>
      </c>
      <c r="B1246" s="1" t="s">
        <v>374</v>
      </c>
      <c r="C1246" s="2">
        <v>44893</v>
      </c>
      <c r="D1246" s="1" t="s">
        <v>11</v>
      </c>
      <c r="E1246" s="1">
        <v>2</v>
      </c>
      <c r="F1246" s="1">
        <f t="shared" si="38"/>
        <v>1000</v>
      </c>
      <c r="G1246" s="1">
        <f t="shared" si="39"/>
        <v>2000</v>
      </c>
    </row>
    <row r="1247" spans="1:7" x14ac:dyDescent="0.25">
      <c r="A1247" s="1">
        <v>3163</v>
      </c>
      <c r="B1247" s="1" t="s">
        <v>344</v>
      </c>
      <c r="C1247" s="2">
        <v>44624</v>
      </c>
      <c r="D1247" s="1" t="s">
        <v>8</v>
      </c>
      <c r="E1247" s="1">
        <v>2</v>
      </c>
      <c r="F1247" s="1">
        <f t="shared" si="38"/>
        <v>1500</v>
      </c>
      <c r="G1247" s="1">
        <f t="shared" si="39"/>
        <v>3000</v>
      </c>
    </row>
    <row r="1248" spans="1:7" x14ac:dyDescent="0.25">
      <c r="A1248" s="1">
        <v>1904</v>
      </c>
      <c r="B1248" s="1" t="s">
        <v>344</v>
      </c>
      <c r="C1248" s="2">
        <v>44841</v>
      </c>
      <c r="D1248" s="1" t="s">
        <v>37</v>
      </c>
      <c r="E1248" s="1">
        <v>1</v>
      </c>
      <c r="F1248" s="1">
        <f t="shared" si="38"/>
        <v>600</v>
      </c>
      <c r="G1248" s="1">
        <f t="shared" si="39"/>
        <v>600</v>
      </c>
    </row>
    <row r="1249" spans="1:7" x14ac:dyDescent="0.25">
      <c r="A1249" s="1">
        <v>2911</v>
      </c>
      <c r="B1249" s="1" t="s">
        <v>50</v>
      </c>
      <c r="C1249" s="2">
        <v>44630</v>
      </c>
      <c r="D1249" s="1" t="s">
        <v>37</v>
      </c>
      <c r="E1249" s="1">
        <v>5</v>
      </c>
      <c r="F1249" s="1">
        <f t="shared" si="38"/>
        <v>600</v>
      </c>
      <c r="G1249" s="1">
        <f t="shared" si="39"/>
        <v>3000</v>
      </c>
    </row>
    <row r="1250" spans="1:7" x14ac:dyDescent="0.25">
      <c r="A1250" s="1">
        <v>3114</v>
      </c>
      <c r="B1250" s="1" t="s">
        <v>50</v>
      </c>
      <c r="C1250" s="2">
        <v>44616</v>
      </c>
      <c r="D1250" s="1" t="s">
        <v>37</v>
      </c>
      <c r="E1250" s="1">
        <v>4</v>
      </c>
      <c r="F1250" s="1">
        <f t="shared" si="38"/>
        <v>600</v>
      </c>
      <c r="G1250" s="1">
        <f t="shared" si="39"/>
        <v>2400</v>
      </c>
    </row>
    <row r="1251" spans="1:7" x14ac:dyDescent="0.25">
      <c r="A1251" s="1">
        <v>2197</v>
      </c>
      <c r="B1251" s="1" t="s">
        <v>50</v>
      </c>
      <c r="C1251" s="2">
        <v>44850</v>
      </c>
      <c r="D1251" s="1" t="s">
        <v>16</v>
      </c>
      <c r="E1251" s="1">
        <v>1</v>
      </c>
      <c r="F1251" s="1">
        <f t="shared" si="38"/>
        <v>150</v>
      </c>
      <c r="G1251" s="1">
        <f t="shared" si="39"/>
        <v>150</v>
      </c>
    </row>
    <row r="1252" spans="1:7" x14ac:dyDescent="0.25">
      <c r="A1252" s="1">
        <v>3462</v>
      </c>
      <c r="B1252" s="1" t="s">
        <v>50</v>
      </c>
      <c r="C1252" s="2">
        <v>44831</v>
      </c>
      <c r="D1252" s="1" t="s">
        <v>8</v>
      </c>
      <c r="E1252" s="1">
        <v>2</v>
      </c>
      <c r="F1252" s="1">
        <f t="shared" si="38"/>
        <v>1500</v>
      </c>
      <c r="G1252" s="1">
        <f t="shared" si="39"/>
        <v>3000</v>
      </c>
    </row>
    <row r="1253" spans="1:7" x14ac:dyDescent="0.25">
      <c r="A1253" s="1">
        <v>2144</v>
      </c>
      <c r="B1253" s="1" t="s">
        <v>486</v>
      </c>
      <c r="C1253" s="2">
        <v>44775</v>
      </c>
      <c r="D1253" s="1" t="s">
        <v>14</v>
      </c>
      <c r="E1253" s="1">
        <v>1</v>
      </c>
      <c r="F1253" s="1">
        <f t="shared" si="38"/>
        <v>500</v>
      </c>
      <c r="G1253" s="1">
        <f t="shared" si="39"/>
        <v>500</v>
      </c>
    </row>
    <row r="1254" spans="1:7" x14ac:dyDescent="0.25">
      <c r="A1254" s="1">
        <v>1670</v>
      </c>
      <c r="B1254" s="1" t="s">
        <v>486</v>
      </c>
      <c r="C1254" s="2">
        <v>44860</v>
      </c>
      <c r="D1254" s="1" t="s">
        <v>542</v>
      </c>
      <c r="E1254" s="1">
        <v>4</v>
      </c>
      <c r="F1254" s="1">
        <f t="shared" si="38"/>
        <v>400</v>
      </c>
      <c r="G1254" s="1">
        <f t="shared" si="39"/>
        <v>1600</v>
      </c>
    </row>
    <row r="1255" spans="1:7" x14ac:dyDescent="0.25">
      <c r="A1255" s="1">
        <v>1338</v>
      </c>
      <c r="B1255" s="1" t="s">
        <v>486</v>
      </c>
      <c r="C1255" s="2">
        <v>44674</v>
      </c>
      <c r="D1255" s="1" t="s">
        <v>16</v>
      </c>
      <c r="E1255" s="1">
        <v>1</v>
      </c>
      <c r="F1255" s="1">
        <f t="shared" si="38"/>
        <v>150</v>
      </c>
      <c r="G1255" s="1">
        <f t="shared" si="39"/>
        <v>150</v>
      </c>
    </row>
    <row r="1256" spans="1:7" x14ac:dyDescent="0.25">
      <c r="A1256" s="1">
        <v>1654</v>
      </c>
      <c r="B1256" s="1" t="s">
        <v>486</v>
      </c>
      <c r="C1256" s="2">
        <v>44683</v>
      </c>
      <c r="D1256" s="1" t="s">
        <v>37</v>
      </c>
      <c r="E1256" s="1">
        <v>3</v>
      </c>
      <c r="F1256" s="1">
        <f t="shared" si="38"/>
        <v>600</v>
      </c>
      <c r="G1256" s="1">
        <f t="shared" si="39"/>
        <v>1800</v>
      </c>
    </row>
    <row r="1257" spans="1:7" x14ac:dyDescent="0.25">
      <c r="A1257" s="1">
        <v>1819</v>
      </c>
      <c r="B1257" s="1" t="s">
        <v>486</v>
      </c>
      <c r="C1257" s="2">
        <v>44690</v>
      </c>
      <c r="D1257" s="1" t="s">
        <v>542</v>
      </c>
      <c r="E1257" s="1">
        <v>2</v>
      </c>
      <c r="F1257" s="1">
        <f t="shared" si="38"/>
        <v>400</v>
      </c>
      <c r="G1257" s="1">
        <f t="shared" si="39"/>
        <v>800</v>
      </c>
    </row>
    <row r="1258" spans="1:7" x14ac:dyDescent="0.25">
      <c r="A1258" s="1">
        <v>3392</v>
      </c>
      <c r="B1258" s="1" t="s">
        <v>486</v>
      </c>
      <c r="C1258" s="2">
        <v>44652</v>
      </c>
      <c r="D1258" s="1" t="s">
        <v>16</v>
      </c>
      <c r="E1258" s="1">
        <v>4</v>
      </c>
      <c r="F1258" s="1">
        <f t="shared" si="38"/>
        <v>150</v>
      </c>
      <c r="G1258" s="1">
        <f t="shared" si="39"/>
        <v>600</v>
      </c>
    </row>
    <row r="1259" spans="1:7" x14ac:dyDescent="0.25">
      <c r="A1259" s="1">
        <v>2041</v>
      </c>
      <c r="B1259" s="1" t="s">
        <v>486</v>
      </c>
      <c r="C1259" s="2">
        <v>44597</v>
      </c>
      <c r="D1259" s="1" t="s">
        <v>8</v>
      </c>
      <c r="E1259" s="1">
        <v>2</v>
      </c>
      <c r="F1259" s="1">
        <f t="shared" si="38"/>
        <v>1500</v>
      </c>
      <c r="G1259" s="1">
        <f t="shared" si="39"/>
        <v>3000</v>
      </c>
    </row>
    <row r="1260" spans="1:7" x14ac:dyDescent="0.25">
      <c r="A1260" s="1">
        <v>3481</v>
      </c>
      <c r="B1260" s="1" t="s">
        <v>486</v>
      </c>
      <c r="C1260" s="2">
        <v>44575</v>
      </c>
      <c r="D1260" s="1" t="s">
        <v>8</v>
      </c>
      <c r="E1260" s="1">
        <v>2</v>
      </c>
      <c r="F1260" s="1">
        <f t="shared" si="38"/>
        <v>1500</v>
      </c>
      <c r="G1260" s="1">
        <f t="shared" si="39"/>
        <v>3000</v>
      </c>
    </row>
    <row r="1261" spans="1:7" x14ac:dyDescent="0.25">
      <c r="A1261" s="1">
        <v>2796</v>
      </c>
      <c r="B1261" s="1" t="s">
        <v>317</v>
      </c>
      <c r="C1261" s="2">
        <v>44600</v>
      </c>
      <c r="D1261" s="1" t="s">
        <v>542</v>
      </c>
      <c r="E1261" s="1">
        <v>4</v>
      </c>
      <c r="F1261" s="1">
        <f t="shared" si="38"/>
        <v>400</v>
      </c>
      <c r="G1261" s="1">
        <f t="shared" si="39"/>
        <v>1600</v>
      </c>
    </row>
    <row r="1262" spans="1:7" x14ac:dyDescent="0.25">
      <c r="A1262" s="1">
        <v>2015</v>
      </c>
      <c r="B1262" s="1" t="s">
        <v>317</v>
      </c>
      <c r="C1262" s="2">
        <v>44655</v>
      </c>
      <c r="D1262" s="1" t="s">
        <v>37</v>
      </c>
      <c r="E1262" s="1">
        <v>2</v>
      </c>
      <c r="F1262" s="1">
        <f t="shared" si="38"/>
        <v>600</v>
      </c>
      <c r="G1262" s="1">
        <f t="shared" si="39"/>
        <v>1200</v>
      </c>
    </row>
    <row r="1263" spans="1:7" x14ac:dyDescent="0.25">
      <c r="A1263" s="1">
        <v>2194</v>
      </c>
      <c r="B1263" s="1" t="s">
        <v>317</v>
      </c>
      <c r="C1263" s="2">
        <v>44908</v>
      </c>
      <c r="D1263" s="1" t="s">
        <v>14</v>
      </c>
      <c r="E1263" s="1">
        <v>5</v>
      </c>
      <c r="F1263" s="1">
        <f t="shared" si="38"/>
        <v>500</v>
      </c>
      <c r="G1263" s="1">
        <f t="shared" si="39"/>
        <v>2500</v>
      </c>
    </row>
    <row r="1264" spans="1:7" x14ac:dyDescent="0.25">
      <c r="A1264" s="1">
        <v>2233</v>
      </c>
      <c r="B1264" s="1" t="s">
        <v>317</v>
      </c>
      <c r="C1264" s="2">
        <v>44891</v>
      </c>
      <c r="D1264" s="1" t="s">
        <v>11</v>
      </c>
      <c r="E1264" s="1">
        <v>2</v>
      </c>
      <c r="F1264" s="1">
        <f t="shared" si="38"/>
        <v>1000</v>
      </c>
      <c r="G1264" s="1">
        <f t="shared" si="39"/>
        <v>2000</v>
      </c>
    </row>
    <row r="1265" spans="1:7" x14ac:dyDescent="0.25">
      <c r="A1265" s="1">
        <v>1254</v>
      </c>
      <c r="B1265" s="1" t="s">
        <v>317</v>
      </c>
      <c r="C1265" s="2">
        <v>44888</v>
      </c>
      <c r="D1265" s="1" t="s">
        <v>8</v>
      </c>
      <c r="E1265" s="1">
        <v>5</v>
      </c>
      <c r="F1265" s="1">
        <f t="shared" si="38"/>
        <v>1500</v>
      </c>
      <c r="G1265" s="1">
        <f t="shared" si="39"/>
        <v>7500</v>
      </c>
    </row>
    <row r="1266" spans="1:7" x14ac:dyDescent="0.25">
      <c r="A1266" s="1">
        <v>1146</v>
      </c>
      <c r="B1266" s="1" t="s">
        <v>317</v>
      </c>
      <c r="C1266" s="2">
        <v>44699</v>
      </c>
      <c r="D1266" s="1" t="s">
        <v>37</v>
      </c>
      <c r="E1266" s="1">
        <v>2</v>
      </c>
      <c r="F1266" s="1">
        <f t="shared" si="38"/>
        <v>600</v>
      </c>
      <c r="G1266" s="1">
        <f t="shared" si="39"/>
        <v>1200</v>
      </c>
    </row>
    <row r="1267" spans="1:7" x14ac:dyDescent="0.25">
      <c r="A1267" s="1">
        <v>1395</v>
      </c>
      <c r="B1267" s="1" t="s">
        <v>317</v>
      </c>
      <c r="C1267" s="2">
        <v>44814</v>
      </c>
      <c r="D1267" s="1" t="s">
        <v>14</v>
      </c>
      <c r="E1267" s="1">
        <v>1</v>
      </c>
      <c r="F1267" s="1">
        <f t="shared" si="38"/>
        <v>500</v>
      </c>
      <c r="G1267" s="1">
        <f t="shared" si="39"/>
        <v>500</v>
      </c>
    </row>
    <row r="1268" spans="1:7" x14ac:dyDescent="0.25">
      <c r="A1268" s="1">
        <v>1278</v>
      </c>
      <c r="B1268" s="1" t="s">
        <v>306</v>
      </c>
      <c r="C1268" s="2">
        <v>44859</v>
      </c>
      <c r="D1268" s="1" t="s">
        <v>542</v>
      </c>
      <c r="E1268" s="1">
        <v>1</v>
      </c>
      <c r="F1268" s="1">
        <f t="shared" si="38"/>
        <v>400</v>
      </c>
      <c r="G1268" s="1">
        <f t="shared" si="39"/>
        <v>400</v>
      </c>
    </row>
    <row r="1269" spans="1:7" x14ac:dyDescent="0.25">
      <c r="A1269" s="1">
        <v>3491</v>
      </c>
      <c r="B1269" s="1" t="s">
        <v>306</v>
      </c>
      <c r="C1269" s="2">
        <v>44863</v>
      </c>
      <c r="D1269" s="1" t="s">
        <v>542</v>
      </c>
      <c r="E1269" s="1">
        <v>5</v>
      </c>
      <c r="F1269" s="1">
        <f t="shared" si="38"/>
        <v>400</v>
      </c>
      <c r="G1269" s="1">
        <f t="shared" si="39"/>
        <v>2000</v>
      </c>
    </row>
    <row r="1270" spans="1:7" x14ac:dyDescent="0.25">
      <c r="A1270" s="1">
        <v>2614</v>
      </c>
      <c r="B1270" s="1" t="s">
        <v>306</v>
      </c>
      <c r="C1270" s="2">
        <v>44696</v>
      </c>
      <c r="D1270" s="1" t="s">
        <v>8</v>
      </c>
      <c r="E1270" s="1">
        <v>5</v>
      </c>
      <c r="F1270" s="1">
        <f t="shared" si="38"/>
        <v>1500</v>
      </c>
      <c r="G1270" s="1">
        <f t="shared" si="39"/>
        <v>7500</v>
      </c>
    </row>
    <row r="1271" spans="1:7" x14ac:dyDescent="0.25">
      <c r="A1271" s="1">
        <v>1778</v>
      </c>
      <c r="B1271" s="1" t="s">
        <v>306</v>
      </c>
      <c r="C1271" s="2">
        <v>44779</v>
      </c>
      <c r="D1271" s="1" t="s">
        <v>11</v>
      </c>
      <c r="E1271" s="1">
        <v>3</v>
      </c>
      <c r="F1271" s="1">
        <f t="shared" si="38"/>
        <v>1000</v>
      </c>
      <c r="G1271" s="1">
        <f t="shared" si="39"/>
        <v>3000</v>
      </c>
    </row>
    <row r="1272" spans="1:7" x14ac:dyDescent="0.25">
      <c r="A1272" s="1">
        <v>2611</v>
      </c>
      <c r="B1272" s="1" t="s">
        <v>306</v>
      </c>
      <c r="C1272" s="2">
        <v>44709</v>
      </c>
      <c r="D1272" s="1" t="s">
        <v>11</v>
      </c>
      <c r="E1272" s="1">
        <v>1</v>
      </c>
      <c r="F1272" s="1">
        <f t="shared" si="38"/>
        <v>1000</v>
      </c>
      <c r="G1272" s="1">
        <f t="shared" si="39"/>
        <v>1000</v>
      </c>
    </row>
    <row r="1273" spans="1:7" x14ac:dyDescent="0.25">
      <c r="A1273" s="1">
        <v>2872</v>
      </c>
      <c r="B1273" s="1" t="s">
        <v>306</v>
      </c>
      <c r="C1273" s="2">
        <v>44901</v>
      </c>
      <c r="D1273" s="1" t="s">
        <v>14</v>
      </c>
      <c r="E1273" s="1">
        <v>5</v>
      </c>
      <c r="F1273" s="1">
        <f t="shared" si="38"/>
        <v>500</v>
      </c>
      <c r="G1273" s="1">
        <f t="shared" si="39"/>
        <v>2500</v>
      </c>
    </row>
    <row r="1274" spans="1:7" x14ac:dyDescent="0.25">
      <c r="A1274" s="1">
        <v>2074</v>
      </c>
      <c r="B1274" s="1" t="s">
        <v>306</v>
      </c>
      <c r="C1274" s="2">
        <v>44815</v>
      </c>
      <c r="D1274" s="1" t="s">
        <v>11</v>
      </c>
      <c r="E1274" s="1">
        <v>2</v>
      </c>
      <c r="F1274" s="1">
        <f t="shared" si="38"/>
        <v>1000</v>
      </c>
      <c r="G1274" s="1">
        <f t="shared" si="39"/>
        <v>2000</v>
      </c>
    </row>
    <row r="1275" spans="1:7" x14ac:dyDescent="0.25">
      <c r="A1275" s="1">
        <v>2517</v>
      </c>
      <c r="B1275" s="1" t="s">
        <v>306</v>
      </c>
      <c r="C1275" s="2">
        <v>44597</v>
      </c>
      <c r="D1275" s="1" t="s">
        <v>14</v>
      </c>
      <c r="E1275" s="1">
        <v>1</v>
      </c>
      <c r="F1275" s="1">
        <f t="shared" si="38"/>
        <v>500</v>
      </c>
      <c r="G1275" s="1">
        <f t="shared" si="39"/>
        <v>500</v>
      </c>
    </row>
    <row r="1276" spans="1:7" x14ac:dyDescent="0.25">
      <c r="A1276" s="1">
        <v>1928</v>
      </c>
      <c r="B1276" s="1" t="s">
        <v>306</v>
      </c>
      <c r="C1276" s="2">
        <v>44733</v>
      </c>
      <c r="D1276" s="1" t="s">
        <v>11</v>
      </c>
      <c r="E1276" s="1">
        <v>2</v>
      </c>
      <c r="F1276" s="1">
        <f t="shared" si="38"/>
        <v>1000</v>
      </c>
      <c r="G1276" s="1">
        <f t="shared" si="39"/>
        <v>2000</v>
      </c>
    </row>
    <row r="1277" spans="1:7" x14ac:dyDescent="0.25">
      <c r="A1277" s="1">
        <v>1602</v>
      </c>
      <c r="B1277" s="1" t="s">
        <v>354</v>
      </c>
      <c r="C1277" s="2">
        <v>44654</v>
      </c>
      <c r="D1277" s="1" t="s">
        <v>8</v>
      </c>
      <c r="E1277" s="1">
        <v>3</v>
      </c>
      <c r="F1277" s="1">
        <f t="shared" si="38"/>
        <v>1500</v>
      </c>
      <c r="G1277" s="1">
        <f t="shared" si="39"/>
        <v>4500</v>
      </c>
    </row>
    <row r="1278" spans="1:7" x14ac:dyDescent="0.25">
      <c r="A1278" s="1">
        <v>1667</v>
      </c>
      <c r="B1278" s="1" t="s">
        <v>354</v>
      </c>
      <c r="C1278" s="2">
        <v>44699</v>
      </c>
      <c r="D1278" s="1" t="s">
        <v>14</v>
      </c>
      <c r="E1278" s="1">
        <v>5</v>
      </c>
      <c r="F1278" s="1">
        <f t="shared" si="38"/>
        <v>500</v>
      </c>
      <c r="G1278" s="1">
        <f t="shared" si="39"/>
        <v>2500</v>
      </c>
    </row>
    <row r="1279" spans="1:7" x14ac:dyDescent="0.25">
      <c r="A1279" s="1">
        <v>1567</v>
      </c>
      <c r="B1279" s="1" t="s">
        <v>354</v>
      </c>
      <c r="C1279" s="2">
        <v>44717</v>
      </c>
      <c r="D1279" s="1" t="s">
        <v>37</v>
      </c>
      <c r="E1279" s="1">
        <v>2</v>
      </c>
      <c r="F1279" s="1">
        <f t="shared" si="38"/>
        <v>600</v>
      </c>
      <c r="G1279" s="1">
        <f t="shared" si="39"/>
        <v>1200</v>
      </c>
    </row>
    <row r="1280" spans="1:7" x14ac:dyDescent="0.25">
      <c r="A1280" s="1">
        <v>2593</v>
      </c>
      <c r="B1280" s="1" t="s">
        <v>354</v>
      </c>
      <c r="C1280" s="2">
        <v>44914</v>
      </c>
      <c r="D1280" s="1" t="s">
        <v>16</v>
      </c>
      <c r="E1280" s="1">
        <v>1</v>
      </c>
      <c r="F1280" s="1">
        <f t="shared" si="38"/>
        <v>150</v>
      </c>
      <c r="G1280" s="1">
        <f t="shared" si="39"/>
        <v>150</v>
      </c>
    </row>
    <row r="1281" spans="1:7" x14ac:dyDescent="0.25">
      <c r="A1281" s="1">
        <v>1553</v>
      </c>
      <c r="B1281" s="1" t="s">
        <v>354</v>
      </c>
      <c r="C1281" s="2">
        <v>44601</v>
      </c>
      <c r="D1281" s="1" t="s">
        <v>542</v>
      </c>
      <c r="E1281" s="1">
        <v>5</v>
      </c>
      <c r="F1281" s="1">
        <f t="shared" si="38"/>
        <v>400</v>
      </c>
      <c r="G1281" s="1">
        <f t="shared" si="39"/>
        <v>2000</v>
      </c>
    </row>
    <row r="1282" spans="1:7" x14ac:dyDescent="0.25">
      <c r="A1282" s="1">
        <v>3077</v>
      </c>
      <c r="B1282" s="1" t="s">
        <v>354</v>
      </c>
      <c r="C1282" s="2">
        <v>44608</v>
      </c>
      <c r="D1282" s="1" t="s">
        <v>37</v>
      </c>
      <c r="E1282" s="1">
        <v>1</v>
      </c>
      <c r="F1282" s="1">
        <f t="shared" ref="F1282:F1345" si="40">IF(D1282="Computer", 1500, IF(D1282="Mobile", 600,  IF(D1282= "Camera", 500, IF(D1282 = "Headphones", 150, IF(D1282 = "Laptop", 1000, 400)))))</f>
        <v>600</v>
      </c>
      <c r="G1282" s="1">
        <f t="shared" ref="G1282:G1345" si="41">F1282*E1282</f>
        <v>600</v>
      </c>
    </row>
    <row r="1283" spans="1:7" x14ac:dyDescent="0.25">
      <c r="A1283" s="1">
        <v>1566</v>
      </c>
      <c r="B1283" s="1" t="s">
        <v>354</v>
      </c>
      <c r="C1283" s="2">
        <v>44659</v>
      </c>
      <c r="D1283" s="1" t="s">
        <v>37</v>
      </c>
      <c r="E1283" s="1">
        <v>5</v>
      </c>
      <c r="F1283" s="1">
        <f t="shared" si="40"/>
        <v>600</v>
      </c>
      <c r="G1283" s="1">
        <f t="shared" si="41"/>
        <v>3000</v>
      </c>
    </row>
    <row r="1284" spans="1:7" x14ac:dyDescent="0.25">
      <c r="A1284" s="1">
        <v>2278</v>
      </c>
      <c r="B1284" s="1" t="s">
        <v>248</v>
      </c>
      <c r="C1284" s="2">
        <v>44925</v>
      </c>
      <c r="D1284" s="1" t="s">
        <v>37</v>
      </c>
      <c r="E1284" s="1">
        <v>2</v>
      </c>
      <c r="F1284" s="1">
        <f t="shared" si="40"/>
        <v>600</v>
      </c>
      <c r="G1284" s="1">
        <f t="shared" si="41"/>
        <v>1200</v>
      </c>
    </row>
    <row r="1285" spans="1:7" x14ac:dyDescent="0.25">
      <c r="A1285" s="1">
        <v>3460</v>
      </c>
      <c r="B1285" s="1" t="s">
        <v>248</v>
      </c>
      <c r="C1285" s="2">
        <v>44847</v>
      </c>
      <c r="D1285" s="1" t="s">
        <v>542</v>
      </c>
      <c r="E1285" s="1">
        <v>1</v>
      </c>
      <c r="F1285" s="1">
        <f t="shared" si="40"/>
        <v>400</v>
      </c>
      <c r="G1285" s="1">
        <f t="shared" si="41"/>
        <v>400</v>
      </c>
    </row>
    <row r="1286" spans="1:7" x14ac:dyDescent="0.25">
      <c r="A1286" s="1">
        <v>3133</v>
      </c>
      <c r="B1286" s="1" t="s">
        <v>248</v>
      </c>
      <c r="C1286" s="2">
        <v>44578</v>
      </c>
      <c r="D1286" s="1" t="s">
        <v>8</v>
      </c>
      <c r="E1286" s="1">
        <v>2</v>
      </c>
      <c r="F1286" s="1">
        <f t="shared" si="40"/>
        <v>1500</v>
      </c>
      <c r="G1286" s="1">
        <f t="shared" si="41"/>
        <v>3000</v>
      </c>
    </row>
    <row r="1287" spans="1:7" x14ac:dyDescent="0.25">
      <c r="A1287" s="1">
        <v>1620</v>
      </c>
      <c r="B1287" s="1" t="s">
        <v>452</v>
      </c>
      <c r="C1287" s="2">
        <v>44636</v>
      </c>
      <c r="D1287" s="1" t="s">
        <v>37</v>
      </c>
      <c r="E1287" s="1">
        <v>5</v>
      </c>
      <c r="F1287" s="1">
        <f t="shared" si="40"/>
        <v>600</v>
      </c>
      <c r="G1287" s="1">
        <f t="shared" si="41"/>
        <v>3000</v>
      </c>
    </row>
    <row r="1288" spans="1:7" x14ac:dyDescent="0.25">
      <c r="A1288" s="1">
        <v>1163</v>
      </c>
      <c r="B1288" s="1" t="s">
        <v>452</v>
      </c>
      <c r="C1288" s="2">
        <v>44657</v>
      </c>
      <c r="D1288" s="1" t="s">
        <v>37</v>
      </c>
      <c r="E1288" s="1">
        <v>4</v>
      </c>
      <c r="F1288" s="1">
        <f t="shared" si="40"/>
        <v>600</v>
      </c>
      <c r="G1288" s="1">
        <f t="shared" si="41"/>
        <v>2400</v>
      </c>
    </row>
    <row r="1289" spans="1:7" x14ac:dyDescent="0.25">
      <c r="A1289" s="1">
        <v>2545</v>
      </c>
      <c r="B1289" s="1" t="s">
        <v>452</v>
      </c>
      <c r="C1289" s="2">
        <v>44757</v>
      </c>
      <c r="D1289" s="1" t="s">
        <v>37</v>
      </c>
      <c r="E1289" s="1">
        <v>2</v>
      </c>
      <c r="F1289" s="1">
        <f t="shared" si="40"/>
        <v>600</v>
      </c>
      <c r="G1289" s="1">
        <f t="shared" si="41"/>
        <v>1200</v>
      </c>
    </row>
    <row r="1290" spans="1:7" x14ac:dyDescent="0.25">
      <c r="A1290" s="1">
        <v>3141</v>
      </c>
      <c r="B1290" s="1" t="s">
        <v>452</v>
      </c>
      <c r="C1290" s="2">
        <v>44899</v>
      </c>
      <c r="D1290" s="1" t="s">
        <v>11</v>
      </c>
      <c r="E1290" s="1">
        <v>2</v>
      </c>
      <c r="F1290" s="1">
        <f t="shared" si="40"/>
        <v>1000</v>
      </c>
      <c r="G1290" s="1">
        <f t="shared" si="41"/>
        <v>2000</v>
      </c>
    </row>
    <row r="1291" spans="1:7" x14ac:dyDescent="0.25">
      <c r="A1291" s="1">
        <v>2326</v>
      </c>
      <c r="B1291" s="1" t="s">
        <v>481</v>
      </c>
      <c r="C1291" s="2">
        <v>44675</v>
      </c>
      <c r="D1291" s="1" t="s">
        <v>11</v>
      </c>
      <c r="E1291" s="1">
        <v>3</v>
      </c>
      <c r="F1291" s="1">
        <f t="shared" si="40"/>
        <v>1000</v>
      </c>
      <c r="G1291" s="1">
        <f t="shared" si="41"/>
        <v>3000</v>
      </c>
    </row>
    <row r="1292" spans="1:7" x14ac:dyDescent="0.25">
      <c r="A1292" s="1">
        <v>2801</v>
      </c>
      <c r="B1292" s="1" t="s">
        <v>481</v>
      </c>
      <c r="C1292" s="2">
        <v>44853</v>
      </c>
      <c r="D1292" s="1" t="s">
        <v>542</v>
      </c>
      <c r="E1292" s="1">
        <v>2</v>
      </c>
      <c r="F1292" s="1">
        <f t="shared" si="40"/>
        <v>400</v>
      </c>
      <c r="G1292" s="1">
        <f t="shared" si="41"/>
        <v>800</v>
      </c>
    </row>
    <row r="1293" spans="1:7" x14ac:dyDescent="0.25">
      <c r="A1293" s="1">
        <v>2348</v>
      </c>
      <c r="B1293" s="1" t="s">
        <v>481</v>
      </c>
      <c r="C1293" s="2">
        <v>44592</v>
      </c>
      <c r="D1293" s="1" t="s">
        <v>14</v>
      </c>
      <c r="E1293" s="1">
        <v>2</v>
      </c>
      <c r="F1293" s="1">
        <f t="shared" si="40"/>
        <v>500</v>
      </c>
      <c r="G1293" s="1">
        <f t="shared" si="41"/>
        <v>1000</v>
      </c>
    </row>
    <row r="1294" spans="1:7" x14ac:dyDescent="0.25">
      <c r="A1294" s="1">
        <v>1181</v>
      </c>
      <c r="B1294" s="1" t="s">
        <v>481</v>
      </c>
      <c r="C1294" s="2">
        <v>44563</v>
      </c>
      <c r="D1294" s="1" t="s">
        <v>16</v>
      </c>
      <c r="E1294" s="1">
        <v>2</v>
      </c>
      <c r="F1294" s="1">
        <f t="shared" si="40"/>
        <v>150</v>
      </c>
      <c r="G1294" s="1">
        <f t="shared" si="41"/>
        <v>300</v>
      </c>
    </row>
    <row r="1295" spans="1:7" x14ac:dyDescent="0.25">
      <c r="A1295" s="1">
        <v>3364</v>
      </c>
      <c r="B1295" s="1" t="s">
        <v>256</v>
      </c>
      <c r="C1295" s="2">
        <v>44731</v>
      </c>
      <c r="D1295" s="1" t="s">
        <v>8</v>
      </c>
      <c r="E1295" s="1">
        <v>5</v>
      </c>
      <c r="F1295" s="1">
        <f t="shared" si="40"/>
        <v>1500</v>
      </c>
      <c r="G1295" s="1">
        <f t="shared" si="41"/>
        <v>7500</v>
      </c>
    </row>
    <row r="1296" spans="1:7" x14ac:dyDescent="0.25">
      <c r="A1296" s="1">
        <v>2596</v>
      </c>
      <c r="B1296" s="1" t="s">
        <v>256</v>
      </c>
      <c r="C1296" s="2">
        <v>44707</v>
      </c>
      <c r="D1296" s="1" t="s">
        <v>14</v>
      </c>
      <c r="E1296" s="1">
        <v>3</v>
      </c>
      <c r="F1296" s="1">
        <f t="shared" si="40"/>
        <v>500</v>
      </c>
      <c r="G1296" s="1">
        <f t="shared" si="41"/>
        <v>1500</v>
      </c>
    </row>
    <row r="1297" spans="1:7" x14ac:dyDescent="0.25">
      <c r="A1297" s="1">
        <v>2980</v>
      </c>
      <c r="B1297" s="1" t="s">
        <v>276</v>
      </c>
      <c r="C1297" s="2">
        <v>44740</v>
      </c>
      <c r="D1297" s="1" t="s">
        <v>11</v>
      </c>
      <c r="E1297" s="1">
        <v>5</v>
      </c>
      <c r="F1297" s="1">
        <f t="shared" si="40"/>
        <v>1000</v>
      </c>
      <c r="G1297" s="1">
        <f t="shared" si="41"/>
        <v>5000</v>
      </c>
    </row>
    <row r="1298" spans="1:7" x14ac:dyDescent="0.25">
      <c r="A1298" s="1">
        <v>2488</v>
      </c>
      <c r="B1298" s="1" t="s">
        <v>276</v>
      </c>
      <c r="C1298" s="2">
        <v>44582</v>
      </c>
      <c r="D1298" s="1" t="s">
        <v>11</v>
      </c>
      <c r="E1298" s="1">
        <v>2</v>
      </c>
      <c r="F1298" s="1">
        <f t="shared" si="40"/>
        <v>1000</v>
      </c>
      <c r="G1298" s="1">
        <f t="shared" si="41"/>
        <v>2000</v>
      </c>
    </row>
    <row r="1299" spans="1:7" x14ac:dyDescent="0.25">
      <c r="A1299" s="1">
        <v>1841</v>
      </c>
      <c r="B1299" s="1" t="s">
        <v>276</v>
      </c>
      <c r="C1299" s="2">
        <v>44904</v>
      </c>
      <c r="D1299" s="1" t="s">
        <v>16</v>
      </c>
      <c r="E1299" s="1">
        <v>3</v>
      </c>
      <c r="F1299" s="1">
        <f t="shared" si="40"/>
        <v>150</v>
      </c>
      <c r="G1299" s="1">
        <f t="shared" si="41"/>
        <v>450</v>
      </c>
    </row>
    <row r="1300" spans="1:7" x14ac:dyDescent="0.25">
      <c r="A1300" s="1">
        <v>1583</v>
      </c>
      <c r="B1300" s="1" t="s">
        <v>299</v>
      </c>
      <c r="C1300" s="2">
        <v>44831</v>
      </c>
      <c r="D1300" s="1" t="s">
        <v>11</v>
      </c>
      <c r="E1300" s="1">
        <v>4</v>
      </c>
      <c r="F1300" s="1">
        <f t="shared" si="40"/>
        <v>1000</v>
      </c>
      <c r="G1300" s="1">
        <f t="shared" si="41"/>
        <v>4000</v>
      </c>
    </row>
    <row r="1301" spans="1:7" x14ac:dyDescent="0.25">
      <c r="A1301" s="1">
        <v>3268</v>
      </c>
      <c r="B1301" s="1" t="s">
        <v>299</v>
      </c>
      <c r="C1301" s="2">
        <v>44746</v>
      </c>
      <c r="D1301" s="1" t="s">
        <v>542</v>
      </c>
      <c r="E1301" s="1">
        <v>2</v>
      </c>
      <c r="F1301" s="1">
        <f t="shared" si="40"/>
        <v>400</v>
      </c>
      <c r="G1301" s="1">
        <f t="shared" si="41"/>
        <v>800</v>
      </c>
    </row>
    <row r="1302" spans="1:7" x14ac:dyDescent="0.25">
      <c r="A1302" s="1">
        <v>1003</v>
      </c>
      <c r="B1302" s="1" t="s">
        <v>299</v>
      </c>
      <c r="C1302" s="2">
        <v>44732</v>
      </c>
      <c r="D1302" s="1" t="s">
        <v>8</v>
      </c>
      <c r="E1302" s="1">
        <v>2</v>
      </c>
      <c r="F1302" s="1">
        <f t="shared" si="40"/>
        <v>1500</v>
      </c>
      <c r="G1302" s="1">
        <f t="shared" si="41"/>
        <v>3000</v>
      </c>
    </row>
    <row r="1303" spans="1:7" x14ac:dyDescent="0.25">
      <c r="A1303" s="1">
        <v>1935</v>
      </c>
      <c r="B1303" s="1" t="s">
        <v>299</v>
      </c>
      <c r="C1303" s="2">
        <v>44660</v>
      </c>
      <c r="D1303" s="1" t="s">
        <v>16</v>
      </c>
      <c r="E1303" s="1">
        <v>1</v>
      </c>
      <c r="F1303" s="1">
        <f t="shared" si="40"/>
        <v>150</v>
      </c>
      <c r="G1303" s="1">
        <f t="shared" si="41"/>
        <v>150</v>
      </c>
    </row>
    <row r="1304" spans="1:7" x14ac:dyDescent="0.25">
      <c r="A1304" s="1">
        <v>1912</v>
      </c>
      <c r="B1304" s="1" t="s">
        <v>105</v>
      </c>
      <c r="C1304" s="2">
        <v>44878</v>
      </c>
      <c r="D1304" s="1" t="s">
        <v>8</v>
      </c>
      <c r="E1304" s="1">
        <v>2</v>
      </c>
      <c r="F1304" s="1">
        <f t="shared" si="40"/>
        <v>1500</v>
      </c>
      <c r="G1304" s="1">
        <f t="shared" si="41"/>
        <v>3000</v>
      </c>
    </row>
    <row r="1305" spans="1:7" x14ac:dyDescent="0.25">
      <c r="A1305" s="1">
        <v>1180</v>
      </c>
      <c r="B1305" s="1" t="s">
        <v>105</v>
      </c>
      <c r="C1305" s="2">
        <v>44680</v>
      </c>
      <c r="D1305" s="1" t="s">
        <v>37</v>
      </c>
      <c r="E1305" s="1">
        <v>4</v>
      </c>
      <c r="F1305" s="1">
        <f t="shared" si="40"/>
        <v>600</v>
      </c>
      <c r="G1305" s="1">
        <f t="shared" si="41"/>
        <v>2400</v>
      </c>
    </row>
    <row r="1306" spans="1:7" x14ac:dyDescent="0.25">
      <c r="A1306" s="1">
        <v>3371</v>
      </c>
      <c r="B1306" s="1" t="s">
        <v>105</v>
      </c>
      <c r="C1306" s="2">
        <v>44703</v>
      </c>
      <c r="D1306" s="1" t="s">
        <v>37</v>
      </c>
      <c r="E1306" s="1">
        <v>1</v>
      </c>
      <c r="F1306" s="1">
        <f t="shared" si="40"/>
        <v>600</v>
      </c>
      <c r="G1306" s="1">
        <f t="shared" si="41"/>
        <v>600</v>
      </c>
    </row>
    <row r="1307" spans="1:7" x14ac:dyDescent="0.25">
      <c r="A1307" s="1">
        <v>1125</v>
      </c>
      <c r="B1307" s="1" t="s">
        <v>105</v>
      </c>
      <c r="C1307" s="2">
        <v>44597</v>
      </c>
      <c r="D1307" s="1" t="s">
        <v>16</v>
      </c>
      <c r="E1307" s="1">
        <v>4</v>
      </c>
      <c r="F1307" s="1">
        <f t="shared" si="40"/>
        <v>150</v>
      </c>
      <c r="G1307" s="1">
        <f t="shared" si="41"/>
        <v>600</v>
      </c>
    </row>
    <row r="1308" spans="1:7" x14ac:dyDescent="0.25">
      <c r="A1308" s="1">
        <v>1198</v>
      </c>
      <c r="B1308" s="1" t="s">
        <v>105</v>
      </c>
      <c r="C1308" s="2">
        <v>44697</v>
      </c>
      <c r="D1308" s="1" t="s">
        <v>14</v>
      </c>
      <c r="E1308" s="1">
        <v>1</v>
      </c>
      <c r="F1308" s="1">
        <f t="shared" si="40"/>
        <v>500</v>
      </c>
      <c r="G1308" s="1">
        <f t="shared" si="41"/>
        <v>500</v>
      </c>
    </row>
    <row r="1309" spans="1:7" x14ac:dyDescent="0.25">
      <c r="A1309" s="1">
        <v>2280</v>
      </c>
      <c r="B1309" s="1" t="s">
        <v>105</v>
      </c>
      <c r="C1309" s="2">
        <v>44654</v>
      </c>
      <c r="D1309" s="1" t="s">
        <v>8</v>
      </c>
      <c r="E1309" s="1">
        <v>4</v>
      </c>
      <c r="F1309" s="1">
        <f t="shared" si="40"/>
        <v>1500</v>
      </c>
      <c r="G1309" s="1">
        <f t="shared" si="41"/>
        <v>6000</v>
      </c>
    </row>
    <row r="1310" spans="1:7" x14ac:dyDescent="0.25">
      <c r="A1310" s="1">
        <v>3158</v>
      </c>
      <c r="B1310" s="1" t="s">
        <v>105</v>
      </c>
      <c r="C1310" s="2">
        <v>44683</v>
      </c>
      <c r="D1310" s="1" t="s">
        <v>11</v>
      </c>
      <c r="E1310" s="1">
        <v>2</v>
      </c>
      <c r="F1310" s="1">
        <f t="shared" si="40"/>
        <v>1000</v>
      </c>
      <c r="G1310" s="1">
        <f t="shared" si="41"/>
        <v>2000</v>
      </c>
    </row>
    <row r="1311" spans="1:7" x14ac:dyDescent="0.25">
      <c r="A1311" s="1">
        <v>2464</v>
      </c>
      <c r="B1311" s="1" t="s">
        <v>536</v>
      </c>
      <c r="C1311" s="2">
        <v>44796</v>
      </c>
      <c r="D1311" s="1" t="s">
        <v>14</v>
      </c>
      <c r="E1311" s="1">
        <v>5</v>
      </c>
      <c r="F1311" s="1">
        <f t="shared" si="40"/>
        <v>500</v>
      </c>
      <c r="G1311" s="1">
        <f t="shared" si="41"/>
        <v>2500</v>
      </c>
    </row>
    <row r="1312" spans="1:7" x14ac:dyDescent="0.25">
      <c r="A1312" s="1">
        <v>3359</v>
      </c>
      <c r="B1312" s="1" t="s">
        <v>360</v>
      </c>
      <c r="C1312" s="2">
        <v>44888</v>
      </c>
      <c r="D1312" s="1" t="s">
        <v>542</v>
      </c>
      <c r="E1312" s="1">
        <v>5</v>
      </c>
      <c r="F1312" s="1">
        <f t="shared" si="40"/>
        <v>400</v>
      </c>
      <c r="G1312" s="1">
        <f t="shared" si="41"/>
        <v>2000</v>
      </c>
    </row>
    <row r="1313" spans="1:7" x14ac:dyDescent="0.25">
      <c r="A1313" s="1">
        <v>3291</v>
      </c>
      <c r="B1313" s="1" t="s">
        <v>360</v>
      </c>
      <c r="C1313" s="2">
        <v>44822</v>
      </c>
      <c r="D1313" s="1" t="s">
        <v>16</v>
      </c>
      <c r="E1313" s="1">
        <v>1</v>
      </c>
      <c r="F1313" s="1">
        <f t="shared" si="40"/>
        <v>150</v>
      </c>
      <c r="G1313" s="1">
        <f t="shared" si="41"/>
        <v>150</v>
      </c>
    </row>
    <row r="1314" spans="1:7" x14ac:dyDescent="0.25">
      <c r="A1314" s="1">
        <v>1056</v>
      </c>
      <c r="B1314" s="1" t="s">
        <v>360</v>
      </c>
      <c r="C1314" s="2">
        <v>44780</v>
      </c>
      <c r="D1314" s="1" t="s">
        <v>11</v>
      </c>
      <c r="E1314" s="1">
        <v>3</v>
      </c>
      <c r="F1314" s="1">
        <f t="shared" si="40"/>
        <v>1000</v>
      </c>
      <c r="G1314" s="1">
        <f t="shared" si="41"/>
        <v>3000</v>
      </c>
    </row>
    <row r="1315" spans="1:7" x14ac:dyDescent="0.25">
      <c r="A1315" s="1">
        <v>2908</v>
      </c>
      <c r="B1315" s="1" t="s">
        <v>360</v>
      </c>
      <c r="C1315" s="2">
        <v>44826</v>
      </c>
      <c r="D1315" s="1" t="s">
        <v>8</v>
      </c>
      <c r="E1315" s="1">
        <v>4</v>
      </c>
      <c r="F1315" s="1">
        <f t="shared" si="40"/>
        <v>1500</v>
      </c>
      <c r="G1315" s="1">
        <f t="shared" si="41"/>
        <v>6000</v>
      </c>
    </row>
    <row r="1316" spans="1:7" x14ac:dyDescent="0.25">
      <c r="A1316" s="1">
        <v>2670</v>
      </c>
      <c r="B1316" s="1" t="s">
        <v>360</v>
      </c>
      <c r="C1316" s="2">
        <v>44832</v>
      </c>
      <c r="D1316" s="1" t="s">
        <v>37</v>
      </c>
      <c r="E1316" s="1">
        <v>4</v>
      </c>
      <c r="F1316" s="1">
        <f t="shared" si="40"/>
        <v>600</v>
      </c>
      <c r="G1316" s="1">
        <f t="shared" si="41"/>
        <v>2400</v>
      </c>
    </row>
    <row r="1317" spans="1:7" x14ac:dyDescent="0.25">
      <c r="A1317" s="1">
        <v>1657</v>
      </c>
      <c r="B1317" s="1" t="s">
        <v>360</v>
      </c>
      <c r="C1317" s="2">
        <v>44900</v>
      </c>
      <c r="D1317" s="1" t="s">
        <v>16</v>
      </c>
      <c r="E1317" s="1">
        <v>3</v>
      </c>
      <c r="F1317" s="1">
        <f t="shared" si="40"/>
        <v>150</v>
      </c>
      <c r="G1317" s="1">
        <f t="shared" si="41"/>
        <v>450</v>
      </c>
    </row>
    <row r="1318" spans="1:7" x14ac:dyDescent="0.25">
      <c r="A1318" s="1">
        <v>3317</v>
      </c>
      <c r="B1318" s="1" t="s">
        <v>360</v>
      </c>
      <c r="C1318" s="2">
        <v>44800</v>
      </c>
      <c r="D1318" s="1" t="s">
        <v>8</v>
      </c>
      <c r="E1318" s="1">
        <v>1</v>
      </c>
      <c r="F1318" s="1">
        <f t="shared" si="40"/>
        <v>1500</v>
      </c>
      <c r="G1318" s="1">
        <f t="shared" si="41"/>
        <v>1500</v>
      </c>
    </row>
    <row r="1319" spans="1:7" x14ac:dyDescent="0.25">
      <c r="A1319" s="1">
        <v>2985</v>
      </c>
      <c r="B1319" s="1" t="s">
        <v>360</v>
      </c>
      <c r="C1319" s="2">
        <v>44632</v>
      </c>
      <c r="D1319" s="1" t="s">
        <v>8</v>
      </c>
      <c r="E1319" s="1">
        <v>1</v>
      </c>
      <c r="F1319" s="1">
        <f t="shared" si="40"/>
        <v>1500</v>
      </c>
      <c r="G1319" s="1">
        <f t="shared" si="41"/>
        <v>1500</v>
      </c>
    </row>
    <row r="1320" spans="1:7" x14ac:dyDescent="0.25">
      <c r="A1320" s="1">
        <v>1538</v>
      </c>
      <c r="B1320" s="1" t="s">
        <v>360</v>
      </c>
      <c r="C1320" s="2">
        <v>44712</v>
      </c>
      <c r="D1320" s="1" t="s">
        <v>37</v>
      </c>
      <c r="E1320" s="1">
        <v>2</v>
      </c>
      <c r="F1320" s="1">
        <f t="shared" si="40"/>
        <v>600</v>
      </c>
      <c r="G1320" s="1">
        <f t="shared" si="41"/>
        <v>1200</v>
      </c>
    </row>
    <row r="1321" spans="1:7" x14ac:dyDescent="0.25">
      <c r="A1321" s="1">
        <v>1219</v>
      </c>
      <c r="B1321" s="1" t="s">
        <v>428</v>
      </c>
      <c r="C1321" s="2">
        <v>44696</v>
      </c>
      <c r="D1321" s="1" t="s">
        <v>542</v>
      </c>
      <c r="E1321" s="1">
        <v>1</v>
      </c>
      <c r="F1321" s="1">
        <f t="shared" si="40"/>
        <v>400</v>
      </c>
      <c r="G1321" s="1">
        <f t="shared" si="41"/>
        <v>400</v>
      </c>
    </row>
    <row r="1322" spans="1:7" x14ac:dyDescent="0.25">
      <c r="A1322" s="1">
        <v>3100</v>
      </c>
      <c r="B1322" s="1" t="s">
        <v>428</v>
      </c>
      <c r="C1322" s="2">
        <v>44675</v>
      </c>
      <c r="D1322" s="1" t="s">
        <v>542</v>
      </c>
      <c r="E1322" s="1">
        <v>2</v>
      </c>
      <c r="F1322" s="1">
        <f t="shared" si="40"/>
        <v>400</v>
      </c>
      <c r="G1322" s="1">
        <f t="shared" si="41"/>
        <v>800</v>
      </c>
    </row>
    <row r="1323" spans="1:7" x14ac:dyDescent="0.25">
      <c r="A1323" s="1">
        <v>1832</v>
      </c>
      <c r="B1323" s="1" t="s">
        <v>428</v>
      </c>
      <c r="C1323" s="2">
        <v>44824</v>
      </c>
      <c r="D1323" s="1" t="s">
        <v>37</v>
      </c>
      <c r="E1323" s="1">
        <v>5</v>
      </c>
      <c r="F1323" s="1">
        <f t="shared" si="40"/>
        <v>600</v>
      </c>
      <c r="G1323" s="1">
        <f t="shared" si="41"/>
        <v>3000</v>
      </c>
    </row>
    <row r="1324" spans="1:7" x14ac:dyDescent="0.25">
      <c r="A1324" s="1">
        <v>2343</v>
      </c>
      <c r="B1324" s="1" t="s">
        <v>428</v>
      </c>
      <c r="C1324" s="2">
        <v>44837</v>
      </c>
      <c r="D1324" s="1" t="s">
        <v>11</v>
      </c>
      <c r="E1324" s="1">
        <v>5</v>
      </c>
      <c r="F1324" s="1">
        <f t="shared" si="40"/>
        <v>1000</v>
      </c>
      <c r="G1324" s="1">
        <f t="shared" si="41"/>
        <v>5000</v>
      </c>
    </row>
    <row r="1325" spans="1:7" x14ac:dyDescent="0.25">
      <c r="A1325" s="1">
        <v>1876</v>
      </c>
      <c r="B1325" s="1" t="s">
        <v>446</v>
      </c>
      <c r="C1325" s="2">
        <v>44785</v>
      </c>
      <c r="D1325" s="1" t="s">
        <v>16</v>
      </c>
      <c r="E1325" s="1">
        <v>2</v>
      </c>
      <c r="F1325" s="1">
        <f t="shared" si="40"/>
        <v>150</v>
      </c>
      <c r="G1325" s="1">
        <f t="shared" si="41"/>
        <v>300</v>
      </c>
    </row>
    <row r="1326" spans="1:7" x14ac:dyDescent="0.25">
      <c r="A1326" s="1">
        <v>2016</v>
      </c>
      <c r="B1326" s="1" t="s">
        <v>446</v>
      </c>
      <c r="C1326" s="2">
        <v>44665</v>
      </c>
      <c r="D1326" s="1" t="s">
        <v>37</v>
      </c>
      <c r="E1326" s="1">
        <v>4</v>
      </c>
      <c r="F1326" s="1">
        <f t="shared" si="40"/>
        <v>600</v>
      </c>
      <c r="G1326" s="1">
        <f t="shared" si="41"/>
        <v>2400</v>
      </c>
    </row>
    <row r="1327" spans="1:7" x14ac:dyDescent="0.25">
      <c r="A1327" s="1">
        <v>3215</v>
      </c>
      <c r="B1327" s="1" t="s">
        <v>446</v>
      </c>
      <c r="C1327" s="2">
        <v>44866</v>
      </c>
      <c r="D1327" s="1" t="s">
        <v>37</v>
      </c>
      <c r="E1327" s="1">
        <v>3</v>
      </c>
      <c r="F1327" s="1">
        <f t="shared" si="40"/>
        <v>600</v>
      </c>
      <c r="G1327" s="1">
        <f t="shared" si="41"/>
        <v>1800</v>
      </c>
    </row>
    <row r="1328" spans="1:7" x14ac:dyDescent="0.25">
      <c r="A1328" s="1">
        <v>3109</v>
      </c>
      <c r="B1328" s="1" t="s">
        <v>446</v>
      </c>
      <c r="C1328" s="2">
        <v>44790</v>
      </c>
      <c r="D1328" s="1" t="s">
        <v>37</v>
      </c>
      <c r="E1328" s="1">
        <v>4</v>
      </c>
      <c r="F1328" s="1">
        <f t="shared" si="40"/>
        <v>600</v>
      </c>
      <c r="G1328" s="1">
        <f t="shared" si="41"/>
        <v>2400</v>
      </c>
    </row>
    <row r="1329" spans="1:7" x14ac:dyDescent="0.25">
      <c r="A1329" s="1">
        <v>2800</v>
      </c>
      <c r="B1329" s="1" t="s">
        <v>446</v>
      </c>
      <c r="C1329" s="2">
        <v>44819</v>
      </c>
      <c r="D1329" s="1" t="s">
        <v>16</v>
      </c>
      <c r="E1329" s="1">
        <v>5</v>
      </c>
      <c r="F1329" s="1">
        <f t="shared" si="40"/>
        <v>150</v>
      </c>
      <c r="G1329" s="1">
        <f t="shared" si="41"/>
        <v>750</v>
      </c>
    </row>
    <row r="1330" spans="1:7" x14ac:dyDescent="0.25">
      <c r="A1330" s="1">
        <v>3418</v>
      </c>
      <c r="B1330" s="1" t="s">
        <v>446</v>
      </c>
      <c r="C1330" s="2">
        <v>44701</v>
      </c>
      <c r="D1330" s="1" t="s">
        <v>14</v>
      </c>
      <c r="E1330" s="1">
        <v>5</v>
      </c>
      <c r="F1330" s="1">
        <f t="shared" si="40"/>
        <v>500</v>
      </c>
      <c r="G1330" s="1">
        <f t="shared" si="41"/>
        <v>2500</v>
      </c>
    </row>
    <row r="1331" spans="1:7" x14ac:dyDescent="0.25">
      <c r="A1331" s="1">
        <v>2904</v>
      </c>
      <c r="B1331" s="1" t="s">
        <v>446</v>
      </c>
      <c r="C1331" s="2">
        <v>44743</v>
      </c>
      <c r="D1331" s="1" t="s">
        <v>37</v>
      </c>
      <c r="E1331" s="1">
        <v>2</v>
      </c>
      <c r="F1331" s="1">
        <f t="shared" si="40"/>
        <v>600</v>
      </c>
      <c r="G1331" s="1">
        <f t="shared" si="41"/>
        <v>1200</v>
      </c>
    </row>
    <row r="1332" spans="1:7" x14ac:dyDescent="0.25">
      <c r="A1332" s="1">
        <v>1772</v>
      </c>
      <c r="B1332" s="1" t="s">
        <v>402</v>
      </c>
      <c r="C1332" s="2">
        <v>44727</v>
      </c>
      <c r="D1332" s="1" t="s">
        <v>8</v>
      </c>
      <c r="E1332" s="1">
        <v>3</v>
      </c>
      <c r="F1332" s="1">
        <f t="shared" si="40"/>
        <v>1500</v>
      </c>
      <c r="G1332" s="1">
        <f t="shared" si="41"/>
        <v>4500</v>
      </c>
    </row>
    <row r="1333" spans="1:7" x14ac:dyDescent="0.25">
      <c r="A1333" s="1">
        <v>1613</v>
      </c>
      <c r="B1333" s="1" t="s">
        <v>402</v>
      </c>
      <c r="C1333" s="2">
        <v>44605</v>
      </c>
      <c r="D1333" s="1" t="s">
        <v>11</v>
      </c>
      <c r="E1333" s="1">
        <v>5</v>
      </c>
      <c r="F1333" s="1">
        <f t="shared" si="40"/>
        <v>1000</v>
      </c>
      <c r="G1333" s="1">
        <f t="shared" si="41"/>
        <v>5000</v>
      </c>
    </row>
    <row r="1334" spans="1:7" x14ac:dyDescent="0.25">
      <c r="A1334" s="1">
        <v>2469</v>
      </c>
      <c r="B1334" s="1" t="s">
        <v>402</v>
      </c>
      <c r="C1334" s="2">
        <v>44753</v>
      </c>
      <c r="D1334" s="1" t="s">
        <v>14</v>
      </c>
      <c r="E1334" s="1">
        <v>2</v>
      </c>
      <c r="F1334" s="1">
        <f t="shared" si="40"/>
        <v>500</v>
      </c>
      <c r="G1334" s="1">
        <f t="shared" si="41"/>
        <v>1000</v>
      </c>
    </row>
    <row r="1335" spans="1:7" x14ac:dyDescent="0.25">
      <c r="A1335" s="1">
        <v>2546</v>
      </c>
      <c r="B1335" s="1" t="s">
        <v>402</v>
      </c>
      <c r="C1335" s="2">
        <v>44905</v>
      </c>
      <c r="D1335" s="1" t="s">
        <v>8</v>
      </c>
      <c r="E1335" s="1">
        <v>4</v>
      </c>
      <c r="F1335" s="1">
        <f t="shared" si="40"/>
        <v>1500</v>
      </c>
      <c r="G1335" s="1">
        <f t="shared" si="41"/>
        <v>6000</v>
      </c>
    </row>
    <row r="1336" spans="1:7" x14ac:dyDescent="0.25">
      <c r="A1336" s="1">
        <v>2044</v>
      </c>
      <c r="B1336" s="1" t="s">
        <v>402</v>
      </c>
      <c r="C1336" s="2">
        <v>44866</v>
      </c>
      <c r="D1336" s="1" t="s">
        <v>8</v>
      </c>
      <c r="E1336" s="1">
        <v>3</v>
      </c>
      <c r="F1336" s="1">
        <f t="shared" si="40"/>
        <v>1500</v>
      </c>
      <c r="G1336" s="1">
        <f t="shared" si="41"/>
        <v>4500</v>
      </c>
    </row>
    <row r="1337" spans="1:7" x14ac:dyDescent="0.25">
      <c r="A1337" s="1">
        <v>1736</v>
      </c>
      <c r="B1337" s="1" t="s">
        <v>402</v>
      </c>
      <c r="C1337" s="2">
        <v>44691</v>
      </c>
      <c r="D1337" s="1" t="s">
        <v>8</v>
      </c>
      <c r="E1337" s="1">
        <v>4</v>
      </c>
      <c r="F1337" s="1">
        <f t="shared" si="40"/>
        <v>1500</v>
      </c>
      <c r="G1337" s="1">
        <f t="shared" si="41"/>
        <v>6000</v>
      </c>
    </row>
    <row r="1338" spans="1:7" x14ac:dyDescent="0.25">
      <c r="A1338" s="1">
        <v>2268</v>
      </c>
      <c r="B1338" s="1" t="s">
        <v>402</v>
      </c>
      <c r="C1338" s="2">
        <v>44661</v>
      </c>
      <c r="D1338" s="1" t="s">
        <v>542</v>
      </c>
      <c r="E1338" s="1">
        <v>2</v>
      </c>
      <c r="F1338" s="1">
        <f t="shared" si="40"/>
        <v>400</v>
      </c>
      <c r="G1338" s="1">
        <f t="shared" si="41"/>
        <v>800</v>
      </c>
    </row>
    <row r="1339" spans="1:7" x14ac:dyDescent="0.25">
      <c r="A1339" s="1">
        <v>1096</v>
      </c>
      <c r="B1339" s="1" t="s">
        <v>467</v>
      </c>
      <c r="C1339" s="2">
        <v>44654</v>
      </c>
      <c r="D1339" s="1" t="s">
        <v>11</v>
      </c>
      <c r="E1339" s="1">
        <v>1</v>
      </c>
      <c r="F1339" s="1">
        <f t="shared" si="40"/>
        <v>1000</v>
      </c>
      <c r="G1339" s="1">
        <f t="shared" si="41"/>
        <v>1000</v>
      </c>
    </row>
    <row r="1340" spans="1:7" x14ac:dyDescent="0.25">
      <c r="A1340" s="1">
        <v>2616</v>
      </c>
      <c r="B1340" s="1" t="s">
        <v>467</v>
      </c>
      <c r="C1340" s="2">
        <v>44761</v>
      </c>
      <c r="D1340" s="1" t="s">
        <v>37</v>
      </c>
      <c r="E1340" s="1">
        <v>1</v>
      </c>
      <c r="F1340" s="1">
        <f t="shared" si="40"/>
        <v>600</v>
      </c>
      <c r="G1340" s="1">
        <f t="shared" si="41"/>
        <v>600</v>
      </c>
    </row>
    <row r="1341" spans="1:7" x14ac:dyDescent="0.25">
      <c r="A1341" s="1">
        <v>1814</v>
      </c>
      <c r="B1341" s="1" t="s">
        <v>467</v>
      </c>
      <c r="C1341" s="2">
        <v>44598</v>
      </c>
      <c r="D1341" s="1" t="s">
        <v>16</v>
      </c>
      <c r="E1341" s="1">
        <v>3</v>
      </c>
      <c r="F1341" s="1">
        <f t="shared" si="40"/>
        <v>150</v>
      </c>
      <c r="G1341" s="1">
        <f t="shared" si="41"/>
        <v>450</v>
      </c>
    </row>
    <row r="1342" spans="1:7" x14ac:dyDescent="0.25">
      <c r="A1342" s="1">
        <v>1189</v>
      </c>
      <c r="B1342" s="1" t="s">
        <v>330</v>
      </c>
      <c r="C1342" s="2">
        <v>44840</v>
      </c>
      <c r="D1342" s="1" t="s">
        <v>14</v>
      </c>
      <c r="E1342" s="1">
        <v>4</v>
      </c>
      <c r="F1342" s="1">
        <f t="shared" si="40"/>
        <v>500</v>
      </c>
      <c r="G1342" s="1">
        <f t="shared" si="41"/>
        <v>2000</v>
      </c>
    </row>
    <row r="1343" spans="1:7" x14ac:dyDescent="0.25">
      <c r="A1343" s="1">
        <v>2195</v>
      </c>
      <c r="B1343" s="1" t="s">
        <v>330</v>
      </c>
      <c r="C1343" s="2">
        <v>44886</v>
      </c>
      <c r="D1343" s="1" t="s">
        <v>11</v>
      </c>
      <c r="E1343" s="1">
        <v>1</v>
      </c>
      <c r="F1343" s="1">
        <f t="shared" si="40"/>
        <v>1000</v>
      </c>
      <c r="G1343" s="1">
        <f t="shared" si="41"/>
        <v>1000</v>
      </c>
    </row>
    <row r="1344" spans="1:7" x14ac:dyDescent="0.25">
      <c r="A1344" s="1">
        <v>1310</v>
      </c>
      <c r="B1344" s="1" t="s">
        <v>330</v>
      </c>
      <c r="C1344" s="2">
        <v>44746</v>
      </c>
      <c r="D1344" s="1" t="s">
        <v>16</v>
      </c>
      <c r="E1344" s="1">
        <v>2</v>
      </c>
      <c r="F1344" s="1">
        <f t="shared" si="40"/>
        <v>150</v>
      </c>
      <c r="G1344" s="1">
        <f t="shared" si="41"/>
        <v>300</v>
      </c>
    </row>
    <row r="1345" spans="1:7" x14ac:dyDescent="0.25">
      <c r="A1345" s="1">
        <v>1788</v>
      </c>
      <c r="B1345" s="1" t="s">
        <v>330</v>
      </c>
      <c r="C1345" s="2">
        <v>44863</v>
      </c>
      <c r="D1345" s="1" t="s">
        <v>14</v>
      </c>
      <c r="E1345" s="1">
        <v>2</v>
      </c>
      <c r="F1345" s="1">
        <f t="shared" si="40"/>
        <v>500</v>
      </c>
      <c r="G1345" s="1">
        <f t="shared" si="41"/>
        <v>1000</v>
      </c>
    </row>
    <row r="1346" spans="1:7" x14ac:dyDescent="0.25">
      <c r="A1346" s="1">
        <v>1735</v>
      </c>
      <c r="B1346" s="1" t="s">
        <v>434</v>
      </c>
      <c r="C1346" s="2">
        <v>44884</v>
      </c>
      <c r="D1346" s="1" t="s">
        <v>14</v>
      </c>
      <c r="E1346" s="1">
        <v>2</v>
      </c>
      <c r="F1346" s="1">
        <f t="shared" ref="F1346:F1409" si="42">IF(D1346="Computer", 1500, IF(D1346="Mobile", 600,  IF(D1346= "Camera", 500, IF(D1346 = "Headphones", 150, IF(D1346 = "Laptop", 1000, 400)))))</f>
        <v>500</v>
      </c>
      <c r="G1346" s="1">
        <f t="shared" ref="G1346:G1409" si="43">F1346*E1346</f>
        <v>1000</v>
      </c>
    </row>
    <row r="1347" spans="1:7" x14ac:dyDescent="0.25">
      <c r="A1347" s="1">
        <v>1212</v>
      </c>
      <c r="B1347" s="1" t="s">
        <v>434</v>
      </c>
      <c r="C1347" s="2">
        <v>44725</v>
      </c>
      <c r="D1347" s="1" t="s">
        <v>37</v>
      </c>
      <c r="E1347" s="1">
        <v>3</v>
      </c>
      <c r="F1347" s="1">
        <f t="shared" si="42"/>
        <v>600</v>
      </c>
      <c r="G1347" s="1">
        <f t="shared" si="43"/>
        <v>1800</v>
      </c>
    </row>
    <row r="1348" spans="1:7" x14ac:dyDescent="0.25">
      <c r="A1348" s="1">
        <v>2518</v>
      </c>
      <c r="B1348" s="1" t="s">
        <v>434</v>
      </c>
      <c r="C1348" s="2">
        <v>44924</v>
      </c>
      <c r="D1348" s="1" t="s">
        <v>8</v>
      </c>
      <c r="E1348" s="1">
        <v>5</v>
      </c>
      <c r="F1348" s="1">
        <f t="shared" si="42"/>
        <v>1500</v>
      </c>
      <c r="G1348" s="1">
        <f t="shared" si="43"/>
        <v>7500</v>
      </c>
    </row>
    <row r="1349" spans="1:7" x14ac:dyDescent="0.25">
      <c r="A1349" s="1">
        <v>1875</v>
      </c>
      <c r="B1349" s="1" t="s">
        <v>434</v>
      </c>
      <c r="C1349" s="2">
        <v>44615</v>
      </c>
      <c r="D1349" s="1" t="s">
        <v>542</v>
      </c>
      <c r="E1349" s="1">
        <v>1</v>
      </c>
      <c r="F1349" s="1">
        <f t="shared" si="42"/>
        <v>400</v>
      </c>
      <c r="G1349" s="1">
        <f t="shared" si="43"/>
        <v>400</v>
      </c>
    </row>
    <row r="1350" spans="1:7" x14ac:dyDescent="0.25">
      <c r="A1350" s="1">
        <v>1089</v>
      </c>
      <c r="B1350" s="1" t="s">
        <v>434</v>
      </c>
      <c r="C1350" s="2">
        <v>44692</v>
      </c>
      <c r="D1350" s="1" t="s">
        <v>11</v>
      </c>
      <c r="E1350" s="1">
        <v>1</v>
      </c>
      <c r="F1350" s="1">
        <f t="shared" si="42"/>
        <v>1000</v>
      </c>
      <c r="G1350" s="1">
        <f t="shared" si="43"/>
        <v>1000</v>
      </c>
    </row>
    <row r="1351" spans="1:7" x14ac:dyDescent="0.25">
      <c r="A1351" s="1">
        <v>3107</v>
      </c>
      <c r="B1351" s="1" t="s">
        <v>434</v>
      </c>
      <c r="C1351" s="2">
        <v>44886</v>
      </c>
      <c r="D1351" s="1" t="s">
        <v>8</v>
      </c>
      <c r="E1351" s="1">
        <v>4</v>
      </c>
      <c r="F1351" s="1">
        <f t="shared" si="42"/>
        <v>1500</v>
      </c>
      <c r="G1351" s="1">
        <f t="shared" si="43"/>
        <v>6000</v>
      </c>
    </row>
    <row r="1352" spans="1:7" x14ac:dyDescent="0.25">
      <c r="A1352" s="1">
        <v>3334</v>
      </c>
      <c r="B1352" s="1" t="s">
        <v>434</v>
      </c>
      <c r="C1352" s="2">
        <v>44580</v>
      </c>
      <c r="D1352" s="1" t="s">
        <v>11</v>
      </c>
      <c r="E1352" s="1">
        <v>3</v>
      </c>
      <c r="F1352" s="1">
        <f t="shared" si="42"/>
        <v>1000</v>
      </c>
      <c r="G1352" s="1">
        <f t="shared" si="43"/>
        <v>3000</v>
      </c>
    </row>
    <row r="1353" spans="1:7" x14ac:dyDescent="0.25">
      <c r="A1353" s="1">
        <v>1372</v>
      </c>
      <c r="B1353" s="1" t="s">
        <v>419</v>
      </c>
      <c r="C1353" s="2">
        <v>44918</v>
      </c>
      <c r="D1353" s="1" t="s">
        <v>11</v>
      </c>
      <c r="E1353" s="1">
        <v>5</v>
      </c>
      <c r="F1353" s="1">
        <f t="shared" si="42"/>
        <v>1000</v>
      </c>
      <c r="G1353" s="1">
        <f t="shared" si="43"/>
        <v>5000</v>
      </c>
    </row>
    <row r="1354" spans="1:7" x14ac:dyDescent="0.25">
      <c r="A1354" s="1">
        <v>2676</v>
      </c>
      <c r="B1354" s="1" t="s">
        <v>419</v>
      </c>
      <c r="C1354" s="2">
        <v>44850</v>
      </c>
      <c r="D1354" s="1" t="s">
        <v>8</v>
      </c>
      <c r="E1354" s="1">
        <v>4</v>
      </c>
      <c r="F1354" s="1">
        <f t="shared" si="42"/>
        <v>1500</v>
      </c>
      <c r="G1354" s="1">
        <f t="shared" si="43"/>
        <v>6000</v>
      </c>
    </row>
    <row r="1355" spans="1:7" x14ac:dyDescent="0.25">
      <c r="A1355" s="1">
        <v>3469</v>
      </c>
      <c r="B1355" s="1" t="s">
        <v>417</v>
      </c>
      <c r="C1355" s="2">
        <v>44591</v>
      </c>
      <c r="D1355" s="1" t="s">
        <v>14</v>
      </c>
      <c r="E1355" s="1">
        <v>4</v>
      </c>
      <c r="F1355" s="1">
        <f t="shared" si="42"/>
        <v>500</v>
      </c>
      <c r="G1355" s="1">
        <f t="shared" si="43"/>
        <v>2000</v>
      </c>
    </row>
    <row r="1356" spans="1:7" x14ac:dyDescent="0.25">
      <c r="A1356" s="1">
        <v>2887</v>
      </c>
      <c r="B1356" s="1" t="s">
        <v>417</v>
      </c>
      <c r="C1356" s="2">
        <v>44867</v>
      </c>
      <c r="D1356" s="1" t="s">
        <v>11</v>
      </c>
      <c r="E1356" s="1">
        <v>5</v>
      </c>
      <c r="F1356" s="1">
        <f t="shared" si="42"/>
        <v>1000</v>
      </c>
      <c r="G1356" s="1">
        <f t="shared" si="43"/>
        <v>5000</v>
      </c>
    </row>
    <row r="1357" spans="1:7" x14ac:dyDescent="0.25">
      <c r="A1357" s="1">
        <v>2935</v>
      </c>
      <c r="B1357" s="1" t="s">
        <v>417</v>
      </c>
      <c r="C1357" s="2">
        <v>44573</v>
      </c>
      <c r="D1357" s="1" t="s">
        <v>16</v>
      </c>
      <c r="E1357" s="1">
        <v>5</v>
      </c>
      <c r="F1357" s="1">
        <f t="shared" si="42"/>
        <v>150</v>
      </c>
      <c r="G1357" s="1">
        <f t="shared" si="43"/>
        <v>750</v>
      </c>
    </row>
    <row r="1358" spans="1:7" x14ac:dyDescent="0.25">
      <c r="A1358" s="1">
        <v>1168</v>
      </c>
      <c r="B1358" s="1" t="s">
        <v>417</v>
      </c>
      <c r="C1358" s="2">
        <v>44619</v>
      </c>
      <c r="D1358" s="1" t="s">
        <v>16</v>
      </c>
      <c r="E1358" s="1">
        <v>4</v>
      </c>
      <c r="F1358" s="1">
        <f t="shared" si="42"/>
        <v>150</v>
      </c>
      <c r="G1358" s="1">
        <f t="shared" si="43"/>
        <v>600</v>
      </c>
    </row>
    <row r="1359" spans="1:7" x14ac:dyDescent="0.25">
      <c r="A1359" s="1">
        <v>2151</v>
      </c>
      <c r="B1359" s="1" t="s">
        <v>417</v>
      </c>
      <c r="C1359" s="2">
        <v>44624</v>
      </c>
      <c r="D1359" s="1" t="s">
        <v>14</v>
      </c>
      <c r="E1359" s="1">
        <v>1</v>
      </c>
      <c r="F1359" s="1">
        <f t="shared" si="42"/>
        <v>500</v>
      </c>
      <c r="G1359" s="1">
        <f t="shared" si="43"/>
        <v>500</v>
      </c>
    </row>
    <row r="1360" spans="1:7" x14ac:dyDescent="0.25">
      <c r="A1360" s="1">
        <v>2638</v>
      </c>
      <c r="B1360" s="1" t="s">
        <v>417</v>
      </c>
      <c r="C1360" s="2">
        <v>44617</v>
      </c>
      <c r="D1360" s="1" t="s">
        <v>16</v>
      </c>
      <c r="E1360" s="1">
        <v>2</v>
      </c>
      <c r="F1360" s="1">
        <f t="shared" si="42"/>
        <v>150</v>
      </c>
      <c r="G1360" s="1">
        <f t="shared" si="43"/>
        <v>300</v>
      </c>
    </row>
    <row r="1361" spans="1:7" x14ac:dyDescent="0.25">
      <c r="A1361" s="1">
        <v>1939</v>
      </c>
      <c r="B1361" s="1" t="s">
        <v>224</v>
      </c>
      <c r="C1361" s="2">
        <v>44811</v>
      </c>
      <c r="D1361" s="1" t="s">
        <v>37</v>
      </c>
      <c r="E1361" s="1">
        <v>2</v>
      </c>
      <c r="F1361" s="1">
        <f t="shared" si="42"/>
        <v>600</v>
      </c>
      <c r="G1361" s="1">
        <f t="shared" si="43"/>
        <v>1200</v>
      </c>
    </row>
    <row r="1362" spans="1:7" x14ac:dyDescent="0.25">
      <c r="A1362" s="1">
        <v>1113</v>
      </c>
      <c r="B1362" s="1" t="s">
        <v>224</v>
      </c>
      <c r="C1362" s="2">
        <v>44687</v>
      </c>
      <c r="D1362" s="1" t="s">
        <v>8</v>
      </c>
      <c r="E1362" s="1">
        <v>5</v>
      </c>
      <c r="F1362" s="1">
        <f t="shared" si="42"/>
        <v>1500</v>
      </c>
      <c r="G1362" s="1">
        <f t="shared" si="43"/>
        <v>7500</v>
      </c>
    </row>
    <row r="1363" spans="1:7" x14ac:dyDescent="0.25">
      <c r="A1363" s="1">
        <v>2618</v>
      </c>
      <c r="B1363" s="1" t="s">
        <v>224</v>
      </c>
      <c r="C1363" s="2">
        <v>44687</v>
      </c>
      <c r="D1363" s="1" t="s">
        <v>8</v>
      </c>
      <c r="E1363" s="1">
        <v>4</v>
      </c>
      <c r="F1363" s="1">
        <f t="shared" si="42"/>
        <v>1500</v>
      </c>
      <c r="G1363" s="1">
        <f t="shared" si="43"/>
        <v>6000</v>
      </c>
    </row>
    <row r="1364" spans="1:7" x14ac:dyDescent="0.25">
      <c r="A1364" s="1">
        <v>1543</v>
      </c>
      <c r="B1364" s="1" t="s">
        <v>224</v>
      </c>
      <c r="C1364" s="2">
        <v>44869</v>
      </c>
      <c r="D1364" s="1" t="s">
        <v>37</v>
      </c>
      <c r="E1364" s="1">
        <v>4</v>
      </c>
      <c r="F1364" s="1">
        <f t="shared" si="42"/>
        <v>600</v>
      </c>
      <c r="G1364" s="1">
        <f t="shared" si="43"/>
        <v>2400</v>
      </c>
    </row>
    <row r="1365" spans="1:7" x14ac:dyDescent="0.25">
      <c r="A1365" s="1">
        <v>2848</v>
      </c>
      <c r="B1365" s="1" t="s">
        <v>224</v>
      </c>
      <c r="C1365" s="2">
        <v>44690</v>
      </c>
      <c r="D1365" s="1" t="s">
        <v>8</v>
      </c>
      <c r="E1365" s="1">
        <v>1</v>
      </c>
      <c r="F1365" s="1">
        <f t="shared" si="42"/>
        <v>1500</v>
      </c>
      <c r="G1365" s="1">
        <f t="shared" si="43"/>
        <v>1500</v>
      </c>
    </row>
    <row r="1366" spans="1:7" x14ac:dyDescent="0.25">
      <c r="A1366" s="1">
        <v>1333</v>
      </c>
      <c r="B1366" s="1" t="s">
        <v>224</v>
      </c>
      <c r="C1366" s="2">
        <v>44745</v>
      </c>
      <c r="D1366" s="1" t="s">
        <v>11</v>
      </c>
      <c r="E1366" s="1">
        <v>2</v>
      </c>
      <c r="F1366" s="1">
        <f t="shared" si="42"/>
        <v>1000</v>
      </c>
      <c r="G1366" s="1">
        <f t="shared" si="43"/>
        <v>2000</v>
      </c>
    </row>
    <row r="1367" spans="1:7" x14ac:dyDescent="0.25">
      <c r="A1367" s="1">
        <v>2828</v>
      </c>
      <c r="B1367" s="1" t="s">
        <v>224</v>
      </c>
      <c r="C1367" s="2">
        <v>44878</v>
      </c>
      <c r="D1367" s="1" t="s">
        <v>14</v>
      </c>
      <c r="E1367" s="1">
        <v>4</v>
      </c>
      <c r="F1367" s="1">
        <f t="shared" si="42"/>
        <v>500</v>
      </c>
      <c r="G1367" s="1">
        <f t="shared" si="43"/>
        <v>2000</v>
      </c>
    </row>
    <row r="1368" spans="1:7" x14ac:dyDescent="0.25">
      <c r="A1368" s="1">
        <v>1221</v>
      </c>
      <c r="B1368" s="1" t="s">
        <v>224</v>
      </c>
      <c r="C1368" s="2">
        <v>44762</v>
      </c>
      <c r="D1368" s="1" t="s">
        <v>37</v>
      </c>
      <c r="E1368" s="1">
        <v>2</v>
      </c>
      <c r="F1368" s="1">
        <f t="shared" si="42"/>
        <v>600</v>
      </c>
      <c r="G1368" s="1">
        <f t="shared" si="43"/>
        <v>1200</v>
      </c>
    </row>
    <row r="1369" spans="1:7" x14ac:dyDescent="0.25">
      <c r="A1369" s="1">
        <v>3146</v>
      </c>
      <c r="B1369" s="1" t="s">
        <v>263</v>
      </c>
      <c r="C1369" s="2">
        <v>44913</v>
      </c>
      <c r="D1369" s="1" t="s">
        <v>16</v>
      </c>
      <c r="E1369" s="1">
        <v>1</v>
      </c>
      <c r="F1369" s="1">
        <f t="shared" si="42"/>
        <v>150</v>
      </c>
      <c r="G1369" s="1">
        <f t="shared" si="43"/>
        <v>150</v>
      </c>
    </row>
    <row r="1370" spans="1:7" x14ac:dyDescent="0.25">
      <c r="A1370" s="1">
        <v>2714</v>
      </c>
      <c r="B1370" s="1" t="s">
        <v>263</v>
      </c>
      <c r="C1370" s="2">
        <v>44805</v>
      </c>
      <c r="D1370" s="1" t="s">
        <v>14</v>
      </c>
      <c r="E1370" s="1">
        <v>3</v>
      </c>
      <c r="F1370" s="1">
        <f t="shared" si="42"/>
        <v>500</v>
      </c>
      <c r="G1370" s="1">
        <f t="shared" si="43"/>
        <v>1500</v>
      </c>
    </row>
    <row r="1371" spans="1:7" x14ac:dyDescent="0.25">
      <c r="A1371" s="1">
        <v>1332</v>
      </c>
      <c r="B1371" s="1" t="s">
        <v>263</v>
      </c>
      <c r="C1371" s="2">
        <v>44572</v>
      </c>
      <c r="D1371" s="1" t="s">
        <v>37</v>
      </c>
      <c r="E1371" s="1">
        <v>5</v>
      </c>
      <c r="F1371" s="1">
        <f t="shared" si="42"/>
        <v>600</v>
      </c>
      <c r="G1371" s="1">
        <f t="shared" si="43"/>
        <v>3000</v>
      </c>
    </row>
    <row r="1372" spans="1:7" x14ac:dyDescent="0.25">
      <c r="A1372" s="1">
        <v>3138</v>
      </c>
      <c r="B1372" s="1" t="s">
        <v>263</v>
      </c>
      <c r="C1372" s="2">
        <v>44576</v>
      </c>
      <c r="D1372" s="1" t="s">
        <v>37</v>
      </c>
      <c r="E1372" s="1">
        <v>4</v>
      </c>
      <c r="F1372" s="1">
        <f t="shared" si="42"/>
        <v>600</v>
      </c>
      <c r="G1372" s="1">
        <f t="shared" si="43"/>
        <v>2400</v>
      </c>
    </row>
    <row r="1373" spans="1:7" x14ac:dyDescent="0.25">
      <c r="A1373" s="1">
        <v>2987</v>
      </c>
      <c r="B1373" s="1" t="s">
        <v>263</v>
      </c>
      <c r="C1373" s="2">
        <v>44603</v>
      </c>
      <c r="D1373" s="1" t="s">
        <v>11</v>
      </c>
      <c r="E1373" s="1">
        <v>3</v>
      </c>
      <c r="F1373" s="1">
        <f t="shared" si="42"/>
        <v>1000</v>
      </c>
      <c r="G1373" s="1">
        <f t="shared" si="43"/>
        <v>3000</v>
      </c>
    </row>
    <row r="1374" spans="1:7" x14ac:dyDescent="0.25">
      <c r="A1374" s="1">
        <v>2453</v>
      </c>
      <c r="B1374" s="1" t="s">
        <v>496</v>
      </c>
      <c r="C1374" s="2">
        <v>44825</v>
      </c>
      <c r="D1374" s="1" t="s">
        <v>8</v>
      </c>
      <c r="E1374" s="1">
        <v>2</v>
      </c>
      <c r="F1374" s="1">
        <f t="shared" si="42"/>
        <v>1500</v>
      </c>
      <c r="G1374" s="1">
        <f t="shared" si="43"/>
        <v>3000</v>
      </c>
    </row>
    <row r="1375" spans="1:7" x14ac:dyDescent="0.25">
      <c r="A1375" s="1">
        <v>1635</v>
      </c>
      <c r="B1375" s="1" t="s">
        <v>496</v>
      </c>
      <c r="C1375" s="2">
        <v>44869</v>
      </c>
      <c r="D1375" s="1" t="s">
        <v>14</v>
      </c>
      <c r="E1375" s="1">
        <v>5</v>
      </c>
      <c r="F1375" s="1">
        <f t="shared" si="42"/>
        <v>500</v>
      </c>
      <c r="G1375" s="1">
        <f t="shared" si="43"/>
        <v>2500</v>
      </c>
    </row>
    <row r="1376" spans="1:7" x14ac:dyDescent="0.25">
      <c r="A1376" s="1">
        <v>2853</v>
      </c>
      <c r="B1376" s="1" t="s">
        <v>472</v>
      </c>
      <c r="C1376" s="2">
        <v>44731</v>
      </c>
      <c r="D1376" s="1" t="s">
        <v>14</v>
      </c>
      <c r="E1376" s="1">
        <v>3</v>
      </c>
      <c r="F1376" s="1">
        <f t="shared" si="42"/>
        <v>500</v>
      </c>
      <c r="G1376" s="1">
        <f t="shared" si="43"/>
        <v>1500</v>
      </c>
    </row>
    <row r="1377" spans="1:7" x14ac:dyDescent="0.25">
      <c r="A1377" s="1">
        <v>1474</v>
      </c>
      <c r="B1377" s="1" t="s">
        <v>472</v>
      </c>
      <c r="C1377" s="2">
        <v>44643</v>
      </c>
      <c r="D1377" s="1" t="s">
        <v>542</v>
      </c>
      <c r="E1377" s="1">
        <v>1</v>
      </c>
      <c r="F1377" s="1">
        <f t="shared" si="42"/>
        <v>400</v>
      </c>
      <c r="G1377" s="1">
        <f t="shared" si="43"/>
        <v>400</v>
      </c>
    </row>
    <row r="1378" spans="1:7" x14ac:dyDescent="0.25">
      <c r="A1378" s="1">
        <v>1114</v>
      </c>
      <c r="B1378" s="1" t="s">
        <v>472</v>
      </c>
      <c r="C1378" s="2">
        <v>44909</v>
      </c>
      <c r="D1378" s="1" t="s">
        <v>37</v>
      </c>
      <c r="E1378" s="1">
        <v>1</v>
      </c>
      <c r="F1378" s="1">
        <f t="shared" si="42"/>
        <v>600</v>
      </c>
      <c r="G1378" s="1">
        <f t="shared" si="43"/>
        <v>600</v>
      </c>
    </row>
    <row r="1379" spans="1:7" x14ac:dyDescent="0.25">
      <c r="A1379" s="1">
        <v>1607</v>
      </c>
      <c r="B1379" s="1" t="s">
        <v>472</v>
      </c>
      <c r="C1379" s="2">
        <v>44657</v>
      </c>
      <c r="D1379" s="1" t="s">
        <v>14</v>
      </c>
      <c r="E1379" s="1">
        <v>1</v>
      </c>
      <c r="F1379" s="1">
        <f t="shared" si="42"/>
        <v>500</v>
      </c>
      <c r="G1379" s="1">
        <f t="shared" si="43"/>
        <v>500</v>
      </c>
    </row>
    <row r="1380" spans="1:7" x14ac:dyDescent="0.25">
      <c r="A1380" s="1">
        <v>2207</v>
      </c>
      <c r="B1380" s="1" t="s">
        <v>444</v>
      </c>
      <c r="C1380" s="2">
        <v>44596</v>
      </c>
      <c r="D1380" s="1" t="s">
        <v>8</v>
      </c>
      <c r="E1380" s="1">
        <v>4</v>
      </c>
      <c r="F1380" s="1">
        <f t="shared" si="42"/>
        <v>1500</v>
      </c>
      <c r="G1380" s="1">
        <f t="shared" si="43"/>
        <v>6000</v>
      </c>
    </row>
    <row r="1381" spans="1:7" x14ac:dyDescent="0.25">
      <c r="A1381" s="1">
        <v>1463</v>
      </c>
      <c r="B1381" s="1" t="s">
        <v>444</v>
      </c>
      <c r="C1381" s="2">
        <v>44618</v>
      </c>
      <c r="D1381" s="1" t="s">
        <v>14</v>
      </c>
      <c r="E1381" s="1">
        <v>1</v>
      </c>
      <c r="F1381" s="1">
        <f t="shared" si="42"/>
        <v>500</v>
      </c>
      <c r="G1381" s="1">
        <f t="shared" si="43"/>
        <v>500</v>
      </c>
    </row>
    <row r="1382" spans="1:7" x14ac:dyDescent="0.25">
      <c r="A1382" s="1">
        <v>2334</v>
      </c>
      <c r="B1382" s="1" t="s">
        <v>444</v>
      </c>
      <c r="C1382" s="2">
        <v>44842</v>
      </c>
      <c r="D1382" s="1" t="s">
        <v>8</v>
      </c>
      <c r="E1382" s="1">
        <v>1</v>
      </c>
      <c r="F1382" s="1">
        <f t="shared" si="42"/>
        <v>1500</v>
      </c>
      <c r="G1382" s="1">
        <f t="shared" si="43"/>
        <v>1500</v>
      </c>
    </row>
    <row r="1383" spans="1:7" x14ac:dyDescent="0.25">
      <c r="A1383" s="1">
        <v>1011</v>
      </c>
      <c r="B1383" s="1" t="s">
        <v>444</v>
      </c>
      <c r="C1383" s="2">
        <v>44903</v>
      </c>
      <c r="D1383" s="1" t="s">
        <v>14</v>
      </c>
      <c r="E1383" s="1">
        <v>5</v>
      </c>
      <c r="F1383" s="1">
        <f t="shared" si="42"/>
        <v>500</v>
      </c>
      <c r="G1383" s="1">
        <f t="shared" si="43"/>
        <v>2500</v>
      </c>
    </row>
    <row r="1384" spans="1:7" x14ac:dyDescent="0.25">
      <c r="A1384" s="1">
        <v>2891</v>
      </c>
      <c r="B1384" s="1" t="s">
        <v>444</v>
      </c>
      <c r="C1384" s="2">
        <v>44618</v>
      </c>
      <c r="D1384" s="1" t="s">
        <v>542</v>
      </c>
      <c r="E1384" s="1">
        <v>4</v>
      </c>
      <c r="F1384" s="1">
        <f t="shared" si="42"/>
        <v>400</v>
      </c>
      <c r="G1384" s="1">
        <f t="shared" si="43"/>
        <v>1600</v>
      </c>
    </row>
    <row r="1385" spans="1:7" x14ac:dyDescent="0.25">
      <c r="A1385" s="1">
        <v>3349</v>
      </c>
      <c r="B1385" s="1" t="s">
        <v>444</v>
      </c>
      <c r="C1385" s="2">
        <v>44761</v>
      </c>
      <c r="D1385" s="1" t="s">
        <v>37</v>
      </c>
      <c r="E1385" s="1">
        <v>3</v>
      </c>
      <c r="F1385" s="1">
        <f t="shared" si="42"/>
        <v>600</v>
      </c>
      <c r="G1385" s="1">
        <f t="shared" si="43"/>
        <v>1800</v>
      </c>
    </row>
    <row r="1386" spans="1:7" x14ac:dyDescent="0.25">
      <c r="A1386" s="1">
        <v>1837</v>
      </c>
      <c r="B1386" s="1" t="s">
        <v>444</v>
      </c>
      <c r="C1386" s="2">
        <v>44599</v>
      </c>
      <c r="D1386" s="1" t="s">
        <v>542</v>
      </c>
      <c r="E1386" s="1">
        <v>2</v>
      </c>
      <c r="F1386" s="1">
        <f t="shared" si="42"/>
        <v>400</v>
      </c>
      <c r="G1386" s="1">
        <f t="shared" si="43"/>
        <v>800</v>
      </c>
    </row>
    <row r="1387" spans="1:7" x14ac:dyDescent="0.25">
      <c r="A1387" s="1">
        <v>1907</v>
      </c>
      <c r="B1387" s="1" t="s">
        <v>425</v>
      </c>
      <c r="C1387" s="2">
        <v>44660</v>
      </c>
      <c r="D1387" s="1" t="s">
        <v>542</v>
      </c>
      <c r="E1387" s="1">
        <v>3</v>
      </c>
      <c r="F1387" s="1">
        <f t="shared" si="42"/>
        <v>400</v>
      </c>
      <c r="G1387" s="1">
        <f t="shared" si="43"/>
        <v>1200</v>
      </c>
    </row>
    <row r="1388" spans="1:7" x14ac:dyDescent="0.25">
      <c r="A1388" s="1">
        <v>2951</v>
      </c>
      <c r="B1388" s="1" t="s">
        <v>425</v>
      </c>
      <c r="C1388" s="2">
        <v>44616</v>
      </c>
      <c r="D1388" s="1" t="s">
        <v>37</v>
      </c>
      <c r="E1388" s="1">
        <v>3</v>
      </c>
      <c r="F1388" s="1">
        <f t="shared" si="42"/>
        <v>600</v>
      </c>
      <c r="G1388" s="1">
        <f t="shared" si="43"/>
        <v>1800</v>
      </c>
    </row>
    <row r="1389" spans="1:7" x14ac:dyDescent="0.25">
      <c r="A1389" s="1">
        <v>1507</v>
      </c>
      <c r="B1389" s="1" t="s">
        <v>425</v>
      </c>
      <c r="C1389" s="2">
        <v>44747</v>
      </c>
      <c r="D1389" s="1" t="s">
        <v>14</v>
      </c>
      <c r="E1389" s="1">
        <v>5</v>
      </c>
      <c r="F1389" s="1">
        <f t="shared" si="42"/>
        <v>500</v>
      </c>
      <c r="G1389" s="1">
        <f t="shared" si="43"/>
        <v>2500</v>
      </c>
    </row>
    <row r="1390" spans="1:7" x14ac:dyDescent="0.25">
      <c r="A1390" s="1">
        <v>3234</v>
      </c>
      <c r="B1390" s="1" t="s">
        <v>288</v>
      </c>
      <c r="C1390" s="2">
        <v>44832</v>
      </c>
      <c r="D1390" s="1" t="s">
        <v>8</v>
      </c>
      <c r="E1390" s="1">
        <v>3</v>
      </c>
      <c r="F1390" s="1">
        <f t="shared" si="42"/>
        <v>1500</v>
      </c>
      <c r="G1390" s="1">
        <f t="shared" si="43"/>
        <v>4500</v>
      </c>
    </row>
    <row r="1391" spans="1:7" x14ac:dyDescent="0.25">
      <c r="A1391" s="1">
        <v>1949</v>
      </c>
      <c r="B1391" s="1" t="s">
        <v>288</v>
      </c>
      <c r="C1391" s="2">
        <v>44738</v>
      </c>
      <c r="D1391" s="1" t="s">
        <v>16</v>
      </c>
      <c r="E1391" s="1">
        <v>3</v>
      </c>
      <c r="F1391" s="1">
        <f t="shared" si="42"/>
        <v>150</v>
      </c>
      <c r="G1391" s="1">
        <f t="shared" si="43"/>
        <v>450</v>
      </c>
    </row>
    <row r="1392" spans="1:7" x14ac:dyDescent="0.25">
      <c r="A1392" s="1">
        <v>1470</v>
      </c>
      <c r="B1392" s="1" t="s">
        <v>288</v>
      </c>
      <c r="C1392" s="2">
        <v>44876</v>
      </c>
      <c r="D1392" s="1" t="s">
        <v>8</v>
      </c>
      <c r="E1392" s="1">
        <v>5</v>
      </c>
      <c r="F1392" s="1">
        <f t="shared" si="42"/>
        <v>1500</v>
      </c>
      <c r="G1392" s="1">
        <f t="shared" si="43"/>
        <v>7500</v>
      </c>
    </row>
    <row r="1393" spans="1:7" x14ac:dyDescent="0.25">
      <c r="A1393" s="1">
        <v>1319</v>
      </c>
      <c r="B1393" s="1" t="s">
        <v>288</v>
      </c>
      <c r="C1393" s="2">
        <v>44798</v>
      </c>
      <c r="D1393" s="1" t="s">
        <v>16</v>
      </c>
      <c r="E1393" s="1">
        <v>5</v>
      </c>
      <c r="F1393" s="1">
        <f t="shared" si="42"/>
        <v>150</v>
      </c>
      <c r="G1393" s="1">
        <f t="shared" si="43"/>
        <v>750</v>
      </c>
    </row>
    <row r="1394" spans="1:7" x14ac:dyDescent="0.25">
      <c r="A1394" s="1">
        <v>3313</v>
      </c>
      <c r="B1394" s="1" t="s">
        <v>490</v>
      </c>
      <c r="C1394" s="2">
        <v>44764</v>
      </c>
      <c r="D1394" s="1" t="s">
        <v>542</v>
      </c>
      <c r="E1394" s="1">
        <v>3</v>
      </c>
      <c r="F1394" s="1">
        <f t="shared" si="42"/>
        <v>400</v>
      </c>
      <c r="G1394" s="1">
        <f t="shared" si="43"/>
        <v>1200</v>
      </c>
    </row>
    <row r="1395" spans="1:7" x14ac:dyDescent="0.25">
      <c r="A1395" s="1">
        <v>2573</v>
      </c>
      <c r="B1395" s="1" t="s">
        <v>490</v>
      </c>
      <c r="C1395" s="2">
        <v>44674</v>
      </c>
      <c r="D1395" s="1" t="s">
        <v>16</v>
      </c>
      <c r="E1395" s="1">
        <v>5</v>
      </c>
      <c r="F1395" s="1">
        <f t="shared" si="42"/>
        <v>150</v>
      </c>
      <c r="G1395" s="1">
        <f t="shared" si="43"/>
        <v>750</v>
      </c>
    </row>
    <row r="1396" spans="1:7" x14ac:dyDescent="0.25">
      <c r="A1396" s="1">
        <v>2133</v>
      </c>
      <c r="B1396" s="1" t="s">
        <v>502</v>
      </c>
      <c r="C1396" s="2">
        <v>44673</v>
      </c>
      <c r="D1396" s="1" t="s">
        <v>542</v>
      </c>
      <c r="E1396" s="1">
        <v>5</v>
      </c>
      <c r="F1396" s="1">
        <f t="shared" si="42"/>
        <v>400</v>
      </c>
      <c r="G1396" s="1">
        <f t="shared" si="43"/>
        <v>2000</v>
      </c>
    </row>
    <row r="1397" spans="1:7" x14ac:dyDescent="0.25">
      <c r="A1397" s="1">
        <v>1752</v>
      </c>
      <c r="B1397" s="1" t="s">
        <v>502</v>
      </c>
      <c r="C1397" s="2">
        <v>44829</v>
      </c>
      <c r="D1397" s="1" t="s">
        <v>542</v>
      </c>
      <c r="E1397" s="1">
        <v>2</v>
      </c>
      <c r="F1397" s="1">
        <f t="shared" si="42"/>
        <v>400</v>
      </c>
      <c r="G1397" s="1">
        <f t="shared" si="43"/>
        <v>800</v>
      </c>
    </row>
    <row r="1398" spans="1:7" x14ac:dyDescent="0.25">
      <c r="A1398" s="1">
        <v>2473</v>
      </c>
      <c r="B1398" s="1" t="s">
        <v>502</v>
      </c>
      <c r="C1398" s="2">
        <v>44566</v>
      </c>
      <c r="D1398" s="1" t="s">
        <v>542</v>
      </c>
      <c r="E1398" s="1">
        <v>2</v>
      </c>
      <c r="F1398" s="1">
        <f t="shared" si="42"/>
        <v>400</v>
      </c>
      <c r="G1398" s="1">
        <f t="shared" si="43"/>
        <v>800</v>
      </c>
    </row>
    <row r="1399" spans="1:7" x14ac:dyDescent="0.25">
      <c r="A1399" s="1">
        <v>1484</v>
      </c>
      <c r="B1399" s="1" t="s">
        <v>502</v>
      </c>
      <c r="C1399" s="2">
        <v>44740</v>
      </c>
      <c r="D1399" s="1" t="s">
        <v>37</v>
      </c>
      <c r="E1399" s="1">
        <v>5</v>
      </c>
      <c r="F1399" s="1">
        <f t="shared" si="42"/>
        <v>600</v>
      </c>
      <c r="G1399" s="1">
        <f t="shared" si="43"/>
        <v>3000</v>
      </c>
    </row>
    <row r="1400" spans="1:7" x14ac:dyDescent="0.25">
      <c r="A1400" s="1">
        <v>1462</v>
      </c>
      <c r="B1400" s="1" t="s">
        <v>502</v>
      </c>
      <c r="C1400" s="2">
        <v>44815</v>
      </c>
      <c r="D1400" s="1" t="s">
        <v>8</v>
      </c>
      <c r="E1400" s="1">
        <v>2</v>
      </c>
      <c r="F1400" s="1">
        <f t="shared" si="42"/>
        <v>1500</v>
      </c>
      <c r="G1400" s="1">
        <f t="shared" si="43"/>
        <v>3000</v>
      </c>
    </row>
    <row r="1401" spans="1:7" x14ac:dyDescent="0.25">
      <c r="A1401" s="1">
        <v>2558</v>
      </c>
      <c r="B1401" s="1" t="s">
        <v>502</v>
      </c>
      <c r="C1401" s="2">
        <v>44786</v>
      </c>
      <c r="D1401" s="1" t="s">
        <v>16</v>
      </c>
      <c r="E1401" s="1">
        <v>3</v>
      </c>
      <c r="F1401" s="1">
        <f t="shared" si="42"/>
        <v>150</v>
      </c>
      <c r="G1401" s="1">
        <f t="shared" si="43"/>
        <v>450</v>
      </c>
    </row>
    <row r="1402" spans="1:7" x14ac:dyDescent="0.25">
      <c r="A1402" s="1">
        <v>3007</v>
      </c>
      <c r="B1402" s="1" t="s">
        <v>475</v>
      </c>
      <c r="C1402" s="2">
        <v>44836</v>
      </c>
      <c r="D1402" s="1" t="s">
        <v>16</v>
      </c>
      <c r="E1402" s="1">
        <v>1</v>
      </c>
      <c r="F1402" s="1">
        <f t="shared" si="42"/>
        <v>150</v>
      </c>
      <c r="G1402" s="1">
        <f t="shared" si="43"/>
        <v>150</v>
      </c>
    </row>
    <row r="1403" spans="1:7" x14ac:dyDescent="0.25">
      <c r="A1403" s="1">
        <v>1774</v>
      </c>
      <c r="B1403" s="1" t="s">
        <v>475</v>
      </c>
      <c r="C1403" s="2">
        <v>44730</v>
      </c>
      <c r="D1403" s="1" t="s">
        <v>542</v>
      </c>
      <c r="E1403" s="1">
        <v>3</v>
      </c>
      <c r="F1403" s="1">
        <f t="shared" si="42"/>
        <v>400</v>
      </c>
      <c r="G1403" s="1">
        <f t="shared" si="43"/>
        <v>1200</v>
      </c>
    </row>
    <row r="1404" spans="1:7" x14ac:dyDescent="0.25">
      <c r="A1404" s="1">
        <v>3191</v>
      </c>
      <c r="B1404" s="1" t="s">
        <v>475</v>
      </c>
      <c r="C1404" s="2">
        <v>44836</v>
      </c>
      <c r="D1404" s="1" t="s">
        <v>16</v>
      </c>
      <c r="E1404" s="1">
        <v>4</v>
      </c>
      <c r="F1404" s="1">
        <f t="shared" si="42"/>
        <v>150</v>
      </c>
      <c r="G1404" s="1">
        <f t="shared" si="43"/>
        <v>600</v>
      </c>
    </row>
    <row r="1405" spans="1:7" x14ac:dyDescent="0.25">
      <c r="A1405" s="1">
        <v>1977</v>
      </c>
      <c r="B1405" s="1" t="s">
        <v>475</v>
      </c>
      <c r="C1405" s="2">
        <v>44697</v>
      </c>
      <c r="D1405" s="1" t="s">
        <v>14</v>
      </c>
      <c r="E1405" s="1">
        <v>5</v>
      </c>
      <c r="F1405" s="1">
        <f t="shared" si="42"/>
        <v>500</v>
      </c>
      <c r="G1405" s="1">
        <f t="shared" si="43"/>
        <v>2500</v>
      </c>
    </row>
    <row r="1406" spans="1:7" x14ac:dyDescent="0.25">
      <c r="A1406" s="1">
        <v>3397</v>
      </c>
      <c r="B1406" s="1" t="s">
        <v>475</v>
      </c>
      <c r="C1406" s="2">
        <v>44877</v>
      </c>
      <c r="D1406" s="1" t="s">
        <v>14</v>
      </c>
      <c r="E1406" s="1">
        <v>5</v>
      </c>
      <c r="F1406" s="1">
        <f t="shared" si="42"/>
        <v>500</v>
      </c>
      <c r="G1406" s="1">
        <f t="shared" si="43"/>
        <v>2500</v>
      </c>
    </row>
    <row r="1407" spans="1:7" x14ac:dyDescent="0.25">
      <c r="A1407" s="1">
        <v>1374</v>
      </c>
      <c r="B1407" s="1" t="s">
        <v>438</v>
      </c>
      <c r="C1407" s="2">
        <v>44570</v>
      </c>
      <c r="D1407" s="1" t="s">
        <v>14</v>
      </c>
      <c r="E1407" s="1">
        <v>5</v>
      </c>
      <c r="F1407" s="1">
        <f t="shared" si="42"/>
        <v>500</v>
      </c>
      <c r="G1407" s="1">
        <f t="shared" si="43"/>
        <v>2500</v>
      </c>
    </row>
    <row r="1408" spans="1:7" x14ac:dyDescent="0.25">
      <c r="A1408" s="1">
        <v>2543</v>
      </c>
      <c r="B1408" s="1" t="s">
        <v>438</v>
      </c>
      <c r="C1408" s="2">
        <v>44716</v>
      </c>
      <c r="D1408" s="1" t="s">
        <v>37</v>
      </c>
      <c r="E1408" s="1">
        <v>1</v>
      </c>
      <c r="F1408" s="1">
        <f t="shared" si="42"/>
        <v>600</v>
      </c>
      <c r="G1408" s="1">
        <f t="shared" si="43"/>
        <v>600</v>
      </c>
    </row>
    <row r="1409" spans="1:7" x14ac:dyDescent="0.25">
      <c r="A1409" s="1">
        <v>2585</v>
      </c>
      <c r="B1409" s="1" t="s">
        <v>438</v>
      </c>
      <c r="C1409" s="2">
        <v>44784</v>
      </c>
      <c r="D1409" s="1" t="s">
        <v>11</v>
      </c>
      <c r="E1409" s="1">
        <v>2</v>
      </c>
      <c r="F1409" s="1">
        <f t="shared" si="42"/>
        <v>1000</v>
      </c>
      <c r="G1409" s="1">
        <f t="shared" si="43"/>
        <v>2000</v>
      </c>
    </row>
    <row r="1410" spans="1:7" x14ac:dyDescent="0.25">
      <c r="A1410" s="1">
        <v>1915</v>
      </c>
      <c r="B1410" s="1" t="s">
        <v>97</v>
      </c>
      <c r="C1410" s="2">
        <v>44809</v>
      </c>
      <c r="D1410" s="1" t="s">
        <v>14</v>
      </c>
      <c r="E1410" s="1">
        <v>5</v>
      </c>
      <c r="F1410" s="1">
        <f t="shared" ref="F1410:F1473" si="44">IF(D1410="Computer", 1500, IF(D1410="Mobile", 600,  IF(D1410= "Camera", 500, IF(D1410 = "Headphones", 150, IF(D1410 = "Laptop", 1000, 400)))))</f>
        <v>500</v>
      </c>
      <c r="G1410" s="1">
        <f t="shared" ref="G1410:G1473" si="45">F1410*E1410</f>
        <v>2500</v>
      </c>
    </row>
    <row r="1411" spans="1:7" x14ac:dyDescent="0.25">
      <c r="A1411" s="1">
        <v>1136</v>
      </c>
      <c r="B1411" s="1" t="s">
        <v>97</v>
      </c>
      <c r="C1411" s="2">
        <v>44826</v>
      </c>
      <c r="D1411" s="1" t="s">
        <v>8</v>
      </c>
      <c r="E1411" s="1">
        <v>5</v>
      </c>
      <c r="F1411" s="1">
        <f t="shared" si="44"/>
        <v>1500</v>
      </c>
      <c r="G1411" s="1">
        <f t="shared" si="45"/>
        <v>7500</v>
      </c>
    </row>
    <row r="1412" spans="1:7" x14ac:dyDescent="0.25">
      <c r="A1412" s="1">
        <v>1863</v>
      </c>
      <c r="B1412" s="1" t="s">
        <v>451</v>
      </c>
      <c r="C1412" s="2">
        <v>44583</v>
      </c>
      <c r="D1412" s="1" t="s">
        <v>542</v>
      </c>
      <c r="E1412" s="1">
        <v>5</v>
      </c>
      <c r="F1412" s="1">
        <f t="shared" si="44"/>
        <v>400</v>
      </c>
      <c r="G1412" s="1">
        <f t="shared" si="45"/>
        <v>2000</v>
      </c>
    </row>
    <row r="1413" spans="1:7" x14ac:dyDescent="0.25">
      <c r="A1413" s="1">
        <v>1199</v>
      </c>
      <c r="B1413" s="1" t="s">
        <v>451</v>
      </c>
      <c r="C1413" s="2">
        <v>44725</v>
      </c>
      <c r="D1413" s="1" t="s">
        <v>14</v>
      </c>
      <c r="E1413" s="1">
        <v>3</v>
      </c>
      <c r="F1413" s="1">
        <f t="shared" si="44"/>
        <v>500</v>
      </c>
      <c r="G1413" s="1">
        <f t="shared" si="45"/>
        <v>1500</v>
      </c>
    </row>
    <row r="1414" spans="1:7" x14ac:dyDescent="0.25">
      <c r="A1414" s="1">
        <v>3012</v>
      </c>
      <c r="B1414" s="1" t="s">
        <v>451</v>
      </c>
      <c r="C1414" s="2">
        <v>44655</v>
      </c>
      <c r="D1414" s="1" t="s">
        <v>37</v>
      </c>
      <c r="E1414" s="1">
        <v>3</v>
      </c>
      <c r="F1414" s="1">
        <f t="shared" si="44"/>
        <v>600</v>
      </c>
      <c r="G1414" s="1">
        <f t="shared" si="45"/>
        <v>1800</v>
      </c>
    </row>
    <row r="1415" spans="1:7" x14ac:dyDescent="0.25">
      <c r="A1415" s="1">
        <v>3304</v>
      </c>
      <c r="B1415" s="1" t="s">
        <v>451</v>
      </c>
      <c r="C1415" s="2">
        <v>44667</v>
      </c>
      <c r="D1415" s="1" t="s">
        <v>16</v>
      </c>
      <c r="E1415" s="1">
        <v>1</v>
      </c>
      <c r="F1415" s="1">
        <f t="shared" si="44"/>
        <v>150</v>
      </c>
      <c r="G1415" s="1">
        <f t="shared" si="45"/>
        <v>150</v>
      </c>
    </row>
    <row r="1416" spans="1:7" x14ac:dyDescent="0.25">
      <c r="A1416" s="1">
        <v>1527</v>
      </c>
      <c r="B1416" s="1" t="s">
        <v>451</v>
      </c>
      <c r="C1416" s="2">
        <v>44854</v>
      </c>
      <c r="D1416" s="1" t="s">
        <v>16</v>
      </c>
      <c r="E1416" s="1">
        <v>1</v>
      </c>
      <c r="F1416" s="1">
        <f t="shared" si="44"/>
        <v>150</v>
      </c>
      <c r="G1416" s="1">
        <f t="shared" si="45"/>
        <v>150</v>
      </c>
    </row>
    <row r="1417" spans="1:7" x14ac:dyDescent="0.25">
      <c r="A1417" s="1">
        <v>2276</v>
      </c>
      <c r="B1417" s="1" t="s">
        <v>451</v>
      </c>
      <c r="C1417" s="2">
        <v>44907</v>
      </c>
      <c r="D1417" s="1" t="s">
        <v>542</v>
      </c>
      <c r="E1417" s="1">
        <v>5</v>
      </c>
      <c r="F1417" s="1">
        <f t="shared" si="44"/>
        <v>400</v>
      </c>
      <c r="G1417" s="1">
        <f t="shared" si="45"/>
        <v>2000</v>
      </c>
    </row>
    <row r="1418" spans="1:7" x14ac:dyDescent="0.25">
      <c r="A1418" s="1">
        <v>2364</v>
      </c>
      <c r="B1418" s="1" t="s">
        <v>451</v>
      </c>
      <c r="C1418" s="2">
        <v>44853</v>
      </c>
      <c r="D1418" s="1" t="s">
        <v>37</v>
      </c>
      <c r="E1418" s="1">
        <v>3</v>
      </c>
      <c r="F1418" s="1">
        <f t="shared" si="44"/>
        <v>600</v>
      </c>
      <c r="G1418" s="1">
        <f t="shared" si="45"/>
        <v>1800</v>
      </c>
    </row>
    <row r="1419" spans="1:7" x14ac:dyDescent="0.25">
      <c r="A1419" s="1">
        <v>1381</v>
      </c>
      <c r="B1419" s="1" t="s">
        <v>258</v>
      </c>
      <c r="C1419" s="2">
        <v>44817</v>
      </c>
      <c r="D1419" s="1" t="s">
        <v>11</v>
      </c>
      <c r="E1419" s="1">
        <v>3</v>
      </c>
      <c r="F1419" s="1">
        <f t="shared" si="44"/>
        <v>1000</v>
      </c>
      <c r="G1419" s="1">
        <f t="shared" si="45"/>
        <v>3000</v>
      </c>
    </row>
    <row r="1420" spans="1:7" x14ac:dyDescent="0.25">
      <c r="A1420" s="1">
        <v>1042</v>
      </c>
      <c r="B1420" s="1" t="s">
        <v>258</v>
      </c>
      <c r="C1420" s="2">
        <v>44729</v>
      </c>
      <c r="D1420" s="1" t="s">
        <v>14</v>
      </c>
      <c r="E1420" s="1">
        <v>5</v>
      </c>
      <c r="F1420" s="1">
        <f t="shared" si="44"/>
        <v>500</v>
      </c>
      <c r="G1420" s="1">
        <f t="shared" si="45"/>
        <v>2500</v>
      </c>
    </row>
    <row r="1421" spans="1:7" x14ac:dyDescent="0.25">
      <c r="A1421" s="1">
        <v>2664</v>
      </c>
      <c r="B1421" s="1" t="s">
        <v>258</v>
      </c>
      <c r="C1421" s="2">
        <v>44732</v>
      </c>
      <c r="D1421" s="1" t="s">
        <v>542</v>
      </c>
      <c r="E1421" s="1">
        <v>3</v>
      </c>
      <c r="F1421" s="1">
        <f t="shared" si="44"/>
        <v>400</v>
      </c>
      <c r="G1421" s="1">
        <f t="shared" si="45"/>
        <v>1200</v>
      </c>
    </row>
    <row r="1422" spans="1:7" x14ac:dyDescent="0.25">
      <c r="A1422" s="1">
        <v>2226</v>
      </c>
      <c r="B1422" s="1" t="s">
        <v>258</v>
      </c>
      <c r="C1422" s="2">
        <v>44605</v>
      </c>
      <c r="D1422" s="1" t="s">
        <v>542</v>
      </c>
      <c r="E1422" s="1">
        <v>4</v>
      </c>
      <c r="F1422" s="1">
        <f t="shared" si="44"/>
        <v>400</v>
      </c>
      <c r="G1422" s="1">
        <f t="shared" si="45"/>
        <v>1600</v>
      </c>
    </row>
    <row r="1423" spans="1:7" x14ac:dyDescent="0.25">
      <c r="A1423" s="1">
        <v>2394</v>
      </c>
      <c r="B1423" s="1" t="s">
        <v>258</v>
      </c>
      <c r="C1423" s="2">
        <v>44757</v>
      </c>
      <c r="D1423" s="1" t="s">
        <v>8</v>
      </c>
      <c r="E1423" s="1">
        <v>3</v>
      </c>
      <c r="F1423" s="1">
        <f t="shared" si="44"/>
        <v>1500</v>
      </c>
      <c r="G1423" s="1">
        <f t="shared" si="45"/>
        <v>4500</v>
      </c>
    </row>
    <row r="1424" spans="1:7" x14ac:dyDescent="0.25">
      <c r="A1424" s="1">
        <v>2643</v>
      </c>
      <c r="B1424" s="1" t="s">
        <v>532</v>
      </c>
      <c r="C1424" s="2">
        <v>44919</v>
      </c>
      <c r="D1424" s="1" t="s">
        <v>16</v>
      </c>
      <c r="E1424" s="1">
        <v>5</v>
      </c>
      <c r="F1424" s="1">
        <f t="shared" si="44"/>
        <v>150</v>
      </c>
      <c r="G1424" s="1">
        <f t="shared" si="45"/>
        <v>750</v>
      </c>
    </row>
    <row r="1425" spans="1:7" x14ac:dyDescent="0.25">
      <c r="A1425" s="1">
        <v>1908</v>
      </c>
      <c r="B1425" s="1" t="s">
        <v>532</v>
      </c>
      <c r="C1425" s="2">
        <v>44830</v>
      </c>
      <c r="D1425" s="1" t="s">
        <v>14</v>
      </c>
      <c r="E1425" s="1">
        <v>3</v>
      </c>
      <c r="F1425" s="1">
        <f t="shared" si="44"/>
        <v>500</v>
      </c>
      <c r="G1425" s="1">
        <f t="shared" si="45"/>
        <v>1500</v>
      </c>
    </row>
    <row r="1426" spans="1:7" x14ac:dyDescent="0.25">
      <c r="A1426" s="1">
        <v>2407</v>
      </c>
      <c r="B1426" s="1" t="s">
        <v>532</v>
      </c>
      <c r="C1426" s="2">
        <v>44595</v>
      </c>
      <c r="D1426" s="1" t="s">
        <v>14</v>
      </c>
      <c r="E1426" s="1">
        <v>4</v>
      </c>
      <c r="F1426" s="1">
        <f t="shared" si="44"/>
        <v>500</v>
      </c>
      <c r="G1426" s="1">
        <f t="shared" si="45"/>
        <v>2000</v>
      </c>
    </row>
    <row r="1427" spans="1:7" x14ac:dyDescent="0.25">
      <c r="A1427" s="1">
        <v>2039</v>
      </c>
      <c r="B1427" s="1" t="s">
        <v>532</v>
      </c>
      <c r="C1427" s="2">
        <v>44762</v>
      </c>
      <c r="D1427" s="1" t="s">
        <v>11</v>
      </c>
      <c r="E1427" s="1">
        <v>2</v>
      </c>
      <c r="F1427" s="1">
        <f t="shared" si="44"/>
        <v>1000</v>
      </c>
      <c r="G1427" s="1">
        <f t="shared" si="45"/>
        <v>2000</v>
      </c>
    </row>
    <row r="1428" spans="1:7" x14ac:dyDescent="0.25">
      <c r="A1428" s="1">
        <v>2413</v>
      </c>
      <c r="B1428" s="1" t="s">
        <v>532</v>
      </c>
      <c r="C1428" s="2">
        <v>44773</v>
      </c>
      <c r="D1428" s="1" t="s">
        <v>542</v>
      </c>
      <c r="E1428" s="1">
        <v>5</v>
      </c>
      <c r="F1428" s="1">
        <f t="shared" si="44"/>
        <v>400</v>
      </c>
      <c r="G1428" s="1">
        <f t="shared" si="45"/>
        <v>2000</v>
      </c>
    </row>
    <row r="1429" spans="1:7" x14ac:dyDescent="0.25">
      <c r="A1429" s="1">
        <v>1894</v>
      </c>
      <c r="B1429" s="1" t="s">
        <v>279</v>
      </c>
      <c r="C1429" s="2">
        <v>44880</v>
      </c>
      <c r="D1429" s="1" t="s">
        <v>11</v>
      </c>
      <c r="E1429" s="1">
        <v>5</v>
      </c>
      <c r="F1429" s="1">
        <f t="shared" si="44"/>
        <v>1000</v>
      </c>
      <c r="G1429" s="1">
        <f t="shared" si="45"/>
        <v>5000</v>
      </c>
    </row>
    <row r="1430" spans="1:7" x14ac:dyDescent="0.25">
      <c r="A1430" s="1">
        <v>2802</v>
      </c>
      <c r="B1430" s="1" t="s">
        <v>279</v>
      </c>
      <c r="C1430" s="2">
        <v>44690</v>
      </c>
      <c r="D1430" s="1" t="s">
        <v>16</v>
      </c>
      <c r="E1430" s="1">
        <v>5</v>
      </c>
      <c r="F1430" s="1">
        <f t="shared" si="44"/>
        <v>150</v>
      </c>
      <c r="G1430" s="1">
        <f t="shared" si="45"/>
        <v>750</v>
      </c>
    </row>
    <row r="1431" spans="1:7" x14ac:dyDescent="0.25">
      <c r="A1431" s="1">
        <v>1006</v>
      </c>
      <c r="B1431" s="1" t="s">
        <v>279</v>
      </c>
      <c r="C1431" s="2">
        <v>44855</v>
      </c>
      <c r="D1431" s="1" t="s">
        <v>37</v>
      </c>
      <c r="E1431" s="1">
        <v>3</v>
      </c>
      <c r="F1431" s="1">
        <f t="shared" si="44"/>
        <v>600</v>
      </c>
      <c r="G1431" s="1">
        <f t="shared" si="45"/>
        <v>1800</v>
      </c>
    </row>
    <row r="1432" spans="1:7" x14ac:dyDescent="0.25">
      <c r="A1432" s="1">
        <v>1188</v>
      </c>
      <c r="B1432" s="1" t="s">
        <v>279</v>
      </c>
      <c r="C1432" s="2">
        <v>44657</v>
      </c>
      <c r="D1432" s="1" t="s">
        <v>542</v>
      </c>
      <c r="E1432" s="1">
        <v>4</v>
      </c>
      <c r="F1432" s="1">
        <f t="shared" si="44"/>
        <v>400</v>
      </c>
      <c r="G1432" s="1">
        <f t="shared" si="45"/>
        <v>1600</v>
      </c>
    </row>
    <row r="1433" spans="1:7" x14ac:dyDescent="0.25">
      <c r="A1433" s="1">
        <v>1868</v>
      </c>
      <c r="B1433" s="1" t="s">
        <v>332</v>
      </c>
      <c r="C1433" s="2">
        <v>44731</v>
      </c>
      <c r="D1433" s="1" t="s">
        <v>16</v>
      </c>
      <c r="E1433" s="1">
        <v>2</v>
      </c>
      <c r="F1433" s="1">
        <f t="shared" si="44"/>
        <v>150</v>
      </c>
      <c r="G1433" s="1">
        <f t="shared" si="45"/>
        <v>300</v>
      </c>
    </row>
    <row r="1434" spans="1:7" x14ac:dyDescent="0.25">
      <c r="A1434" s="1">
        <v>2071</v>
      </c>
      <c r="B1434" s="1" t="s">
        <v>332</v>
      </c>
      <c r="C1434" s="2">
        <v>44660</v>
      </c>
      <c r="D1434" s="1" t="s">
        <v>8</v>
      </c>
      <c r="E1434" s="1">
        <v>5</v>
      </c>
      <c r="F1434" s="1">
        <f t="shared" si="44"/>
        <v>1500</v>
      </c>
      <c r="G1434" s="1">
        <f t="shared" si="45"/>
        <v>7500</v>
      </c>
    </row>
    <row r="1435" spans="1:7" x14ac:dyDescent="0.25">
      <c r="A1435" s="1">
        <v>1648</v>
      </c>
      <c r="B1435" s="1" t="s">
        <v>332</v>
      </c>
      <c r="C1435" s="2">
        <v>44648</v>
      </c>
      <c r="D1435" s="1" t="s">
        <v>37</v>
      </c>
      <c r="E1435" s="1">
        <v>1</v>
      </c>
      <c r="F1435" s="1">
        <f t="shared" si="44"/>
        <v>600</v>
      </c>
      <c r="G1435" s="1">
        <f t="shared" si="45"/>
        <v>600</v>
      </c>
    </row>
    <row r="1436" spans="1:7" x14ac:dyDescent="0.25">
      <c r="A1436" s="1">
        <v>3270</v>
      </c>
      <c r="B1436" s="1" t="s">
        <v>332</v>
      </c>
      <c r="C1436" s="2">
        <v>44749</v>
      </c>
      <c r="D1436" s="1" t="s">
        <v>14</v>
      </c>
      <c r="E1436" s="1">
        <v>5</v>
      </c>
      <c r="F1436" s="1">
        <f t="shared" si="44"/>
        <v>500</v>
      </c>
      <c r="G1436" s="1">
        <f t="shared" si="45"/>
        <v>2500</v>
      </c>
    </row>
    <row r="1437" spans="1:7" x14ac:dyDescent="0.25">
      <c r="A1437" s="1">
        <v>2210</v>
      </c>
      <c r="B1437" s="1" t="s">
        <v>287</v>
      </c>
      <c r="C1437" s="2">
        <v>44658</v>
      </c>
      <c r="D1437" s="1" t="s">
        <v>14</v>
      </c>
      <c r="E1437" s="1">
        <v>2</v>
      </c>
      <c r="F1437" s="1">
        <f t="shared" si="44"/>
        <v>500</v>
      </c>
      <c r="G1437" s="1">
        <f t="shared" si="45"/>
        <v>1000</v>
      </c>
    </row>
    <row r="1438" spans="1:7" x14ac:dyDescent="0.25">
      <c r="A1438" s="1">
        <v>2492</v>
      </c>
      <c r="B1438" s="1" t="s">
        <v>287</v>
      </c>
      <c r="C1438" s="2">
        <v>44737</v>
      </c>
      <c r="D1438" s="1" t="s">
        <v>8</v>
      </c>
      <c r="E1438" s="1">
        <v>5</v>
      </c>
      <c r="F1438" s="1">
        <f t="shared" si="44"/>
        <v>1500</v>
      </c>
      <c r="G1438" s="1">
        <f t="shared" si="45"/>
        <v>7500</v>
      </c>
    </row>
    <row r="1439" spans="1:7" x14ac:dyDescent="0.25">
      <c r="A1439" s="1">
        <v>2398</v>
      </c>
      <c r="B1439" s="1" t="s">
        <v>287</v>
      </c>
      <c r="C1439" s="2">
        <v>44706</v>
      </c>
      <c r="D1439" s="1" t="s">
        <v>542</v>
      </c>
      <c r="E1439" s="1">
        <v>3</v>
      </c>
      <c r="F1439" s="1">
        <f t="shared" si="44"/>
        <v>400</v>
      </c>
      <c r="G1439" s="1">
        <f t="shared" si="45"/>
        <v>1200</v>
      </c>
    </row>
    <row r="1440" spans="1:7" x14ac:dyDescent="0.25">
      <c r="A1440" s="1">
        <v>2426</v>
      </c>
      <c r="B1440" s="1" t="s">
        <v>287</v>
      </c>
      <c r="C1440" s="2">
        <v>44841</v>
      </c>
      <c r="D1440" s="1" t="s">
        <v>16</v>
      </c>
      <c r="E1440" s="1">
        <v>2</v>
      </c>
      <c r="F1440" s="1">
        <f t="shared" si="44"/>
        <v>150</v>
      </c>
      <c r="G1440" s="1">
        <f t="shared" si="45"/>
        <v>300</v>
      </c>
    </row>
    <row r="1441" spans="1:7" x14ac:dyDescent="0.25">
      <c r="A1441" s="1">
        <v>2570</v>
      </c>
      <c r="B1441" s="1" t="s">
        <v>287</v>
      </c>
      <c r="C1441" s="2">
        <v>44592</v>
      </c>
      <c r="D1441" s="1" t="s">
        <v>37</v>
      </c>
      <c r="E1441" s="1">
        <v>4</v>
      </c>
      <c r="F1441" s="1">
        <f t="shared" si="44"/>
        <v>600</v>
      </c>
      <c r="G1441" s="1">
        <f t="shared" si="45"/>
        <v>2400</v>
      </c>
    </row>
    <row r="1442" spans="1:7" x14ac:dyDescent="0.25">
      <c r="A1442" s="1">
        <v>1973</v>
      </c>
      <c r="B1442" s="1" t="s">
        <v>287</v>
      </c>
      <c r="C1442" s="2">
        <v>44610</v>
      </c>
      <c r="D1442" s="1" t="s">
        <v>14</v>
      </c>
      <c r="E1442" s="1">
        <v>1</v>
      </c>
      <c r="F1442" s="1">
        <f t="shared" si="44"/>
        <v>500</v>
      </c>
      <c r="G1442" s="1">
        <f t="shared" si="45"/>
        <v>500</v>
      </c>
    </row>
    <row r="1443" spans="1:7" x14ac:dyDescent="0.25">
      <c r="A1443" s="1">
        <v>2404</v>
      </c>
      <c r="B1443" s="1" t="s">
        <v>305</v>
      </c>
      <c r="C1443" s="2">
        <v>44758</v>
      </c>
      <c r="D1443" s="1" t="s">
        <v>14</v>
      </c>
      <c r="E1443" s="1">
        <v>2</v>
      </c>
      <c r="F1443" s="1">
        <f t="shared" si="44"/>
        <v>500</v>
      </c>
      <c r="G1443" s="1">
        <f t="shared" si="45"/>
        <v>1000</v>
      </c>
    </row>
    <row r="1444" spans="1:7" x14ac:dyDescent="0.25">
      <c r="A1444" s="1">
        <v>2971</v>
      </c>
      <c r="B1444" s="1" t="s">
        <v>305</v>
      </c>
      <c r="C1444" s="2">
        <v>44922</v>
      </c>
      <c r="D1444" s="1" t="s">
        <v>8</v>
      </c>
      <c r="E1444" s="1">
        <v>1</v>
      </c>
      <c r="F1444" s="1">
        <f t="shared" si="44"/>
        <v>1500</v>
      </c>
      <c r="G1444" s="1">
        <f t="shared" si="45"/>
        <v>1500</v>
      </c>
    </row>
    <row r="1445" spans="1:7" x14ac:dyDescent="0.25">
      <c r="A1445" s="1">
        <v>1282</v>
      </c>
      <c r="B1445" s="1" t="s">
        <v>305</v>
      </c>
      <c r="C1445" s="2">
        <v>44711</v>
      </c>
      <c r="D1445" s="1" t="s">
        <v>37</v>
      </c>
      <c r="E1445" s="1">
        <v>4</v>
      </c>
      <c r="F1445" s="1">
        <f t="shared" si="44"/>
        <v>600</v>
      </c>
      <c r="G1445" s="1">
        <f t="shared" si="45"/>
        <v>2400</v>
      </c>
    </row>
    <row r="1446" spans="1:7" x14ac:dyDescent="0.25">
      <c r="A1446" s="1">
        <v>2001</v>
      </c>
      <c r="B1446" s="1" t="s">
        <v>305</v>
      </c>
      <c r="C1446" s="2">
        <v>44813</v>
      </c>
      <c r="D1446" s="1" t="s">
        <v>542</v>
      </c>
      <c r="E1446" s="1">
        <v>3</v>
      </c>
      <c r="F1446" s="1">
        <f t="shared" si="44"/>
        <v>400</v>
      </c>
      <c r="G1446" s="1">
        <f t="shared" si="45"/>
        <v>1200</v>
      </c>
    </row>
    <row r="1447" spans="1:7" x14ac:dyDescent="0.25">
      <c r="A1447" s="1">
        <v>1287</v>
      </c>
      <c r="B1447" s="1" t="s">
        <v>305</v>
      </c>
      <c r="C1447" s="2">
        <v>44737</v>
      </c>
      <c r="D1447" s="1" t="s">
        <v>11</v>
      </c>
      <c r="E1447" s="1">
        <v>4</v>
      </c>
      <c r="F1447" s="1">
        <f t="shared" si="44"/>
        <v>1000</v>
      </c>
      <c r="G1447" s="1">
        <f t="shared" si="45"/>
        <v>4000</v>
      </c>
    </row>
    <row r="1448" spans="1:7" x14ac:dyDescent="0.25">
      <c r="A1448" s="1">
        <v>3479</v>
      </c>
      <c r="B1448" s="1" t="s">
        <v>292</v>
      </c>
      <c r="C1448" s="2">
        <v>44784</v>
      </c>
      <c r="D1448" s="1" t="s">
        <v>542</v>
      </c>
      <c r="E1448" s="1">
        <v>3</v>
      </c>
      <c r="F1448" s="1">
        <f t="shared" si="44"/>
        <v>400</v>
      </c>
      <c r="G1448" s="1">
        <f t="shared" si="45"/>
        <v>1200</v>
      </c>
    </row>
    <row r="1449" spans="1:7" x14ac:dyDescent="0.25">
      <c r="A1449" s="1">
        <v>2863</v>
      </c>
      <c r="B1449" s="1" t="s">
        <v>292</v>
      </c>
      <c r="C1449" s="2">
        <v>44676</v>
      </c>
      <c r="D1449" s="1" t="s">
        <v>16</v>
      </c>
      <c r="E1449" s="1">
        <v>2</v>
      </c>
      <c r="F1449" s="1">
        <f t="shared" si="44"/>
        <v>150</v>
      </c>
      <c r="G1449" s="1">
        <f t="shared" si="45"/>
        <v>300</v>
      </c>
    </row>
    <row r="1450" spans="1:7" x14ac:dyDescent="0.25">
      <c r="A1450" s="1">
        <v>2528</v>
      </c>
      <c r="B1450" s="1" t="s">
        <v>292</v>
      </c>
      <c r="C1450" s="2">
        <v>44703</v>
      </c>
      <c r="D1450" s="1" t="s">
        <v>8</v>
      </c>
      <c r="E1450" s="1">
        <v>2</v>
      </c>
      <c r="F1450" s="1">
        <f t="shared" si="44"/>
        <v>1500</v>
      </c>
      <c r="G1450" s="1">
        <f t="shared" si="45"/>
        <v>3000</v>
      </c>
    </row>
    <row r="1451" spans="1:7" x14ac:dyDescent="0.25">
      <c r="A1451" s="1">
        <v>2260</v>
      </c>
      <c r="B1451" s="1" t="s">
        <v>292</v>
      </c>
      <c r="C1451" s="2">
        <v>44884</v>
      </c>
      <c r="D1451" s="1" t="s">
        <v>16</v>
      </c>
      <c r="E1451" s="1">
        <v>1</v>
      </c>
      <c r="F1451" s="1">
        <f t="shared" si="44"/>
        <v>150</v>
      </c>
      <c r="G1451" s="1">
        <f t="shared" si="45"/>
        <v>150</v>
      </c>
    </row>
    <row r="1452" spans="1:7" x14ac:dyDescent="0.25">
      <c r="A1452" s="1">
        <v>1755</v>
      </c>
      <c r="B1452" s="1" t="s">
        <v>292</v>
      </c>
      <c r="C1452" s="2">
        <v>44699</v>
      </c>
      <c r="D1452" s="1" t="s">
        <v>542</v>
      </c>
      <c r="E1452" s="1">
        <v>2</v>
      </c>
      <c r="F1452" s="1">
        <f t="shared" si="44"/>
        <v>400</v>
      </c>
      <c r="G1452" s="1">
        <f t="shared" si="45"/>
        <v>800</v>
      </c>
    </row>
    <row r="1453" spans="1:7" x14ac:dyDescent="0.25">
      <c r="A1453" s="1">
        <v>1807</v>
      </c>
      <c r="B1453" s="1" t="s">
        <v>292</v>
      </c>
      <c r="C1453" s="2">
        <v>44651</v>
      </c>
      <c r="D1453" s="1" t="s">
        <v>16</v>
      </c>
      <c r="E1453" s="1">
        <v>2</v>
      </c>
      <c r="F1453" s="1">
        <f t="shared" si="44"/>
        <v>150</v>
      </c>
      <c r="G1453" s="1">
        <f t="shared" si="45"/>
        <v>300</v>
      </c>
    </row>
    <row r="1454" spans="1:7" x14ac:dyDescent="0.25">
      <c r="A1454" s="1">
        <v>2975</v>
      </c>
      <c r="B1454" s="1" t="s">
        <v>292</v>
      </c>
      <c r="C1454" s="2">
        <v>44883</v>
      </c>
      <c r="D1454" s="1" t="s">
        <v>16</v>
      </c>
      <c r="E1454" s="1">
        <v>3</v>
      </c>
      <c r="F1454" s="1">
        <f t="shared" si="44"/>
        <v>150</v>
      </c>
      <c r="G1454" s="1">
        <f t="shared" si="45"/>
        <v>450</v>
      </c>
    </row>
    <row r="1455" spans="1:7" x14ac:dyDescent="0.25">
      <c r="A1455" s="1">
        <v>3008</v>
      </c>
      <c r="B1455" s="1" t="s">
        <v>292</v>
      </c>
      <c r="C1455" s="2">
        <v>44852</v>
      </c>
      <c r="D1455" s="1" t="s">
        <v>37</v>
      </c>
      <c r="E1455" s="1">
        <v>4</v>
      </c>
      <c r="F1455" s="1">
        <f t="shared" si="44"/>
        <v>600</v>
      </c>
      <c r="G1455" s="1">
        <f t="shared" si="45"/>
        <v>2400</v>
      </c>
    </row>
    <row r="1456" spans="1:7" x14ac:dyDescent="0.25">
      <c r="A1456" s="1">
        <v>1888</v>
      </c>
      <c r="B1456" s="1" t="s">
        <v>406</v>
      </c>
      <c r="C1456" s="2">
        <v>44744</v>
      </c>
      <c r="D1456" s="1" t="s">
        <v>8</v>
      </c>
      <c r="E1456" s="1">
        <v>1</v>
      </c>
      <c r="F1456" s="1">
        <f t="shared" si="44"/>
        <v>1500</v>
      </c>
      <c r="G1456" s="1">
        <f t="shared" si="45"/>
        <v>1500</v>
      </c>
    </row>
    <row r="1457" spans="1:7" x14ac:dyDescent="0.25">
      <c r="A1457" s="1">
        <v>1429</v>
      </c>
      <c r="B1457" s="1" t="s">
        <v>406</v>
      </c>
      <c r="C1457" s="2">
        <v>44815</v>
      </c>
      <c r="D1457" s="1" t="s">
        <v>11</v>
      </c>
      <c r="E1457" s="1">
        <v>3</v>
      </c>
      <c r="F1457" s="1">
        <f t="shared" si="44"/>
        <v>1000</v>
      </c>
      <c r="G1457" s="1">
        <f t="shared" si="45"/>
        <v>3000</v>
      </c>
    </row>
    <row r="1458" spans="1:7" x14ac:dyDescent="0.25">
      <c r="A1458" s="1">
        <v>2092</v>
      </c>
      <c r="B1458" s="1" t="s">
        <v>406</v>
      </c>
      <c r="C1458" s="2">
        <v>44891</v>
      </c>
      <c r="D1458" s="1" t="s">
        <v>16</v>
      </c>
      <c r="E1458" s="1">
        <v>1</v>
      </c>
      <c r="F1458" s="1">
        <f t="shared" si="44"/>
        <v>150</v>
      </c>
      <c r="G1458" s="1">
        <f t="shared" si="45"/>
        <v>150</v>
      </c>
    </row>
    <row r="1459" spans="1:7" x14ac:dyDescent="0.25">
      <c r="A1459" s="1">
        <v>1441</v>
      </c>
      <c r="B1459" s="1" t="s">
        <v>406</v>
      </c>
      <c r="C1459" s="2">
        <v>44810</v>
      </c>
      <c r="D1459" s="1" t="s">
        <v>37</v>
      </c>
      <c r="E1459" s="1">
        <v>2</v>
      </c>
      <c r="F1459" s="1">
        <f t="shared" si="44"/>
        <v>600</v>
      </c>
      <c r="G1459" s="1">
        <f t="shared" si="45"/>
        <v>1200</v>
      </c>
    </row>
    <row r="1460" spans="1:7" x14ac:dyDescent="0.25">
      <c r="A1460" s="1">
        <v>2884</v>
      </c>
      <c r="B1460" s="1" t="s">
        <v>406</v>
      </c>
      <c r="C1460" s="2">
        <v>44770</v>
      </c>
      <c r="D1460" s="1" t="s">
        <v>37</v>
      </c>
      <c r="E1460" s="1">
        <v>5</v>
      </c>
      <c r="F1460" s="1">
        <f t="shared" si="44"/>
        <v>600</v>
      </c>
      <c r="G1460" s="1">
        <f t="shared" si="45"/>
        <v>3000</v>
      </c>
    </row>
    <row r="1461" spans="1:7" x14ac:dyDescent="0.25">
      <c r="A1461" s="1">
        <v>1327</v>
      </c>
      <c r="B1461" s="1" t="s">
        <v>406</v>
      </c>
      <c r="C1461" s="2">
        <v>44663</v>
      </c>
      <c r="D1461" s="1" t="s">
        <v>11</v>
      </c>
      <c r="E1461" s="1">
        <v>4</v>
      </c>
      <c r="F1461" s="1">
        <f t="shared" si="44"/>
        <v>1000</v>
      </c>
      <c r="G1461" s="1">
        <f t="shared" si="45"/>
        <v>4000</v>
      </c>
    </row>
    <row r="1462" spans="1:7" x14ac:dyDescent="0.25">
      <c r="A1462" s="1">
        <v>3247</v>
      </c>
      <c r="B1462" s="1" t="s">
        <v>406</v>
      </c>
      <c r="C1462" s="2">
        <v>44666</v>
      </c>
      <c r="D1462" s="1" t="s">
        <v>11</v>
      </c>
      <c r="E1462" s="1">
        <v>1</v>
      </c>
      <c r="F1462" s="1">
        <f t="shared" si="44"/>
        <v>1000</v>
      </c>
      <c r="G1462" s="1">
        <f t="shared" si="45"/>
        <v>1000</v>
      </c>
    </row>
    <row r="1463" spans="1:7" x14ac:dyDescent="0.25">
      <c r="A1463" s="1">
        <v>1612</v>
      </c>
      <c r="B1463" s="1" t="s">
        <v>315</v>
      </c>
      <c r="C1463" s="2">
        <v>44776</v>
      </c>
      <c r="D1463" s="1" t="s">
        <v>11</v>
      </c>
      <c r="E1463" s="1">
        <v>5</v>
      </c>
      <c r="F1463" s="1">
        <f t="shared" si="44"/>
        <v>1000</v>
      </c>
      <c r="G1463" s="1">
        <f t="shared" si="45"/>
        <v>5000</v>
      </c>
    </row>
    <row r="1464" spans="1:7" x14ac:dyDescent="0.25">
      <c r="A1464" s="1">
        <v>3094</v>
      </c>
      <c r="B1464" s="1" t="s">
        <v>315</v>
      </c>
      <c r="C1464" s="2">
        <v>44797</v>
      </c>
      <c r="D1464" s="1" t="s">
        <v>8</v>
      </c>
      <c r="E1464" s="1">
        <v>2</v>
      </c>
      <c r="F1464" s="1">
        <f t="shared" si="44"/>
        <v>1500</v>
      </c>
      <c r="G1464" s="1">
        <f t="shared" si="45"/>
        <v>3000</v>
      </c>
    </row>
    <row r="1465" spans="1:7" x14ac:dyDescent="0.25">
      <c r="A1465" s="1">
        <v>3373</v>
      </c>
      <c r="B1465" s="1" t="s">
        <v>315</v>
      </c>
      <c r="C1465" s="2">
        <v>44739</v>
      </c>
      <c r="D1465" s="1" t="s">
        <v>14</v>
      </c>
      <c r="E1465" s="1">
        <v>2</v>
      </c>
      <c r="F1465" s="1">
        <f t="shared" si="44"/>
        <v>500</v>
      </c>
      <c r="G1465" s="1">
        <f t="shared" si="45"/>
        <v>1000</v>
      </c>
    </row>
    <row r="1466" spans="1:7" x14ac:dyDescent="0.25">
      <c r="A1466" s="1">
        <v>1540</v>
      </c>
      <c r="B1466" s="1" t="s">
        <v>315</v>
      </c>
      <c r="C1466" s="2">
        <v>44745</v>
      </c>
      <c r="D1466" s="1" t="s">
        <v>14</v>
      </c>
      <c r="E1466" s="1">
        <v>4</v>
      </c>
      <c r="F1466" s="1">
        <f t="shared" si="44"/>
        <v>500</v>
      </c>
      <c r="G1466" s="1">
        <f t="shared" si="45"/>
        <v>2000</v>
      </c>
    </row>
    <row r="1467" spans="1:7" x14ac:dyDescent="0.25">
      <c r="A1467" s="1">
        <v>1164</v>
      </c>
      <c r="B1467" s="1" t="s">
        <v>31</v>
      </c>
      <c r="C1467" s="2">
        <v>44855</v>
      </c>
      <c r="D1467" s="1" t="s">
        <v>16</v>
      </c>
      <c r="E1467" s="1">
        <v>3</v>
      </c>
      <c r="F1467" s="1">
        <f t="shared" si="44"/>
        <v>150</v>
      </c>
      <c r="G1467" s="1">
        <f t="shared" si="45"/>
        <v>450</v>
      </c>
    </row>
    <row r="1468" spans="1:7" x14ac:dyDescent="0.25">
      <c r="A1468" s="1">
        <v>1445</v>
      </c>
      <c r="B1468" s="1" t="s">
        <v>31</v>
      </c>
      <c r="C1468" s="2">
        <v>44852</v>
      </c>
      <c r="D1468" s="1" t="s">
        <v>8</v>
      </c>
      <c r="E1468" s="1">
        <v>4</v>
      </c>
      <c r="F1468" s="1">
        <f t="shared" si="44"/>
        <v>1500</v>
      </c>
      <c r="G1468" s="1">
        <f t="shared" si="45"/>
        <v>6000</v>
      </c>
    </row>
    <row r="1469" spans="1:7" x14ac:dyDescent="0.25">
      <c r="A1469" s="1">
        <v>1972</v>
      </c>
      <c r="B1469" s="1" t="s">
        <v>31</v>
      </c>
      <c r="C1469" s="2">
        <v>44614</v>
      </c>
      <c r="D1469" s="1" t="s">
        <v>37</v>
      </c>
      <c r="E1469" s="1">
        <v>5</v>
      </c>
      <c r="F1469" s="1">
        <f t="shared" si="44"/>
        <v>600</v>
      </c>
      <c r="G1469" s="1">
        <f t="shared" si="45"/>
        <v>3000</v>
      </c>
    </row>
    <row r="1470" spans="1:7" x14ac:dyDescent="0.25">
      <c r="A1470" s="1">
        <v>2685</v>
      </c>
      <c r="B1470" s="1" t="s">
        <v>312</v>
      </c>
      <c r="C1470" s="2">
        <v>44667</v>
      </c>
      <c r="D1470" s="1" t="s">
        <v>14</v>
      </c>
      <c r="E1470" s="1">
        <v>5</v>
      </c>
      <c r="F1470" s="1">
        <f t="shared" si="44"/>
        <v>500</v>
      </c>
      <c r="G1470" s="1">
        <f t="shared" si="45"/>
        <v>2500</v>
      </c>
    </row>
    <row r="1471" spans="1:7" x14ac:dyDescent="0.25">
      <c r="A1471" s="1">
        <v>1679</v>
      </c>
      <c r="B1471" s="1" t="s">
        <v>312</v>
      </c>
      <c r="C1471" s="2">
        <v>44816</v>
      </c>
      <c r="D1471" s="1" t="s">
        <v>542</v>
      </c>
      <c r="E1471" s="1">
        <v>2</v>
      </c>
      <c r="F1471" s="1">
        <f t="shared" si="44"/>
        <v>400</v>
      </c>
      <c r="G1471" s="1">
        <f t="shared" si="45"/>
        <v>800</v>
      </c>
    </row>
    <row r="1472" spans="1:7" x14ac:dyDescent="0.25">
      <c r="A1472" s="1">
        <v>2036</v>
      </c>
      <c r="B1472" s="1" t="s">
        <v>312</v>
      </c>
      <c r="C1472" s="2">
        <v>44608</v>
      </c>
      <c r="D1472" s="1" t="s">
        <v>16</v>
      </c>
      <c r="E1472" s="1">
        <v>4</v>
      </c>
      <c r="F1472" s="1">
        <f t="shared" si="44"/>
        <v>150</v>
      </c>
      <c r="G1472" s="1">
        <f t="shared" si="45"/>
        <v>600</v>
      </c>
    </row>
    <row r="1473" spans="1:7" x14ac:dyDescent="0.25">
      <c r="A1473" s="1">
        <v>1145</v>
      </c>
      <c r="B1473" s="1" t="s">
        <v>483</v>
      </c>
      <c r="C1473" s="2">
        <v>44815</v>
      </c>
      <c r="D1473" s="1" t="s">
        <v>11</v>
      </c>
      <c r="E1473" s="1">
        <v>5</v>
      </c>
      <c r="F1473" s="1">
        <f t="shared" si="44"/>
        <v>1000</v>
      </c>
      <c r="G1473" s="1">
        <f t="shared" si="45"/>
        <v>5000</v>
      </c>
    </row>
    <row r="1474" spans="1:7" x14ac:dyDescent="0.25">
      <c r="A1474" s="1">
        <v>2190</v>
      </c>
      <c r="B1474" s="1" t="s">
        <v>483</v>
      </c>
      <c r="C1474" s="2">
        <v>44851</v>
      </c>
      <c r="D1474" s="1" t="s">
        <v>16</v>
      </c>
      <c r="E1474" s="1">
        <v>3</v>
      </c>
      <c r="F1474" s="1">
        <f t="shared" ref="F1474:F1537" si="46">IF(D1474="Computer", 1500, IF(D1474="Mobile", 600,  IF(D1474= "Camera", 500, IF(D1474 = "Headphones", 150, IF(D1474 = "Laptop", 1000, 400)))))</f>
        <v>150</v>
      </c>
      <c r="G1474" s="1">
        <f t="shared" ref="G1474:G1537" si="47">F1474*E1474</f>
        <v>450</v>
      </c>
    </row>
    <row r="1475" spans="1:7" x14ac:dyDescent="0.25">
      <c r="A1475" s="1">
        <v>3411</v>
      </c>
      <c r="B1475" s="1" t="s">
        <v>483</v>
      </c>
      <c r="C1475" s="2">
        <v>44766</v>
      </c>
      <c r="D1475" s="1" t="s">
        <v>37</v>
      </c>
      <c r="E1475" s="1">
        <v>1</v>
      </c>
      <c r="F1475" s="1">
        <f t="shared" si="46"/>
        <v>600</v>
      </c>
      <c r="G1475" s="1">
        <f t="shared" si="47"/>
        <v>600</v>
      </c>
    </row>
    <row r="1476" spans="1:7" x14ac:dyDescent="0.25">
      <c r="A1476" s="1">
        <v>1256</v>
      </c>
      <c r="B1476" s="1" t="s">
        <v>483</v>
      </c>
      <c r="C1476" s="2">
        <v>44601</v>
      </c>
      <c r="D1476" s="1" t="s">
        <v>8</v>
      </c>
      <c r="E1476" s="1">
        <v>1</v>
      </c>
      <c r="F1476" s="1">
        <f t="shared" si="46"/>
        <v>1500</v>
      </c>
      <c r="G1476" s="1">
        <f t="shared" si="47"/>
        <v>1500</v>
      </c>
    </row>
    <row r="1477" spans="1:7" x14ac:dyDescent="0.25">
      <c r="A1477" s="1">
        <v>1632</v>
      </c>
      <c r="B1477" s="1" t="s">
        <v>410</v>
      </c>
      <c r="C1477" s="2">
        <v>44663</v>
      </c>
      <c r="D1477" s="1" t="s">
        <v>8</v>
      </c>
      <c r="E1477" s="1">
        <v>4</v>
      </c>
      <c r="F1477" s="1">
        <f t="shared" si="46"/>
        <v>1500</v>
      </c>
      <c r="G1477" s="1">
        <f t="shared" si="47"/>
        <v>6000</v>
      </c>
    </row>
    <row r="1478" spans="1:7" x14ac:dyDescent="0.25">
      <c r="A1478" s="1">
        <v>1549</v>
      </c>
      <c r="B1478" s="1" t="s">
        <v>410</v>
      </c>
      <c r="C1478" s="2">
        <v>44575</v>
      </c>
      <c r="D1478" s="1" t="s">
        <v>11</v>
      </c>
      <c r="E1478" s="1">
        <v>3</v>
      </c>
      <c r="F1478" s="1">
        <f t="shared" si="46"/>
        <v>1000</v>
      </c>
      <c r="G1478" s="1">
        <f t="shared" si="47"/>
        <v>3000</v>
      </c>
    </row>
    <row r="1479" spans="1:7" x14ac:dyDescent="0.25">
      <c r="A1479" s="1">
        <v>3067</v>
      </c>
      <c r="B1479" s="1" t="s">
        <v>410</v>
      </c>
      <c r="C1479" s="2">
        <v>44640</v>
      </c>
      <c r="D1479" s="1" t="s">
        <v>16</v>
      </c>
      <c r="E1479" s="1">
        <v>3</v>
      </c>
      <c r="F1479" s="1">
        <f t="shared" si="46"/>
        <v>150</v>
      </c>
      <c r="G1479" s="1">
        <f t="shared" si="47"/>
        <v>450</v>
      </c>
    </row>
    <row r="1480" spans="1:7" x14ac:dyDescent="0.25">
      <c r="A1480" s="1">
        <v>2917</v>
      </c>
      <c r="B1480" s="1" t="s">
        <v>410</v>
      </c>
      <c r="C1480" s="2">
        <v>44885</v>
      </c>
      <c r="D1480" s="1" t="s">
        <v>8</v>
      </c>
      <c r="E1480" s="1">
        <v>5</v>
      </c>
      <c r="F1480" s="1">
        <f t="shared" si="46"/>
        <v>1500</v>
      </c>
      <c r="G1480" s="1">
        <f t="shared" si="47"/>
        <v>7500</v>
      </c>
    </row>
    <row r="1481" spans="1:7" x14ac:dyDescent="0.25">
      <c r="A1481" s="1">
        <v>1152</v>
      </c>
      <c r="B1481" s="1" t="s">
        <v>410</v>
      </c>
      <c r="C1481" s="2">
        <v>44600</v>
      </c>
      <c r="D1481" s="1" t="s">
        <v>16</v>
      </c>
      <c r="E1481" s="1">
        <v>5</v>
      </c>
      <c r="F1481" s="1">
        <f t="shared" si="46"/>
        <v>150</v>
      </c>
      <c r="G1481" s="1">
        <f t="shared" si="47"/>
        <v>750</v>
      </c>
    </row>
    <row r="1482" spans="1:7" x14ac:dyDescent="0.25">
      <c r="A1482" s="1">
        <v>1564</v>
      </c>
      <c r="B1482" s="1" t="s">
        <v>340</v>
      </c>
      <c r="C1482" s="2">
        <v>44638</v>
      </c>
      <c r="D1482" s="1" t="s">
        <v>8</v>
      </c>
      <c r="E1482" s="1">
        <v>1</v>
      </c>
      <c r="F1482" s="1">
        <f t="shared" si="46"/>
        <v>1500</v>
      </c>
      <c r="G1482" s="1">
        <f t="shared" si="47"/>
        <v>1500</v>
      </c>
    </row>
    <row r="1483" spans="1:7" x14ac:dyDescent="0.25">
      <c r="A1483" s="1">
        <v>2472</v>
      </c>
      <c r="B1483" s="1" t="s">
        <v>340</v>
      </c>
      <c r="C1483" s="2">
        <v>44622</v>
      </c>
      <c r="D1483" s="1" t="s">
        <v>37</v>
      </c>
      <c r="E1483" s="1">
        <v>2</v>
      </c>
      <c r="F1483" s="1">
        <f t="shared" si="46"/>
        <v>600</v>
      </c>
      <c r="G1483" s="1">
        <f t="shared" si="47"/>
        <v>1200</v>
      </c>
    </row>
    <row r="1484" spans="1:7" x14ac:dyDescent="0.25">
      <c r="A1484" s="1">
        <v>1107</v>
      </c>
      <c r="B1484" s="1" t="s">
        <v>340</v>
      </c>
      <c r="C1484" s="2">
        <v>44748</v>
      </c>
      <c r="D1484" s="1" t="s">
        <v>14</v>
      </c>
      <c r="E1484" s="1">
        <v>5</v>
      </c>
      <c r="F1484" s="1">
        <f t="shared" si="46"/>
        <v>500</v>
      </c>
      <c r="G1484" s="1">
        <f t="shared" si="47"/>
        <v>2500</v>
      </c>
    </row>
    <row r="1485" spans="1:7" x14ac:dyDescent="0.25">
      <c r="A1485" s="1">
        <v>2014</v>
      </c>
      <c r="B1485" s="1" t="s">
        <v>377</v>
      </c>
      <c r="C1485" s="2">
        <v>44679</v>
      </c>
      <c r="D1485" s="1" t="s">
        <v>8</v>
      </c>
      <c r="E1485" s="1">
        <v>4</v>
      </c>
      <c r="F1485" s="1">
        <f t="shared" si="46"/>
        <v>1500</v>
      </c>
      <c r="G1485" s="1">
        <f t="shared" si="47"/>
        <v>6000</v>
      </c>
    </row>
    <row r="1486" spans="1:7" x14ac:dyDescent="0.25">
      <c r="A1486" s="1">
        <v>2688</v>
      </c>
      <c r="B1486" s="1" t="s">
        <v>377</v>
      </c>
      <c r="C1486" s="2">
        <v>44669</v>
      </c>
      <c r="D1486" s="1" t="s">
        <v>542</v>
      </c>
      <c r="E1486" s="1">
        <v>4</v>
      </c>
      <c r="F1486" s="1">
        <f t="shared" si="46"/>
        <v>400</v>
      </c>
      <c r="G1486" s="1">
        <f t="shared" si="47"/>
        <v>1600</v>
      </c>
    </row>
    <row r="1487" spans="1:7" x14ac:dyDescent="0.25">
      <c r="A1487" s="1">
        <v>2160</v>
      </c>
      <c r="B1487" s="1" t="s">
        <v>377</v>
      </c>
      <c r="C1487" s="2">
        <v>44901</v>
      </c>
      <c r="D1487" s="1" t="s">
        <v>16</v>
      </c>
      <c r="E1487" s="1">
        <v>5</v>
      </c>
      <c r="F1487" s="1">
        <f t="shared" si="46"/>
        <v>150</v>
      </c>
      <c r="G1487" s="1">
        <f t="shared" si="47"/>
        <v>750</v>
      </c>
    </row>
    <row r="1488" spans="1:7" x14ac:dyDescent="0.25">
      <c r="A1488" s="1">
        <v>2420</v>
      </c>
      <c r="B1488" s="1" t="s">
        <v>377</v>
      </c>
      <c r="C1488" s="2">
        <v>44734</v>
      </c>
      <c r="D1488" s="1" t="s">
        <v>8</v>
      </c>
      <c r="E1488" s="1">
        <v>5</v>
      </c>
      <c r="F1488" s="1">
        <f t="shared" si="46"/>
        <v>1500</v>
      </c>
      <c r="G1488" s="1">
        <f t="shared" si="47"/>
        <v>7500</v>
      </c>
    </row>
    <row r="1489" spans="1:7" x14ac:dyDescent="0.25">
      <c r="A1489" s="1">
        <v>2285</v>
      </c>
      <c r="B1489" s="1" t="s">
        <v>375</v>
      </c>
      <c r="C1489" s="2">
        <v>44621</v>
      </c>
      <c r="D1489" s="1" t="s">
        <v>8</v>
      </c>
      <c r="E1489" s="1">
        <v>5</v>
      </c>
      <c r="F1489" s="1">
        <f t="shared" si="46"/>
        <v>1500</v>
      </c>
      <c r="G1489" s="1">
        <f t="shared" si="47"/>
        <v>7500</v>
      </c>
    </row>
    <row r="1490" spans="1:7" x14ac:dyDescent="0.25">
      <c r="A1490" s="1">
        <v>1373</v>
      </c>
      <c r="B1490" s="1" t="s">
        <v>375</v>
      </c>
      <c r="C1490" s="2">
        <v>44576</v>
      </c>
      <c r="D1490" s="1" t="s">
        <v>11</v>
      </c>
      <c r="E1490" s="1">
        <v>5</v>
      </c>
      <c r="F1490" s="1">
        <f t="shared" si="46"/>
        <v>1000</v>
      </c>
      <c r="G1490" s="1">
        <f t="shared" si="47"/>
        <v>5000</v>
      </c>
    </row>
    <row r="1491" spans="1:7" x14ac:dyDescent="0.25">
      <c r="A1491" s="1">
        <v>2307</v>
      </c>
      <c r="B1491" s="1" t="s">
        <v>375</v>
      </c>
      <c r="C1491" s="2">
        <v>44859</v>
      </c>
      <c r="D1491" s="1" t="s">
        <v>16</v>
      </c>
      <c r="E1491" s="1">
        <v>4</v>
      </c>
      <c r="F1491" s="1">
        <f t="shared" si="46"/>
        <v>150</v>
      </c>
      <c r="G1491" s="1">
        <f t="shared" si="47"/>
        <v>600</v>
      </c>
    </row>
    <row r="1492" spans="1:7" x14ac:dyDescent="0.25">
      <c r="A1492" s="1">
        <v>3160</v>
      </c>
      <c r="B1492" s="1" t="s">
        <v>311</v>
      </c>
      <c r="C1492" s="2">
        <v>44749</v>
      </c>
      <c r="D1492" s="1" t="s">
        <v>14</v>
      </c>
      <c r="E1492" s="1">
        <v>3</v>
      </c>
      <c r="F1492" s="1">
        <f t="shared" si="46"/>
        <v>500</v>
      </c>
      <c r="G1492" s="1">
        <f t="shared" si="47"/>
        <v>1500</v>
      </c>
    </row>
    <row r="1493" spans="1:7" x14ac:dyDescent="0.25">
      <c r="A1493" s="1">
        <v>3393</v>
      </c>
      <c r="B1493" s="1" t="s">
        <v>311</v>
      </c>
      <c r="C1493" s="2">
        <v>44835</v>
      </c>
      <c r="D1493" s="1" t="s">
        <v>8</v>
      </c>
      <c r="E1493" s="1">
        <v>4</v>
      </c>
      <c r="F1493" s="1">
        <f t="shared" si="46"/>
        <v>1500</v>
      </c>
      <c r="G1493" s="1">
        <f t="shared" si="47"/>
        <v>6000</v>
      </c>
    </row>
    <row r="1494" spans="1:7" x14ac:dyDescent="0.25">
      <c r="A1494" s="1">
        <v>3406</v>
      </c>
      <c r="B1494" s="1" t="s">
        <v>311</v>
      </c>
      <c r="C1494" s="2">
        <v>44826</v>
      </c>
      <c r="D1494" s="1" t="s">
        <v>8</v>
      </c>
      <c r="E1494" s="1">
        <v>5</v>
      </c>
      <c r="F1494" s="1">
        <f t="shared" si="46"/>
        <v>1500</v>
      </c>
      <c r="G1494" s="1">
        <f t="shared" si="47"/>
        <v>7500</v>
      </c>
    </row>
    <row r="1495" spans="1:7" x14ac:dyDescent="0.25">
      <c r="A1495" s="1">
        <v>1690</v>
      </c>
      <c r="B1495" s="1" t="s">
        <v>311</v>
      </c>
      <c r="C1495" s="2">
        <v>44881</v>
      </c>
      <c r="D1495" s="1" t="s">
        <v>14</v>
      </c>
      <c r="E1495" s="1">
        <v>4</v>
      </c>
      <c r="F1495" s="1">
        <f t="shared" si="46"/>
        <v>500</v>
      </c>
      <c r="G1495" s="1">
        <f t="shared" si="47"/>
        <v>2000</v>
      </c>
    </row>
    <row r="1496" spans="1:7" x14ac:dyDescent="0.25">
      <c r="A1496" s="1">
        <v>2866</v>
      </c>
      <c r="B1496" s="1" t="s">
        <v>533</v>
      </c>
      <c r="C1496" s="2">
        <v>44810</v>
      </c>
      <c r="D1496" s="1" t="s">
        <v>542</v>
      </c>
      <c r="E1496" s="1">
        <v>1</v>
      </c>
      <c r="F1496" s="1">
        <f t="shared" si="46"/>
        <v>400</v>
      </c>
      <c r="G1496" s="1">
        <f t="shared" si="47"/>
        <v>400</v>
      </c>
    </row>
    <row r="1497" spans="1:7" x14ac:dyDescent="0.25">
      <c r="A1497" s="1">
        <v>2601</v>
      </c>
      <c r="B1497" s="1" t="s">
        <v>533</v>
      </c>
      <c r="C1497" s="2">
        <v>44756</v>
      </c>
      <c r="D1497" s="1" t="s">
        <v>542</v>
      </c>
      <c r="E1497" s="1">
        <v>1</v>
      </c>
      <c r="F1497" s="1">
        <f t="shared" si="46"/>
        <v>400</v>
      </c>
      <c r="G1497" s="1">
        <f t="shared" si="47"/>
        <v>400</v>
      </c>
    </row>
    <row r="1498" spans="1:7" x14ac:dyDescent="0.25">
      <c r="A1498" s="1">
        <v>2213</v>
      </c>
      <c r="B1498" s="1" t="s">
        <v>350</v>
      </c>
      <c r="C1498" s="2">
        <v>44622</v>
      </c>
      <c r="D1498" s="1" t="s">
        <v>16</v>
      </c>
      <c r="E1498" s="1">
        <v>3</v>
      </c>
      <c r="F1498" s="1">
        <f t="shared" si="46"/>
        <v>150</v>
      </c>
      <c r="G1498" s="1">
        <f t="shared" si="47"/>
        <v>450</v>
      </c>
    </row>
    <row r="1499" spans="1:7" x14ac:dyDescent="0.25">
      <c r="A1499" s="1">
        <v>2667</v>
      </c>
      <c r="B1499" s="1" t="s">
        <v>350</v>
      </c>
      <c r="C1499" s="2">
        <v>44646</v>
      </c>
      <c r="D1499" s="1" t="s">
        <v>16</v>
      </c>
      <c r="E1499" s="1">
        <v>2</v>
      </c>
      <c r="F1499" s="1">
        <f t="shared" si="46"/>
        <v>150</v>
      </c>
      <c r="G1499" s="1">
        <f t="shared" si="47"/>
        <v>300</v>
      </c>
    </row>
    <row r="1500" spans="1:7" x14ac:dyDescent="0.25">
      <c r="A1500" s="1">
        <v>2215</v>
      </c>
      <c r="B1500" s="1" t="s">
        <v>350</v>
      </c>
      <c r="C1500" s="2">
        <v>44678</v>
      </c>
      <c r="D1500" s="1" t="s">
        <v>11</v>
      </c>
      <c r="E1500" s="1">
        <v>4</v>
      </c>
      <c r="F1500" s="1">
        <f t="shared" si="46"/>
        <v>1000</v>
      </c>
      <c r="G1500" s="1">
        <f t="shared" si="47"/>
        <v>4000</v>
      </c>
    </row>
    <row r="1501" spans="1:7" x14ac:dyDescent="0.25">
      <c r="A1501" s="1">
        <v>2613</v>
      </c>
      <c r="B1501" s="1" t="s">
        <v>350</v>
      </c>
      <c r="C1501" s="2">
        <v>44717</v>
      </c>
      <c r="D1501" s="1" t="s">
        <v>16</v>
      </c>
      <c r="E1501" s="1">
        <v>2</v>
      </c>
      <c r="F1501" s="1">
        <f t="shared" si="46"/>
        <v>150</v>
      </c>
      <c r="G1501" s="1">
        <f t="shared" si="47"/>
        <v>300</v>
      </c>
    </row>
    <row r="1502" spans="1:7" x14ac:dyDescent="0.25">
      <c r="A1502" s="1">
        <v>3002</v>
      </c>
      <c r="B1502" s="1" t="s">
        <v>350</v>
      </c>
      <c r="C1502" s="2">
        <v>44882</v>
      </c>
      <c r="D1502" s="1" t="s">
        <v>8</v>
      </c>
      <c r="E1502" s="1">
        <v>3</v>
      </c>
      <c r="F1502" s="1">
        <f t="shared" si="46"/>
        <v>1500</v>
      </c>
      <c r="G1502" s="1">
        <f t="shared" si="47"/>
        <v>4500</v>
      </c>
    </row>
    <row r="1503" spans="1:7" x14ac:dyDescent="0.25">
      <c r="A1503" s="1">
        <v>1024</v>
      </c>
      <c r="B1503" s="1" t="s">
        <v>535</v>
      </c>
      <c r="C1503" s="2">
        <v>44674</v>
      </c>
      <c r="D1503" s="1" t="s">
        <v>14</v>
      </c>
      <c r="E1503" s="1">
        <v>1</v>
      </c>
      <c r="F1503" s="1">
        <f t="shared" si="46"/>
        <v>500</v>
      </c>
      <c r="G1503" s="1">
        <f t="shared" si="47"/>
        <v>500</v>
      </c>
    </row>
    <row r="1504" spans="1:7" x14ac:dyDescent="0.25">
      <c r="A1504" s="1">
        <v>1475</v>
      </c>
      <c r="B1504" s="1" t="s">
        <v>535</v>
      </c>
      <c r="C1504" s="2">
        <v>44806</v>
      </c>
      <c r="D1504" s="1" t="s">
        <v>16</v>
      </c>
      <c r="E1504" s="1">
        <v>3</v>
      </c>
      <c r="F1504" s="1">
        <f t="shared" si="46"/>
        <v>150</v>
      </c>
      <c r="G1504" s="1">
        <f t="shared" si="47"/>
        <v>450</v>
      </c>
    </row>
    <row r="1505" spans="1:7" x14ac:dyDescent="0.25">
      <c r="A1505" s="1">
        <v>1840</v>
      </c>
      <c r="B1505" s="1" t="s">
        <v>36</v>
      </c>
      <c r="C1505" s="2">
        <v>44922</v>
      </c>
      <c r="D1505" s="1" t="s">
        <v>37</v>
      </c>
      <c r="E1505" s="1">
        <v>2</v>
      </c>
      <c r="F1505" s="1">
        <f t="shared" si="46"/>
        <v>600</v>
      </c>
      <c r="G1505" s="1">
        <f t="shared" si="47"/>
        <v>1200</v>
      </c>
    </row>
    <row r="1506" spans="1:7" x14ac:dyDescent="0.25">
      <c r="A1506" s="1">
        <v>3287</v>
      </c>
      <c r="B1506" s="1" t="s">
        <v>36</v>
      </c>
      <c r="C1506" s="2">
        <v>44663</v>
      </c>
      <c r="D1506" s="1" t="s">
        <v>542</v>
      </c>
      <c r="E1506" s="1">
        <v>4</v>
      </c>
      <c r="F1506" s="1">
        <f t="shared" si="46"/>
        <v>400</v>
      </c>
      <c r="G1506" s="1">
        <f t="shared" si="47"/>
        <v>1600</v>
      </c>
    </row>
    <row r="1507" spans="1:7" x14ac:dyDescent="0.25">
      <c r="A1507" s="1">
        <v>2760</v>
      </c>
      <c r="B1507" s="1" t="s">
        <v>36</v>
      </c>
      <c r="C1507" s="2">
        <v>44797</v>
      </c>
      <c r="D1507" s="1" t="s">
        <v>37</v>
      </c>
      <c r="E1507" s="1">
        <v>5</v>
      </c>
      <c r="F1507" s="1">
        <f t="shared" si="46"/>
        <v>600</v>
      </c>
      <c r="G1507" s="1">
        <f t="shared" si="47"/>
        <v>3000</v>
      </c>
    </row>
    <row r="1508" spans="1:7" x14ac:dyDescent="0.25">
      <c r="A1508" s="1">
        <v>2255</v>
      </c>
      <c r="B1508" s="1" t="s">
        <v>36</v>
      </c>
      <c r="C1508" s="2">
        <v>44725</v>
      </c>
      <c r="D1508" s="1" t="s">
        <v>37</v>
      </c>
      <c r="E1508" s="1">
        <v>2</v>
      </c>
      <c r="F1508" s="1">
        <f t="shared" si="46"/>
        <v>600</v>
      </c>
      <c r="G1508" s="1">
        <f t="shared" si="47"/>
        <v>1200</v>
      </c>
    </row>
    <row r="1509" spans="1:7" x14ac:dyDescent="0.25">
      <c r="A1509" s="1">
        <v>1689</v>
      </c>
      <c r="B1509" s="1" t="s">
        <v>36</v>
      </c>
      <c r="C1509" s="2">
        <v>44646</v>
      </c>
      <c r="D1509" s="1" t="s">
        <v>8</v>
      </c>
      <c r="E1509" s="1">
        <v>5</v>
      </c>
      <c r="F1509" s="1">
        <f t="shared" si="46"/>
        <v>1500</v>
      </c>
      <c r="G1509" s="1">
        <f t="shared" si="47"/>
        <v>7500</v>
      </c>
    </row>
    <row r="1510" spans="1:7" x14ac:dyDescent="0.25">
      <c r="A1510" s="1">
        <v>2217</v>
      </c>
      <c r="B1510" s="1" t="s">
        <v>479</v>
      </c>
      <c r="C1510" s="2">
        <v>44838</v>
      </c>
      <c r="D1510" s="1" t="s">
        <v>14</v>
      </c>
      <c r="E1510" s="1">
        <v>3</v>
      </c>
      <c r="F1510" s="1">
        <f t="shared" si="46"/>
        <v>500</v>
      </c>
      <c r="G1510" s="1">
        <f t="shared" si="47"/>
        <v>1500</v>
      </c>
    </row>
    <row r="1511" spans="1:7" x14ac:dyDescent="0.25">
      <c r="A1511" s="1">
        <v>2329</v>
      </c>
      <c r="B1511" s="1" t="s">
        <v>479</v>
      </c>
      <c r="C1511" s="2">
        <v>44858</v>
      </c>
      <c r="D1511" s="1" t="s">
        <v>11</v>
      </c>
      <c r="E1511" s="1">
        <v>3</v>
      </c>
      <c r="F1511" s="1">
        <f t="shared" si="46"/>
        <v>1000</v>
      </c>
      <c r="G1511" s="1">
        <f t="shared" si="47"/>
        <v>3000</v>
      </c>
    </row>
    <row r="1512" spans="1:7" x14ac:dyDescent="0.25">
      <c r="A1512" s="1">
        <v>2785</v>
      </c>
      <c r="B1512" s="1" t="s">
        <v>479</v>
      </c>
      <c r="C1512" s="2">
        <v>44846</v>
      </c>
      <c r="D1512" s="1" t="s">
        <v>14</v>
      </c>
      <c r="E1512" s="1">
        <v>4</v>
      </c>
      <c r="F1512" s="1">
        <f t="shared" si="46"/>
        <v>500</v>
      </c>
      <c r="G1512" s="1">
        <f t="shared" si="47"/>
        <v>2000</v>
      </c>
    </row>
    <row r="1513" spans="1:7" x14ac:dyDescent="0.25">
      <c r="A1513" s="1">
        <v>2789</v>
      </c>
      <c r="B1513" s="1" t="s">
        <v>479</v>
      </c>
      <c r="C1513" s="2">
        <v>44910</v>
      </c>
      <c r="D1513" s="1" t="s">
        <v>542</v>
      </c>
      <c r="E1513" s="1">
        <v>5</v>
      </c>
      <c r="F1513" s="1">
        <f t="shared" si="46"/>
        <v>400</v>
      </c>
      <c r="G1513" s="1">
        <f t="shared" si="47"/>
        <v>2000</v>
      </c>
    </row>
    <row r="1514" spans="1:7" x14ac:dyDescent="0.25">
      <c r="A1514" s="1">
        <v>3084</v>
      </c>
      <c r="B1514" s="1" t="s">
        <v>479</v>
      </c>
      <c r="C1514" s="2">
        <v>44763</v>
      </c>
      <c r="D1514" s="1" t="s">
        <v>8</v>
      </c>
      <c r="E1514" s="1">
        <v>1</v>
      </c>
      <c r="F1514" s="1">
        <f t="shared" si="46"/>
        <v>1500</v>
      </c>
      <c r="G1514" s="1">
        <f t="shared" si="47"/>
        <v>1500</v>
      </c>
    </row>
    <row r="1515" spans="1:7" x14ac:dyDescent="0.25">
      <c r="A1515" s="1">
        <v>2968</v>
      </c>
      <c r="B1515" s="1" t="s">
        <v>479</v>
      </c>
      <c r="C1515" s="2">
        <v>44588</v>
      </c>
      <c r="D1515" s="1" t="s">
        <v>14</v>
      </c>
      <c r="E1515" s="1">
        <v>4</v>
      </c>
      <c r="F1515" s="1">
        <f t="shared" si="46"/>
        <v>500</v>
      </c>
      <c r="G1515" s="1">
        <f t="shared" si="47"/>
        <v>2000</v>
      </c>
    </row>
    <row r="1516" spans="1:7" x14ac:dyDescent="0.25">
      <c r="A1516" s="1">
        <v>3214</v>
      </c>
      <c r="B1516" s="1" t="s">
        <v>393</v>
      </c>
      <c r="C1516" s="2">
        <v>44644</v>
      </c>
      <c r="D1516" s="1" t="s">
        <v>16</v>
      </c>
      <c r="E1516" s="1">
        <v>5</v>
      </c>
      <c r="F1516" s="1">
        <f t="shared" si="46"/>
        <v>150</v>
      </c>
      <c r="G1516" s="1">
        <f t="shared" si="47"/>
        <v>750</v>
      </c>
    </row>
    <row r="1517" spans="1:7" x14ac:dyDescent="0.25">
      <c r="A1517" s="1">
        <v>1890</v>
      </c>
      <c r="B1517" s="1" t="s">
        <v>393</v>
      </c>
      <c r="C1517" s="2">
        <v>44658</v>
      </c>
      <c r="D1517" s="1" t="s">
        <v>37</v>
      </c>
      <c r="E1517" s="1">
        <v>1</v>
      </c>
      <c r="F1517" s="1">
        <f t="shared" si="46"/>
        <v>600</v>
      </c>
      <c r="G1517" s="1">
        <f t="shared" si="47"/>
        <v>600</v>
      </c>
    </row>
    <row r="1518" spans="1:7" x14ac:dyDescent="0.25">
      <c r="A1518" s="1">
        <v>3360</v>
      </c>
      <c r="B1518" s="1" t="s">
        <v>393</v>
      </c>
      <c r="C1518" s="2">
        <v>44715</v>
      </c>
      <c r="D1518" s="1" t="s">
        <v>37</v>
      </c>
      <c r="E1518" s="1">
        <v>3</v>
      </c>
      <c r="F1518" s="1">
        <f t="shared" si="46"/>
        <v>600</v>
      </c>
      <c r="G1518" s="1">
        <f t="shared" si="47"/>
        <v>1800</v>
      </c>
    </row>
    <row r="1519" spans="1:7" x14ac:dyDescent="0.25">
      <c r="A1519" s="1">
        <v>2728</v>
      </c>
      <c r="B1519" s="1" t="s">
        <v>393</v>
      </c>
      <c r="C1519" s="2">
        <v>44831</v>
      </c>
      <c r="D1519" s="1" t="s">
        <v>37</v>
      </c>
      <c r="E1519" s="1">
        <v>2</v>
      </c>
      <c r="F1519" s="1">
        <f t="shared" si="46"/>
        <v>600</v>
      </c>
      <c r="G1519" s="1">
        <f t="shared" si="47"/>
        <v>1200</v>
      </c>
    </row>
    <row r="1520" spans="1:7" x14ac:dyDescent="0.25">
      <c r="A1520" s="1">
        <v>2683</v>
      </c>
      <c r="B1520" s="1" t="s">
        <v>393</v>
      </c>
      <c r="C1520" s="2">
        <v>44655</v>
      </c>
      <c r="D1520" s="1" t="s">
        <v>37</v>
      </c>
      <c r="E1520" s="1">
        <v>5</v>
      </c>
      <c r="F1520" s="1">
        <f t="shared" si="46"/>
        <v>600</v>
      </c>
      <c r="G1520" s="1">
        <f t="shared" si="47"/>
        <v>3000</v>
      </c>
    </row>
    <row r="1521" spans="1:7" x14ac:dyDescent="0.25">
      <c r="A1521" s="1">
        <v>1781</v>
      </c>
      <c r="B1521" s="1" t="s">
        <v>398</v>
      </c>
      <c r="C1521" s="2">
        <v>44666</v>
      </c>
      <c r="D1521" s="1" t="s">
        <v>542</v>
      </c>
      <c r="E1521" s="1">
        <v>4</v>
      </c>
      <c r="F1521" s="1">
        <f t="shared" si="46"/>
        <v>400</v>
      </c>
      <c r="G1521" s="1">
        <f t="shared" si="47"/>
        <v>1600</v>
      </c>
    </row>
    <row r="1522" spans="1:7" x14ac:dyDescent="0.25">
      <c r="A1522" s="1">
        <v>2832</v>
      </c>
      <c r="B1522" s="1" t="s">
        <v>398</v>
      </c>
      <c r="C1522" s="2">
        <v>44757</v>
      </c>
      <c r="D1522" s="1" t="s">
        <v>16</v>
      </c>
      <c r="E1522" s="1">
        <v>1</v>
      </c>
      <c r="F1522" s="1">
        <f t="shared" si="46"/>
        <v>150</v>
      </c>
      <c r="G1522" s="1">
        <f t="shared" si="47"/>
        <v>150</v>
      </c>
    </row>
    <row r="1523" spans="1:7" x14ac:dyDescent="0.25">
      <c r="A1523" s="1">
        <v>1694</v>
      </c>
      <c r="B1523" s="1" t="s">
        <v>398</v>
      </c>
      <c r="C1523" s="2">
        <v>44887</v>
      </c>
      <c r="D1523" s="1" t="s">
        <v>14</v>
      </c>
      <c r="E1523" s="1">
        <v>2</v>
      </c>
      <c r="F1523" s="1">
        <f t="shared" si="46"/>
        <v>500</v>
      </c>
      <c r="G1523" s="1">
        <f t="shared" si="47"/>
        <v>1000</v>
      </c>
    </row>
    <row r="1524" spans="1:7" x14ac:dyDescent="0.25">
      <c r="A1524" s="1">
        <v>2437</v>
      </c>
      <c r="B1524" s="1" t="s">
        <v>398</v>
      </c>
      <c r="C1524" s="2">
        <v>44732</v>
      </c>
      <c r="D1524" s="1" t="s">
        <v>37</v>
      </c>
      <c r="E1524" s="1">
        <v>1</v>
      </c>
      <c r="F1524" s="1">
        <f t="shared" si="46"/>
        <v>600</v>
      </c>
      <c r="G1524" s="1">
        <f t="shared" si="47"/>
        <v>600</v>
      </c>
    </row>
    <row r="1525" spans="1:7" x14ac:dyDescent="0.25">
      <c r="A1525" s="1">
        <v>1197</v>
      </c>
      <c r="B1525" s="1" t="s">
        <v>398</v>
      </c>
      <c r="C1525" s="2">
        <v>44651</v>
      </c>
      <c r="D1525" s="1" t="s">
        <v>542</v>
      </c>
      <c r="E1525" s="1">
        <v>5</v>
      </c>
      <c r="F1525" s="1">
        <f t="shared" si="46"/>
        <v>400</v>
      </c>
      <c r="G1525" s="1">
        <f t="shared" si="47"/>
        <v>2000</v>
      </c>
    </row>
    <row r="1526" spans="1:7" x14ac:dyDescent="0.25">
      <c r="A1526" s="1">
        <v>2103</v>
      </c>
      <c r="B1526" s="1" t="s">
        <v>398</v>
      </c>
      <c r="C1526" s="2">
        <v>44733</v>
      </c>
      <c r="D1526" s="1" t="s">
        <v>8</v>
      </c>
      <c r="E1526" s="1">
        <v>5</v>
      </c>
      <c r="F1526" s="1">
        <f t="shared" si="46"/>
        <v>1500</v>
      </c>
      <c r="G1526" s="1">
        <f t="shared" si="47"/>
        <v>7500</v>
      </c>
    </row>
    <row r="1527" spans="1:7" x14ac:dyDescent="0.25">
      <c r="A1527" s="1">
        <v>3464</v>
      </c>
      <c r="B1527" s="1" t="s">
        <v>398</v>
      </c>
      <c r="C1527" s="2">
        <v>44915</v>
      </c>
      <c r="D1527" s="1" t="s">
        <v>37</v>
      </c>
      <c r="E1527" s="1">
        <v>4</v>
      </c>
      <c r="F1527" s="1">
        <f t="shared" si="46"/>
        <v>600</v>
      </c>
      <c r="G1527" s="1">
        <f t="shared" si="47"/>
        <v>2400</v>
      </c>
    </row>
    <row r="1528" spans="1:7" x14ac:dyDescent="0.25">
      <c r="A1528" s="1">
        <v>1958</v>
      </c>
      <c r="B1528" s="1" t="s">
        <v>329</v>
      </c>
      <c r="C1528" s="2">
        <v>44734</v>
      </c>
      <c r="D1528" s="1" t="s">
        <v>542</v>
      </c>
      <c r="E1528" s="1">
        <v>4</v>
      </c>
      <c r="F1528" s="1">
        <f t="shared" si="46"/>
        <v>400</v>
      </c>
      <c r="G1528" s="1">
        <f t="shared" si="47"/>
        <v>1600</v>
      </c>
    </row>
    <row r="1529" spans="1:7" x14ac:dyDescent="0.25">
      <c r="A1529" s="1">
        <v>2066</v>
      </c>
      <c r="B1529" s="1" t="s">
        <v>329</v>
      </c>
      <c r="C1529" s="2">
        <v>44926</v>
      </c>
      <c r="D1529" s="1" t="s">
        <v>14</v>
      </c>
      <c r="E1529" s="1">
        <v>4</v>
      </c>
      <c r="F1529" s="1">
        <f t="shared" si="46"/>
        <v>500</v>
      </c>
      <c r="G1529" s="1">
        <f t="shared" si="47"/>
        <v>2000</v>
      </c>
    </row>
    <row r="1530" spans="1:7" x14ac:dyDescent="0.25">
      <c r="A1530" s="1">
        <v>1481</v>
      </c>
      <c r="B1530" s="1" t="s">
        <v>329</v>
      </c>
      <c r="C1530" s="2">
        <v>44815</v>
      </c>
      <c r="D1530" s="1" t="s">
        <v>542</v>
      </c>
      <c r="E1530" s="1">
        <v>3</v>
      </c>
      <c r="F1530" s="1">
        <f t="shared" si="46"/>
        <v>400</v>
      </c>
      <c r="G1530" s="1">
        <f t="shared" si="47"/>
        <v>1200</v>
      </c>
    </row>
    <row r="1531" spans="1:7" x14ac:dyDescent="0.25">
      <c r="A1531" s="1">
        <v>3440</v>
      </c>
      <c r="B1531" s="1" t="s">
        <v>329</v>
      </c>
      <c r="C1531" s="2">
        <v>44601</v>
      </c>
      <c r="D1531" s="1" t="s">
        <v>542</v>
      </c>
      <c r="E1531" s="1">
        <v>4</v>
      </c>
      <c r="F1531" s="1">
        <f t="shared" si="46"/>
        <v>400</v>
      </c>
      <c r="G1531" s="1">
        <f t="shared" si="47"/>
        <v>1600</v>
      </c>
    </row>
    <row r="1532" spans="1:7" x14ac:dyDescent="0.25">
      <c r="A1532" s="1">
        <v>2915</v>
      </c>
      <c r="B1532" s="1" t="s">
        <v>329</v>
      </c>
      <c r="C1532" s="2">
        <v>44700</v>
      </c>
      <c r="D1532" s="1" t="s">
        <v>11</v>
      </c>
      <c r="E1532" s="1">
        <v>4</v>
      </c>
      <c r="F1532" s="1">
        <f t="shared" si="46"/>
        <v>1000</v>
      </c>
      <c r="G1532" s="1">
        <f t="shared" si="47"/>
        <v>4000</v>
      </c>
    </row>
    <row r="1533" spans="1:7" x14ac:dyDescent="0.25">
      <c r="A1533" s="1">
        <v>1873</v>
      </c>
      <c r="B1533" s="1" t="s">
        <v>329</v>
      </c>
      <c r="C1533" s="2">
        <v>44881</v>
      </c>
      <c r="D1533" s="1" t="s">
        <v>8</v>
      </c>
      <c r="E1533" s="1">
        <v>2</v>
      </c>
      <c r="F1533" s="1">
        <f t="shared" si="46"/>
        <v>1500</v>
      </c>
      <c r="G1533" s="1">
        <f t="shared" si="47"/>
        <v>3000</v>
      </c>
    </row>
    <row r="1534" spans="1:7" x14ac:dyDescent="0.25">
      <c r="A1534" s="1">
        <v>3377</v>
      </c>
      <c r="B1534" s="1" t="s">
        <v>342</v>
      </c>
      <c r="C1534" s="2">
        <v>44730</v>
      </c>
      <c r="D1534" s="1" t="s">
        <v>542</v>
      </c>
      <c r="E1534" s="1">
        <v>4</v>
      </c>
      <c r="F1534" s="1">
        <f t="shared" si="46"/>
        <v>400</v>
      </c>
      <c r="G1534" s="1">
        <f t="shared" si="47"/>
        <v>1600</v>
      </c>
    </row>
    <row r="1535" spans="1:7" x14ac:dyDescent="0.25">
      <c r="A1535" s="1">
        <v>2969</v>
      </c>
      <c r="B1535" s="1" t="s">
        <v>342</v>
      </c>
      <c r="C1535" s="2">
        <v>44581</v>
      </c>
      <c r="D1535" s="1" t="s">
        <v>16</v>
      </c>
      <c r="E1535" s="1">
        <v>1</v>
      </c>
      <c r="F1535" s="1">
        <f t="shared" si="46"/>
        <v>150</v>
      </c>
      <c r="G1535" s="1">
        <f t="shared" si="47"/>
        <v>150</v>
      </c>
    </row>
    <row r="1536" spans="1:7" x14ac:dyDescent="0.25">
      <c r="A1536" s="1">
        <v>2149</v>
      </c>
      <c r="B1536" s="1" t="s">
        <v>342</v>
      </c>
      <c r="C1536" s="2">
        <v>44588</v>
      </c>
      <c r="D1536" s="1" t="s">
        <v>8</v>
      </c>
      <c r="E1536" s="1">
        <v>2</v>
      </c>
      <c r="F1536" s="1">
        <f t="shared" si="46"/>
        <v>1500</v>
      </c>
      <c r="G1536" s="1">
        <f t="shared" si="47"/>
        <v>3000</v>
      </c>
    </row>
    <row r="1537" spans="1:7" x14ac:dyDescent="0.25">
      <c r="A1537" s="1">
        <v>1121</v>
      </c>
      <c r="B1537" s="1" t="s">
        <v>342</v>
      </c>
      <c r="C1537" s="2">
        <v>44706</v>
      </c>
      <c r="D1537" s="1" t="s">
        <v>542</v>
      </c>
      <c r="E1537" s="1">
        <v>4</v>
      </c>
      <c r="F1537" s="1">
        <f t="shared" si="46"/>
        <v>400</v>
      </c>
      <c r="G1537" s="1">
        <f t="shared" si="47"/>
        <v>1600</v>
      </c>
    </row>
    <row r="1538" spans="1:7" x14ac:dyDescent="0.25">
      <c r="A1538" s="1">
        <v>1185</v>
      </c>
      <c r="B1538" s="1" t="s">
        <v>342</v>
      </c>
      <c r="C1538" s="2">
        <v>44849</v>
      </c>
      <c r="D1538" s="1" t="s">
        <v>542</v>
      </c>
      <c r="E1538" s="1">
        <v>3</v>
      </c>
      <c r="F1538" s="1">
        <f t="shared" ref="F1538:F1601" si="48">IF(D1538="Computer", 1500, IF(D1538="Mobile", 600,  IF(D1538= "Camera", 500, IF(D1538 = "Headphones", 150, IF(D1538 = "Laptop", 1000, 400)))))</f>
        <v>400</v>
      </c>
      <c r="G1538" s="1">
        <f t="shared" ref="G1538:G1601" si="49">F1538*E1538</f>
        <v>1200</v>
      </c>
    </row>
    <row r="1539" spans="1:7" x14ac:dyDescent="0.25">
      <c r="A1539" s="1">
        <v>2208</v>
      </c>
      <c r="B1539" s="1" t="s">
        <v>342</v>
      </c>
      <c r="C1539" s="2">
        <v>44644</v>
      </c>
      <c r="D1539" s="1" t="s">
        <v>16</v>
      </c>
      <c r="E1539" s="1">
        <v>4</v>
      </c>
      <c r="F1539" s="1">
        <f t="shared" si="48"/>
        <v>150</v>
      </c>
      <c r="G1539" s="1">
        <f t="shared" si="49"/>
        <v>600</v>
      </c>
    </row>
    <row r="1540" spans="1:7" x14ac:dyDescent="0.25">
      <c r="A1540" s="1">
        <v>1597</v>
      </c>
      <c r="B1540" s="1" t="s">
        <v>397</v>
      </c>
      <c r="C1540" s="2">
        <v>44870</v>
      </c>
      <c r="D1540" s="1" t="s">
        <v>11</v>
      </c>
      <c r="E1540" s="1">
        <v>3</v>
      </c>
      <c r="F1540" s="1">
        <f t="shared" si="48"/>
        <v>1000</v>
      </c>
      <c r="G1540" s="1">
        <f t="shared" si="49"/>
        <v>3000</v>
      </c>
    </row>
    <row r="1541" spans="1:7" x14ac:dyDescent="0.25">
      <c r="A1541" s="1">
        <v>1191</v>
      </c>
      <c r="B1541" s="1" t="s">
        <v>397</v>
      </c>
      <c r="C1541" s="2">
        <v>44796</v>
      </c>
      <c r="D1541" s="1" t="s">
        <v>11</v>
      </c>
      <c r="E1541" s="1">
        <v>2</v>
      </c>
      <c r="F1541" s="1">
        <f t="shared" si="48"/>
        <v>1000</v>
      </c>
      <c r="G1541" s="1">
        <f t="shared" si="49"/>
        <v>2000</v>
      </c>
    </row>
    <row r="1542" spans="1:7" x14ac:dyDescent="0.25">
      <c r="A1542" s="1">
        <v>2297</v>
      </c>
      <c r="B1542" s="1" t="s">
        <v>397</v>
      </c>
      <c r="C1542" s="2">
        <v>44675</v>
      </c>
      <c r="D1542" s="1" t="s">
        <v>16</v>
      </c>
      <c r="E1542" s="1">
        <v>2</v>
      </c>
      <c r="F1542" s="1">
        <f t="shared" si="48"/>
        <v>150</v>
      </c>
      <c r="G1542" s="1">
        <f t="shared" si="49"/>
        <v>300</v>
      </c>
    </row>
    <row r="1543" spans="1:7" x14ac:dyDescent="0.25">
      <c r="A1543" s="1">
        <v>2938</v>
      </c>
      <c r="B1543" s="1" t="s">
        <v>397</v>
      </c>
      <c r="C1543" s="2">
        <v>44821</v>
      </c>
      <c r="D1543" s="1" t="s">
        <v>11</v>
      </c>
      <c r="E1543" s="1">
        <v>2</v>
      </c>
      <c r="F1543" s="1">
        <f t="shared" si="48"/>
        <v>1000</v>
      </c>
      <c r="G1543" s="1">
        <f t="shared" si="49"/>
        <v>2000</v>
      </c>
    </row>
    <row r="1544" spans="1:7" x14ac:dyDescent="0.25">
      <c r="A1544" s="1">
        <v>2443</v>
      </c>
      <c r="B1544" s="1" t="s">
        <v>260</v>
      </c>
      <c r="C1544" s="2">
        <v>44896</v>
      </c>
      <c r="D1544" s="1" t="s">
        <v>16</v>
      </c>
      <c r="E1544" s="1">
        <v>1</v>
      </c>
      <c r="F1544" s="1">
        <f t="shared" si="48"/>
        <v>150</v>
      </c>
      <c r="G1544" s="1">
        <f t="shared" si="49"/>
        <v>150</v>
      </c>
    </row>
    <row r="1545" spans="1:7" x14ac:dyDescent="0.25">
      <c r="A1545" s="1">
        <v>1236</v>
      </c>
      <c r="B1545" s="1" t="s">
        <v>260</v>
      </c>
      <c r="C1545" s="2">
        <v>44775</v>
      </c>
      <c r="D1545" s="1" t="s">
        <v>14</v>
      </c>
      <c r="E1545" s="1">
        <v>4</v>
      </c>
      <c r="F1545" s="1">
        <f t="shared" si="48"/>
        <v>500</v>
      </c>
      <c r="G1545" s="1">
        <f t="shared" si="49"/>
        <v>2000</v>
      </c>
    </row>
    <row r="1546" spans="1:7" x14ac:dyDescent="0.25">
      <c r="A1546" s="1">
        <v>1682</v>
      </c>
      <c r="B1546" s="1" t="s">
        <v>260</v>
      </c>
      <c r="C1546" s="2">
        <v>44907</v>
      </c>
      <c r="D1546" s="1" t="s">
        <v>14</v>
      </c>
      <c r="E1546" s="1">
        <v>4</v>
      </c>
      <c r="F1546" s="1">
        <f t="shared" si="48"/>
        <v>500</v>
      </c>
      <c r="G1546" s="1">
        <f t="shared" si="49"/>
        <v>2000</v>
      </c>
    </row>
    <row r="1547" spans="1:7" x14ac:dyDescent="0.25">
      <c r="A1547" s="1">
        <v>3198</v>
      </c>
      <c r="B1547" s="1" t="s">
        <v>260</v>
      </c>
      <c r="C1547" s="2">
        <v>44765</v>
      </c>
      <c r="D1547" s="1" t="s">
        <v>37</v>
      </c>
      <c r="E1547" s="1">
        <v>3</v>
      </c>
      <c r="F1547" s="1">
        <f t="shared" si="48"/>
        <v>600</v>
      </c>
      <c r="G1547" s="1">
        <f t="shared" si="49"/>
        <v>1800</v>
      </c>
    </row>
    <row r="1548" spans="1:7" x14ac:dyDescent="0.25">
      <c r="A1548" s="1">
        <v>2668</v>
      </c>
      <c r="B1548" s="1" t="s">
        <v>260</v>
      </c>
      <c r="C1548" s="2">
        <v>44762</v>
      </c>
      <c r="D1548" s="1" t="s">
        <v>14</v>
      </c>
      <c r="E1548" s="1">
        <v>3</v>
      </c>
      <c r="F1548" s="1">
        <f t="shared" si="48"/>
        <v>500</v>
      </c>
      <c r="G1548" s="1">
        <f t="shared" si="49"/>
        <v>1500</v>
      </c>
    </row>
    <row r="1549" spans="1:7" x14ac:dyDescent="0.25">
      <c r="A1549" s="1">
        <v>1579</v>
      </c>
      <c r="B1549" s="1" t="s">
        <v>260</v>
      </c>
      <c r="C1549" s="2">
        <v>44873</v>
      </c>
      <c r="D1549" s="1" t="s">
        <v>16</v>
      </c>
      <c r="E1549" s="1">
        <v>1</v>
      </c>
      <c r="F1549" s="1">
        <f t="shared" si="48"/>
        <v>150</v>
      </c>
      <c r="G1549" s="1">
        <f t="shared" si="49"/>
        <v>150</v>
      </c>
    </row>
    <row r="1550" spans="1:7" x14ac:dyDescent="0.25">
      <c r="A1550" s="1">
        <v>1940</v>
      </c>
      <c r="B1550" s="1" t="s">
        <v>440</v>
      </c>
      <c r="C1550" s="2">
        <v>44660</v>
      </c>
      <c r="D1550" s="1" t="s">
        <v>37</v>
      </c>
      <c r="E1550" s="1">
        <v>4</v>
      </c>
      <c r="F1550" s="1">
        <f t="shared" si="48"/>
        <v>600</v>
      </c>
      <c r="G1550" s="1">
        <f t="shared" si="49"/>
        <v>2400</v>
      </c>
    </row>
    <row r="1551" spans="1:7" x14ac:dyDescent="0.25">
      <c r="A1551" s="1">
        <v>3180</v>
      </c>
      <c r="B1551" s="1" t="s">
        <v>440</v>
      </c>
      <c r="C1551" s="2">
        <v>44919</v>
      </c>
      <c r="D1551" s="1" t="s">
        <v>8</v>
      </c>
      <c r="E1551" s="1">
        <v>3</v>
      </c>
      <c r="F1551" s="1">
        <f t="shared" si="48"/>
        <v>1500</v>
      </c>
      <c r="G1551" s="1">
        <f t="shared" si="49"/>
        <v>4500</v>
      </c>
    </row>
    <row r="1552" spans="1:7" x14ac:dyDescent="0.25">
      <c r="A1552" s="1">
        <v>2742</v>
      </c>
      <c r="B1552" s="1" t="s">
        <v>440</v>
      </c>
      <c r="C1552" s="2">
        <v>44610</v>
      </c>
      <c r="D1552" s="1" t="s">
        <v>542</v>
      </c>
      <c r="E1552" s="1">
        <v>3</v>
      </c>
      <c r="F1552" s="1">
        <f t="shared" si="48"/>
        <v>400</v>
      </c>
      <c r="G1552" s="1">
        <f t="shared" si="49"/>
        <v>1200</v>
      </c>
    </row>
    <row r="1553" spans="1:7" x14ac:dyDescent="0.25">
      <c r="A1553" s="1">
        <v>3154</v>
      </c>
      <c r="B1553" s="1" t="s">
        <v>440</v>
      </c>
      <c r="C1553" s="2">
        <v>44751</v>
      </c>
      <c r="D1553" s="1" t="s">
        <v>37</v>
      </c>
      <c r="E1553" s="1">
        <v>1</v>
      </c>
      <c r="F1553" s="1">
        <f t="shared" si="48"/>
        <v>600</v>
      </c>
      <c r="G1553" s="1">
        <f t="shared" si="49"/>
        <v>600</v>
      </c>
    </row>
    <row r="1554" spans="1:7" x14ac:dyDescent="0.25">
      <c r="A1554" s="1">
        <v>1896</v>
      </c>
      <c r="B1554" s="1" t="s">
        <v>440</v>
      </c>
      <c r="C1554" s="2">
        <v>44814</v>
      </c>
      <c r="D1554" s="1" t="s">
        <v>14</v>
      </c>
      <c r="E1554" s="1">
        <v>4</v>
      </c>
      <c r="F1554" s="1">
        <f t="shared" si="48"/>
        <v>500</v>
      </c>
      <c r="G1554" s="1">
        <f t="shared" si="49"/>
        <v>2000</v>
      </c>
    </row>
    <row r="1555" spans="1:7" x14ac:dyDescent="0.25">
      <c r="A1555" s="1">
        <v>2078</v>
      </c>
      <c r="B1555" s="1" t="s">
        <v>321</v>
      </c>
      <c r="C1555" s="2">
        <v>44778</v>
      </c>
      <c r="D1555" s="1" t="s">
        <v>16</v>
      </c>
      <c r="E1555" s="1">
        <v>4</v>
      </c>
      <c r="F1555" s="1">
        <f t="shared" si="48"/>
        <v>150</v>
      </c>
      <c r="G1555" s="1">
        <f t="shared" si="49"/>
        <v>600</v>
      </c>
    </row>
    <row r="1556" spans="1:7" x14ac:dyDescent="0.25">
      <c r="A1556" s="1">
        <v>1709</v>
      </c>
      <c r="B1556" s="1" t="s">
        <v>321</v>
      </c>
      <c r="C1556" s="2">
        <v>44602</v>
      </c>
      <c r="D1556" s="1" t="s">
        <v>542</v>
      </c>
      <c r="E1556" s="1">
        <v>1</v>
      </c>
      <c r="F1556" s="1">
        <f t="shared" si="48"/>
        <v>400</v>
      </c>
      <c r="G1556" s="1">
        <f t="shared" si="49"/>
        <v>400</v>
      </c>
    </row>
    <row r="1557" spans="1:7" x14ac:dyDescent="0.25">
      <c r="A1557" s="1">
        <v>3434</v>
      </c>
      <c r="B1557" s="1" t="s">
        <v>321</v>
      </c>
      <c r="C1557" s="2">
        <v>44599</v>
      </c>
      <c r="D1557" s="1" t="s">
        <v>37</v>
      </c>
      <c r="E1557" s="1">
        <v>4</v>
      </c>
      <c r="F1557" s="1">
        <f t="shared" si="48"/>
        <v>600</v>
      </c>
      <c r="G1557" s="1">
        <f t="shared" si="49"/>
        <v>2400</v>
      </c>
    </row>
    <row r="1558" spans="1:7" x14ac:dyDescent="0.25">
      <c r="A1558" s="1">
        <v>2647</v>
      </c>
      <c r="B1558" s="1" t="s">
        <v>321</v>
      </c>
      <c r="C1558" s="2">
        <v>44818</v>
      </c>
      <c r="D1558" s="1" t="s">
        <v>8</v>
      </c>
      <c r="E1558" s="1">
        <v>1</v>
      </c>
      <c r="F1558" s="1">
        <f t="shared" si="48"/>
        <v>1500</v>
      </c>
      <c r="G1558" s="1">
        <f t="shared" si="49"/>
        <v>1500</v>
      </c>
    </row>
    <row r="1559" spans="1:7" x14ac:dyDescent="0.25">
      <c r="A1559" s="1">
        <v>2509</v>
      </c>
      <c r="B1559" s="1" t="s">
        <v>321</v>
      </c>
      <c r="C1559" s="2">
        <v>44613</v>
      </c>
      <c r="D1559" s="1" t="s">
        <v>37</v>
      </c>
      <c r="E1559" s="1">
        <v>4</v>
      </c>
      <c r="F1559" s="1">
        <f t="shared" si="48"/>
        <v>600</v>
      </c>
      <c r="G1559" s="1">
        <f t="shared" si="49"/>
        <v>2400</v>
      </c>
    </row>
    <row r="1560" spans="1:7" x14ac:dyDescent="0.25">
      <c r="A1560" s="1">
        <v>2918</v>
      </c>
      <c r="B1560" s="1" t="s">
        <v>321</v>
      </c>
      <c r="C1560" s="2">
        <v>44915</v>
      </c>
      <c r="D1560" s="1" t="s">
        <v>14</v>
      </c>
      <c r="E1560" s="1">
        <v>4</v>
      </c>
      <c r="F1560" s="1">
        <f t="shared" si="48"/>
        <v>500</v>
      </c>
      <c r="G1560" s="1">
        <f t="shared" si="49"/>
        <v>2000</v>
      </c>
    </row>
    <row r="1561" spans="1:7" x14ac:dyDescent="0.25">
      <c r="A1561" s="1">
        <v>1104</v>
      </c>
      <c r="B1561" s="1" t="s">
        <v>387</v>
      </c>
      <c r="C1561" s="2">
        <v>44923</v>
      </c>
      <c r="D1561" s="1" t="s">
        <v>37</v>
      </c>
      <c r="E1561" s="1">
        <v>1</v>
      </c>
      <c r="F1561" s="1">
        <f t="shared" si="48"/>
        <v>600</v>
      </c>
      <c r="G1561" s="1">
        <f t="shared" si="49"/>
        <v>600</v>
      </c>
    </row>
    <row r="1562" spans="1:7" x14ac:dyDescent="0.25">
      <c r="A1562" s="1">
        <v>1982</v>
      </c>
      <c r="B1562" s="1" t="s">
        <v>387</v>
      </c>
      <c r="C1562" s="2">
        <v>44795</v>
      </c>
      <c r="D1562" s="1" t="s">
        <v>14</v>
      </c>
      <c r="E1562" s="1">
        <v>4</v>
      </c>
      <c r="F1562" s="1">
        <f t="shared" si="48"/>
        <v>500</v>
      </c>
      <c r="G1562" s="1">
        <f t="shared" si="49"/>
        <v>2000</v>
      </c>
    </row>
    <row r="1563" spans="1:7" x14ac:dyDescent="0.25">
      <c r="A1563" s="1">
        <v>1031</v>
      </c>
      <c r="B1563" s="1" t="s">
        <v>387</v>
      </c>
      <c r="C1563" s="2">
        <v>44595</v>
      </c>
      <c r="D1563" s="1" t="s">
        <v>542</v>
      </c>
      <c r="E1563" s="1">
        <v>4</v>
      </c>
      <c r="F1563" s="1">
        <f t="shared" si="48"/>
        <v>400</v>
      </c>
      <c r="G1563" s="1">
        <f t="shared" si="49"/>
        <v>1600</v>
      </c>
    </row>
    <row r="1564" spans="1:7" x14ac:dyDescent="0.25">
      <c r="A1564" s="1">
        <v>2633</v>
      </c>
      <c r="B1564" s="1" t="s">
        <v>387</v>
      </c>
      <c r="C1564" s="2">
        <v>44631</v>
      </c>
      <c r="D1564" s="1" t="s">
        <v>37</v>
      </c>
      <c r="E1564" s="1">
        <v>4</v>
      </c>
      <c r="F1564" s="1">
        <f t="shared" si="48"/>
        <v>600</v>
      </c>
      <c r="G1564" s="1">
        <f t="shared" si="49"/>
        <v>2400</v>
      </c>
    </row>
    <row r="1565" spans="1:7" x14ac:dyDescent="0.25">
      <c r="A1565" s="1">
        <v>3323</v>
      </c>
      <c r="B1565" s="1" t="s">
        <v>387</v>
      </c>
      <c r="C1565" s="2">
        <v>44869</v>
      </c>
      <c r="D1565" s="1" t="s">
        <v>16</v>
      </c>
      <c r="E1565" s="1">
        <v>4</v>
      </c>
      <c r="F1565" s="1">
        <f t="shared" si="48"/>
        <v>150</v>
      </c>
      <c r="G1565" s="1">
        <f t="shared" si="49"/>
        <v>600</v>
      </c>
    </row>
    <row r="1566" spans="1:7" x14ac:dyDescent="0.25">
      <c r="A1566" s="1">
        <v>3057</v>
      </c>
      <c r="B1566" s="1" t="s">
        <v>387</v>
      </c>
      <c r="C1566" s="2">
        <v>44733</v>
      </c>
      <c r="D1566" s="1" t="s">
        <v>542</v>
      </c>
      <c r="E1566" s="1">
        <v>1</v>
      </c>
      <c r="F1566" s="1">
        <f t="shared" si="48"/>
        <v>400</v>
      </c>
      <c r="G1566" s="1">
        <f t="shared" si="49"/>
        <v>400</v>
      </c>
    </row>
    <row r="1567" spans="1:7" x14ac:dyDescent="0.25">
      <c r="A1567" s="1">
        <v>3394</v>
      </c>
      <c r="B1567" s="1" t="s">
        <v>75</v>
      </c>
      <c r="C1567" s="2">
        <v>44565</v>
      </c>
      <c r="D1567" s="1" t="s">
        <v>542</v>
      </c>
      <c r="E1567" s="1">
        <v>3</v>
      </c>
      <c r="F1567" s="1">
        <f t="shared" si="48"/>
        <v>400</v>
      </c>
      <c r="G1567" s="1">
        <f t="shared" si="49"/>
        <v>1200</v>
      </c>
    </row>
    <row r="1568" spans="1:7" x14ac:dyDescent="0.25">
      <c r="A1568" s="1">
        <v>1402</v>
      </c>
      <c r="B1568" s="1" t="s">
        <v>75</v>
      </c>
      <c r="C1568" s="2">
        <v>44669</v>
      </c>
      <c r="D1568" s="1" t="s">
        <v>542</v>
      </c>
      <c r="E1568" s="1">
        <v>2</v>
      </c>
      <c r="F1568" s="1">
        <f t="shared" si="48"/>
        <v>400</v>
      </c>
      <c r="G1568" s="1">
        <f t="shared" si="49"/>
        <v>800</v>
      </c>
    </row>
    <row r="1569" spans="1:7" x14ac:dyDescent="0.25">
      <c r="A1569" s="1">
        <v>3134</v>
      </c>
      <c r="B1569" s="1" t="s">
        <v>75</v>
      </c>
      <c r="C1569" s="2">
        <v>44783</v>
      </c>
      <c r="D1569" s="1" t="s">
        <v>16</v>
      </c>
      <c r="E1569" s="1">
        <v>4</v>
      </c>
      <c r="F1569" s="1">
        <f t="shared" si="48"/>
        <v>150</v>
      </c>
      <c r="G1569" s="1">
        <f t="shared" si="49"/>
        <v>600</v>
      </c>
    </row>
    <row r="1570" spans="1:7" x14ac:dyDescent="0.25">
      <c r="A1570" s="1">
        <v>1825</v>
      </c>
      <c r="B1570" s="1" t="s">
        <v>75</v>
      </c>
      <c r="C1570" s="2">
        <v>44793</v>
      </c>
      <c r="D1570" s="1" t="s">
        <v>14</v>
      </c>
      <c r="E1570" s="1">
        <v>3</v>
      </c>
      <c r="F1570" s="1">
        <f t="shared" si="48"/>
        <v>500</v>
      </c>
      <c r="G1570" s="1">
        <f t="shared" si="49"/>
        <v>1500</v>
      </c>
    </row>
    <row r="1571" spans="1:7" x14ac:dyDescent="0.25">
      <c r="A1571" s="1">
        <v>3168</v>
      </c>
      <c r="B1571" s="1" t="s">
        <v>75</v>
      </c>
      <c r="C1571" s="2">
        <v>44797</v>
      </c>
      <c r="D1571" s="1" t="s">
        <v>14</v>
      </c>
      <c r="E1571" s="1">
        <v>5</v>
      </c>
      <c r="F1571" s="1">
        <f t="shared" si="48"/>
        <v>500</v>
      </c>
      <c r="G1571" s="1">
        <f t="shared" si="49"/>
        <v>2500</v>
      </c>
    </row>
    <row r="1572" spans="1:7" x14ac:dyDescent="0.25">
      <c r="A1572" s="1">
        <v>2827</v>
      </c>
      <c r="B1572" s="1" t="s">
        <v>75</v>
      </c>
      <c r="C1572" s="2">
        <v>44777</v>
      </c>
      <c r="D1572" s="1" t="s">
        <v>11</v>
      </c>
      <c r="E1572" s="1">
        <v>2</v>
      </c>
      <c r="F1572" s="1">
        <f t="shared" si="48"/>
        <v>1000</v>
      </c>
      <c r="G1572" s="1">
        <f t="shared" si="49"/>
        <v>2000</v>
      </c>
    </row>
    <row r="1573" spans="1:7" x14ac:dyDescent="0.25">
      <c r="A1573" s="1">
        <v>2077</v>
      </c>
      <c r="B1573" s="1" t="s">
        <v>75</v>
      </c>
      <c r="C1573" s="2">
        <v>44770</v>
      </c>
      <c r="D1573" s="1" t="s">
        <v>37</v>
      </c>
      <c r="E1573" s="1">
        <v>3</v>
      </c>
      <c r="F1573" s="1">
        <f t="shared" si="48"/>
        <v>600</v>
      </c>
      <c r="G1573" s="1">
        <f t="shared" si="49"/>
        <v>1800</v>
      </c>
    </row>
    <row r="1574" spans="1:7" x14ac:dyDescent="0.25">
      <c r="A1574" s="1">
        <v>2577</v>
      </c>
      <c r="B1574" s="1" t="s">
        <v>75</v>
      </c>
      <c r="C1574" s="2">
        <v>44663</v>
      </c>
      <c r="D1574" s="1" t="s">
        <v>542</v>
      </c>
      <c r="E1574" s="1">
        <v>4</v>
      </c>
      <c r="F1574" s="1">
        <f t="shared" si="48"/>
        <v>400</v>
      </c>
      <c r="G1574" s="1">
        <f t="shared" si="49"/>
        <v>1600</v>
      </c>
    </row>
    <row r="1575" spans="1:7" x14ac:dyDescent="0.25">
      <c r="A1575" s="1">
        <v>1909</v>
      </c>
      <c r="B1575" s="1" t="s">
        <v>75</v>
      </c>
      <c r="C1575" s="2">
        <v>44704</v>
      </c>
      <c r="D1575" s="1" t="s">
        <v>8</v>
      </c>
      <c r="E1575" s="1">
        <v>4</v>
      </c>
      <c r="F1575" s="1">
        <f t="shared" si="48"/>
        <v>1500</v>
      </c>
      <c r="G1575" s="1">
        <f t="shared" si="49"/>
        <v>6000</v>
      </c>
    </row>
    <row r="1576" spans="1:7" x14ac:dyDescent="0.25">
      <c r="A1576" s="1">
        <v>3432</v>
      </c>
      <c r="B1576" s="1" t="s">
        <v>155</v>
      </c>
      <c r="C1576" s="2">
        <v>44809</v>
      </c>
      <c r="D1576" s="1" t="s">
        <v>14</v>
      </c>
      <c r="E1576" s="1">
        <v>4</v>
      </c>
      <c r="F1576" s="1">
        <f t="shared" si="48"/>
        <v>500</v>
      </c>
      <c r="G1576" s="1">
        <f t="shared" si="49"/>
        <v>2000</v>
      </c>
    </row>
    <row r="1577" spans="1:7" x14ac:dyDescent="0.25">
      <c r="A1577" s="1">
        <v>1923</v>
      </c>
      <c r="B1577" s="1" t="s">
        <v>155</v>
      </c>
      <c r="C1577" s="2">
        <v>44844</v>
      </c>
      <c r="D1577" s="1" t="s">
        <v>11</v>
      </c>
      <c r="E1577" s="1">
        <v>5</v>
      </c>
      <c r="F1577" s="1">
        <f t="shared" si="48"/>
        <v>1000</v>
      </c>
      <c r="G1577" s="1">
        <f t="shared" si="49"/>
        <v>5000</v>
      </c>
    </row>
    <row r="1578" spans="1:7" x14ac:dyDescent="0.25">
      <c r="A1578" s="1">
        <v>1183</v>
      </c>
      <c r="B1578" s="1" t="s">
        <v>155</v>
      </c>
      <c r="C1578" s="2">
        <v>44587</v>
      </c>
      <c r="D1578" s="1" t="s">
        <v>542</v>
      </c>
      <c r="E1578" s="1">
        <v>4</v>
      </c>
      <c r="F1578" s="1">
        <f t="shared" si="48"/>
        <v>400</v>
      </c>
      <c r="G1578" s="1">
        <f t="shared" si="49"/>
        <v>1600</v>
      </c>
    </row>
    <row r="1579" spans="1:7" x14ac:dyDescent="0.25">
      <c r="A1579" s="1">
        <v>2738</v>
      </c>
      <c r="B1579" s="1" t="s">
        <v>401</v>
      </c>
      <c r="C1579" s="2">
        <v>44575</v>
      </c>
      <c r="D1579" s="1" t="s">
        <v>11</v>
      </c>
      <c r="E1579" s="1">
        <v>3</v>
      </c>
      <c r="F1579" s="1">
        <f t="shared" si="48"/>
        <v>1000</v>
      </c>
      <c r="G1579" s="1">
        <f t="shared" si="49"/>
        <v>3000</v>
      </c>
    </row>
    <row r="1580" spans="1:7" x14ac:dyDescent="0.25">
      <c r="A1580" s="1">
        <v>2201</v>
      </c>
      <c r="B1580" s="1" t="s">
        <v>401</v>
      </c>
      <c r="C1580" s="2">
        <v>44807</v>
      </c>
      <c r="D1580" s="1" t="s">
        <v>542</v>
      </c>
      <c r="E1580" s="1">
        <v>2</v>
      </c>
      <c r="F1580" s="1">
        <f t="shared" si="48"/>
        <v>400</v>
      </c>
      <c r="G1580" s="1">
        <f t="shared" si="49"/>
        <v>800</v>
      </c>
    </row>
    <row r="1581" spans="1:7" x14ac:dyDescent="0.25">
      <c r="A1581" s="1">
        <v>3414</v>
      </c>
      <c r="B1581" s="1" t="s">
        <v>401</v>
      </c>
      <c r="C1581" s="2">
        <v>44811</v>
      </c>
      <c r="D1581" s="1" t="s">
        <v>542</v>
      </c>
      <c r="E1581" s="1">
        <v>2</v>
      </c>
      <c r="F1581" s="1">
        <f t="shared" si="48"/>
        <v>400</v>
      </c>
      <c r="G1581" s="1">
        <f t="shared" si="49"/>
        <v>800</v>
      </c>
    </row>
    <row r="1582" spans="1:7" x14ac:dyDescent="0.25">
      <c r="A1582" s="1">
        <v>2599</v>
      </c>
      <c r="B1582" s="1" t="s">
        <v>420</v>
      </c>
      <c r="C1582" s="2">
        <v>44761</v>
      </c>
      <c r="D1582" s="1" t="s">
        <v>542</v>
      </c>
      <c r="E1582" s="1">
        <v>4</v>
      </c>
      <c r="F1582" s="1">
        <f t="shared" si="48"/>
        <v>400</v>
      </c>
      <c r="G1582" s="1">
        <f t="shared" si="49"/>
        <v>1600</v>
      </c>
    </row>
    <row r="1583" spans="1:7" x14ac:dyDescent="0.25">
      <c r="A1583" s="1">
        <v>2623</v>
      </c>
      <c r="B1583" s="1" t="s">
        <v>420</v>
      </c>
      <c r="C1583" s="2">
        <v>44785</v>
      </c>
      <c r="D1583" s="1" t="s">
        <v>37</v>
      </c>
      <c r="E1583" s="1">
        <v>2</v>
      </c>
      <c r="F1583" s="1">
        <f t="shared" si="48"/>
        <v>600</v>
      </c>
      <c r="G1583" s="1">
        <f t="shared" si="49"/>
        <v>1200</v>
      </c>
    </row>
    <row r="1584" spans="1:7" x14ac:dyDescent="0.25">
      <c r="A1584" s="1">
        <v>2798</v>
      </c>
      <c r="B1584" s="1" t="s">
        <v>420</v>
      </c>
      <c r="C1584" s="2">
        <v>44651</v>
      </c>
      <c r="D1584" s="1" t="s">
        <v>16</v>
      </c>
      <c r="E1584" s="1">
        <v>3</v>
      </c>
      <c r="F1584" s="1">
        <f t="shared" si="48"/>
        <v>150</v>
      </c>
      <c r="G1584" s="1">
        <f t="shared" si="49"/>
        <v>450</v>
      </c>
    </row>
    <row r="1585" spans="1:7" x14ac:dyDescent="0.25">
      <c r="A1585" s="1">
        <v>2368</v>
      </c>
      <c r="B1585" s="1" t="s">
        <v>420</v>
      </c>
      <c r="C1585" s="2">
        <v>44730</v>
      </c>
      <c r="D1585" s="1" t="s">
        <v>16</v>
      </c>
      <c r="E1585" s="1">
        <v>4</v>
      </c>
      <c r="F1585" s="1">
        <f t="shared" si="48"/>
        <v>150</v>
      </c>
      <c r="G1585" s="1">
        <f t="shared" si="49"/>
        <v>600</v>
      </c>
    </row>
    <row r="1586" spans="1:7" x14ac:dyDescent="0.25">
      <c r="A1586" s="1">
        <v>3424</v>
      </c>
      <c r="B1586" s="1" t="s">
        <v>420</v>
      </c>
      <c r="C1586" s="2">
        <v>44806</v>
      </c>
      <c r="D1586" s="1" t="s">
        <v>14</v>
      </c>
      <c r="E1586" s="1">
        <v>2</v>
      </c>
      <c r="F1586" s="1">
        <f t="shared" si="48"/>
        <v>500</v>
      </c>
      <c r="G1586" s="1">
        <f t="shared" si="49"/>
        <v>1000</v>
      </c>
    </row>
    <row r="1587" spans="1:7" x14ac:dyDescent="0.25">
      <c r="A1587" s="1">
        <v>1291</v>
      </c>
      <c r="B1587" s="1" t="s">
        <v>420</v>
      </c>
      <c r="C1587" s="2">
        <v>44895</v>
      </c>
      <c r="D1587" s="1" t="s">
        <v>542</v>
      </c>
      <c r="E1587" s="1">
        <v>5</v>
      </c>
      <c r="F1587" s="1">
        <f t="shared" si="48"/>
        <v>400</v>
      </c>
      <c r="G1587" s="1">
        <f t="shared" si="49"/>
        <v>2000</v>
      </c>
    </row>
    <row r="1588" spans="1:7" x14ac:dyDescent="0.25">
      <c r="A1588" s="1">
        <v>2892</v>
      </c>
      <c r="B1588" s="1" t="s">
        <v>420</v>
      </c>
      <c r="C1588" s="2">
        <v>44921</v>
      </c>
      <c r="D1588" s="1" t="s">
        <v>542</v>
      </c>
      <c r="E1588" s="1">
        <v>3</v>
      </c>
      <c r="F1588" s="1">
        <f t="shared" si="48"/>
        <v>400</v>
      </c>
      <c r="G1588" s="1">
        <f t="shared" si="49"/>
        <v>1200</v>
      </c>
    </row>
    <row r="1589" spans="1:7" x14ac:dyDescent="0.25">
      <c r="A1589" s="1">
        <v>2393</v>
      </c>
      <c r="B1589" s="1" t="s">
        <v>420</v>
      </c>
      <c r="C1589" s="2">
        <v>44680</v>
      </c>
      <c r="D1589" s="1" t="s">
        <v>542</v>
      </c>
      <c r="E1589" s="1">
        <v>3</v>
      </c>
      <c r="F1589" s="1">
        <f t="shared" si="48"/>
        <v>400</v>
      </c>
      <c r="G1589" s="1">
        <f t="shared" si="49"/>
        <v>1200</v>
      </c>
    </row>
    <row r="1590" spans="1:7" x14ac:dyDescent="0.25">
      <c r="A1590" s="1">
        <v>2264</v>
      </c>
      <c r="B1590" s="1" t="s">
        <v>492</v>
      </c>
      <c r="C1590" s="2">
        <v>44918</v>
      </c>
      <c r="D1590" s="1" t="s">
        <v>542</v>
      </c>
      <c r="E1590" s="1">
        <v>3</v>
      </c>
      <c r="F1590" s="1">
        <f t="shared" si="48"/>
        <v>400</v>
      </c>
      <c r="G1590" s="1">
        <f t="shared" si="49"/>
        <v>1200</v>
      </c>
    </row>
    <row r="1591" spans="1:7" x14ac:dyDescent="0.25">
      <c r="A1591" s="1">
        <v>2315</v>
      </c>
      <c r="B1591" s="1" t="s">
        <v>492</v>
      </c>
      <c r="C1591" s="2">
        <v>44809</v>
      </c>
      <c r="D1591" s="1" t="s">
        <v>16</v>
      </c>
      <c r="E1591" s="1">
        <v>1</v>
      </c>
      <c r="F1591" s="1">
        <f t="shared" si="48"/>
        <v>150</v>
      </c>
      <c r="G1591" s="1">
        <f t="shared" si="49"/>
        <v>150</v>
      </c>
    </row>
    <row r="1592" spans="1:7" x14ac:dyDescent="0.25">
      <c r="A1592" s="1">
        <v>1617</v>
      </c>
      <c r="B1592" s="1" t="s">
        <v>492</v>
      </c>
      <c r="C1592" s="2">
        <v>44802</v>
      </c>
      <c r="D1592" s="1" t="s">
        <v>542</v>
      </c>
      <c r="E1592" s="1">
        <v>5</v>
      </c>
      <c r="F1592" s="1">
        <f t="shared" si="48"/>
        <v>400</v>
      </c>
      <c r="G1592" s="1">
        <f t="shared" si="49"/>
        <v>2000</v>
      </c>
    </row>
    <row r="1593" spans="1:7" x14ac:dyDescent="0.25">
      <c r="A1593" s="1">
        <v>1450</v>
      </c>
      <c r="B1593" s="1" t="s">
        <v>492</v>
      </c>
      <c r="C1593" s="2">
        <v>44835</v>
      </c>
      <c r="D1593" s="1" t="s">
        <v>8</v>
      </c>
      <c r="E1593" s="1">
        <v>4</v>
      </c>
      <c r="F1593" s="1">
        <f t="shared" si="48"/>
        <v>1500</v>
      </c>
      <c r="G1593" s="1">
        <f t="shared" si="49"/>
        <v>6000</v>
      </c>
    </row>
    <row r="1594" spans="1:7" x14ac:dyDescent="0.25">
      <c r="A1594" s="1">
        <v>2674</v>
      </c>
      <c r="B1594" s="1" t="s">
        <v>280</v>
      </c>
      <c r="C1594" s="2">
        <v>44643</v>
      </c>
      <c r="D1594" s="1" t="s">
        <v>8</v>
      </c>
      <c r="E1594" s="1">
        <v>1</v>
      </c>
      <c r="F1594" s="1">
        <f t="shared" si="48"/>
        <v>1500</v>
      </c>
      <c r="G1594" s="1">
        <f t="shared" si="49"/>
        <v>1500</v>
      </c>
    </row>
    <row r="1595" spans="1:7" x14ac:dyDescent="0.25">
      <c r="A1595" s="1">
        <v>2850</v>
      </c>
      <c r="B1595" s="1" t="s">
        <v>280</v>
      </c>
      <c r="C1595" s="2">
        <v>44731</v>
      </c>
      <c r="D1595" s="1" t="s">
        <v>8</v>
      </c>
      <c r="E1595" s="1">
        <v>4</v>
      </c>
      <c r="F1595" s="1">
        <f t="shared" si="48"/>
        <v>1500</v>
      </c>
      <c r="G1595" s="1">
        <f t="shared" si="49"/>
        <v>6000</v>
      </c>
    </row>
    <row r="1596" spans="1:7" x14ac:dyDescent="0.25">
      <c r="A1596" s="1">
        <v>1580</v>
      </c>
      <c r="B1596" s="1" t="s">
        <v>280</v>
      </c>
      <c r="C1596" s="2">
        <v>44723</v>
      </c>
      <c r="D1596" s="1" t="s">
        <v>16</v>
      </c>
      <c r="E1596" s="1">
        <v>5</v>
      </c>
      <c r="F1596" s="1">
        <f t="shared" si="48"/>
        <v>150</v>
      </c>
      <c r="G1596" s="1">
        <f t="shared" si="49"/>
        <v>750</v>
      </c>
    </row>
    <row r="1597" spans="1:7" x14ac:dyDescent="0.25">
      <c r="A1597" s="1">
        <v>2982</v>
      </c>
      <c r="B1597" s="1" t="s">
        <v>280</v>
      </c>
      <c r="C1597" s="2">
        <v>44723</v>
      </c>
      <c r="D1597" s="1" t="s">
        <v>542</v>
      </c>
      <c r="E1597" s="1">
        <v>5</v>
      </c>
      <c r="F1597" s="1">
        <f t="shared" si="48"/>
        <v>400</v>
      </c>
      <c r="G1597" s="1">
        <f t="shared" si="49"/>
        <v>2000</v>
      </c>
    </row>
    <row r="1598" spans="1:7" x14ac:dyDescent="0.25">
      <c r="A1598" s="1">
        <v>2507</v>
      </c>
      <c r="B1598" s="1" t="s">
        <v>280</v>
      </c>
      <c r="C1598" s="2">
        <v>44607</v>
      </c>
      <c r="D1598" s="1" t="s">
        <v>16</v>
      </c>
      <c r="E1598" s="1">
        <v>3</v>
      </c>
      <c r="F1598" s="1">
        <f t="shared" si="48"/>
        <v>150</v>
      </c>
      <c r="G1598" s="1">
        <f t="shared" si="49"/>
        <v>450</v>
      </c>
    </row>
    <row r="1599" spans="1:7" x14ac:dyDescent="0.25">
      <c r="A1599" s="1">
        <v>1022</v>
      </c>
      <c r="B1599" s="1" t="s">
        <v>280</v>
      </c>
      <c r="C1599" s="2">
        <v>44773</v>
      </c>
      <c r="D1599" s="1" t="s">
        <v>11</v>
      </c>
      <c r="E1599" s="1">
        <v>5</v>
      </c>
      <c r="F1599" s="1">
        <f t="shared" si="48"/>
        <v>1000</v>
      </c>
      <c r="G1599" s="1">
        <f t="shared" si="49"/>
        <v>5000</v>
      </c>
    </row>
    <row r="1600" spans="1:7" x14ac:dyDescent="0.25">
      <c r="A1600" s="1">
        <v>3235</v>
      </c>
      <c r="B1600" s="1" t="s">
        <v>280</v>
      </c>
      <c r="C1600" s="2">
        <v>44636</v>
      </c>
      <c r="D1600" s="1" t="s">
        <v>14</v>
      </c>
      <c r="E1600" s="1">
        <v>4</v>
      </c>
      <c r="F1600" s="1">
        <f t="shared" si="48"/>
        <v>500</v>
      </c>
      <c r="G1600" s="1">
        <f t="shared" si="49"/>
        <v>2000</v>
      </c>
    </row>
    <row r="1601" spans="1:7" x14ac:dyDescent="0.25">
      <c r="A1601" s="1">
        <v>2700</v>
      </c>
      <c r="B1601" s="1" t="s">
        <v>280</v>
      </c>
      <c r="C1601" s="2">
        <v>44715</v>
      </c>
      <c r="D1601" s="1" t="s">
        <v>11</v>
      </c>
      <c r="E1601" s="1">
        <v>1</v>
      </c>
      <c r="F1601" s="1">
        <f t="shared" si="48"/>
        <v>1000</v>
      </c>
      <c r="G1601" s="1">
        <f t="shared" si="49"/>
        <v>1000</v>
      </c>
    </row>
    <row r="1602" spans="1:7" x14ac:dyDescent="0.25">
      <c r="A1602" s="1">
        <v>2534</v>
      </c>
      <c r="B1602" s="1" t="s">
        <v>461</v>
      </c>
      <c r="C1602" s="2">
        <v>44915</v>
      </c>
      <c r="D1602" s="1" t="s">
        <v>37</v>
      </c>
      <c r="E1602" s="1">
        <v>1</v>
      </c>
      <c r="F1602" s="1">
        <f t="shared" ref="F1602:F1665" si="50">IF(D1602="Computer", 1500, IF(D1602="Mobile", 600,  IF(D1602= "Camera", 500, IF(D1602 = "Headphones", 150, IF(D1602 = "Laptop", 1000, 400)))))</f>
        <v>600</v>
      </c>
      <c r="G1602" s="1">
        <f t="shared" ref="G1602:G1665" si="51">F1602*E1602</f>
        <v>600</v>
      </c>
    </row>
    <row r="1603" spans="1:7" x14ac:dyDescent="0.25">
      <c r="A1603" s="1">
        <v>1171</v>
      </c>
      <c r="B1603" s="1" t="s">
        <v>461</v>
      </c>
      <c r="C1603" s="2">
        <v>44709</v>
      </c>
      <c r="D1603" s="1" t="s">
        <v>14</v>
      </c>
      <c r="E1603" s="1">
        <v>4</v>
      </c>
      <c r="F1603" s="1">
        <f t="shared" si="50"/>
        <v>500</v>
      </c>
      <c r="G1603" s="1">
        <f t="shared" si="51"/>
        <v>2000</v>
      </c>
    </row>
    <row r="1604" spans="1:7" x14ac:dyDescent="0.25">
      <c r="A1604" s="1">
        <v>2689</v>
      </c>
      <c r="B1604" s="1" t="s">
        <v>461</v>
      </c>
      <c r="C1604" s="2">
        <v>44882</v>
      </c>
      <c r="D1604" s="1" t="s">
        <v>14</v>
      </c>
      <c r="E1604" s="1">
        <v>5</v>
      </c>
      <c r="F1604" s="1">
        <f t="shared" si="50"/>
        <v>500</v>
      </c>
      <c r="G1604" s="1">
        <f t="shared" si="51"/>
        <v>2500</v>
      </c>
    </row>
    <row r="1605" spans="1:7" x14ac:dyDescent="0.25">
      <c r="A1605" s="1">
        <v>1505</v>
      </c>
      <c r="B1605" s="1" t="s">
        <v>461</v>
      </c>
      <c r="C1605" s="2">
        <v>44664</v>
      </c>
      <c r="D1605" s="1" t="s">
        <v>16</v>
      </c>
      <c r="E1605" s="1">
        <v>4</v>
      </c>
      <c r="F1605" s="1">
        <f t="shared" si="50"/>
        <v>150</v>
      </c>
      <c r="G1605" s="1">
        <f t="shared" si="51"/>
        <v>600</v>
      </c>
    </row>
    <row r="1606" spans="1:7" x14ac:dyDescent="0.25">
      <c r="A1606" s="1">
        <v>1542</v>
      </c>
      <c r="B1606" s="1" t="s">
        <v>461</v>
      </c>
      <c r="C1606" s="2">
        <v>44747</v>
      </c>
      <c r="D1606" s="1" t="s">
        <v>16</v>
      </c>
      <c r="E1606" s="1">
        <v>3</v>
      </c>
      <c r="F1606" s="1">
        <f t="shared" si="50"/>
        <v>150</v>
      </c>
      <c r="G1606" s="1">
        <f t="shared" si="51"/>
        <v>450</v>
      </c>
    </row>
    <row r="1607" spans="1:7" x14ac:dyDescent="0.25">
      <c r="A1607" s="1">
        <v>1257</v>
      </c>
      <c r="B1607" s="1" t="s">
        <v>314</v>
      </c>
      <c r="C1607" s="2">
        <v>44814</v>
      </c>
      <c r="D1607" s="1" t="s">
        <v>542</v>
      </c>
      <c r="E1607" s="1">
        <v>2</v>
      </c>
      <c r="F1607" s="1">
        <f t="shared" si="50"/>
        <v>400</v>
      </c>
      <c r="G1607" s="1">
        <f t="shared" si="51"/>
        <v>800</v>
      </c>
    </row>
    <row r="1608" spans="1:7" x14ac:dyDescent="0.25">
      <c r="A1608" s="1">
        <v>3127</v>
      </c>
      <c r="B1608" s="1" t="s">
        <v>314</v>
      </c>
      <c r="C1608" s="2">
        <v>44838</v>
      </c>
      <c r="D1608" s="1" t="s">
        <v>37</v>
      </c>
      <c r="E1608" s="1">
        <v>2</v>
      </c>
      <c r="F1608" s="1">
        <f t="shared" si="50"/>
        <v>600</v>
      </c>
      <c r="G1608" s="1">
        <f t="shared" si="51"/>
        <v>1200</v>
      </c>
    </row>
    <row r="1609" spans="1:7" x14ac:dyDescent="0.25">
      <c r="A1609" s="1">
        <v>3401</v>
      </c>
      <c r="B1609" s="1" t="s">
        <v>314</v>
      </c>
      <c r="C1609" s="2">
        <v>44635</v>
      </c>
      <c r="D1609" s="1" t="s">
        <v>8</v>
      </c>
      <c r="E1609" s="1">
        <v>5</v>
      </c>
      <c r="F1609" s="1">
        <f t="shared" si="50"/>
        <v>1500</v>
      </c>
      <c r="G1609" s="1">
        <f t="shared" si="51"/>
        <v>7500</v>
      </c>
    </row>
    <row r="1610" spans="1:7" x14ac:dyDescent="0.25">
      <c r="A1610" s="1">
        <v>3159</v>
      </c>
      <c r="B1610" s="1" t="s">
        <v>314</v>
      </c>
      <c r="C1610" s="2">
        <v>44861</v>
      </c>
      <c r="D1610" s="1" t="s">
        <v>8</v>
      </c>
      <c r="E1610" s="1">
        <v>2</v>
      </c>
      <c r="F1610" s="1">
        <f t="shared" si="50"/>
        <v>1500</v>
      </c>
      <c r="G1610" s="1">
        <f t="shared" si="51"/>
        <v>3000</v>
      </c>
    </row>
    <row r="1611" spans="1:7" x14ac:dyDescent="0.25">
      <c r="A1611" s="1">
        <v>3046</v>
      </c>
      <c r="B1611" s="1" t="s">
        <v>429</v>
      </c>
      <c r="C1611" s="2">
        <v>44734</v>
      </c>
      <c r="D1611" s="1" t="s">
        <v>8</v>
      </c>
      <c r="E1611" s="1">
        <v>4</v>
      </c>
      <c r="F1611" s="1">
        <f t="shared" si="50"/>
        <v>1500</v>
      </c>
      <c r="G1611" s="1">
        <f t="shared" si="51"/>
        <v>6000</v>
      </c>
    </row>
    <row r="1612" spans="1:7" x14ac:dyDescent="0.25">
      <c r="A1612" s="1">
        <v>1292</v>
      </c>
      <c r="B1612" s="1" t="s">
        <v>429</v>
      </c>
      <c r="C1612" s="2">
        <v>44681</v>
      </c>
      <c r="D1612" s="1" t="s">
        <v>37</v>
      </c>
      <c r="E1612" s="1">
        <v>1</v>
      </c>
      <c r="F1612" s="1">
        <f t="shared" si="50"/>
        <v>600</v>
      </c>
      <c r="G1612" s="1">
        <f t="shared" si="51"/>
        <v>600</v>
      </c>
    </row>
    <row r="1613" spans="1:7" x14ac:dyDescent="0.25">
      <c r="A1613" s="1">
        <v>3045</v>
      </c>
      <c r="B1613" s="1" t="s">
        <v>429</v>
      </c>
      <c r="C1613" s="2">
        <v>44894</v>
      </c>
      <c r="D1613" s="1" t="s">
        <v>37</v>
      </c>
      <c r="E1613" s="1">
        <v>1</v>
      </c>
      <c r="F1613" s="1">
        <f t="shared" si="50"/>
        <v>600</v>
      </c>
      <c r="G1613" s="1">
        <f t="shared" si="51"/>
        <v>600</v>
      </c>
    </row>
    <row r="1614" spans="1:7" x14ac:dyDescent="0.25">
      <c r="A1614" s="1">
        <v>1750</v>
      </c>
      <c r="B1614" s="1" t="s">
        <v>429</v>
      </c>
      <c r="C1614" s="2">
        <v>44861</v>
      </c>
      <c r="D1614" s="1" t="s">
        <v>8</v>
      </c>
      <c r="E1614" s="1">
        <v>3</v>
      </c>
      <c r="F1614" s="1">
        <f t="shared" si="50"/>
        <v>1500</v>
      </c>
      <c r="G1614" s="1">
        <f t="shared" si="51"/>
        <v>4500</v>
      </c>
    </row>
    <row r="1615" spans="1:7" x14ac:dyDescent="0.25">
      <c r="A1615" s="1">
        <v>1671</v>
      </c>
      <c r="B1615" s="1" t="s">
        <v>429</v>
      </c>
      <c r="C1615" s="2">
        <v>44737</v>
      </c>
      <c r="D1615" s="1" t="s">
        <v>37</v>
      </c>
      <c r="E1615" s="1">
        <v>3</v>
      </c>
      <c r="F1615" s="1">
        <f t="shared" si="50"/>
        <v>600</v>
      </c>
      <c r="G1615" s="1">
        <f t="shared" si="51"/>
        <v>1800</v>
      </c>
    </row>
    <row r="1616" spans="1:7" x14ac:dyDescent="0.25">
      <c r="A1616" s="1">
        <v>1315</v>
      </c>
      <c r="B1616" s="1" t="s">
        <v>429</v>
      </c>
      <c r="C1616" s="2">
        <v>44683</v>
      </c>
      <c r="D1616" s="1" t="s">
        <v>542</v>
      </c>
      <c r="E1616" s="1">
        <v>2</v>
      </c>
      <c r="F1616" s="1">
        <f t="shared" si="50"/>
        <v>400</v>
      </c>
      <c r="G1616" s="1">
        <f t="shared" si="51"/>
        <v>800</v>
      </c>
    </row>
    <row r="1617" spans="1:7" x14ac:dyDescent="0.25">
      <c r="A1617" s="1">
        <v>2641</v>
      </c>
      <c r="B1617" s="1" t="s">
        <v>450</v>
      </c>
      <c r="C1617" s="2">
        <v>44880</v>
      </c>
      <c r="D1617" s="1" t="s">
        <v>8</v>
      </c>
      <c r="E1617" s="1">
        <v>3</v>
      </c>
      <c r="F1617" s="1">
        <f t="shared" si="50"/>
        <v>1500</v>
      </c>
      <c r="G1617" s="1">
        <f t="shared" si="51"/>
        <v>4500</v>
      </c>
    </row>
    <row r="1618" spans="1:7" x14ac:dyDescent="0.25">
      <c r="A1618" s="1">
        <v>1293</v>
      </c>
      <c r="B1618" s="1" t="s">
        <v>450</v>
      </c>
      <c r="C1618" s="2">
        <v>44721</v>
      </c>
      <c r="D1618" s="1" t="s">
        <v>11</v>
      </c>
      <c r="E1618" s="1">
        <v>2</v>
      </c>
      <c r="F1618" s="1">
        <f t="shared" si="50"/>
        <v>1000</v>
      </c>
      <c r="G1618" s="1">
        <f t="shared" si="51"/>
        <v>2000</v>
      </c>
    </row>
    <row r="1619" spans="1:7" x14ac:dyDescent="0.25">
      <c r="A1619" s="1">
        <v>2814</v>
      </c>
      <c r="B1619" s="1" t="s">
        <v>450</v>
      </c>
      <c r="C1619" s="2">
        <v>44798</v>
      </c>
      <c r="D1619" s="1" t="s">
        <v>14</v>
      </c>
      <c r="E1619" s="1">
        <v>2</v>
      </c>
      <c r="F1619" s="1">
        <f t="shared" si="50"/>
        <v>500</v>
      </c>
      <c r="G1619" s="1">
        <f t="shared" si="51"/>
        <v>1000</v>
      </c>
    </row>
    <row r="1620" spans="1:7" x14ac:dyDescent="0.25">
      <c r="A1620" s="1">
        <v>2068</v>
      </c>
      <c r="B1620" s="1" t="s">
        <v>450</v>
      </c>
      <c r="C1620" s="2">
        <v>44863</v>
      </c>
      <c r="D1620" s="1" t="s">
        <v>37</v>
      </c>
      <c r="E1620" s="1">
        <v>2</v>
      </c>
      <c r="F1620" s="1">
        <f t="shared" si="50"/>
        <v>600</v>
      </c>
      <c r="G1620" s="1">
        <f t="shared" si="51"/>
        <v>1200</v>
      </c>
    </row>
    <row r="1621" spans="1:7" x14ac:dyDescent="0.25">
      <c r="A1621" s="1">
        <v>1157</v>
      </c>
      <c r="B1621" s="1" t="s">
        <v>450</v>
      </c>
      <c r="C1621" s="2">
        <v>44862</v>
      </c>
      <c r="D1621" s="1" t="s">
        <v>8</v>
      </c>
      <c r="E1621" s="1">
        <v>1</v>
      </c>
      <c r="F1621" s="1">
        <f t="shared" si="50"/>
        <v>1500</v>
      </c>
      <c r="G1621" s="1">
        <f t="shared" si="51"/>
        <v>1500</v>
      </c>
    </row>
    <row r="1622" spans="1:7" x14ac:dyDescent="0.25">
      <c r="A1622" s="1">
        <v>1211</v>
      </c>
      <c r="B1622" s="1" t="s">
        <v>450</v>
      </c>
      <c r="C1622" s="2">
        <v>44875</v>
      </c>
      <c r="D1622" s="1" t="s">
        <v>8</v>
      </c>
      <c r="E1622" s="1">
        <v>1</v>
      </c>
      <c r="F1622" s="1">
        <f t="shared" si="50"/>
        <v>1500</v>
      </c>
      <c r="G1622" s="1">
        <f t="shared" si="51"/>
        <v>1500</v>
      </c>
    </row>
    <row r="1623" spans="1:7" x14ac:dyDescent="0.25">
      <c r="A1623" s="1">
        <v>2713</v>
      </c>
      <c r="B1623" s="1" t="s">
        <v>450</v>
      </c>
      <c r="C1623" s="2">
        <v>44723</v>
      </c>
      <c r="D1623" s="1" t="s">
        <v>542</v>
      </c>
      <c r="E1623" s="1">
        <v>1</v>
      </c>
      <c r="F1623" s="1">
        <f t="shared" si="50"/>
        <v>400</v>
      </c>
      <c r="G1623" s="1">
        <f t="shared" si="51"/>
        <v>400</v>
      </c>
    </row>
    <row r="1624" spans="1:7" x14ac:dyDescent="0.25">
      <c r="A1624" s="1">
        <v>1449</v>
      </c>
      <c r="B1624" s="1" t="s">
        <v>392</v>
      </c>
      <c r="C1624" s="2">
        <v>44796</v>
      </c>
      <c r="D1624" s="1" t="s">
        <v>542</v>
      </c>
      <c r="E1624" s="1">
        <v>4</v>
      </c>
      <c r="F1624" s="1">
        <f t="shared" si="50"/>
        <v>400</v>
      </c>
      <c r="G1624" s="1">
        <f t="shared" si="51"/>
        <v>1600</v>
      </c>
    </row>
    <row r="1625" spans="1:7" x14ac:dyDescent="0.25">
      <c r="A1625" s="1">
        <v>3389</v>
      </c>
      <c r="B1625" s="1" t="s">
        <v>392</v>
      </c>
      <c r="C1625" s="2">
        <v>44811</v>
      </c>
      <c r="D1625" s="1" t="s">
        <v>542</v>
      </c>
      <c r="E1625" s="1">
        <v>3</v>
      </c>
      <c r="F1625" s="1">
        <f t="shared" si="50"/>
        <v>400</v>
      </c>
      <c r="G1625" s="1">
        <f t="shared" si="51"/>
        <v>1200</v>
      </c>
    </row>
    <row r="1626" spans="1:7" x14ac:dyDescent="0.25">
      <c r="A1626" s="1">
        <v>2895</v>
      </c>
      <c r="B1626" s="1" t="s">
        <v>392</v>
      </c>
      <c r="C1626" s="2">
        <v>44874</v>
      </c>
      <c r="D1626" s="1" t="s">
        <v>8</v>
      </c>
      <c r="E1626" s="1">
        <v>5</v>
      </c>
      <c r="F1626" s="1">
        <f t="shared" si="50"/>
        <v>1500</v>
      </c>
      <c r="G1626" s="1">
        <f t="shared" si="51"/>
        <v>7500</v>
      </c>
    </row>
    <row r="1627" spans="1:7" x14ac:dyDescent="0.25">
      <c r="A1627" s="1">
        <v>2171</v>
      </c>
      <c r="B1627" s="1" t="s">
        <v>392</v>
      </c>
      <c r="C1627" s="2">
        <v>44776</v>
      </c>
      <c r="D1627" s="1" t="s">
        <v>542</v>
      </c>
      <c r="E1627" s="1">
        <v>2</v>
      </c>
      <c r="F1627" s="1">
        <f t="shared" si="50"/>
        <v>400</v>
      </c>
      <c r="G1627" s="1">
        <f t="shared" si="51"/>
        <v>800</v>
      </c>
    </row>
    <row r="1628" spans="1:7" x14ac:dyDescent="0.25">
      <c r="A1628" s="1">
        <v>1598</v>
      </c>
      <c r="B1628" s="1" t="s">
        <v>392</v>
      </c>
      <c r="C1628" s="2">
        <v>44570</v>
      </c>
      <c r="D1628" s="1" t="s">
        <v>542</v>
      </c>
      <c r="E1628" s="1">
        <v>4</v>
      </c>
      <c r="F1628" s="1">
        <f t="shared" si="50"/>
        <v>400</v>
      </c>
      <c r="G1628" s="1">
        <f t="shared" si="51"/>
        <v>1600</v>
      </c>
    </row>
    <row r="1629" spans="1:7" x14ac:dyDescent="0.25">
      <c r="A1629" s="1">
        <v>2541</v>
      </c>
      <c r="B1629" s="1" t="s">
        <v>392</v>
      </c>
      <c r="C1629" s="2">
        <v>44693</v>
      </c>
      <c r="D1629" s="1" t="s">
        <v>8</v>
      </c>
      <c r="E1629" s="1">
        <v>4</v>
      </c>
      <c r="F1629" s="1">
        <f t="shared" si="50"/>
        <v>1500</v>
      </c>
      <c r="G1629" s="1">
        <f t="shared" si="51"/>
        <v>6000</v>
      </c>
    </row>
    <row r="1630" spans="1:7" x14ac:dyDescent="0.25">
      <c r="A1630" s="1">
        <v>1916</v>
      </c>
      <c r="B1630" s="1" t="s">
        <v>392</v>
      </c>
      <c r="C1630" s="2">
        <v>44856</v>
      </c>
      <c r="D1630" s="1" t="s">
        <v>16</v>
      </c>
      <c r="E1630" s="1">
        <v>5</v>
      </c>
      <c r="F1630" s="1">
        <f t="shared" si="50"/>
        <v>150</v>
      </c>
      <c r="G1630" s="1">
        <f t="shared" si="51"/>
        <v>750</v>
      </c>
    </row>
    <row r="1631" spans="1:7" x14ac:dyDescent="0.25">
      <c r="A1631" s="1">
        <v>2445</v>
      </c>
      <c r="B1631" s="1" t="s">
        <v>392</v>
      </c>
      <c r="C1631" s="2">
        <v>44659</v>
      </c>
      <c r="D1631" s="1" t="s">
        <v>14</v>
      </c>
      <c r="E1631" s="1">
        <v>1</v>
      </c>
      <c r="F1631" s="1">
        <f t="shared" si="50"/>
        <v>500</v>
      </c>
      <c r="G1631" s="1">
        <f t="shared" si="51"/>
        <v>500</v>
      </c>
    </row>
    <row r="1632" spans="1:7" x14ac:dyDescent="0.25">
      <c r="A1632" s="1">
        <v>3299</v>
      </c>
      <c r="B1632" s="1" t="s">
        <v>392</v>
      </c>
      <c r="C1632" s="2">
        <v>44731</v>
      </c>
      <c r="D1632" s="1" t="s">
        <v>542</v>
      </c>
      <c r="E1632" s="1">
        <v>5</v>
      </c>
      <c r="F1632" s="1">
        <f t="shared" si="50"/>
        <v>400</v>
      </c>
      <c r="G1632" s="1">
        <f t="shared" si="51"/>
        <v>2000</v>
      </c>
    </row>
    <row r="1633" spans="1:7" x14ac:dyDescent="0.25">
      <c r="A1633" s="1">
        <v>2401</v>
      </c>
      <c r="B1633" s="1" t="s">
        <v>391</v>
      </c>
      <c r="C1633" s="2">
        <v>44738</v>
      </c>
      <c r="D1633" s="1" t="s">
        <v>8</v>
      </c>
      <c r="E1633" s="1">
        <v>3</v>
      </c>
      <c r="F1633" s="1">
        <f t="shared" si="50"/>
        <v>1500</v>
      </c>
      <c r="G1633" s="1">
        <f t="shared" si="51"/>
        <v>4500</v>
      </c>
    </row>
    <row r="1634" spans="1:7" x14ac:dyDescent="0.25">
      <c r="A1634" s="1">
        <v>3038</v>
      </c>
      <c r="B1634" s="1" t="s">
        <v>391</v>
      </c>
      <c r="C1634" s="2">
        <v>44789</v>
      </c>
      <c r="D1634" s="1" t="s">
        <v>542</v>
      </c>
      <c r="E1634" s="1">
        <v>2</v>
      </c>
      <c r="F1634" s="1">
        <f t="shared" si="50"/>
        <v>400</v>
      </c>
      <c r="G1634" s="1">
        <f t="shared" si="51"/>
        <v>800</v>
      </c>
    </row>
    <row r="1635" spans="1:7" x14ac:dyDescent="0.25">
      <c r="A1635" s="1">
        <v>3013</v>
      </c>
      <c r="B1635" s="1" t="s">
        <v>391</v>
      </c>
      <c r="C1635" s="2">
        <v>44843</v>
      </c>
      <c r="D1635" s="1" t="s">
        <v>14</v>
      </c>
      <c r="E1635" s="1">
        <v>4</v>
      </c>
      <c r="F1635" s="1">
        <f t="shared" si="50"/>
        <v>500</v>
      </c>
      <c r="G1635" s="1">
        <f t="shared" si="51"/>
        <v>2000</v>
      </c>
    </row>
    <row r="1636" spans="1:7" x14ac:dyDescent="0.25">
      <c r="A1636" s="1">
        <v>3073</v>
      </c>
      <c r="B1636" s="1" t="s">
        <v>23</v>
      </c>
      <c r="C1636" s="2">
        <v>44792</v>
      </c>
      <c r="D1636" s="1" t="s">
        <v>11</v>
      </c>
      <c r="E1636" s="1">
        <v>4</v>
      </c>
      <c r="F1636" s="1">
        <f t="shared" si="50"/>
        <v>1000</v>
      </c>
      <c r="G1636" s="1">
        <f t="shared" si="51"/>
        <v>4000</v>
      </c>
    </row>
    <row r="1637" spans="1:7" x14ac:dyDescent="0.25">
      <c r="A1637" s="1">
        <v>1479</v>
      </c>
      <c r="B1637" s="1" t="s">
        <v>23</v>
      </c>
      <c r="C1637" s="2">
        <v>44629</v>
      </c>
      <c r="D1637" s="1" t="s">
        <v>16</v>
      </c>
      <c r="E1637" s="1">
        <v>3</v>
      </c>
      <c r="F1637" s="1">
        <f t="shared" si="50"/>
        <v>150</v>
      </c>
      <c r="G1637" s="1">
        <f t="shared" si="51"/>
        <v>450</v>
      </c>
    </row>
    <row r="1638" spans="1:7" x14ac:dyDescent="0.25">
      <c r="A1638" s="1">
        <v>1691</v>
      </c>
      <c r="B1638" s="1" t="s">
        <v>23</v>
      </c>
      <c r="C1638" s="2">
        <v>44641</v>
      </c>
      <c r="D1638" s="1" t="s">
        <v>11</v>
      </c>
      <c r="E1638" s="1">
        <v>4</v>
      </c>
      <c r="F1638" s="1">
        <f t="shared" si="50"/>
        <v>1000</v>
      </c>
      <c r="G1638" s="1">
        <f t="shared" si="51"/>
        <v>4000</v>
      </c>
    </row>
    <row r="1639" spans="1:7" x14ac:dyDescent="0.25">
      <c r="A1639" s="1">
        <v>1192</v>
      </c>
      <c r="B1639" s="1" t="s">
        <v>23</v>
      </c>
      <c r="C1639" s="2">
        <v>44673</v>
      </c>
      <c r="D1639" s="1" t="s">
        <v>37</v>
      </c>
      <c r="E1639" s="1">
        <v>5</v>
      </c>
      <c r="F1639" s="1">
        <f t="shared" si="50"/>
        <v>600</v>
      </c>
      <c r="G1639" s="1">
        <f t="shared" si="51"/>
        <v>3000</v>
      </c>
    </row>
    <row r="1640" spans="1:7" x14ac:dyDescent="0.25">
      <c r="A1640" s="1">
        <v>2764</v>
      </c>
      <c r="B1640" s="1" t="s">
        <v>484</v>
      </c>
      <c r="C1640" s="2">
        <v>44602</v>
      </c>
      <c r="D1640" s="1" t="s">
        <v>8</v>
      </c>
      <c r="E1640" s="1">
        <v>5</v>
      </c>
      <c r="F1640" s="1">
        <f t="shared" si="50"/>
        <v>1500</v>
      </c>
      <c r="G1640" s="1">
        <f t="shared" si="51"/>
        <v>7500</v>
      </c>
    </row>
    <row r="1641" spans="1:7" x14ac:dyDescent="0.25">
      <c r="A1641" s="1">
        <v>3387</v>
      </c>
      <c r="B1641" s="1" t="s">
        <v>484</v>
      </c>
      <c r="C1641" s="2">
        <v>44751</v>
      </c>
      <c r="D1641" s="1" t="s">
        <v>8</v>
      </c>
      <c r="E1641" s="1">
        <v>1</v>
      </c>
      <c r="F1641" s="1">
        <f t="shared" si="50"/>
        <v>1500</v>
      </c>
      <c r="G1641" s="1">
        <f t="shared" si="51"/>
        <v>1500</v>
      </c>
    </row>
    <row r="1642" spans="1:7" x14ac:dyDescent="0.25">
      <c r="A1642" s="1">
        <v>3407</v>
      </c>
      <c r="B1642" s="1" t="s">
        <v>484</v>
      </c>
      <c r="C1642" s="2">
        <v>44656</v>
      </c>
      <c r="D1642" s="1" t="s">
        <v>542</v>
      </c>
      <c r="E1642" s="1">
        <v>3</v>
      </c>
      <c r="F1642" s="1">
        <f t="shared" si="50"/>
        <v>400</v>
      </c>
      <c r="G1642" s="1">
        <f t="shared" si="51"/>
        <v>1200</v>
      </c>
    </row>
    <row r="1643" spans="1:7" x14ac:dyDescent="0.25">
      <c r="A1643" s="1">
        <v>1057</v>
      </c>
      <c r="B1643" s="1" t="s">
        <v>484</v>
      </c>
      <c r="C1643" s="2">
        <v>44858</v>
      </c>
      <c r="D1643" s="1" t="s">
        <v>8</v>
      </c>
      <c r="E1643" s="1">
        <v>5</v>
      </c>
      <c r="F1643" s="1">
        <f t="shared" si="50"/>
        <v>1500</v>
      </c>
      <c r="G1643" s="1">
        <f t="shared" si="51"/>
        <v>7500</v>
      </c>
    </row>
    <row r="1644" spans="1:7" x14ac:dyDescent="0.25">
      <c r="A1644" s="1">
        <v>3188</v>
      </c>
      <c r="B1644" s="1" t="s">
        <v>484</v>
      </c>
      <c r="C1644" s="2">
        <v>44817</v>
      </c>
      <c r="D1644" s="1" t="s">
        <v>8</v>
      </c>
      <c r="E1644" s="1">
        <v>2</v>
      </c>
      <c r="F1644" s="1">
        <f t="shared" si="50"/>
        <v>1500</v>
      </c>
      <c r="G1644" s="1">
        <f t="shared" si="51"/>
        <v>3000</v>
      </c>
    </row>
    <row r="1645" spans="1:7" x14ac:dyDescent="0.25">
      <c r="A1645" s="1">
        <v>3322</v>
      </c>
      <c r="B1645" s="1" t="s">
        <v>484</v>
      </c>
      <c r="C1645" s="2">
        <v>44592</v>
      </c>
      <c r="D1645" s="1" t="s">
        <v>14</v>
      </c>
      <c r="E1645" s="1">
        <v>3</v>
      </c>
      <c r="F1645" s="1">
        <f t="shared" si="50"/>
        <v>500</v>
      </c>
      <c r="G1645" s="1">
        <f t="shared" si="51"/>
        <v>1500</v>
      </c>
    </row>
    <row r="1646" spans="1:7" x14ac:dyDescent="0.25">
      <c r="A1646" s="1">
        <v>2286</v>
      </c>
      <c r="B1646" s="1" t="s">
        <v>418</v>
      </c>
      <c r="C1646" s="2">
        <v>44834</v>
      </c>
      <c r="D1646" s="1" t="s">
        <v>37</v>
      </c>
      <c r="E1646" s="1">
        <v>5</v>
      </c>
      <c r="F1646" s="1">
        <f t="shared" si="50"/>
        <v>600</v>
      </c>
      <c r="G1646" s="1">
        <f t="shared" si="51"/>
        <v>3000</v>
      </c>
    </row>
    <row r="1647" spans="1:7" x14ac:dyDescent="0.25">
      <c r="A1647" s="1">
        <v>3391</v>
      </c>
      <c r="B1647" s="1" t="s">
        <v>418</v>
      </c>
      <c r="C1647" s="2">
        <v>44614</v>
      </c>
      <c r="D1647" s="1" t="s">
        <v>16</v>
      </c>
      <c r="E1647" s="1">
        <v>1</v>
      </c>
      <c r="F1647" s="1">
        <f t="shared" si="50"/>
        <v>150</v>
      </c>
      <c r="G1647" s="1">
        <f t="shared" si="51"/>
        <v>150</v>
      </c>
    </row>
    <row r="1648" spans="1:7" x14ac:dyDescent="0.25">
      <c r="A1648" s="1">
        <v>1605</v>
      </c>
      <c r="B1648" s="1" t="s">
        <v>418</v>
      </c>
      <c r="C1648" s="2">
        <v>44782</v>
      </c>
      <c r="D1648" s="1" t="s">
        <v>11</v>
      </c>
      <c r="E1648" s="1">
        <v>4</v>
      </c>
      <c r="F1648" s="1">
        <f t="shared" si="50"/>
        <v>1000</v>
      </c>
      <c r="G1648" s="1">
        <f t="shared" si="51"/>
        <v>4000</v>
      </c>
    </row>
    <row r="1649" spans="1:7" x14ac:dyDescent="0.25">
      <c r="A1649" s="1">
        <v>1344</v>
      </c>
      <c r="B1649" s="1" t="s">
        <v>418</v>
      </c>
      <c r="C1649" s="2">
        <v>44879</v>
      </c>
      <c r="D1649" s="1" t="s">
        <v>8</v>
      </c>
      <c r="E1649" s="1">
        <v>1</v>
      </c>
      <c r="F1649" s="1">
        <f t="shared" si="50"/>
        <v>1500</v>
      </c>
      <c r="G1649" s="1">
        <f t="shared" si="51"/>
        <v>1500</v>
      </c>
    </row>
    <row r="1650" spans="1:7" x14ac:dyDescent="0.25">
      <c r="A1650" s="1">
        <v>1746</v>
      </c>
      <c r="B1650" s="1" t="s">
        <v>296</v>
      </c>
      <c r="C1650" s="2">
        <v>44737</v>
      </c>
      <c r="D1650" s="1" t="s">
        <v>8</v>
      </c>
      <c r="E1650" s="1">
        <v>4</v>
      </c>
      <c r="F1650" s="1">
        <f t="shared" si="50"/>
        <v>1500</v>
      </c>
      <c r="G1650" s="1">
        <f t="shared" si="51"/>
        <v>6000</v>
      </c>
    </row>
    <row r="1651" spans="1:7" x14ac:dyDescent="0.25">
      <c r="A1651" s="1">
        <v>2057</v>
      </c>
      <c r="B1651" s="1" t="s">
        <v>296</v>
      </c>
      <c r="C1651" s="2">
        <v>44691</v>
      </c>
      <c r="D1651" s="1" t="s">
        <v>14</v>
      </c>
      <c r="E1651" s="1">
        <v>3</v>
      </c>
      <c r="F1651" s="1">
        <f t="shared" si="50"/>
        <v>500</v>
      </c>
      <c r="G1651" s="1">
        <f t="shared" si="51"/>
        <v>1500</v>
      </c>
    </row>
    <row r="1652" spans="1:7" x14ac:dyDescent="0.25">
      <c r="A1652" s="1">
        <v>2931</v>
      </c>
      <c r="B1652" s="1" t="s">
        <v>296</v>
      </c>
      <c r="C1652" s="2">
        <v>44686</v>
      </c>
      <c r="D1652" s="1" t="s">
        <v>37</v>
      </c>
      <c r="E1652" s="1">
        <v>5</v>
      </c>
      <c r="F1652" s="1">
        <f t="shared" si="50"/>
        <v>600</v>
      </c>
      <c r="G1652" s="1">
        <f t="shared" si="51"/>
        <v>3000</v>
      </c>
    </row>
    <row r="1653" spans="1:7" x14ac:dyDescent="0.25">
      <c r="A1653" s="1">
        <v>2771</v>
      </c>
      <c r="B1653" s="1" t="s">
        <v>296</v>
      </c>
      <c r="C1653" s="2">
        <v>44628</v>
      </c>
      <c r="D1653" s="1" t="s">
        <v>542</v>
      </c>
      <c r="E1653" s="1">
        <v>2</v>
      </c>
      <c r="F1653" s="1">
        <f t="shared" si="50"/>
        <v>400</v>
      </c>
      <c r="G1653" s="1">
        <f t="shared" si="51"/>
        <v>800</v>
      </c>
    </row>
    <row r="1654" spans="1:7" x14ac:dyDescent="0.25">
      <c r="A1654" s="1">
        <v>3319</v>
      </c>
      <c r="B1654" s="1" t="s">
        <v>296</v>
      </c>
      <c r="C1654" s="2">
        <v>44675</v>
      </c>
      <c r="D1654" s="1" t="s">
        <v>8</v>
      </c>
      <c r="E1654" s="1">
        <v>3</v>
      </c>
      <c r="F1654" s="1">
        <f t="shared" si="50"/>
        <v>1500</v>
      </c>
      <c r="G1654" s="1">
        <f t="shared" si="51"/>
        <v>4500</v>
      </c>
    </row>
    <row r="1655" spans="1:7" x14ac:dyDescent="0.25">
      <c r="A1655" s="1">
        <v>1717</v>
      </c>
      <c r="B1655" s="1" t="s">
        <v>296</v>
      </c>
      <c r="C1655" s="2">
        <v>44829</v>
      </c>
      <c r="D1655" s="1" t="s">
        <v>542</v>
      </c>
      <c r="E1655" s="1">
        <v>5</v>
      </c>
      <c r="F1655" s="1">
        <f t="shared" si="50"/>
        <v>400</v>
      </c>
      <c r="G1655" s="1">
        <f t="shared" si="51"/>
        <v>2000</v>
      </c>
    </row>
    <row r="1656" spans="1:7" x14ac:dyDescent="0.25">
      <c r="A1656" s="1">
        <v>2088</v>
      </c>
      <c r="B1656" s="1" t="s">
        <v>296</v>
      </c>
      <c r="C1656" s="2">
        <v>44751</v>
      </c>
      <c r="D1656" s="1" t="s">
        <v>37</v>
      </c>
      <c r="E1656" s="1">
        <v>4</v>
      </c>
      <c r="F1656" s="1">
        <f t="shared" si="50"/>
        <v>600</v>
      </c>
      <c r="G1656" s="1">
        <f t="shared" si="51"/>
        <v>2400</v>
      </c>
    </row>
    <row r="1657" spans="1:7" x14ac:dyDescent="0.25">
      <c r="A1657" s="1">
        <v>1545</v>
      </c>
      <c r="B1657" s="1" t="s">
        <v>422</v>
      </c>
      <c r="C1657" s="2">
        <v>44755</v>
      </c>
      <c r="D1657" s="1" t="s">
        <v>8</v>
      </c>
      <c r="E1657" s="1">
        <v>3</v>
      </c>
      <c r="F1657" s="1">
        <f t="shared" si="50"/>
        <v>1500</v>
      </c>
      <c r="G1657" s="1">
        <f t="shared" si="51"/>
        <v>4500</v>
      </c>
    </row>
    <row r="1658" spans="1:7" x14ac:dyDescent="0.25">
      <c r="A1658" s="1">
        <v>2069</v>
      </c>
      <c r="B1658" s="1" t="s">
        <v>422</v>
      </c>
      <c r="C1658" s="2">
        <v>44694</v>
      </c>
      <c r="D1658" s="1" t="s">
        <v>14</v>
      </c>
      <c r="E1658" s="1">
        <v>2</v>
      </c>
      <c r="F1658" s="1">
        <f t="shared" si="50"/>
        <v>500</v>
      </c>
      <c r="G1658" s="1">
        <f t="shared" si="51"/>
        <v>1000</v>
      </c>
    </row>
    <row r="1659" spans="1:7" x14ac:dyDescent="0.25">
      <c r="A1659" s="1">
        <v>2350</v>
      </c>
      <c r="B1659" s="1" t="s">
        <v>422</v>
      </c>
      <c r="C1659" s="2">
        <v>44659</v>
      </c>
      <c r="D1659" s="1" t="s">
        <v>14</v>
      </c>
      <c r="E1659" s="1">
        <v>5</v>
      </c>
      <c r="F1659" s="1">
        <f t="shared" si="50"/>
        <v>500</v>
      </c>
      <c r="G1659" s="1">
        <f t="shared" si="51"/>
        <v>2500</v>
      </c>
    </row>
    <row r="1660" spans="1:7" x14ac:dyDescent="0.25">
      <c r="A1660" s="1">
        <v>3162</v>
      </c>
      <c r="B1660" s="1" t="s">
        <v>530</v>
      </c>
      <c r="C1660" s="2">
        <v>44863</v>
      </c>
      <c r="D1660" s="1" t="s">
        <v>8</v>
      </c>
      <c r="E1660" s="1">
        <v>3</v>
      </c>
      <c r="F1660" s="1">
        <f t="shared" si="50"/>
        <v>1500</v>
      </c>
      <c r="G1660" s="1">
        <f t="shared" si="51"/>
        <v>4500</v>
      </c>
    </row>
    <row r="1661" spans="1:7" x14ac:dyDescent="0.25">
      <c r="A1661" s="1">
        <v>1331</v>
      </c>
      <c r="B1661" s="1" t="s">
        <v>530</v>
      </c>
      <c r="C1661" s="2">
        <v>44584</v>
      </c>
      <c r="D1661" s="1" t="s">
        <v>16</v>
      </c>
      <c r="E1661" s="1">
        <v>5</v>
      </c>
      <c r="F1661" s="1">
        <f t="shared" si="50"/>
        <v>150</v>
      </c>
      <c r="G1661" s="1">
        <f t="shared" si="51"/>
        <v>750</v>
      </c>
    </row>
    <row r="1662" spans="1:7" x14ac:dyDescent="0.25">
      <c r="A1662" s="1">
        <v>1353</v>
      </c>
      <c r="B1662" s="1" t="s">
        <v>530</v>
      </c>
      <c r="C1662" s="2">
        <v>44675</v>
      </c>
      <c r="D1662" s="1" t="s">
        <v>542</v>
      </c>
      <c r="E1662" s="1">
        <v>2</v>
      </c>
      <c r="F1662" s="1">
        <f t="shared" si="50"/>
        <v>400</v>
      </c>
      <c r="G1662" s="1">
        <f t="shared" si="51"/>
        <v>800</v>
      </c>
    </row>
    <row r="1663" spans="1:7" x14ac:dyDescent="0.25">
      <c r="A1663" s="1">
        <v>2942</v>
      </c>
      <c r="B1663" s="1" t="s">
        <v>530</v>
      </c>
      <c r="C1663" s="2">
        <v>44854</v>
      </c>
      <c r="D1663" s="1" t="s">
        <v>8</v>
      </c>
      <c r="E1663" s="1">
        <v>1</v>
      </c>
      <c r="F1663" s="1">
        <f t="shared" si="50"/>
        <v>1500</v>
      </c>
      <c r="G1663" s="1">
        <f t="shared" si="51"/>
        <v>1500</v>
      </c>
    </row>
    <row r="1664" spans="1:7" x14ac:dyDescent="0.25">
      <c r="A1664" s="1">
        <v>2981</v>
      </c>
      <c r="B1664" s="1" t="s">
        <v>515</v>
      </c>
      <c r="C1664" s="2">
        <v>44686</v>
      </c>
      <c r="D1664" s="1" t="s">
        <v>16</v>
      </c>
      <c r="E1664" s="1">
        <v>5</v>
      </c>
      <c r="F1664" s="1">
        <f t="shared" si="50"/>
        <v>150</v>
      </c>
      <c r="G1664" s="1">
        <f t="shared" si="51"/>
        <v>750</v>
      </c>
    </row>
    <row r="1665" spans="1:7" x14ac:dyDescent="0.25">
      <c r="A1665" s="1">
        <v>1594</v>
      </c>
      <c r="B1665" s="1" t="s">
        <v>515</v>
      </c>
      <c r="C1665" s="2">
        <v>44735</v>
      </c>
      <c r="D1665" s="1" t="s">
        <v>11</v>
      </c>
      <c r="E1665" s="1">
        <v>2</v>
      </c>
      <c r="F1665" s="1">
        <f t="shared" si="50"/>
        <v>1000</v>
      </c>
      <c r="G1665" s="1">
        <f t="shared" si="51"/>
        <v>2000</v>
      </c>
    </row>
    <row r="1666" spans="1:7" x14ac:dyDescent="0.25">
      <c r="A1666" s="1">
        <v>3280</v>
      </c>
      <c r="B1666" s="1" t="s">
        <v>441</v>
      </c>
      <c r="C1666" s="2">
        <v>44570</v>
      </c>
      <c r="D1666" s="1" t="s">
        <v>11</v>
      </c>
      <c r="E1666" s="1">
        <v>3</v>
      </c>
      <c r="F1666" s="1">
        <f t="shared" ref="F1666:F1729" si="52">IF(D1666="Computer", 1500, IF(D1666="Mobile", 600,  IF(D1666= "Camera", 500, IF(D1666 = "Headphones", 150, IF(D1666 = "Laptop", 1000, 400)))))</f>
        <v>1000</v>
      </c>
      <c r="G1666" s="1">
        <f t="shared" ref="G1666:G1729" si="53">F1666*E1666</f>
        <v>3000</v>
      </c>
    </row>
    <row r="1667" spans="1:7" x14ac:dyDescent="0.25">
      <c r="A1667" s="1">
        <v>2654</v>
      </c>
      <c r="B1667" s="1" t="s">
        <v>441</v>
      </c>
      <c r="C1667" s="2">
        <v>44894</v>
      </c>
      <c r="D1667" s="1" t="s">
        <v>542</v>
      </c>
      <c r="E1667" s="1">
        <v>3</v>
      </c>
      <c r="F1667" s="1">
        <f t="shared" si="52"/>
        <v>400</v>
      </c>
      <c r="G1667" s="1">
        <f t="shared" si="53"/>
        <v>1200</v>
      </c>
    </row>
    <row r="1668" spans="1:7" x14ac:dyDescent="0.25">
      <c r="A1668" s="1">
        <v>3273</v>
      </c>
      <c r="B1668" s="1" t="s">
        <v>441</v>
      </c>
      <c r="C1668" s="2">
        <v>44737</v>
      </c>
      <c r="D1668" s="1" t="s">
        <v>8</v>
      </c>
      <c r="E1668" s="1">
        <v>2</v>
      </c>
      <c r="F1668" s="1">
        <f t="shared" si="52"/>
        <v>1500</v>
      </c>
      <c r="G1668" s="1">
        <f t="shared" si="53"/>
        <v>3000</v>
      </c>
    </row>
    <row r="1669" spans="1:7" x14ac:dyDescent="0.25">
      <c r="A1669" s="1">
        <v>3372</v>
      </c>
      <c r="B1669" s="1" t="s">
        <v>427</v>
      </c>
      <c r="C1669" s="2">
        <v>44572</v>
      </c>
      <c r="D1669" s="1" t="s">
        <v>8</v>
      </c>
      <c r="E1669" s="1">
        <v>5</v>
      </c>
      <c r="F1669" s="1">
        <f t="shared" si="52"/>
        <v>1500</v>
      </c>
      <c r="G1669" s="1">
        <f t="shared" si="53"/>
        <v>7500</v>
      </c>
    </row>
    <row r="1670" spans="1:7" x14ac:dyDescent="0.25">
      <c r="A1670" s="1">
        <v>2835</v>
      </c>
      <c r="B1670" s="1" t="s">
        <v>427</v>
      </c>
      <c r="C1670" s="2">
        <v>44908</v>
      </c>
      <c r="D1670" s="1" t="s">
        <v>11</v>
      </c>
      <c r="E1670" s="1">
        <v>5</v>
      </c>
      <c r="F1670" s="1">
        <f t="shared" si="52"/>
        <v>1000</v>
      </c>
      <c r="G1670" s="1">
        <f t="shared" si="53"/>
        <v>5000</v>
      </c>
    </row>
    <row r="1671" spans="1:7" x14ac:dyDescent="0.25">
      <c r="A1671" s="1">
        <v>2290</v>
      </c>
      <c r="B1671" s="1" t="s">
        <v>427</v>
      </c>
      <c r="C1671" s="2">
        <v>44662</v>
      </c>
      <c r="D1671" s="1" t="s">
        <v>37</v>
      </c>
      <c r="E1671" s="1">
        <v>5</v>
      </c>
      <c r="F1671" s="1">
        <f t="shared" si="52"/>
        <v>600</v>
      </c>
      <c r="G1671" s="1">
        <f t="shared" si="53"/>
        <v>3000</v>
      </c>
    </row>
    <row r="1672" spans="1:7" x14ac:dyDescent="0.25">
      <c r="A1672" s="1">
        <v>1941</v>
      </c>
      <c r="B1672" s="1" t="s">
        <v>427</v>
      </c>
      <c r="C1672" s="2">
        <v>44851</v>
      </c>
      <c r="D1672" s="1" t="s">
        <v>11</v>
      </c>
      <c r="E1672" s="1">
        <v>3</v>
      </c>
      <c r="F1672" s="1">
        <f t="shared" si="52"/>
        <v>1000</v>
      </c>
      <c r="G1672" s="1">
        <f t="shared" si="53"/>
        <v>3000</v>
      </c>
    </row>
    <row r="1673" spans="1:7" x14ac:dyDescent="0.25">
      <c r="A1673" s="1">
        <v>3342</v>
      </c>
      <c r="B1673" s="1" t="s">
        <v>254</v>
      </c>
      <c r="C1673" s="2">
        <v>44669</v>
      </c>
      <c r="D1673" s="1" t="s">
        <v>11</v>
      </c>
      <c r="E1673" s="1">
        <v>4</v>
      </c>
      <c r="F1673" s="1">
        <f t="shared" si="52"/>
        <v>1000</v>
      </c>
      <c r="G1673" s="1">
        <f t="shared" si="53"/>
        <v>4000</v>
      </c>
    </row>
    <row r="1674" spans="1:7" x14ac:dyDescent="0.25">
      <c r="A1674" s="1">
        <v>1300</v>
      </c>
      <c r="B1674" s="1" t="s">
        <v>254</v>
      </c>
      <c r="C1674" s="2">
        <v>44640</v>
      </c>
      <c r="D1674" s="1" t="s">
        <v>8</v>
      </c>
      <c r="E1674" s="1">
        <v>2</v>
      </c>
      <c r="F1674" s="1">
        <f t="shared" si="52"/>
        <v>1500</v>
      </c>
      <c r="G1674" s="1">
        <f t="shared" si="53"/>
        <v>3000</v>
      </c>
    </row>
    <row r="1675" spans="1:7" x14ac:dyDescent="0.25">
      <c r="A1675" s="1">
        <v>3148</v>
      </c>
      <c r="B1675" s="1" t="s">
        <v>254</v>
      </c>
      <c r="C1675" s="2">
        <v>44605</v>
      </c>
      <c r="D1675" s="1" t="s">
        <v>542</v>
      </c>
      <c r="E1675" s="1">
        <v>3</v>
      </c>
      <c r="F1675" s="1">
        <f t="shared" si="52"/>
        <v>400</v>
      </c>
      <c r="G1675" s="1">
        <f t="shared" si="53"/>
        <v>1200</v>
      </c>
    </row>
    <row r="1676" spans="1:7" x14ac:dyDescent="0.25">
      <c r="A1676" s="1">
        <v>1386</v>
      </c>
      <c r="B1676" s="1" t="s">
        <v>254</v>
      </c>
      <c r="C1676" s="2">
        <v>44859</v>
      </c>
      <c r="D1676" s="1" t="s">
        <v>8</v>
      </c>
      <c r="E1676" s="1">
        <v>5</v>
      </c>
      <c r="F1676" s="1">
        <f t="shared" si="52"/>
        <v>1500</v>
      </c>
      <c r="G1676" s="1">
        <f t="shared" si="53"/>
        <v>7500</v>
      </c>
    </row>
    <row r="1677" spans="1:7" x14ac:dyDescent="0.25">
      <c r="A1677" s="1">
        <v>2675</v>
      </c>
      <c r="B1677" s="1" t="s">
        <v>254</v>
      </c>
      <c r="C1677" s="2">
        <v>44757</v>
      </c>
      <c r="D1677" s="1" t="s">
        <v>14</v>
      </c>
      <c r="E1677" s="1">
        <v>3</v>
      </c>
      <c r="F1677" s="1">
        <f t="shared" si="52"/>
        <v>500</v>
      </c>
      <c r="G1677" s="1">
        <f t="shared" si="53"/>
        <v>1500</v>
      </c>
    </row>
    <row r="1678" spans="1:7" x14ac:dyDescent="0.25">
      <c r="A1678" s="1">
        <v>1150</v>
      </c>
      <c r="B1678" s="1" t="s">
        <v>480</v>
      </c>
      <c r="C1678" s="2">
        <v>44907</v>
      </c>
      <c r="D1678" s="1" t="s">
        <v>11</v>
      </c>
      <c r="E1678" s="1">
        <v>2</v>
      </c>
      <c r="F1678" s="1">
        <f t="shared" si="52"/>
        <v>1000</v>
      </c>
      <c r="G1678" s="1">
        <f t="shared" si="53"/>
        <v>2000</v>
      </c>
    </row>
    <row r="1679" spans="1:7" x14ac:dyDescent="0.25">
      <c r="A1679" s="1">
        <v>2087</v>
      </c>
      <c r="B1679" s="1" t="s">
        <v>480</v>
      </c>
      <c r="C1679" s="2">
        <v>44743</v>
      </c>
      <c r="D1679" s="1" t="s">
        <v>37</v>
      </c>
      <c r="E1679" s="1">
        <v>1</v>
      </c>
      <c r="F1679" s="1">
        <f t="shared" si="52"/>
        <v>600</v>
      </c>
      <c r="G1679" s="1">
        <f t="shared" si="53"/>
        <v>600</v>
      </c>
    </row>
    <row r="1680" spans="1:7" x14ac:dyDescent="0.25">
      <c r="A1680" s="1">
        <v>1603</v>
      </c>
      <c r="B1680" s="1" t="s">
        <v>480</v>
      </c>
      <c r="C1680" s="2">
        <v>44914</v>
      </c>
      <c r="D1680" s="1" t="s">
        <v>8</v>
      </c>
      <c r="E1680" s="1">
        <v>3</v>
      </c>
      <c r="F1680" s="1">
        <f t="shared" si="52"/>
        <v>1500</v>
      </c>
      <c r="G1680" s="1">
        <f t="shared" si="53"/>
        <v>4500</v>
      </c>
    </row>
    <row r="1681" spans="1:7" x14ac:dyDescent="0.25">
      <c r="A1681" s="1">
        <v>1466</v>
      </c>
      <c r="B1681" s="1" t="s">
        <v>480</v>
      </c>
      <c r="C1681" s="2">
        <v>44778</v>
      </c>
      <c r="D1681" s="1" t="s">
        <v>11</v>
      </c>
      <c r="E1681" s="1">
        <v>2</v>
      </c>
      <c r="F1681" s="1">
        <f t="shared" si="52"/>
        <v>1000</v>
      </c>
      <c r="G1681" s="1">
        <f t="shared" si="53"/>
        <v>2000</v>
      </c>
    </row>
    <row r="1682" spans="1:7" x14ac:dyDescent="0.25">
      <c r="A1682" s="1">
        <v>3129</v>
      </c>
      <c r="B1682" s="1" t="s">
        <v>480</v>
      </c>
      <c r="C1682" s="2">
        <v>44693</v>
      </c>
      <c r="D1682" s="1" t="s">
        <v>14</v>
      </c>
      <c r="E1682" s="1">
        <v>4</v>
      </c>
      <c r="F1682" s="1">
        <f t="shared" si="52"/>
        <v>500</v>
      </c>
      <c r="G1682" s="1">
        <f t="shared" si="53"/>
        <v>2000</v>
      </c>
    </row>
    <row r="1683" spans="1:7" x14ac:dyDescent="0.25">
      <c r="A1683" s="1">
        <v>2666</v>
      </c>
      <c r="B1683" s="1" t="s">
        <v>89</v>
      </c>
      <c r="C1683" s="2">
        <v>44803</v>
      </c>
      <c r="D1683" s="1" t="s">
        <v>37</v>
      </c>
      <c r="E1683" s="1">
        <v>5</v>
      </c>
      <c r="F1683" s="1">
        <f t="shared" si="52"/>
        <v>600</v>
      </c>
      <c r="G1683" s="1">
        <f t="shared" si="53"/>
        <v>3000</v>
      </c>
    </row>
    <row r="1684" spans="1:7" x14ac:dyDescent="0.25">
      <c r="A1684" s="1">
        <v>2765</v>
      </c>
      <c r="B1684" s="1" t="s">
        <v>89</v>
      </c>
      <c r="C1684" s="2">
        <v>44917</v>
      </c>
      <c r="D1684" s="1" t="s">
        <v>37</v>
      </c>
      <c r="E1684" s="1">
        <v>1</v>
      </c>
      <c r="F1684" s="1">
        <f t="shared" si="52"/>
        <v>600</v>
      </c>
      <c r="G1684" s="1">
        <f t="shared" si="53"/>
        <v>600</v>
      </c>
    </row>
    <row r="1685" spans="1:7" x14ac:dyDescent="0.25">
      <c r="A1685" s="1">
        <v>2175</v>
      </c>
      <c r="B1685" s="1" t="s">
        <v>89</v>
      </c>
      <c r="C1685" s="2">
        <v>44599</v>
      </c>
      <c r="D1685" s="1" t="s">
        <v>16</v>
      </c>
      <c r="E1685" s="1">
        <v>2</v>
      </c>
      <c r="F1685" s="1">
        <f t="shared" si="52"/>
        <v>150</v>
      </c>
      <c r="G1685" s="1">
        <f t="shared" si="53"/>
        <v>300</v>
      </c>
    </row>
    <row r="1686" spans="1:7" x14ac:dyDescent="0.25">
      <c r="A1686" s="1">
        <v>2551</v>
      </c>
      <c r="B1686" s="1" t="s">
        <v>89</v>
      </c>
      <c r="C1686" s="2">
        <v>44913</v>
      </c>
      <c r="D1686" s="1" t="s">
        <v>37</v>
      </c>
      <c r="E1686" s="1">
        <v>4</v>
      </c>
      <c r="F1686" s="1">
        <f t="shared" si="52"/>
        <v>600</v>
      </c>
      <c r="G1686" s="1">
        <f t="shared" si="53"/>
        <v>2400</v>
      </c>
    </row>
    <row r="1687" spans="1:7" x14ac:dyDescent="0.25">
      <c r="A1687" s="1">
        <v>2403</v>
      </c>
      <c r="B1687" s="1" t="s">
        <v>89</v>
      </c>
      <c r="C1687" s="2">
        <v>44811</v>
      </c>
      <c r="D1687" s="1" t="s">
        <v>11</v>
      </c>
      <c r="E1687" s="1">
        <v>2</v>
      </c>
      <c r="F1687" s="1">
        <f t="shared" si="52"/>
        <v>1000</v>
      </c>
      <c r="G1687" s="1">
        <f t="shared" si="53"/>
        <v>2000</v>
      </c>
    </row>
    <row r="1688" spans="1:7" x14ac:dyDescent="0.25">
      <c r="A1688" s="1">
        <v>2221</v>
      </c>
      <c r="B1688" s="1" t="s">
        <v>274</v>
      </c>
      <c r="C1688" s="2">
        <v>44595</v>
      </c>
      <c r="D1688" s="1" t="s">
        <v>37</v>
      </c>
      <c r="E1688" s="1">
        <v>5</v>
      </c>
      <c r="F1688" s="1">
        <f t="shared" si="52"/>
        <v>600</v>
      </c>
      <c r="G1688" s="1">
        <f t="shared" si="53"/>
        <v>3000</v>
      </c>
    </row>
    <row r="1689" spans="1:7" x14ac:dyDescent="0.25">
      <c r="A1689" s="1">
        <v>2622</v>
      </c>
      <c r="B1689" s="1" t="s">
        <v>274</v>
      </c>
      <c r="C1689" s="2">
        <v>44596</v>
      </c>
      <c r="D1689" s="1" t="s">
        <v>14</v>
      </c>
      <c r="E1689" s="1">
        <v>2</v>
      </c>
      <c r="F1689" s="1">
        <f t="shared" si="52"/>
        <v>500</v>
      </c>
      <c r="G1689" s="1">
        <f t="shared" si="53"/>
        <v>1000</v>
      </c>
    </row>
    <row r="1690" spans="1:7" x14ac:dyDescent="0.25">
      <c r="A1690" s="1">
        <v>1611</v>
      </c>
      <c r="B1690" s="1" t="s">
        <v>274</v>
      </c>
      <c r="C1690" s="2">
        <v>44584</v>
      </c>
      <c r="D1690" s="1" t="s">
        <v>14</v>
      </c>
      <c r="E1690" s="1">
        <v>3</v>
      </c>
      <c r="F1690" s="1">
        <f t="shared" si="52"/>
        <v>500</v>
      </c>
      <c r="G1690" s="1">
        <f t="shared" si="53"/>
        <v>1500</v>
      </c>
    </row>
    <row r="1691" spans="1:7" x14ac:dyDescent="0.25">
      <c r="A1691" s="1">
        <v>2994</v>
      </c>
      <c r="B1691" s="1" t="s">
        <v>274</v>
      </c>
      <c r="C1691" s="2">
        <v>44924</v>
      </c>
      <c r="D1691" s="1" t="s">
        <v>16</v>
      </c>
      <c r="E1691" s="1">
        <v>1</v>
      </c>
      <c r="F1691" s="1">
        <f t="shared" si="52"/>
        <v>150</v>
      </c>
      <c r="G1691" s="1">
        <f t="shared" si="53"/>
        <v>150</v>
      </c>
    </row>
    <row r="1692" spans="1:7" x14ac:dyDescent="0.25">
      <c r="A1692" s="1">
        <v>3426</v>
      </c>
      <c r="B1692" s="1" t="s">
        <v>274</v>
      </c>
      <c r="C1692" s="2">
        <v>44789</v>
      </c>
      <c r="D1692" s="1" t="s">
        <v>16</v>
      </c>
      <c r="E1692" s="1">
        <v>4</v>
      </c>
      <c r="F1692" s="1">
        <f t="shared" si="52"/>
        <v>150</v>
      </c>
      <c r="G1692" s="1">
        <f t="shared" si="53"/>
        <v>600</v>
      </c>
    </row>
    <row r="1693" spans="1:7" x14ac:dyDescent="0.25">
      <c r="A1693" s="1">
        <v>1986</v>
      </c>
      <c r="B1693" s="1" t="s">
        <v>274</v>
      </c>
      <c r="C1693" s="2">
        <v>44708</v>
      </c>
      <c r="D1693" s="1" t="s">
        <v>14</v>
      </c>
      <c r="E1693" s="1">
        <v>4</v>
      </c>
      <c r="F1693" s="1">
        <f t="shared" si="52"/>
        <v>500</v>
      </c>
      <c r="G1693" s="1">
        <f t="shared" si="53"/>
        <v>2000</v>
      </c>
    </row>
    <row r="1694" spans="1:7" x14ac:dyDescent="0.25">
      <c r="A1694" s="1">
        <v>2306</v>
      </c>
      <c r="B1694" s="1" t="s">
        <v>343</v>
      </c>
      <c r="C1694" s="2">
        <v>44687</v>
      </c>
      <c r="D1694" s="1" t="s">
        <v>11</v>
      </c>
      <c r="E1694" s="1">
        <v>4</v>
      </c>
      <c r="F1694" s="1">
        <f t="shared" si="52"/>
        <v>1000</v>
      </c>
      <c r="G1694" s="1">
        <f t="shared" si="53"/>
        <v>4000</v>
      </c>
    </row>
    <row r="1695" spans="1:7" x14ac:dyDescent="0.25">
      <c r="A1695" s="1">
        <v>3427</v>
      </c>
      <c r="B1695" s="1" t="s">
        <v>343</v>
      </c>
      <c r="C1695" s="2">
        <v>44654</v>
      </c>
      <c r="D1695" s="1" t="s">
        <v>37</v>
      </c>
      <c r="E1695" s="1">
        <v>4</v>
      </c>
      <c r="F1695" s="1">
        <f t="shared" si="52"/>
        <v>600</v>
      </c>
      <c r="G1695" s="1">
        <f t="shared" si="53"/>
        <v>2400</v>
      </c>
    </row>
    <row r="1696" spans="1:7" x14ac:dyDescent="0.25">
      <c r="A1696" s="1">
        <v>2252</v>
      </c>
      <c r="B1696" s="1" t="s">
        <v>343</v>
      </c>
      <c r="C1696" s="2">
        <v>44684</v>
      </c>
      <c r="D1696" s="1" t="s">
        <v>11</v>
      </c>
      <c r="E1696" s="1">
        <v>2</v>
      </c>
      <c r="F1696" s="1">
        <f t="shared" si="52"/>
        <v>1000</v>
      </c>
      <c r="G1696" s="1">
        <f t="shared" si="53"/>
        <v>2000</v>
      </c>
    </row>
    <row r="1697" spans="1:7" x14ac:dyDescent="0.25">
      <c r="A1697" s="1">
        <v>3031</v>
      </c>
      <c r="B1697" s="1" t="s">
        <v>343</v>
      </c>
      <c r="C1697" s="2">
        <v>44925</v>
      </c>
      <c r="D1697" s="1" t="s">
        <v>8</v>
      </c>
      <c r="E1697" s="1">
        <v>4</v>
      </c>
      <c r="F1697" s="1">
        <f t="shared" si="52"/>
        <v>1500</v>
      </c>
      <c r="G1697" s="1">
        <f t="shared" si="53"/>
        <v>6000</v>
      </c>
    </row>
    <row r="1698" spans="1:7" x14ac:dyDescent="0.25">
      <c r="A1698" s="1">
        <v>1959</v>
      </c>
      <c r="B1698" s="1" t="s">
        <v>403</v>
      </c>
      <c r="C1698" s="2">
        <v>44715</v>
      </c>
      <c r="D1698" s="1" t="s">
        <v>542</v>
      </c>
      <c r="E1698" s="1">
        <v>3</v>
      </c>
      <c r="F1698" s="1">
        <f t="shared" si="52"/>
        <v>400</v>
      </c>
      <c r="G1698" s="1">
        <f t="shared" si="53"/>
        <v>1200</v>
      </c>
    </row>
    <row r="1699" spans="1:7" x14ac:dyDescent="0.25">
      <c r="A1699" s="1">
        <v>2002</v>
      </c>
      <c r="B1699" s="1" t="s">
        <v>403</v>
      </c>
      <c r="C1699" s="2">
        <v>44693</v>
      </c>
      <c r="D1699" s="1" t="s">
        <v>16</v>
      </c>
      <c r="E1699" s="1">
        <v>1</v>
      </c>
      <c r="F1699" s="1">
        <f t="shared" si="52"/>
        <v>150</v>
      </c>
      <c r="G1699" s="1">
        <f t="shared" si="53"/>
        <v>150</v>
      </c>
    </row>
    <row r="1700" spans="1:7" x14ac:dyDescent="0.25">
      <c r="A1700" s="1">
        <v>3351</v>
      </c>
      <c r="B1700" s="1" t="s">
        <v>403</v>
      </c>
      <c r="C1700" s="2">
        <v>44845</v>
      </c>
      <c r="D1700" s="1" t="s">
        <v>11</v>
      </c>
      <c r="E1700" s="1">
        <v>3</v>
      </c>
      <c r="F1700" s="1">
        <f t="shared" si="52"/>
        <v>1000</v>
      </c>
      <c r="G1700" s="1">
        <f t="shared" si="53"/>
        <v>3000</v>
      </c>
    </row>
    <row r="1701" spans="1:7" x14ac:dyDescent="0.25">
      <c r="A1701" s="1">
        <v>1488</v>
      </c>
      <c r="B1701" s="1" t="s">
        <v>364</v>
      </c>
      <c r="C1701" s="2">
        <v>44684</v>
      </c>
      <c r="D1701" s="1" t="s">
        <v>542</v>
      </c>
      <c r="E1701" s="1">
        <v>4</v>
      </c>
      <c r="F1701" s="1">
        <f t="shared" si="52"/>
        <v>400</v>
      </c>
      <c r="G1701" s="1">
        <f t="shared" si="53"/>
        <v>1600</v>
      </c>
    </row>
    <row r="1702" spans="1:7" x14ac:dyDescent="0.25">
      <c r="A1702" s="1">
        <v>2391</v>
      </c>
      <c r="B1702" s="1" t="s">
        <v>364</v>
      </c>
      <c r="C1702" s="2">
        <v>44808</v>
      </c>
      <c r="D1702" s="1" t="s">
        <v>37</v>
      </c>
      <c r="E1702" s="1">
        <v>1</v>
      </c>
      <c r="F1702" s="1">
        <f t="shared" si="52"/>
        <v>600</v>
      </c>
      <c r="G1702" s="1">
        <f t="shared" si="53"/>
        <v>600</v>
      </c>
    </row>
    <row r="1703" spans="1:7" x14ac:dyDescent="0.25">
      <c r="A1703" s="1">
        <v>1743</v>
      </c>
      <c r="B1703" s="1" t="s">
        <v>364</v>
      </c>
      <c r="C1703" s="2">
        <v>44734</v>
      </c>
      <c r="D1703" s="1" t="s">
        <v>11</v>
      </c>
      <c r="E1703" s="1">
        <v>2</v>
      </c>
      <c r="F1703" s="1">
        <f t="shared" si="52"/>
        <v>1000</v>
      </c>
      <c r="G1703" s="1">
        <f t="shared" si="53"/>
        <v>2000</v>
      </c>
    </row>
    <row r="1704" spans="1:7" x14ac:dyDescent="0.25">
      <c r="A1704" s="1">
        <v>2058</v>
      </c>
      <c r="B1704" s="1" t="s">
        <v>364</v>
      </c>
      <c r="C1704" s="2">
        <v>44677</v>
      </c>
      <c r="D1704" s="1" t="s">
        <v>542</v>
      </c>
      <c r="E1704" s="1">
        <v>5</v>
      </c>
      <c r="F1704" s="1">
        <f t="shared" si="52"/>
        <v>400</v>
      </c>
      <c r="G1704" s="1">
        <f t="shared" si="53"/>
        <v>2000</v>
      </c>
    </row>
    <row r="1705" spans="1:7" x14ac:dyDescent="0.25">
      <c r="A1705" s="1">
        <v>3395</v>
      </c>
      <c r="B1705" s="1" t="s">
        <v>364</v>
      </c>
      <c r="C1705" s="2">
        <v>44786</v>
      </c>
      <c r="D1705" s="1" t="s">
        <v>8</v>
      </c>
      <c r="E1705" s="1">
        <v>5</v>
      </c>
      <c r="F1705" s="1">
        <f t="shared" si="52"/>
        <v>1500</v>
      </c>
      <c r="G1705" s="1">
        <f t="shared" si="53"/>
        <v>7500</v>
      </c>
    </row>
    <row r="1706" spans="1:7" x14ac:dyDescent="0.25">
      <c r="A1706" s="1">
        <v>1453</v>
      </c>
      <c r="B1706" s="1" t="s">
        <v>364</v>
      </c>
      <c r="C1706" s="2">
        <v>44887</v>
      </c>
      <c r="D1706" s="1" t="s">
        <v>8</v>
      </c>
      <c r="E1706" s="1">
        <v>3</v>
      </c>
      <c r="F1706" s="1">
        <f t="shared" si="52"/>
        <v>1500</v>
      </c>
      <c r="G1706" s="1">
        <f t="shared" si="53"/>
        <v>4500</v>
      </c>
    </row>
    <row r="1707" spans="1:7" x14ac:dyDescent="0.25">
      <c r="A1707" s="1">
        <v>3083</v>
      </c>
      <c r="B1707" s="1" t="s">
        <v>362</v>
      </c>
      <c r="C1707" s="2">
        <v>44747</v>
      </c>
      <c r="D1707" s="1" t="s">
        <v>37</v>
      </c>
      <c r="E1707" s="1">
        <v>5</v>
      </c>
      <c r="F1707" s="1">
        <f t="shared" si="52"/>
        <v>600</v>
      </c>
      <c r="G1707" s="1">
        <f t="shared" si="53"/>
        <v>3000</v>
      </c>
    </row>
    <row r="1708" spans="1:7" x14ac:dyDescent="0.25">
      <c r="A1708" s="1">
        <v>2038</v>
      </c>
      <c r="B1708" s="1" t="s">
        <v>362</v>
      </c>
      <c r="C1708" s="2">
        <v>44825</v>
      </c>
      <c r="D1708" s="1" t="s">
        <v>14</v>
      </c>
      <c r="E1708" s="1">
        <v>5</v>
      </c>
      <c r="F1708" s="1">
        <f t="shared" si="52"/>
        <v>500</v>
      </c>
      <c r="G1708" s="1">
        <f t="shared" si="53"/>
        <v>2500</v>
      </c>
    </row>
    <row r="1709" spans="1:7" x14ac:dyDescent="0.25">
      <c r="A1709" s="1">
        <v>2731</v>
      </c>
      <c r="B1709" s="1" t="s">
        <v>478</v>
      </c>
      <c r="C1709" s="2">
        <v>44723</v>
      </c>
      <c r="D1709" s="1" t="s">
        <v>14</v>
      </c>
      <c r="E1709" s="1">
        <v>5</v>
      </c>
      <c r="F1709" s="1">
        <f t="shared" si="52"/>
        <v>500</v>
      </c>
      <c r="G1709" s="1">
        <f t="shared" si="53"/>
        <v>2500</v>
      </c>
    </row>
    <row r="1710" spans="1:7" x14ac:dyDescent="0.25">
      <c r="A1710" s="1">
        <v>1610</v>
      </c>
      <c r="B1710" s="1" t="s">
        <v>478</v>
      </c>
      <c r="C1710" s="2">
        <v>44723</v>
      </c>
      <c r="D1710" s="1" t="s">
        <v>8</v>
      </c>
      <c r="E1710" s="1">
        <v>1</v>
      </c>
      <c r="F1710" s="1">
        <f t="shared" si="52"/>
        <v>1500</v>
      </c>
      <c r="G1710" s="1">
        <f t="shared" si="53"/>
        <v>1500</v>
      </c>
    </row>
    <row r="1711" spans="1:7" x14ac:dyDescent="0.25">
      <c r="A1711" s="1">
        <v>1707</v>
      </c>
      <c r="B1711" s="1" t="s">
        <v>462</v>
      </c>
      <c r="C1711" s="2">
        <v>44705</v>
      </c>
      <c r="D1711" s="1" t="s">
        <v>14</v>
      </c>
      <c r="E1711" s="1">
        <v>5</v>
      </c>
      <c r="F1711" s="1">
        <f t="shared" si="52"/>
        <v>500</v>
      </c>
      <c r="G1711" s="1">
        <f t="shared" si="53"/>
        <v>2500</v>
      </c>
    </row>
    <row r="1712" spans="1:7" x14ac:dyDescent="0.25">
      <c r="A1712" s="1">
        <v>3207</v>
      </c>
      <c r="B1712" s="1" t="s">
        <v>462</v>
      </c>
      <c r="C1712" s="2">
        <v>44612</v>
      </c>
      <c r="D1712" s="1" t="s">
        <v>8</v>
      </c>
      <c r="E1712" s="1">
        <v>2</v>
      </c>
      <c r="F1712" s="1">
        <f t="shared" si="52"/>
        <v>1500</v>
      </c>
      <c r="G1712" s="1">
        <f t="shared" si="53"/>
        <v>3000</v>
      </c>
    </row>
    <row r="1713" spans="1:7" x14ac:dyDescent="0.25">
      <c r="A1713" s="1">
        <v>3486</v>
      </c>
      <c r="B1713" s="1" t="s">
        <v>462</v>
      </c>
      <c r="C1713" s="2">
        <v>44877</v>
      </c>
      <c r="D1713" s="1" t="s">
        <v>8</v>
      </c>
      <c r="E1713" s="1">
        <v>4</v>
      </c>
      <c r="F1713" s="1">
        <f t="shared" si="52"/>
        <v>1500</v>
      </c>
      <c r="G1713" s="1">
        <f t="shared" si="53"/>
        <v>6000</v>
      </c>
    </row>
    <row r="1714" spans="1:7" x14ac:dyDescent="0.25">
      <c r="A1714" s="1">
        <v>1421</v>
      </c>
      <c r="B1714" s="1" t="s">
        <v>325</v>
      </c>
      <c r="C1714" s="2">
        <v>44779</v>
      </c>
      <c r="D1714" s="1" t="s">
        <v>11</v>
      </c>
      <c r="E1714" s="1">
        <v>4</v>
      </c>
      <c r="F1714" s="1">
        <f t="shared" si="52"/>
        <v>1000</v>
      </c>
      <c r="G1714" s="1">
        <f t="shared" si="53"/>
        <v>4000</v>
      </c>
    </row>
    <row r="1715" spans="1:7" x14ac:dyDescent="0.25">
      <c r="A1715" s="1">
        <v>2337</v>
      </c>
      <c r="B1715" s="1" t="s">
        <v>325</v>
      </c>
      <c r="C1715" s="2">
        <v>44674</v>
      </c>
      <c r="D1715" s="1" t="s">
        <v>8</v>
      </c>
      <c r="E1715" s="1">
        <v>4</v>
      </c>
      <c r="F1715" s="1">
        <f t="shared" si="52"/>
        <v>1500</v>
      </c>
      <c r="G1715" s="1">
        <f t="shared" si="53"/>
        <v>6000</v>
      </c>
    </row>
    <row r="1716" spans="1:7" x14ac:dyDescent="0.25">
      <c r="A1716" s="1">
        <v>2106</v>
      </c>
      <c r="B1716" s="1" t="s">
        <v>325</v>
      </c>
      <c r="C1716" s="2">
        <v>44830</v>
      </c>
      <c r="D1716" s="1" t="s">
        <v>16</v>
      </c>
      <c r="E1716" s="1">
        <v>1</v>
      </c>
      <c r="F1716" s="1">
        <f t="shared" si="52"/>
        <v>150</v>
      </c>
      <c r="G1716" s="1">
        <f t="shared" si="53"/>
        <v>150</v>
      </c>
    </row>
    <row r="1717" spans="1:7" x14ac:dyDescent="0.25">
      <c r="A1717" s="1">
        <v>2919</v>
      </c>
      <c r="B1717" s="1" t="s">
        <v>346</v>
      </c>
      <c r="C1717" s="2">
        <v>44923</v>
      </c>
      <c r="D1717" s="1" t="s">
        <v>16</v>
      </c>
      <c r="E1717" s="1">
        <v>1</v>
      </c>
      <c r="F1717" s="1">
        <f t="shared" si="52"/>
        <v>150</v>
      </c>
      <c r="G1717" s="1">
        <f t="shared" si="53"/>
        <v>150</v>
      </c>
    </row>
    <row r="1718" spans="1:7" x14ac:dyDescent="0.25">
      <c r="A1718" s="1">
        <v>1860</v>
      </c>
      <c r="B1718" s="1" t="s">
        <v>346</v>
      </c>
      <c r="C1718" s="2">
        <v>44743</v>
      </c>
      <c r="D1718" s="1" t="s">
        <v>11</v>
      </c>
      <c r="E1718" s="1">
        <v>3</v>
      </c>
      <c r="F1718" s="1">
        <f t="shared" si="52"/>
        <v>1000</v>
      </c>
      <c r="G1718" s="1">
        <f t="shared" si="53"/>
        <v>3000</v>
      </c>
    </row>
    <row r="1719" spans="1:7" x14ac:dyDescent="0.25">
      <c r="A1719" s="1">
        <v>1523</v>
      </c>
      <c r="B1719" s="1" t="s">
        <v>489</v>
      </c>
      <c r="C1719" s="2">
        <v>44624</v>
      </c>
      <c r="D1719" s="1" t="s">
        <v>542</v>
      </c>
      <c r="E1719" s="1">
        <v>5</v>
      </c>
      <c r="F1719" s="1">
        <f t="shared" si="52"/>
        <v>400</v>
      </c>
      <c r="G1719" s="1">
        <f t="shared" si="53"/>
        <v>2000</v>
      </c>
    </row>
    <row r="1720" spans="1:7" x14ac:dyDescent="0.25">
      <c r="A1720" s="1">
        <v>3318</v>
      </c>
      <c r="B1720" s="1" t="s">
        <v>489</v>
      </c>
      <c r="C1720" s="2">
        <v>44806</v>
      </c>
      <c r="D1720" s="1" t="s">
        <v>37</v>
      </c>
      <c r="E1720" s="1">
        <v>2</v>
      </c>
      <c r="F1720" s="1">
        <f t="shared" si="52"/>
        <v>600</v>
      </c>
      <c r="G1720" s="1">
        <f t="shared" si="53"/>
        <v>1200</v>
      </c>
    </row>
    <row r="1721" spans="1:7" x14ac:dyDescent="0.25">
      <c r="A1721" s="1">
        <v>2839</v>
      </c>
      <c r="B1721" s="1" t="s">
        <v>489</v>
      </c>
      <c r="C1721" s="2">
        <v>44671</v>
      </c>
      <c r="D1721" s="1" t="s">
        <v>8</v>
      </c>
      <c r="E1721" s="1">
        <v>4</v>
      </c>
      <c r="F1721" s="1">
        <f t="shared" si="52"/>
        <v>1500</v>
      </c>
      <c r="G1721" s="1">
        <f t="shared" si="53"/>
        <v>6000</v>
      </c>
    </row>
    <row r="1722" spans="1:7" x14ac:dyDescent="0.25">
      <c r="A1722" s="1">
        <v>2385</v>
      </c>
      <c r="B1722" s="1" t="s">
        <v>489</v>
      </c>
      <c r="C1722" s="2">
        <v>44611</v>
      </c>
      <c r="D1722" s="1" t="s">
        <v>542</v>
      </c>
      <c r="E1722" s="1">
        <v>5</v>
      </c>
      <c r="F1722" s="1">
        <f t="shared" si="52"/>
        <v>400</v>
      </c>
      <c r="G1722" s="1">
        <f t="shared" si="53"/>
        <v>2000</v>
      </c>
    </row>
    <row r="1723" spans="1:7" x14ac:dyDescent="0.25">
      <c r="A1723" s="1">
        <v>1992</v>
      </c>
      <c r="B1723" s="1" t="s">
        <v>489</v>
      </c>
      <c r="C1723" s="2">
        <v>44868</v>
      </c>
      <c r="D1723" s="1" t="s">
        <v>11</v>
      </c>
      <c r="E1723" s="1">
        <v>2</v>
      </c>
      <c r="F1723" s="1">
        <f t="shared" si="52"/>
        <v>1000</v>
      </c>
      <c r="G1723" s="1">
        <f t="shared" si="53"/>
        <v>2000</v>
      </c>
    </row>
    <row r="1724" spans="1:7" x14ac:dyDescent="0.25">
      <c r="A1724" s="1">
        <v>2833</v>
      </c>
      <c r="B1724" s="1" t="s">
        <v>489</v>
      </c>
      <c r="C1724" s="2">
        <v>44857</v>
      </c>
      <c r="D1724" s="1" t="s">
        <v>14</v>
      </c>
      <c r="E1724" s="1">
        <v>3</v>
      </c>
      <c r="F1724" s="1">
        <f t="shared" si="52"/>
        <v>500</v>
      </c>
      <c r="G1724" s="1">
        <f t="shared" si="53"/>
        <v>1500</v>
      </c>
    </row>
    <row r="1725" spans="1:7" x14ac:dyDescent="0.25">
      <c r="A1725" s="1">
        <v>1041</v>
      </c>
      <c r="B1725" s="1" t="s">
        <v>122</v>
      </c>
      <c r="C1725" s="2">
        <v>44757</v>
      </c>
      <c r="D1725" s="1" t="s">
        <v>8</v>
      </c>
      <c r="E1725" s="1">
        <v>1</v>
      </c>
      <c r="F1725" s="1">
        <f t="shared" si="52"/>
        <v>1500</v>
      </c>
      <c r="G1725" s="1">
        <f t="shared" si="53"/>
        <v>1500</v>
      </c>
    </row>
    <row r="1726" spans="1:7" x14ac:dyDescent="0.25">
      <c r="A1726" s="1">
        <v>2684</v>
      </c>
      <c r="B1726" s="1" t="s">
        <v>122</v>
      </c>
      <c r="C1726" s="2">
        <v>44855</v>
      </c>
      <c r="D1726" s="1" t="s">
        <v>37</v>
      </c>
      <c r="E1726" s="1">
        <v>2</v>
      </c>
      <c r="F1726" s="1">
        <f t="shared" si="52"/>
        <v>600</v>
      </c>
      <c r="G1726" s="1">
        <f t="shared" si="53"/>
        <v>1200</v>
      </c>
    </row>
    <row r="1727" spans="1:7" x14ac:dyDescent="0.25">
      <c r="A1727" s="1">
        <v>1059</v>
      </c>
      <c r="B1727" s="1" t="s">
        <v>122</v>
      </c>
      <c r="C1727" s="2">
        <v>44845</v>
      </c>
      <c r="D1727" s="1" t="s">
        <v>14</v>
      </c>
      <c r="E1727" s="1">
        <v>3</v>
      </c>
      <c r="F1727" s="1">
        <f t="shared" si="52"/>
        <v>500</v>
      </c>
      <c r="G1727" s="1">
        <f t="shared" si="53"/>
        <v>1500</v>
      </c>
    </row>
    <row r="1728" spans="1:7" x14ac:dyDescent="0.25">
      <c r="A1728" s="1">
        <v>2475</v>
      </c>
      <c r="B1728" s="1" t="s">
        <v>122</v>
      </c>
      <c r="C1728" s="2">
        <v>44701</v>
      </c>
      <c r="D1728" s="1" t="s">
        <v>8</v>
      </c>
      <c r="E1728" s="1">
        <v>3</v>
      </c>
      <c r="F1728" s="1">
        <f t="shared" si="52"/>
        <v>1500</v>
      </c>
      <c r="G1728" s="1">
        <f t="shared" si="53"/>
        <v>4500</v>
      </c>
    </row>
    <row r="1729" spans="1:7" x14ac:dyDescent="0.25">
      <c r="A1729" s="1">
        <v>2442</v>
      </c>
      <c r="B1729" s="1" t="s">
        <v>122</v>
      </c>
      <c r="C1729" s="2">
        <v>44624</v>
      </c>
      <c r="D1729" s="1" t="s">
        <v>37</v>
      </c>
      <c r="E1729" s="1">
        <v>2</v>
      </c>
      <c r="F1729" s="1">
        <f t="shared" si="52"/>
        <v>600</v>
      </c>
      <c r="G1729" s="1">
        <f t="shared" si="53"/>
        <v>1200</v>
      </c>
    </row>
    <row r="1730" spans="1:7" x14ac:dyDescent="0.25">
      <c r="A1730" s="1">
        <v>1216</v>
      </c>
      <c r="B1730" s="1" t="s">
        <v>122</v>
      </c>
      <c r="C1730" s="2">
        <v>44684</v>
      </c>
      <c r="D1730" s="1" t="s">
        <v>37</v>
      </c>
      <c r="E1730" s="1">
        <v>3</v>
      </c>
      <c r="F1730" s="1">
        <f t="shared" ref="F1730:F1793" si="54">IF(D1730="Computer", 1500, IF(D1730="Mobile", 600,  IF(D1730= "Camera", 500, IF(D1730 = "Headphones", 150, IF(D1730 = "Laptop", 1000, 400)))))</f>
        <v>600</v>
      </c>
      <c r="G1730" s="1">
        <f t="shared" ref="G1730:G1793" si="55">F1730*E1730</f>
        <v>1800</v>
      </c>
    </row>
    <row r="1731" spans="1:7" x14ac:dyDescent="0.25">
      <c r="A1731" s="1">
        <v>1092</v>
      </c>
      <c r="B1731" s="1" t="s">
        <v>122</v>
      </c>
      <c r="C1731" s="2">
        <v>44587</v>
      </c>
      <c r="D1731" s="1" t="s">
        <v>14</v>
      </c>
      <c r="E1731" s="1">
        <v>2</v>
      </c>
      <c r="F1731" s="1">
        <f t="shared" si="54"/>
        <v>500</v>
      </c>
      <c r="G1731" s="1">
        <f t="shared" si="55"/>
        <v>1000</v>
      </c>
    </row>
    <row r="1732" spans="1:7" x14ac:dyDescent="0.25">
      <c r="A1732" s="1">
        <v>3271</v>
      </c>
      <c r="B1732" s="1" t="s">
        <v>347</v>
      </c>
      <c r="C1732" s="2">
        <v>44662</v>
      </c>
      <c r="D1732" s="1" t="s">
        <v>37</v>
      </c>
      <c r="E1732" s="1">
        <v>1</v>
      </c>
      <c r="F1732" s="1">
        <f t="shared" si="54"/>
        <v>600</v>
      </c>
      <c r="G1732" s="1">
        <f t="shared" si="55"/>
        <v>600</v>
      </c>
    </row>
    <row r="1733" spans="1:7" x14ac:dyDescent="0.25">
      <c r="A1733" s="1">
        <v>2497</v>
      </c>
      <c r="B1733" s="1" t="s">
        <v>347</v>
      </c>
      <c r="C1733" s="2">
        <v>44580</v>
      </c>
      <c r="D1733" s="1" t="s">
        <v>37</v>
      </c>
      <c r="E1733" s="1">
        <v>4</v>
      </c>
      <c r="F1733" s="1">
        <f t="shared" si="54"/>
        <v>600</v>
      </c>
      <c r="G1733" s="1">
        <f t="shared" si="55"/>
        <v>2400</v>
      </c>
    </row>
    <row r="1734" spans="1:7" x14ac:dyDescent="0.25">
      <c r="A1734" s="1">
        <v>1782</v>
      </c>
      <c r="B1734" s="1" t="s">
        <v>347</v>
      </c>
      <c r="C1734" s="2">
        <v>44897</v>
      </c>
      <c r="D1734" s="1" t="s">
        <v>542</v>
      </c>
      <c r="E1734" s="1">
        <v>1</v>
      </c>
      <c r="F1734" s="1">
        <f t="shared" si="54"/>
        <v>400</v>
      </c>
      <c r="G1734" s="1">
        <f t="shared" si="55"/>
        <v>400</v>
      </c>
    </row>
    <row r="1735" spans="1:7" x14ac:dyDescent="0.25">
      <c r="A1735" s="1">
        <v>2520</v>
      </c>
      <c r="B1735" s="1" t="s">
        <v>347</v>
      </c>
      <c r="C1735" s="2">
        <v>44823</v>
      </c>
      <c r="D1735" s="1" t="s">
        <v>11</v>
      </c>
      <c r="E1735" s="1">
        <v>3</v>
      </c>
      <c r="F1735" s="1">
        <f t="shared" si="54"/>
        <v>1000</v>
      </c>
      <c r="G1735" s="1">
        <f t="shared" si="55"/>
        <v>3000</v>
      </c>
    </row>
    <row r="1736" spans="1:7" x14ac:dyDescent="0.25">
      <c r="A1736" s="1">
        <v>2955</v>
      </c>
      <c r="B1736" s="1" t="s">
        <v>347</v>
      </c>
      <c r="C1736" s="2">
        <v>44746</v>
      </c>
      <c r="D1736" s="1" t="s">
        <v>16</v>
      </c>
      <c r="E1736" s="1">
        <v>1</v>
      </c>
      <c r="F1736" s="1">
        <f t="shared" si="54"/>
        <v>150</v>
      </c>
      <c r="G1736" s="1">
        <f t="shared" si="55"/>
        <v>150</v>
      </c>
    </row>
    <row r="1737" spans="1:7" x14ac:dyDescent="0.25">
      <c r="A1737" s="1">
        <v>2367</v>
      </c>
      <c r="B1737" s="1" t="s">
        <v>347</v>
      </c>
      <c r="C1737" s="2">
        <v>44628</v>
      </c>
      <c r="D1737" s="1" t="s">
        <v>542</v>
      </c>
      <c r="E1737" s="1">
        <v>2</v>
      </c>
      <c r="F1737" s="1">
        <f t="shared" si="54"/>
        <v>400</v>
      </c>
      <c r="G1737" s="1">
        <f t="shared" si="55"/>
        <v>800</v>
      </c>
    </row>
    <row r="1738" spans="1:7" x14ac:dyDescent="0.25">
      <c r="A1738" s="1">
        <v>1094</v>
      </c>
      <c r="B1738" s="1" t="s">
        <v>347</v>
      </c>
      <c r="C1738" s="2">
        <v>44876</v>
      </c>
      <c r="D1738" s="1" t="s">
        <v>37</v>
      </c>
      <c r="E1738" s="1">
        <v>5</v>
      </c>
      <c r="F1738" s="1">
        <f t="shared" si="54"/>
        <v>600</v>
      </c>
      <c r="G1738" s="1">
        <f t="shared" si="55"/>
        <v>3000</v>
      </c>
    </row>
    <row r="1739" spans="1:7" x14ac:dyDescent="0.25">
      <c r="A1739" s="1">
        <v>1698</v>
      </c>
      <c r="B1739" s="1" t="s">
        <v>347</v>
      </c>
      <c r="C1739" s="2">
        <v>44682</v>
      </c>
      <c r="D1739" s="1" t="s">
        <v>37</v>
      </c>
      <c r="E1739" s="1">
        <v>5</v>
      </c>
      <c r="F1739" s="1">
        <f t="shared" si="54"/>
        <v>600</v>
      </c>
      <c r="G1739" s="1">
        <f t="shared" si="55"/>
        <v>3000</v>
      </c>
    </row>
    <row r="1740" spans="1:7" x14ac:dyDescent="0.25">
      <c r="A1740" s="1">
        <v>2712</v>
      </c>
      <c r="B1740" s="1" t="s">
        <v>466</v>
      </c>
      <c r="C1740" s="2">
        <v>44583</v>
      </c>
      <c r="D1740" s="1" t="s">
        <v>37</v>
      </c>
      <c r="E1740" s="1">
        <v>4</v>
      </c>
      <c r="F1740" s="1">
        <f t="shared" si="54"/>
        <v>600</v>
      </c>
      <c r="G1740" s="1">
        <f t="shared" si="55"/>
        <v>2400</v>
      </c>
    </row>
    <row r="1741" spans="1:7" x14ac:dyDescent="0.25">
      <c r="A1741" s="1">
        <v>2363</v>
      </c>
      <c r="B1741" s="1" t="s">
        <v>466</v>
      </c>
      <c r="C1741" s="2">
        <v>44799</v>
      </c>
      <c r="D1741" s="1" t="s">
        <v>16</v>
      </c>
      <c r="E1741" s="1">
        <v>5</v>
      </c>
      <c r="F1741" s="1">
        <f t="shared" si="54"/>
        <v>150</v>
      </c>
      <c r="G1741" s="1">
        <f t="shared" si="55"/>
        <v>750</v>
      </c>
    </row>
    <row r="1742" spans="1:7" x14ac:dyDescent="0.25">
      <c r="A1742" s="1">
        <v>3237</v>
      </c>
      <c r="B1742" s="1" t="s">
        <v>466</v>
      </c>
      <c r="C1742" s="2">
        <v>44712</v>
      </c>
      <c r="D1742" s="1" t="s">
        <v>542</v>
      </c>
      <c r="E1742" s="1">
        <v>3</v>
      </c>
      <c r="F1742" s="1">
        <f t="shared" si="54"/>
        <v>400</v>
      </c>
      <c r="G1742" s="1">
        <f t="shared" si="55"/>
        <v>1200</v>
      </c>
    </row>
    <row r="1743" spans="1:7" x14ac:dyDescent="0.25">
      <c r="A1743" s="1">
        <v>1551</v>
      </c>
      <c r="B1743" s="1" t="s">
        <v>466</v>
      </c>
      <c r="C1743" s="2">
        <v>44601</v>
      </c>
      <c r="D1743" s="1" t="s">
        <v>542</v>
      </c>
      <c r="E1743" s="1">
        <v>4</v>
      </c>
      <c r="F1743" s="1">
        <f t="shared" si="54"/>
        <v>400</v>
      </c>
      <c r="G1743" s="1">
        <f t="shared" si="55"/>
        <v>1600</v>
      </c>
    </row>
    <row r="1744" spans="1:7" x14ac:dyDescent="0.25">
      <c r="A1744" s="1">
        <v>1664</v>
      </c>
      <c r="B1744" s="1" t="s">
        <v>466</v>
      </c>
      <c r="C1744" s="2">
        <v>44803</v>
      </c>
      <c r="D1744" s="1" t="s">
        <v>16</v>
      </c>
      <c r="E1744" s="1">
        <v>5</v>
      </c>
      <c r="F1744" s="1">
        <f t="shared" si="54"/>
        <v>150</v>
      </c>
      <c r="G1744" s="1">
        <f t="shared" si="55"/>
        <v>750</v>
      </c>
    </row>
    <row r="1745" spans="1:7" x14ac:dyDescent="0.25">
      <c r="A1745" s="1">
        <v>2604</v>
      </c>
      <c r="B1745" s="1" t="s">
        <v>443</v>
      </c>
      <c r="C1745" s="2">
        <v>44579</v>
      </c>
      <c r="D1745" s="1" t="s">
        <v>14</v>
      </c>
      <c r="E1745" s="1">
        <v>4</v>
      </c>
      <c r="F1745" s="1">
        <f t="shared" si="54"/>
        <v>500</v>
      </c>
      <c r="G1745" s="1">
        <f t="shared" si="55"/>
        <v>2000</v>
      </c>
    </row>
    <row r="1746" spans="1:7" x14ac:dyDescent="0.25">
      <c r="A1746" s="1">
        <v>3121</v>
      </c>
      <c r="B1746" s="1" t="s">
        <v>443</v>
      </c>
      <c r="C1746" s="2">
        <v>44696</v>
      </c>
      <c r="D1746" s="1" t="s">
        <v>14</v>
      </c>
      <c r="E1746" s="1">
        <v>2</v>
      </c>
      <c r="F1746" s="1">
        <f t="shared" si="54"/>
        <v>500</v>
      </c>
      <c r="G1746" s="1">
        <f t="shared" si="55"/>
        <v>1000</v>
      </c>
    </row>
    <row r="1747" spans="1:7" x14ac:dyDescent="0.25">
      <c r="A1747" s="1">
        <v>1109</v>
      </c>
      <c r="B1747" s="1" t="s">
        <v>443</v>
      </c>
      <c r="C1747" s="2">
        <v>44612</v>
      </c>
      <c r="D1747" s="1" t="s">
        <v>16</v>
      </c>
      <c r="E1747" s="1">
        <v>4</v>
      </c>
      <c r="F1747" s="1">
        <f t="shared" si="54"/>
        <v>150</v>
      </c>
      <c r="G1747" s="1">
        <f t="shared" si="55"/>
        <v>600</v>
      </c>
    </row>
    <row r="1748" spans="1:7" x14ac:dyDescent="0.25">
      <c r="A1748" s="1">
        <v>2119</v>
      </c>
      <c r="B1748" s="1" t="s">
        <v>443</v>
      </c>
      <c r="C1748" s="2">
        <v>44906</v>
      </c>
      <c r="D1748" s="1" t="s">
        <v>11</v>
      </c>
      <c r="E1748" s="1">
        <v>2</v>
      </c>
      <c r="F1748" s="1">
        <f t="shared" si="54"/>
        <v>1000</v>
      </c>
      <c r="G1748" s="1">
        <f t="shared" si="55"/>
        <v>2000</v>
      </c>
    </row>
    <row r="1749" spans="1:7" x14ac:dyDescent="0.25">
      <c r="A1749" s="1">
        <v>1591</v>
      </c>
      <c r="B1749" s="1" t="s">
        <v>443</v>
      </c>
      <c r="C1749" s="2">
        <v>44564</v>
      </c>
      <c r="D1749" s="1" t="s">
        <v>16</v>
      </c>
      <c r="E1749" s="1">
        <v>2</v>
      </c>
      <c r="F1749" s="1">
        <f t="shared" si="54"/>
        <v>150</v>
      </c>
      <c r="G1749" s="1">
        <f t="shared" si="55"/>
        <v>300</v>
      </c>
    </row>
    <row r="1750" spans="1:7" x14ac:dyDescent="0.25">
      <c r="A1750" s="1">
        <v>2598</v>
      </c>
      <c r="B1750" s="1" t="s">
        <v>443</v>
      </c>
      <c r="C1750" s="2">
        <v>44890</v>
      </c>
      <c r="D1750" s="1" t="s">
        <v>37</v>
      </c>
      <c r="E1750" s="1">
        <v>1</v>
      </c>
      <c r="F1750" s="1">
        <f t="shared" si="54"/>
        <v>600</v>
      </c>
      <c r="G1750" s="1">
        <f t="shared" si="55"/>
        <v>600</v>
      </c>
    </row>
    <row r="1751" spans="1:7" x14ac:dyDescent="0.25">
      <c r="A1751" s="1">
        <v>1534</v>
      </c>
      <c r="B1751" s="1" t="s">
        <v>443</v>
      </c>
      <c r="C1751" s="2">
        <v>44857</v>
      </c>
      <c r="D1751" s="1" t="s">
        <v>16</v>
      </c>
      <c r="E1751" s="1">
        <v>5</v>
      </c>
      <c r="F1751" s="1">
        <f t="shared" si="54"/>
        <v>150</v>
      </c>
      <c r="G1751" s="1">
        <f t="shared" si="55"/>
        <v>750</v>
      </c>
    </row>
    <row r="1752" spans="1:7" x14ac:dyDescent="0.25">
      <c r="A1752" s="1">
        <v>1836</v>
      </c>
      <c r="B1752" s="1" t="s">
        <v>443</v>
      </c>
      <c r="C1752" s="2">
        <v>44860</v>
      </c>
      <c r="D1752" s="1" t="s">
        <v>8</v>
      </c>
      <c r="E1752" s="1">
        <v>5</v>
      </c>
      <c r="F1752" s="1">
        <f t="shared" si="54"/>
        <v>1500</v>
      </c>
      <c r="G1752" s="1">
        <f t="shared" si="55"/>
        <v>7500</v>
      </c>
    </row>
    <row r="1753" spans="1:7" x14ac:dyDescent="0.25">
      <c r="A1753" s="1">
        <v>1798</v>
      </c>
      <c r="B1753" s="1" t="s">
        <v>271</v>
      </c>
      <c r="C1753" s="2">
        <v>44887</v>
      </c>
      <c r="D1753" s="1" t="s">
        <v>11</v>
      </c>
      <c r="E1753" s="1">
        <v>5</v>
      </c>
      <c r="F1753" s="1">
        <f t="shared" si="54"/>
        <v>1000</v>
      </c>
      <c r="G1753" s="1">
        <f t="shared" si="55"/>
        <v>5000</v>
      </c>
    </row>
    <row r="1754" spans="1:7" x14ac:dyDescent="0.25">
      <c r="A1754" s="1">
        <v>2130</v>
      </c>
      <c r="B1754" s="1" t="s">
        <v>271</v>
      </c>
      <c r="C1754" s="2">
        <v>44892</v>
      </c>
      <c r="D1754" s="1" t="s">
        <v>14</v>
      </c>
      <c r="E1754" s="1">
        <v>4</v>
      </c>
      <c r="F1754" s="1">
        <f t="shared" si="54"/>
        <v>500</v>
      </c>
      <c r="G1754" s="1">
        <f t="shared" si="55"/>
        <v>2000</v>
      </c>
    </row>
    <row r="1755" spans="1:7" x14ac:dyDescent="0.25">
      <c r="A1755" s="1">
        <v>2610</v>
      </c>
      <c r="B1755" s="1" t="s">
        <v>271</v>
      </c>
      <c r="C1755" s="2">
        <v>44781</v>
      </c>
      <c r="D1755" s="1" t="s">
        <v>542</v>
      </c>
      <c r="E1755" s="1">
        <v>1</v>
      </c>
      <c r="F1755" s="1">
        <f t="shared" si="54"/>
        <v>400</v>
      </c>
      <c r="G1755" s="1">
        <f t="shared" si="55"/>
        <v>400</v>
      </c>
    </row>
    <row r="1756" spans="1:7" x14ac:dyDescent="0.25">
      <c r="A1756" s="1">
        <v>2090</v>
      </c>
      <c r="B1756" s="1" t="s">
        <v>271</v>
      </c>
      <c r="C1756" s="2">
        <v>44754</v>
      </c>
      <c r="D1756" s="1" t="s">
        <v>8</v>
      </c>
      <c r="E1756" s="1">
        <v>1</v>
      </c>
      <c r="F1756" s="1">
        <f t="shared" si="54"/>
        <v>1500</v>
      </c>
      <c r="G1756" s="1">
        <f t="shared" si="55"/>
        <v>1500</v>
      </c>
    </row>
    <row r="1757" spans="1:7" x14ac:dyDescent="0.25">
      <c r="A1757" s="1">
        <v>3242</v>
      </c>
      <c r="B1757" s="1" t="s">
        <v>271</v>
      </c>
      <c r="C1757" s="2">
        <v>44680</v>
      </c>
      <c r="D1757" s="1" t="s">
        <v>8</v>
      </c>
      <c r="E1757" s="1">
        <v>2</v>
      </c>
      <c r="F1757" s="1">
        <f t="shared" si="54"/>
        <v>1500</v>
      </c>
      <c r="G1757" s="1">
        <f t="shared" si="55"/>
        <v>3000</v>
      </c>
    </row>
    <row r="1758" spans="1:7" x14ac:dyDescent="0.25">
      <c r="A1758" s="1">
        <v>1266</v>
      </c>
      <c r="B1758" s="1" t="s">
        <v>271</v>
      </c>
      <c r="C1758" s="2">
        <v>44766</v>
      </c>
      <c r="D1758" s="1" t="s">
        <v>8</v>
      </c>
      <c r="E1758" s="1">
        <v>2</v>
      </c>
      <c r="F1758" s="1">
        <f t="shared" si="54"/>
        <v>1500</v>
      </c>
      <c r="G1758" s="1">
        <f t="shared" si="55"/>
        <v>3000</v>
      </c>
    </row>
    <row r="1759" spans="1:7" x14ac:dyDescent="0.25">
      <c r="A1759" s="1">
        <v>1913</v>
      </c>
      <c r="B1759" s="1" t="s">
        <v>283</v>
      </c>
      <c r="C1759" s="2">
        <v>44887</v>
      </c>
      <c r="D1759" s="1" t="s">
        <v>11</v>
      </c>
      <c r="E1759" s="1">
        <v>5</v>
      </c>
      <c r="F1759" s="1">
        <f t="shared" si="54"/>
        <v>1000</v>
      </c>
      <c r="G1759" s="1">
        <f t="shared" si="55"/>
        <v>5000</v>
      </c>
    </row>
    <row r="1760" spans="1:7" x14ac:dyDescent="0.25">
      <c r="A1760" s="1">
        <v>1638</v>
      </c>
      <c r="B1760" s="1" t="s">
        <v>283</v>
      </c>
      <c r="C1760" s="2">
        <v>44875</v>
      </c>
      <c r="D1760" s="1" t="s">
        <v>14</v>
      </c>
      <c r="E1760" s="1">
        <v>1</v>
      </c>
      <c r="F1760" s="1">
        <f t="shared" si="54"/>
        <v>500</v>
      </c>
      <c r="G1760" s="1">
        <f t="shared" si="55"/>
        <v>500</v>
      </c>
    </row>
    <row r="1761" spans="1:7" x14ac:dyDescent="0.25">
      <c r="A1761" s="1">
        <v>1210</v>
      </c>
      <c r="B1761" s="1" t="s">
        <v>283</v>
      </c>
      <c r="C1761" s="2">
        <v>44851</v>
      </c>
      <c r="D1761" s="1" t="s">
        <v>16</v>
      </c>
      <c r="E1761" s="1">
        <v>4</v>
      </c>
      <c r="F1761" s="1">
        <f t="shared" si="54"/>
        <v>150</v>
      </c>
      <c r="G1761" s="1">
        <f t="shared" si="55"/>
        <v>600</v>
      </c>
    </row>
    <row r="1762" spans="1:7" x14ac:dyDescent="0.25">
      <c r="A1762" s="1">
        <v>3228</v>
      </c>
      <c r="B1762" s="1" t="s">
        <v>283</v>
      </c>
      <c r="C1762" s="2">
        <v>44735</v>
      </c>
      <c r="D1762" s="1" t="s">
        <v>16</v>
      </c>
      <c r="E1762" s="1">
        <v>1</v>
      </c>
      <c r="F1762" s="1">
        <f t="shared" si="54"/>
        <v>150</v>
      </c>
      <c r="G1762" s="1">
        <f t="shared" si="55"/>
        <v>150</v>
      </c>
    </row>
    <row r="1763" spans="1:7" x14ac:dyDescent="0.25">
      <c r="A1763" s="1">
        <v>2565</v>
      </c>
      <c r="B1763" s="1" t="s">
        <v>283</v>
      </c>
      <c r="C1763" s="2">
        <v>44924</v>
      </c>
      <c r="D1763" s="1" t="s">
        <v>37</v>
      </c>
      <c r="E1763" s="1">
        <v>4</v>
      </c>
      <c r="F1763" s="1">
        <f t="shared" si="54"/>
        <v>600</v>
      </c>
      <c r="G1763" s="1">
        <f t="shared" si="55"/>
        <v>2400</v>
      </c>
    </row>
    <row r="1764" spans="1:7" x14ac:dyDescent="0.25">
      <c r="A1764" s="1">
        <v>3190</v>
      </c>
      <c r="B1764" s="1" t="s">
        <v>283</v>
      </c>
      <c r="C1764" s="2">
        <v>44807</v>
      </c>
      <c r="D1764" s="1" t="s">
        <v>14</v>
      </c>
      <c r="E1764" s="1">
        <v>4</v>
      </c>
      <c r="F1764" s="1">
        <f t="shared" si="54"/>
        <v>500</v>
      </c>
      <c r="G1764" s="1">
        <f t="shared" si="55"/>
        <v>2000</v>
      </c>
    </row>
    <row r="1765" spans="1:7" x14ac:dyDescent="0.25">
      <c r="A1765" s="1">
        <v>2726</v>
      </c>
      <c r="B1765" s="1" t="s">
        <v>283</v>
      </c>
      <c r="C1765" s="2">
        <v>44573</v>
      </c>
      <c r="D1765" s="1" t="s">
        <v>14</v>
      </c>
      <c r="E1765" s="1">
        <v>5</v>
      </c>
      <c r="F1765" s="1">
        <f t="shared" si="54"/>
        <v>500</v>
      </c>
      <c r="G1765" s="1">
        <f t="shared" si="55"/>
        <v>2500</v>
      </c>
    </row>
    <row r="1766" spans="1:7" x14ac:dyDescent="0.25">
      <c r="A1766" s="1">
        <v>1629</v>
      </c>
      <c r="B1766" s="1" t="s">
        <v>283</v>
      </c>
      <c r="C1766" s="2">
        <v>44603</v>
      </c>
      <c r="D1766" s="1" t="s">
        <v>37</v>
      </c>
      <c r="E1766" s="1">
        <v>5</v>
      </c>
      <c r="F1766" s="1">
        <f t="shared" si="54"/>
        <v>600</v>
      </c>
      <c r="G1766" s="1">
        <f t="shared" si="55"/>
        <v>3000</v>
      </c>
    </row>
    <row r="1767" spans="1:7" x14ac:dyDescent="0.25">
      <c r="A1767" s="1">
        <v>1427</v>
      </c>
      <c r="B1767" s="1" t="s">
        <v>378</v>
      </c>
      <c r="C1767" s="2">
        <v>44867</v>
      </c>
      <c r="D1767" s="1" t="s">
        <v>11</v>
      </c>
      <c r="E1767" s="1">
        <v>4</v>
      </c>
      <c r="F1767" s="1">
        <f t="shared" si="54"/>
        <v>1000</v>
      </c>
      <c r="G1767" s="1">
        <f t="shared" si="55"/>
        <v>4000</v>
      </c>
    </row>
    <row r="1768" spans="1:7" x14ac:dyDescent="0.25">
      <c r="A1768" s="1">
        <v>2012</v>
      </c>
      <c r="B1768" s="1" t="s">
        <v>378</v>
      </c>
      <c r="C1768" s="2">
        <v>44635</v>
      </c>
      <c r="D1768" s="1" t="s">
        <v>8</v>
      </c>
      <c r="E1768" s="1">
        <v>4</v>
      </c>
      <c r="F1768" s="1">
        <f t="shared" si="54"/>
        <v>1500</v>
      </c>
      <c r="G1768" s="1">
        <f t="shared" si="55"/>
        <v>6000</v>
      </c>
    </row>
    <row r="1769" spans="1:7" x14ac:dyDescent="0.25">
      <c r="A1769" s="1">
        <v>2499</v>
      </c>
      <c r="B1769" s="1" t="s">
        <v>378</v>
      </c>
      <c r="C1769" s="2">
        <v>44682</v>
      </c>
      <c r="D1769" s="1" t="s">
        <v>11</v>
      </c>
      <c r="E1769" s="1">
        <v>2</v>
      </c>
      <c r="F1769" s="1">
        <f t="shared" si="54"/>
        <v>1000</v>
      </c>
      <c r="G1769" s="1">
        <f t="shared" si="55"/>
        <v>2000</v>
      </c>
    </row>
    <row r="1770" spans="1:7" x14ac:dyDescent="0.25">
      <c r="A1770" s="1">
        <v>2571</v>
      </c>
      <c r="B1770" s="1" t="s">
        <v>378</v>
      </c>
      <c r="C1770" s="2">
        <v>44599</v>
      </c>
      <c r="D1770" s="1" t="s">
        <v>37</v>
      </c>
      <c r="E1770" s="1">
        <v>1</v>
      </c>
      <c r="F1770" s="1">
        <f t="shared" si="54"/>
        <v>600</v>
      </c>
      <c r="G1770" s="1">
        <f t="shared" si="55"/>
        <v>600</v>
      </c>
    </row>
    <row r="1771" spans="1:7" x14ac:dyDescent="0.25">
      <c r="A1771" s="1">
        <v>2110</v>
      </c>
      <c r="B1771" s="1" t="s">
        <v>378</v>
      </c>
      <c r="C1771" s="2">
        <v>44597</v>
      </c>
      <c r="D1771" s="1" t="s">
        <v>8</v>
      </c>
      <c r="E1771" s="1">
        <v>1</v>
      </c>
      <c r="F1771" s="1">
        <f t="shared" si="54"/>
        <v>1500</v>
      </c>
      <c r="G1771" s="1">
        <f t="shared" si="55"/>
        <v>1500</v>
      </c>
    </row>
    <row r="1772" spans="1:7" x14ac:dyDescent="0.25">
      <c r="A1772" s="1">
        <v>1258</v>
      </c>
      <c r="B1772" s="1" t="s">
        <v>378</v>
      </c>
      <c r="C1772" s="2">
        <v>44703</v>
      </c>
      <c r="D1772" s="1" t="s">
        <v>542</v>
      </c>
      <c r="E1772" s="1">
        <v>4</v>
      </c>
      <c r="F1772" s="1">
        <f t="shared" si="54"/>
        <v>400</v>
      </c>
      <c r="G1772" s="1">
        <f t="shared" si="55"/>
        <v>1600</v>
      </c>
    </row>
    <row r="1773" spans="1:7" x14ac:dyDescent="0.25">
      <c r="A1773" s="1">
        <v>2179</v>
      </c>
      <c r="B1773" s="1" t="s">
        <v>378</v>
      </c>
      <c r="C1773" s="2">
        <v>44632</v>
      </c>
      <c r="D1773" s="1" t="s">
        <v>16</v>
      </c>
      <c r="E1773" s="1">
        <v>1</v>
      </c>
      <c r="F1773" s="1">
        <f t="shared" si="54"/>
        <v>150</v>
      </c>
      <c r="G1773" s="1">
        <f t="shared" si="55"/>
        <v>150</v>
      </c>
    </row>
    <row r="1774" spans="1:7" x14ac:dyDescent="0.25">
      <c r="A1774" s="1">
        <v>2686</v>
      </c>
      <c r="B1774" s="1" t="s">
        <v>378</v>
      </c>
      <c r="C1774" s="2">
        <v>44758</v>
      </c>
      <c r="D1774" s="1" t="s">
        <v>542</v>
      </c>
      <c r="E1774" s="1">
        <v>2</v>
      </c>
      <c r="F1774" s="1">
        <f t="shared" si="54"/>
        <v>400</v>
      </c>
      <c r="G1774" s="1">
        <f t="shared" si="55"/>
        <v>800</v>
      </c>
    </row>
    <row r="1775" spans="1:7" x14ac:dyDescent="0.25">
      <c r="A1775" s="1">
        <v>2222</v>
      </c>
      <c r="B1775" s="1" t="s">
        <v>509</v>
      </c>
      <c r="C1775" s="2">
        <v>44601</v>
      </c>
      <c r="D1775" s="1" t="s">
        <v>11</v>
      </c>
      <c r="E1775" s="1">
        <v>2</v>
      </c>
      <c r="F1775" s="1">
        <f t="shared" si="54"/>
        <v>1000</v>
      </c>
      <c r="G1775" s="1">
        <f t="shared" si="55"/>
        <v>2000</v>
      </c>
    </row>
    <row r="1776" spans="1:7" x14ac:dyDescent="0.25">
      <c r="A1776" s="1">
        <v>1756</v>
      </c>
      <c r="B1776" s="1" t="s">
        <v>509</v>
      </c>
      <c r="C1776" s="2">
        <v>44799</v>
      </c>
      <c r="D1776" s="1" t="s">
        <v>542</v>
      </c>
      <c r="E1776" s="1">
        <v>2</v>
      </c>
      <c r="F1776" s="1">
        <f t="shared" si="54"/>
        <v>400</v>
      </c>
      <c r="G1776" s="1">
        <f t="shared" si="55"/>
        <v>800</v>
      </c>
    </row>
    <row r="1777" spans="1:7" x14ac:dyDescent="0.25">
      <c r="A1777" s="1">
        <v>1309</v>
      </c>
      <c r="B1777" s="1" t="s">
        <v>509</v>
      </c>
      <c r="C1777" s="2">
        <v>44672</v>
      </c>
      <c r="D1777" s="1" t="s">
        <v>16</v>
      </c>
      <c r="E1777" s="1">
        <v>1</v>
      </c>
      <c r="F1777" s="1">
        <f t="shared" si="54"/>
        <v>150</v>
      </c>
      <c r="G1777" s="1">
        <f t="shared" si="55"/>
        <v>150</v>
      </c>
    </row>
    <row r="1778" spans="1:7" x14ac:dyDescent="0.25">
      <c r="A1778" s="1">
        <v>2344</v>
      </c>
      <c r="B1778" s="1" t="s">
        <v>509</v>
      </c>
      <c r="C1778" s="2">
        <v>44915</v>
      </c>
      <c r="D1778" s="1" t="s">
        <v>8</v>
      </c>
      <c r="E1778" s="1">
        <v>1</v>
      </c>
      <c r="F1778" s="1">
        <f t="shared" si="54"/>
        <v>1500</v>
      </c>
      <c r="G1778" s="1">
        <f t="shared" si="55"/>
        <v>1500</v>
      </c>
    </row>
    <row r="1779" spans="1:7" x14ac:dyDescent="0.25">
      <c r="A1779" s="1">
        <v>3166</v>
      </c>
      <c r="B1779" s="1" t="s">
        <v>509</v>
      </c>
      <c r="C1779" s="2">
        <v>44700</v>
      </c>
      <c r="D1779" s="1" t="s">
        <v>14</v>
      </c>
      <c r="E1779" s="1">
        <v>2</v>
      </c>
      <c r="F1779" s="1">
        <f t="shared" si="54"/>
        <v>500</v>
      </c>
      <c r="G1779" s="1">
        <f t="shared" si="55"/>
        <v>1000</v>
      </c>
    </row>
    <row r="1780" spans="1:7" x14ac:dyDescent="0.25">
      <c r="A1780" s="1">
        <v>3465</v>
      </c>
      <c r="B1780" s="1" t="s">
        <v>430</v>
      </c>
      <c r="C1780" s="2">
        <v>44698</v>
      </c>
      <c r="D1780" s="1" t="s">
        <v>37</v>
      </c>
      <c r="E1780" s="1">
        <v>5</v>
      </c>
      <c r="F1780" s="1">
        <f t="shared" si="54"/>
        <v>600</v>
      </c>
      <c r="G1780" s="1">
        <f t="shared" si="55"/>
        <v>3000</v>
      </c>
    </row>
    <row r="1781" spans="1:7" x14ac:dyDescent="0.25">
      <c r="A1781" s="1">
        <v>3338</v>
      </c>
      <c r="B1781" s="1" t="s">
        <v>430</v>
      </c>
      <c r="C1781" s="2">
        <v>44833</v>
      </c>
      <c r="D1781" s="1" t="s">
        <v>37</v>
      </c>
      <c r="E1781" s="1">
        <v>1</v>
      </c>
      <c r="F1781" s="1">
        <f t="shared" si="54"/>
        <v>600</v>
      </c>
      <c r="G1781" s="1">
        <f t="shared" si="55"/>
        <v>600</v>
      </c>
    </row>
    <row r="1782" spans="1:7" x14ac:dyDescent="0.25">
      <c r="A1782" s="1">
        <v>2889</v>
      </c>
      <c r="B1782" s="1" t="s">
        <v>430</v>
      </c>
      <c r="C1782" s="2">
        <v>44878</v>
      </c>
      <c r="D1782" s="1" t="s">
        <v>542</v>
      </c>
      <c r="E1782" s="1">
        <v>2</v>
      </c>
      <c r="F1782" s="1">
        <f t="shared" si="54"/>
        <v>400</v>
      </c>
      <c r="G1782" s="1">
        <f t="shared" si="55"/>
        <v>800</v>
      </c>
    </row>
    <row r="1783" spans="1:7" x14ac:dyDescent="0.25">
      <c r="A1783" s="1">
        <v>2168</v>
      </c>
      <c r="B1783" s="1" t="s">
        <v>430</v>
      </c>
      <c r="C1783" s="2">
        <v>44634</v>
      </c>
      <c r="D1783" s="1" t="s">
        <v>8</v>
      </c>
      <c r="E1783" s="1">
        <v>1</v>
      </c>
      <c r="F1783" s="1">
        <f t="shared" si="54"/>
        <v>1500</v>
      </c>
      <c r="G1783" s="1">
        <f t="shared" si="55"/>
        <v>1500</v>
      </c>
    </row>
    <row r="1784" spans="1:7" x14ac:dyDescent="0.25">
      <c r="A1784" s="1">
        <v>2182</v>
      </c>
      <c r="B1784" s="1" t="s">
        <v>430</v>
      </c>
      <c r="C1784" s="2">
        <v>44662</v>
      </c>
      <c r="D1784" s="1" t="s">
        <v>37</v>
      </c>
      <c r="E1784" s="1">
        <v>2</v>
      </c>
      <c r="F1784" s="1">
        <f t="shared" si="54"/>
        <v>600</v>
      </c>
      <c r="G1784" s="1">
        <f t="shared" si="55"/>
        <v>1200</v>
      </c>
    </row>
    <row r="1785" spans="1:7" x14ac:dyDescent="0.25">
      <c r="A1785" s="1">
        <v>1651</v>
      </c>
      <c r="B1785" s="1" t="s">
        <v>430</v>
      </c>
      <c r="C1785" s="2">
        <v>44572</v>
      </c>
      <c r="D1785" s="1" t="s">
        <v>16</v>
      </c>
      <c r="E1785" s="1">
        <v>3</v>
      </c>
      <c r="F1785" s="1">
        <f t="shared" si="54"/>
        <v>150</v>
      </c>
      <c r="G1785" s="1">
        <f t="shared" si="55"/>
        <v>450</v>
      </c>
    </row>
    <row r="1786" spans="1:7" x14ac:dyDescent="0.25">
      <c r="A1786" s="1">
        <v>1582</v>
      </c>
      <c r="B1786" s="1" t="s">
        <v>277</v>
      </c>
      <c r="C1786" s="2">
        <v>44597</v>
      </c>
      <c r="D1786" s="1" t="s">
        <v>37</v>
      </c>
      <c r="E1786" s="1">
        <v>1</v>
      </c>
      <c r="F1786" s="1">
        <f t="shared" si="54"/>
        <v>600</v>
      </c>
      <c r="G1786" s="1">
        <f t="shared" si="55"/>
        <v>600</v>
      </c>
    </row>
    <row r="1787" spans="1:7" x14ac:dyDescent="0.25">
      <c r="A1787" s="1">
        <v>3354</v>
      </c>
      <c r="B1787" s="1" t="s">
        <v>277</v>
      </c>
      <c r="C1787" s="2">
        <v>44646</v>
      </c>
      <c r="D1787" s="1" t="s">
        <v>16</v>
      </c>
      <c r="E1787" s="1">
        <v>3</v>
      </c>
      <c r="F1787" s="1">
        <f t="shared" si="54"/>
        <v>150</v>
      </c>
      <c r="G1787" s="1">
        <f t="shared" si="55"/>
        <v>450</v>
      </c>
    </row>
    <row r="1788" spans="1:7" x14ac:dyDescent="0.25">
      <c r="A1788" s="1">
        <v>2777</v>
      </c>
      <c r="B1788" s="1" t="s">
        <v>277</v>
      </c>
      <c r="C1788" s="2">
        <v>44640</v>
      </c>
      <c r="D1788" s="1" t="s">
        <v>14</v>
      </c>
      <c r="E1788" s="1">
        <v>5</v>
      </c>
      <c r="F1788" s="1">
        <f t="shared" si="54"/>
        <v>500</v>
      </c>
      <c r="G1788" s="1">
        <f t="shared" si="55"/>
        <v>2500</v>
      </c>
    </row>
    <row r="1789" spans="1:7" x14ac:dyDescent="0.25">
      <c r="A1789" s="1">
        <v>1683</v>
      </c>
      <c r="B1789" s="1" t="s">
        <v>277</v>
      </c>
      <c r="C1789" s="2">
        <v>44784</v>
      </c>
      <c r="D1789" s="1" t="s">
        <v>16</v>
      </c>
      <c r="E1789" s="1">
        <v>1</v>
      </c>
      <c r="F1789" s="1">
        <f t="shared" si="54"/>
        <v>150</v>
      </c>
      <c r="G1789" s="1">
        <f t="shared" si="55"/>
        <v>150</v>
      </c>
    </row>
    <row r="1790" spans="1:7" x14ac:dyDescent="0.25">
      <c r="A1790" s="1">
        <v>2105</v>
      </c>
      <c r="B1790" s="1" t="s">
        <v>277</v>
      </c>
      <c r="C1790" s="2">
        <v>44747</v>
      </c>
      <c r="D1790" s="1" t="s">
        <v>11</v>
      </c>
      <c r="E1790" s="1">
        <v>3</v>
      </c>
      <c r="F1790" s="1">
        <f t="shared" si="54"/>
        <v>1000</v>
      </c>
      <c r="G1790" s="1">
        <f t="shared" si="55"/>
        <v>3000</v>
      </c>
    </row>
    <row r="1791" spans="1:7" x14ac:dyDescent="0.25">
      <c r="A1791" s="1">
        <v>1416</v>
      </c>
      <c r="B1791" s="1" t="s">
        <v>277</v>
      </c>
      <c r="C1791" s="2">
        <v>44732</v>
      </c>
      <c r="D1791" s="1" t="s">
        <v>16</v>
      </c>
      <c r="E1791" s="1">
        <v>3</v>
      </c>
      <c r="F1791" s="1">
        <f t="shared" si="54"/>
        <v>150</v>
      </c>
      <c r="G1791" s="1">
        <f t="shared" si="55"/>
        <v>450</v>
      </c>
    </row>
    <row r="1792" spans="1:7" x14ac:dyDescent="0.25">
      <c r="A1792" s="1">
        <v>1252</v>
      </c>
      <c r="B1792" s="1" t="s">
        <v>522</v>
      </c>
      <c r="C1792" s="2">
        <v>44758</v>
      </c>
      <c r="D1792" s="1" t="s">
        <v>37</v>
      </c>
      <c r="E1792" s="1">
        <v>2</v>
      </c>
      <c r="F1792" s="1">
        <f t="shared" si="54"/>
        <v>600</v>
      </c>
      <c r="G1792" s="1">
        <f t="shared" si="55"/>
        <v>1200</v>
      </c>
    </row>
    <row r="1793" spans="1:7" x14ac:dyDescent="0.25">
      <c r="A1793" s="1">
        <v>2441</v>
      </c>
      <c r="B1793" s="1" t="s">
        <v>522</v>
      </c>
      <c r="C1793" s="2">
        <v>44750</v>
      </c>
      <c r="D1793" s="1" t="s">
        <v>8</v>
      </c>
      <c r="E1793" s="1">
        <v>4</v>
      </c>
      <c r="F1793" s="1">
        <f t="shared" si="54"/>
        <v>1500</v>
      </c>
      <c r="G1793" s="1">
        <f t="shared" si="55"/>
        <v>6000</v>
      </c>
    </row>
    <row r="1794" spans="1:7" x14ac:dyDescent="0.25">
      <c r="A1794" s="1">
        <v>3217</v>
      </c>
      <c r="B1794" s="1" t="s">
        <v>522</v>
      </c>
      <c r="C1794" s="2">
        <v>44576</v>
      </c>
      <c r="D1794" s="1" t="s">
        <v>8</v>
      </c>
      <c r="E1794" s="1">
        <v>1</v>
      </c>
      <c r="F1794" s="1">
        <f t="shared" ref="F1794:F1857" si="56">IF(D1794="Computer", 1500, IF(D1794="Mobile", 600,  IF(D1794= "Camera", 500, IF(D1794 = "Headphones", 150, IF(D1794 = "Laptop", 1000, 400)))))</f>
        <v>1500</v>
      </c>
      <c r="G1794" s="1">
        <f t="shared" ref="G1794:G1857" si="57">F1794*E1794</f>
        <v>1500</v>
      </c>
    </row>
    <row r="1795" spans="1:7" x14ac:dyDescent="0.25">
      <c r="A1795" s="1">
        <v>2097</v>
      </c>
      <c r="B1795" s="1" t="s">
        <v>522</v>
      </c>
      <c r="C1795" s="2">
        <v>44585</v>
      </c>
      <c r="D1795" s="1" t="s">
        <v>542</v>
      </c>
      <c r="E1795" s="1">
        <v>4</v>
      </c>
      <c r="F1795" s="1">
        <f t="shared" si="56"/>
        <v>400</v>
      </c>
      <c r="G1795" s="1">
        <f t="shared" si="57"/>
        <v>1600</v>
      </c>
    </row>
    <row r="1796" spans="1:7" x14ac:dyDescent="0.25">
      <c r="A1796" s="1">
        <v>1037</v>
      </c>
      <c r="B1796" s="1" t="s">
        <v>27</v>
      </c>
      <c r="C1796" s="2">
        <v>44678</v>
      </c>
      <c r="D1796" s="1" t="s">
        <v>37</v>
      </c>
      <c r="E1796" s="1">
        <v>3</v>
      </c>
      <c r="F1796" s="1">
        <f t="shared" si="56"/>
        <v>600</v>
      </c>
      <c r="G1796" s="1">
        <f t="shared" si="57"/>
        <v>1800</v>
      </c>
    </row>
    <row r="1797" spans="1:7" x14ac:dyDescent="0.25">
      <c r="A1797" s="1">
        <v>3078</v>
      </c>
      <c r="B1797" s="1" t="s">
        <v>27</v>
      </c>
      <c r="C1797" s="2">
        <v>44777</v>
      </c>
      <c r="D1797" s="1" t="s">
        <v>11</v>
      </c>
      <c r="E1797" s="1">
        <v>5</v>
      </c>
      <c r="F1797" s="1">
        <f t="shared" si="56"/>
        <v>1000</v>
      </c>
      <c r="G1797" s="1">
        <f t="shared" si="57"/>
        <v>5000</v>
      </c>
    </row>
    <row r="1798" spans="1:7" x14ac:dyDescent="0.25">
      <c r="A1798" s="1">
        <v>2298</v>
      </c>
      <c r="B1798" s="1" t="s">
        <v>27</v>
      </c>
      <c r="C1798" s="2">
        <v>44896</v>
      </c>
      <c r="D1798" s="1" t="s">
        <v>11</v>
      </c>
      <c r="E1798" s="1">
        <v>4</v>
      </c>
      <c r="F1798" s="1">
        <f t="shared" si="56"/>
        <v>1000</v>
      </c>
      <c r="G1798" s="1">
        <f t="shared" si="57"/>
        <v>4000</v>
      </c>
    </row>
    <row r="1799" spans="1:7" x14ac:dyDescent="0.25">
      <c r="A1799" s="1">
        <v>2523</v>
      </c>
      <c r="B1799" s="1" t="s">
        <v>510</v>
      </c>
      <c r="C1799" s="2">
        <v>44700</v>
      </c>
      <c r="D1799" s="1" t="s">
        <v>8</v>
      </c>
      <c r="E1799" s="1">
        <v>4</v>
      </c>
      <c r="F1799" s="1">
        <f t="shared" si="56"/>
        <v>1500</v>
      </c>
      <c r="G1799" s="1">
        <f t="shared" si="57"/>
        <v>6000</v>
      </c>
    </row>
    <row r="1800" spans="1:7" x14ac:dyDescent="0.25">
      <c r="A1800" s="1">
        <v>3048</v>
      </c>
      <c r="B1800" s="1" t="s">
        <v>510</v>
      </c>
      <c r="C1800" s="2">
        <v>44672</v>
      </c>
      <c r="D1800" s="1" t="s">
        <v>542</v>
      </c>
      <c r="E1800" s="1">
        <v>2</v>
      </c>
      <c r="F1800" s="1">
        <f t="shared" si="56"/>
        <v>400</v>
      </c>
      <c r="G1800" s="1">
        <f t="shared" si="57"/>
        <v>800</v>
      </c>
    </row>
    <row r="1801" spans="1:7" x14ac:dyDescent="0.25">
      <c r="A1801" s="1">
        <v>3049</v>
      </c>
      <c r="B1801" s="1" t="s">
        <v>510</v>
      </c>
      <c r="C1801" s="2">
        <v>44773</v>
      </c>
      <c r="D1801" s="1" t="s">
        <v>37</v>
      </c>
      <c r="E1801" s="1">
        <v>4</v>
      </c>
      <c r="F1801" s="1">
        <f t="shared" si="56"/>
        <v>600</v>
      </c>
      <c r="G1801" s="1">
        <f t="shared" si="57"/>
        <v>2400</v>
      </c>
    </row>
    <row r="1802" spans="1:7" x14ac:dyDescent="0.25">
      <c r="A1802" s="1">
        <v>2365</v>
      </c>
      <c r="B1802" s="1" t="s">
        <v>295</v>
      </c>
      <c r="C1802" s="2">
        <v>44766</v>
      </c>
      <c r="D1802" s="1" t="s">
        <v>8</v>
      </c>
      <c r="E1802" s="1">
        <v>5</v>
      </c>
      <c r="F1802" s="1">
        <f t="shared" si="56"/>
        <v>1500</v>
      </c>
      <c r="G1802" s="1">
        <f t="shared" si="57"/>
        <v>7500</v>
      </c>
    </row>
    <row r="1803" spans="1:7" x14ac:dyDescent="0.25">
      <c r="A1803" s="1">
        <v>2868</v>
      </c>
      <c r="B1803" s="1" t="s">
        <v>295</v>
      </c>
      <c r="C1803" s="2">
        <v>44666</v>
      </c>
      <c r="D1803" s="1" t="s">
        <v>11</v>
      </c>
      <c r="E1803" s="1">
        <v>1</v>
      </c>
      <c r="F1803" s="1">
        <f t="shared" si="56"/>
        <v>1000</v>
      </c>
      <c r="G1803" s="1">
        <f t="shared" si="57"/>
        <v>1000</v>
      </c>
    </row>
    <row r="1804" spans="1:7" x14ac:dyDescent="0.25">
      <c r="A1804" s="1">
        <v>3447</v>
      </c>
      <c r="B1804" s="1" t="s">
        <v>520</v>
      </c>
      <c r="C1804" s="2">
        <v>44850</v>
      </c>
      <c r="D1804" s="1" t="s">
        <v>14</v>
      </c>
      <c r="E1804" s="1">
        <v>4</v>
      </c>
      <c r="F1804" s="1">
        <f t="shared" si="56"/>
        <v>500</v>
      </c>
      <c r="G1804" s="1">
        <f t="shared" si="57"/>
        <v>2000</v>
      </c>
    </row>
    <row r="1805" spans="1:7" x14ac:dyDescent="0.25">
      <c r="A1805" s="1">
        <v>2491</v>
      </c>
      <c r="B1805" s="1" t="s">
        <v>520</v>
      </c>
      <c r="C1805" s="2">
        <v>44642</v>
      </c>
      <c r="D1805" s="1" t="s">
        <v>16</v>
      </c>
      <c r="E1805" s="1">
        <v>2</v>
      </c>
      <c r="F1805" s="1">
        <f t="shared" si="56"/>
        <v>150</v>
      </c>
      <c r="G1805" s="1">
        <f t="shared" si="57"/>
        <v>300</v>
      </c>
    </row>
    <row r="1806" spans="1:7" x14ac:dyDescent="0.25">
      <c r="A1806" s="1">
        <v>2542</v>
      </c>
      <c r="B1806" s="1" t="s">
        <v>253</v>
      </c>
      <c r="C1806" s="2">
        <v>44910</v>
      </c>
      <c r="D1806" s="1" t="s">
        <v>542</v>
      </c>
      <c r="E1806" s="1">
        <v>3</v>
      </c>
      <c r="F1806" s="1">
        <f t="shared" si="56"/>
        <v>400</v>
      </c>
      <c r="G1806" s="1">
        <f t="shared" si="57"/>
        <v>1200</v>
      </c>
    </row>
    <row r="1807" spans="1:7" x14ac:dyDescent="0.25">
      <c r="A1807" s="1">
        <v>2775</v>
      </c>
      <c r="B1807" s="1" t="s">
        <v>253</v>
      </c>
      <c r="C1807" s="2">
        <v>44709</v>
      </c>
      <c r="D1807" s="1" t="s">
        <v>8</v>
      </c>
      <c r="E1807" s="1">
        <v>2</v>
      </c>
      <c r="F1807" s="1">
        <f t="shared" si="56"/>
        <v>1500</v>
      </c>
      <c r="G1807" s="1">
        <f t="shared" si="57"/>
        <v>3000</v>
      </c>
    </row>
    <row r="1808" spans="1:7" x14ac:dyDescent="0.25">
      <c r="A1808" s="1">
        <v>2047</v>
      </c>
      <c r="B1808" s="1" t="s">
        <v>253</v>
      </c>
      <c r="C1808" s="2">
        <v>44913</v>
      </c>
      <c r="D1808" s="1" t="s">
        <v>8</v>
      </c>
      <c r="E1808" s="1">
        <v>1</v>
      </c>
      <c r="F1808" s="1">
        <f t="shared" si="56"/>
        <v>1500</v>
      </c>
      <c r="G1808" s="1">
        <f t="shared" si="57"/>
        <v>1500</v>
      </c>
    </row>
    <row r="1809" spans="1:7" x14ac:dyDescent="0.25">
      <c r="A1809" s="1">
        <v>2974</v>
      </c>
      <c r="B1809" s="1" t="s">
        <v>253</v>
      </c>
      <c r="C1809" s="2">
        <v>44602</v>
      </c>
      <c r="D1809" s="1" t="s">
        <v>542</v>
      </c>
      <c r="E1809" s="1">
        <v>5</v>
      </c>
      <c r="F1809" s="1">
        <f t="shared" si="56"/>
        <v>400</v>
      </c>
      <c r="G1809" s="1">
        <f t="shared" si="57"/>
        <v>2000</v>
      </c>
    </row>
    <row r="1810" spans="1:7" x14ac:dyDescent="0.25">
      <c r="A1810" s="1">
        <v>2310</v>
      </c>
      <c r="B1810" s="1" t="s">
        <v>253</v>
      </c>
      <c r="C1810" s="2">
        <v>44565</v>
      </c>
      <c r="D1810" s="1" t="s">
        <v>11</v>
      </c>
      <c r="E1810" s="1">
        <v>1</v>
      </c>
      <c r="F1810" s="1">
        <f t="shared" si="56"/>
        <v>1000</v>
      </c>
      <c r="G1810" s="1">
        <f t="shared" si="57"/>
        <v>1000</v>
      </c>
    </row>
    <row r="1811" spans="1:7" x14ac:dyDescent="0.25">
      <c r="A1811" s="1">
        <v>1510</v>
      </c>
      <c r="B1811" s="1" t="s">
        <v>253</v>
      </c>
      <c r="C1811" s="2">
        <v>44565</v>
      </c>
      <c r="D1811" s="1" t="s">
        <v>11</v>
      </c>
      <c r="E1811" s="1">
        <v>1</v>
      </c>
      <c r="F1811" s="1">
        <f t="shared" si="56"/>
        <v>1000</v>
      </c>
      <c r="G1811" s="1">
        <f t="shared" si="57"/>
        <v>1000</v>
      </c>
    </row>
    <row r="1812" spans="1:7" x14ac:dyDescent="0.25">
      <c r="A1812" s="1">
        <v>2803</v>
      </c>
      <c r="B1812" s="1" t="s">
        <v>464</v>
      </c>
      <c r="C1812" s="2">
        <v>44656</v>
      </c>
      <c r="D1812" s="1" t="s">
        <v>8</v>
      </c>
      <c r="E1812" s="1">
        <v>1</v>
      </c>
      <c r="F1812" s="1">
        <f t="shared" si="56"/>
        <v>1500</v>
      </c>
      <c r="G1812" s="1">
        <f t="shared" si="57"/>
        <v>1500</v>
      </c>
    </row>
    <row r="1813" spans="1:7" x14ac:dyDescent="0.25">
      <c r="A1813" s="1">
        <v>1317</v>
      </c>
      <c r="B1813" s="1" t="s">
        <v>464</v>
      </c>
      <c r="C1813" s="2">
        <v>44824</v>
      </c>
      <c r="D1813" s="1" t="s">
        <v>542</v>
      </c>
      <c r="E1813" s="1">
        <v>1</v>
      </c>
      <c r="F1813" s="1">
        <f t="shared" si="56"/>
        <v>400</v>
      </c>
      <c r="G1813" s="1">
        <f t="shared" si="57"/>
        <v>400</v>
      </c>
    </row>
    <row r="1814" spans="1:7" x14ac:dyDescent="0.25">
      <c r="A1814" s="1">
        <v>2302</v>
      </c>
      <c r="B1814" s="1" t="s">
        <v>464</v>
      </c>
      <c r="C1814" s="2">
        <v>44876</v>
      </c>
      <c r="D1814" s="1" t="s">
        <v>542</v>
      </c>
      <c r="E1814" s="1">
        <v>4</v>
      </c>
      <c r="F1814" s="1">
        <f t="shared" si="56"/>
        <v>400</v>
      </c>
      <c r="G1814" s="1">
        <f t="shared" si="57"/>
        <v>1600</v>
      </c>
    </row>
    <row r="1815" spans="1:7" x14ac:dyDescent="0.25">
      <c r="A1815" s="1">
        <v>1795</v>
      </c>
      <c r="B1815" s="1" t="s">
        <v>464</v>
      </c>
      <c r="C1815" s="2">
        <v>44757</v>
      </c>
      <c r="D1815" s="1" t="s">
        <v>14</v>
      </c>
      <c r="E1815" s="1">
        <v>5</v>
      </c>
      <c r="F1815" s="1">
        <f t="shared" si="56"/>
        <v>500</v>
      </c>
      <c r="G1815" s="1">
        <f t="shared" si="57"/>
        <v>2500</v>
      </c>
    </row>
    <row r="1816" spans="1:7" x14ac:dyDescent="0.25">
      <c r="A1816" s="1">
        <v>1455</v>
      </c>
      <c r="B1816" s="1" t="s">
        <v>433</v>
      </c>
      <c r="C1816" s="2">
        <v>44853</v>
      </c>
      <c r="D1816" s="1" t="s">
        <v>11</v>
      </c>
      <c r="E1816" s="1">
        <v>4</v>
      </c>
      <c r="F1816" s="1">
        <f t="shared" si="56"/>
        <v>1000</v>
      </c>
      <c r="G1816" s="1">
        <f t="shared" si="57"/>
        <v>4000</v>
      </c>
    </row>
    <row r="1817" spans="1:7" x14ac:dyDescent="0.25">
      <c r="A1817" s="1">
        <v>1757</v>
      </c>
      <c r="B1817" s="1" t="s">
        <v>433</v>
      </c>
      <c r="C1817" s="2">
        <v>44793</v>
      </c>
      <c r="D1817" s="1" t="s">
        <v>16</v>
      </c>
      <c r="E1817" s="1">
        <v>1</v>
      </c>
      <c r="F1817" s="1">
        <f t="shared" si="56"/>
        <v>150</v>
      </c>
      <c r="G1817" s="1">
        <f t="shared" si="57"/>
        <v>150</v>
      </c>
    </row>
    <row r="1818" spans="1:7" x14ac:dyDescent="0.25">
      <c r="A1818" s="1">
        <v>3272</v>
      </c>
      <c r="B1818" s="1" t="s">
        <v>433</v>
      </c>
      <c r="C1818" s="2">
        <v>44583</v>
      </c>
      <c r="D1818" s="1" t="s">
        <v>37</v>
      </c>
      <c r="E1818" s="1">
        <v>2</v>
      </c>
      <c r="F1818" s="1">
        <f t="shared" si="56"/>
        <v>600</v>
      </c>
      <c r="G1818" s="1">
        <f t="shared" si="57"/>
        <v>1200</v>
      </c>
    </row>
    <row r="1819" spans="1:7" x14ac:dyDescent="0.25">
      <c r="A1819" s="1">
        <v>2067</v>
      </c>
      <c r="B1819" s="1" t="s">
        <v>433</v>
      </c>
      <c r="C1819" s="2">
        <v>44890</v>
      </c>
      <c r="D1819" s="1" t="s">
        <v>16</v>
      </c>
      <c r="E1819" s="1">
        <v>1</v>
      </c>
      <c r="F1819" s="1">
        <f t="shared" si="56"/>
        <v>150</v>
      </c>
      <c r="G1819" s="1">
        <f t="shared" si="57"/>
        <v>150</v>
      </c>
    </row>
    <row r="1820" spans="1:7" x14ac:dyDescent="0.25">
      <c r="A1820" s="1">
        <v>1787</v>
      </c>
      <c r="B1820" s="1" t="s">
        <v>433</v>
      </c>
      <c r="C1820" s="2">
        <v>44580</v>
      </c>
      <c r="D1820" s="1" t="s">
        <v>16</v>
      </c>
      <c r="E1820" s="1">
        <v>5</v>
      </c>
      <c r="F1820" s="1">
        <f t="shared" si="56"/>
        <v>150</v>
      </c>
      <c r="G1820" s="1">
        <f t="shared" si="57"/>
        <v>750</v>
      </c>
    </row>
    <row r="1821" spans="1:7" x14ac:dyDescent="0.25">
      <c r="A1821" s="1">
        <v>2658</v>
      </c>
      <c r="B1821" s="1" t="s">
        <v>433</v>
      </c>
      <c r="C1821" s="2">
        <v>44676</v>
      </c>
      <c r="D1821" s="1" t="s">
        <v>16</v>
      </c>
      <c r="E1821" s="1">
        <v>3</v>
      </c>
      <c r="F1821" s="1">
        <f t="shared" si="56"/>
        <v>150</v>
      </c>
      <c r="G1821" s="1">
        <f t="shared" si="57"/>
        <v>450</v>
      </c>
    </row>
    <row r="1822" spans="1:7" x14ac:dyDescent="0.25">
      <c r="A1822" s="1">
        <v>2553</v>
      </c>
      <c r="B1822" s="1" t="s">
        <v>389</v>
      </c>
      <c r="C1822" s="2">
        <v>44799</v>
      </c>
      <c r="D1822" s="1" t="s">
        <v>14</v>
      </c>
      <c r="E1822" s="1">
        <v>3</v>
      </c>
      <c r="F1822" s="1">
        <f t="shared" si="56"/>
        <v>500</v>
      </c>
      <c r="G1822" s="1">
        <f t="shared" si="57"/>
        <v>1500</v>
      </c>
    </row>
    <row r="1823" spans="1:7" x14ac:dyDescent="0.25">
      <c r="A1823" s="1">
        <v>2932</v>
      </c>
      <c r="B1823" s="1" t="s">
        <v>389</v>
      </c>
      <c r="C1823" s="2">
        <v>44901</v>
      </c>
      <c r="D1823" s="1" t="s">
        <v>14</v>
      </c>
      <c r="E1823" s="1">
        <v>2</v>
      </c>
      <c r="F1823" s="1">
        <f t="shared" si="56"/>
        <v>500</v>
      </c>
      <c r="G1823" s="1">
        <f t="shared" si="57"/>
        <v>1000</v>
      </c>
    </row>
    <row r="1824" spans="1:7" x14ac:dyDescent="0.25">
      <c r="A1824" s="1">
        <v>2909</v>
      </c>
      <c r="B1824" s="1" t="s">
        <v>389</v>
      </c>
      <c r="C1824" s="2">
        <v>44757</v>
      </c>
      <c r="D1824" s="1" t="s">
        <v>11</v>
      </c>
      <c r="E1824" s="1">
        <v>4</v>
      </c>
      <c r="F1824" s="1">
        <f t="shared" si="56"/>
        <v>1000</v>
      </c>
      <c r="G1824" s="1">
        <f t="shared" si="57"/>
        <v>4000</v>
      </c>
    </row>
    <row r="1825" spans="1:7" x14ac:dyDescent="0.25">
      <c r="A1825" s="1">
        <v>2152</v>
      </c>
      <c r="B1825" s="1" t="s">
        <v>389</v>
      </c>
      <c r="C1825" s="2">
        <v>44703</v>
      </c>
      <c r="D1825" s="1" t="s">
        <v>11</v>
      </c>
      <c r="E1825" s="1">
        <v>4</v>
      </c>
      <c r="F1825" s="1">
        <f t="shared" si="56"/>
        <v>1000</v>
      </c>
      <c r="G1825" s="1">
        <f t="shared" si="57"/>
        <v>4000</v>
      </c>
    </row>
    <row r="1826" spans="1:7" x14ac:dyDescent="0.25">
      <c r="A1826" s="1">
        <v>2512</v>
      </c>
      <c r="B1826" s="1" t="s">
        <v>389</v>
      </c>
      <c r="C1826" s="2">
        <v>44570</v>
      </c>
      <c r="D1826" s="1" t="s">
        <v>8</v>
      </c>
      <c r="E1826" s="1">
        <v>4</v>
      </c>
      <c r="F1826" s="1">
        <f t="shared" si="56"/>
        <v>1500</v>
      </c>
      <c r="G1826" s="1">
        <f t="shared" si="57"/>
        <v>6000</v>
      </c>
    </row>
    <row r="1827" spans="1:7" x14ac:dyDescent="0.25">
      <c r="A1827" s="1">
        <v>3327</v>
      </c>
      <c r="B1827" s="1" t="s">
        <v>389</v>
      </c>
      <c r="C1827" s="2">
        <v>44897</v>
      </c>
      <c r="D1827" s="1" t="s">
        <v>542</v>
      </c>
      <c r="E1827" s="1">
        <v>3</v>
      </c>
      <c r="F1827" s="1">
        <f t="shared" si="56"/>
        <v>400</v>
      </c>
      <c r="G1827" s="1">
        <f t="shared" si="57"/>
        <v>1200</v>
      </c>
    </row>
    <row r="1828" spans="1:7" x14ac:dyDescent="0.25">
      <c r="A1828" s="1">
        <v>3018</v>
      </c>
      <c r="B1828" s="1" t="s">
        <v>389</v>
      </c>
      <c r="C1828" s="2">
        <v>44870</v>
      </c>
      <c r="D1828" s="1" t="s">
        <v>542</v>
      </c>
      <c r="E1828" s="1">
        <v>2</v>
      </c>
      <c r="F1828" s="1">
        <f t="shared" si="56"/>
        <v>400</v>
      </c>
      <c r="G1828" s="1">
        <f t="shared" si="57"/>
        <v>800</v>
      </c>
    </row>
    <row r="1829" spans="1:7" x14ac:dyDescent="0.25">
      <c r="A1829" s="1">
        <v>1245</v>
      </c>
      <c r="B1829" s="1" t="s">
        <v>539</v>
      </c>
      <c r="C1829" s="2">
        <v>44889</v>
      </c>
      <c r="D1829" s="1" t="s">
        <v>14</v>
      </c>
      <c r="E1829" s="1">
        <v>4</v>
      </c>
      <c r="F1829" s="1">
        <f t="shared" si="56"/>
        <v>500</v>
      </c>
      <c r="G1829" s="1">
        <f t="shared" si="57"/>
        <v>2000</v>
      </c>
    </row>
    <row r="1830" spans="1:7" x14ac:dyDescent="0.25">
      <c r="A1830" s="1">
        <v>1422</v>
      </c>
      <c r="B1830" s="1" t="s">
        <v>413</v>
      </c>
      <c r="C1830" s="2">
        <v>44571</v>
      </c>
      <c r="D1830" s="1" t="s">
        <v>14</v>
      </c>
      <c r="E1830" s="1">
        <v>5</v>
      </c>
      <c r="F1830" s="1">
        <f t="shared" si="56"/>
        <v>500</v>
      </c>
      <c r="G1830" s="1">
        <f t="shared" si="57"/>
        <v>2500</v>
      </c>
    </row>
    <row r="1831" spans="1:7" x14ac:dyDescent="0.25">
      <c r="A1831" s="1">
        <v>2203</v>
      </c>
      <c r="B1831" s="1" t="s">
        <v>413</v>
      </c>
      <c r="C1831" s="2">
        <v>44676</v>
      </c>
      <c r="D1831" s="1" t="s">
        <v>14</v>
      </c>
      <c r="E1831" s="1">
        <v>2</v>
      </c>
      <c r="F1831" s="1">
        <f t="shared" si="56"/>
        <v>500</v>
      </c>
      <c r="G1831" s="1">
        <f t="shared" si="57"/>
        <v>1000</v>
      </c>
    </row>
    <row r="1832" spans="1:7" x14ac:dyDescent="0.25">
      <c r="A1832" s="1">
        <v>1855</v>
      </c>
      <c r="B1832" s="1" t="s">
        <v>413</v>
      </c>
      <c r="C1832" s="2">
        <v>44775</v>
      </c>
      <c r="D1832" s="1" t="s">
        <v>11</v>
      </c>
      <c r="E1832" s="1">
        <v>3</v>
      </c>
      <c r="F1832" s="1">
        <f t="shared" si="56"/>
        <v>1000</v>
      </c>
      <c r="G1832" s="1">
        <f t="shared" si="57"/>
        <v>3000</v>
      </c>
    </row>
    <row r="1833" spans="1:7" x14ac:dyDescent="0.25">
      <c r="A1833" s="1">
        <v>1203</v>
      </c>
      <c r="B1833" s="1" t="s">
        <v>413</v>
      </c>
      <c r="C1833" s="2">
        <v>44595</v>
      </c>
      <c r="D1833" s="1" t="s">
        <v>16</v>
      </c>
      <c r="E1833" s="1">
        <v>4</v>
      </c>
      <c r="F1833" s="1">
        <f t="shared" si="56"/>
        <v>150</v>
      </c>
      <c r="G1833" s="1">
        <f t="shared" si="57"/>
        <v>600</v>
      </c>
    </row>
    <row r="1834" spans="1:7" x14ac:dyDescent="0.25">
      <c r="A1834" s="1">
        <v>2219</v>
      </c>
      <c r="B1834" s="1" t="s">
        <v>413</v>
      </c>
      <c r="C1834" s="2">
        <v>44608</v>
      </c>
      <c r="D1834" s="1" t="s">
        <v>11</v>
      </c>
      <c r="E1834" s="1">
        <v>5</v>
      </c>
      <c r="F1834" s="1">
        <f t="shared" si="56"/>
        <v>1000</v>
      </c>
      <c r="G1834" s="1">
        <f t="shared" si="57"/>
        <v>5000</v>
      </c>
    </row>
    <row r="1835" spans="1:7" x14ac:dyDescent="0.25">
      <c r="A1835" s="1">
        <v>3381</v>
      </c>
      <c r="B1835" s="1" t="s">
        <v>413</v>
      </c>
      <c r="C1835" s="2">
        <v>44638</v>
      </c>
      <c r="D1835" s="1" t="s">
        <v>37</v>
      </c>
      <c r="E1835" s="1">
        <v>2</v>
      </c>
      <c r="F1835" s="1">
        <f t="shared" si="56"/>
        <v>600</v>
      </c>
      <c r="G1835" s="1">
        <f t="shared" si="57"/>
        <v>1200</v>
      </c>
    </row>
    <row r="1836" spans="1:7" x14ac:dyDescent="0.25">
      <c r="A1836" s="1">
        <v>2537</v>
      </c>
      <c r="B1836" s="1" t="s">
        <v>413</v>
      </c>
      <c r="C1836" s="2">
        <v>44618</v>
      </c>
      <c r="D1836" s="1" t="s">
        <v>16</v>
      </c>
      <c r="E1836" s="1">
        <v>4</v>
      </c>
      <c r="F1836" s="1">
        <f t="shared" si="56"/>
        <v>150</v>
      </c>
      <c r="G1836" s="1">
        <f t="shared" si="57"/>
        <v>600</v>
      </c>
    </row>
    <row r="1837" spans="1:7" x14ac:dyDescent="0.25">
      <c r="A1837" s="1">
        <v>2373</v>
      </c>
      <c r="B1837" s="1" t="s">
        <v>383</v>
      </c>
      <c r="C1837" s="2">
        <v>44845</v>
      </c>
      <c r="D1837" s="1" t="s">
        <v>16</v>
      </c>
      <c r="E1837" s="1">
        <v>3</v>
      </c>
      <c r="F1837" s="1">
        <f t="shared" si="56"/>
        <v>150</v>
      </c>
      <c r="G1837" s="1">
        <f t="shared" si="57"/>
        <v>450</v>
      </c>
    </row>
    <row r="1838" spans="1:7" x14ac:dyDescent="0.25">
      <c r="A1838" s="1">
        <v>2496</v>
      </c>
      <c r="B1838" s="1" t="s">
        <v>383</v>
      </c>
      <c r="C1838" s="2">
        <v>44708</v>
      </c>
      <c r="D1838" s="1" t="s">
        <v>16</v>
      </c>
      <c r="E1838" s="1">
        <v>1</v>
      </c>
      <c r="F1838" s="1">
        <f t="shared" si="56"/>
        <v>150</v>
      </c>
      <c r="G1838" s="1">
        <f t="shared" si="57"/>
        <v>150</v>
      </c>
    </row>
    <row r="1839" spans="1:7" x14ac:dyDescent="0.25">
      <c r="A1839" s="1">
        <v>3473</v>
      </c>
      <c r="B1839" s="1" t="s">
        <v>383</v>
      </c>
      <c r="C1839" s="2">
        <v>44870</v>
      </c>
      <c r="D1839" s="1" t="s">
        <v>542</v>
      </c>
      <c r="E1839" s="1">
        <v>2</v>
      </c>
      <c r="F1839" s="1">
        <f t="shared" si="56"/>
        <v>400</v>
      </c>
      <c r="G1839" s="1">
        <f t="shared" si="57"/>
        <v>800</v>
      </c>
    </row>
    <row r="1840" spans="1:7" x14ac:dyDescent="0.25">
      <c r="A1840" s="1">
        <v>1043</v>
      </c>
      <c r="B1840" s="1" t="s">
        <v>383</v>
      </c>
      <c r="C1840" s="2">
        <v>44776</v>
      </c>
      <c r="D1840" s="1" t="s">
        <v>11</v>
      </c>
      <c r="E1840" s="1">
        <v>1</v>
      </c>
      <c r="F1840" s="1">
        <f t="shared" si="56"/>
        <v>1000</v>
      </c>
      <c r="G1840" s="1">
        <f t="shared" si="57"/>
        <v>1000</v>
      </c>
    </row>
    <row r="1841" spans="1:7" x14ac:dyDescent="0.25">
      <c r="A1841" s="1">
        <v>2967</v>
      </c>
      <c r="B1841" s="1" t="s">
        <v>383</v>
      </c>
      <c r="C1841" s="2">
        <v>44885</v>
      </c>
      <c r="D1841" s="1" t="s">
        <v>14</v>
      </c>
      <c r="E1841" s="1">
        <v>3</v>
      </c>
      <c r="F1841" s="1">
        <f t="shared" si="56"/>
        <v>500</v>
      </c>
      <c r="G1841" s="1">
        <f t="shared" si="57"/>
        <v>1500</v>
      </c>
    </row>
    <row r="1842" spans="1:7" x14ac:dyDescent="0.25">
      <c r="A1842" s="1">
        <v>3193</v>
      </c>
      <c r="B1842" s="1" t="s">
        <v>383</v>
      </c>
      <c r="C1842" s="2">
        <v>44725</v>
      </c>
      <c r="D1842" s="1" t="s">
        <v>542</v>
      </c>
      <c r="E1842" s="1">
        <v>5</v>
      </c>
      <c r="F1842" s="1">
        <f t="shared" si="56"/>
        <v>400</v>
      </c>
      <c r="G1842" s="1">
        <f t="shared" si="57"/>
        <v>2000</v>
      </c>
    </row>
    <row r="1843" spans="1:7" x14ac:dyDescent="0.25">
      <c r="A1843" s="1">
        <v>1448</v>
      </c>
      <c r="B1843" s="1" t="s">
        <v>383</v>
      </c>
      <c r="C1843" s="2">
        <v>44682</v>
      </c>
      <c r="D1843" s="1" t="s">
        <v>8</v>
      </c>
      <c r="E1843" s="1">
        <v>4</v>
      </c>
      <c r="F1843" s="1">
        <f t="shared" si="56"/>
        <v>1500</v>
      </c>
      <c r="G1843" s="1">
        <f t="shared" si="57"/>
        <v>6000</v>
      </c>
    </row>
    <row r="1844" spans="1:7" x14ac:dyDescent="0.25">
      <c r="A1844" s="1">
        <v>2830</v>
      </c>
      <c r="B1844" s="1" t="s">
        <v>171</v>
      </c>
      <c r="C1844" s="2">
        <v>44583</v>
      </c>
      <c r="D1844" s="1" t="s">
        <v>8</v>
      </c>
      <c r="E1844" s="1">
        <v>3</v>
      </c>
      <c r="F1844" s="1">
        <f t="shared" si="56"/>
        <v>1500</v>
      </c>
      <c r="G1844" s="1">
        <f t="shared" si="57"/>
        <v>4500</v>
      </c>
    </row>
    <row r="1845" spans="1:7" x14ac:dyDescent="0.25">
      <c r="A1845" s="1">
        <v>2021</v>
      </c>
      <c r="B1845" s="1" t="s">
        <v>171</v>
      </c>
      <c r="C1845" s="2">
        <v>44686</v>
      </c>
      <c r="D1845" s="1" t="s">
        <v>16</v>
      </c>
      <c r="E1845" s="1">
        <v>1</v>
      </c>
      <c r="F1845" s="1">
        <f t="shared" si="56"/>
        <v>150</v>
      </c>
      <c r="G1845" s="1">
        <f t="shared" si="57"/>
        <v>150</v>
      </c>
    </row>
    <row r="1846" spans="1:7" x14ac:dyDescent="0.25">
      <c r="A1846" s="1">
        <v>1806</v>
      </c>
      <c r="B1846" s="1" t="s">
        <v>171</v>
      </c>
      <c r="C1846" s="2">
        <v>44630</v>
      </c>
      <c r="D1846" s="1" t="s">
        <v>11</v>
      </c>
      <c r="E1846" s="1">
        <v>1</v>
      </c>
      <c r="F1846" s="1">
        <f t="shared" si="56"/>
        <v>1000</v>
      </c>
      <c r="G1846" s="1">
        <f t="shared" si="57"/>
        <v>1000</v>
      </c>
    </row>
    <row r="1847" spans="1:7" x14ac:dyDescent="0.25">
      <c r="A1847" s="1">
        <v>2874</v>
      </c>
      <c r="B1847" s="1" t="s">
        <v>404</v>
      </c>
      <c r="C1847" s="2">
        <v>44655</v>
      </c>
      <c r="D1847" s="1" t="s">
        <v>542</v>
      </c>
      <c r="E1847" s="1">
        <v>2</v>
      </c>
      <c r="F1847" s="1">
        <f t="shared" si="56"/>
        <v>400</v>
      </c>
      <c r="G1847" s="1">
        <f t="shared" si="57"/>
        <v>800</v>
      </c>
    </row>
    <row r="1848" spans="1:7" x14ac:dyDescent="0.25">
      <c r="A1848" s="1">
        <v>1407</v>
      </c>
      <c r="B1848" s="1" t="s">
        <v>404</v>
      </c>
      <c r="C1848" s="2">
        <v>44849</v>
      </c>
      <c r="D1848" s="1" t="s">
        <v>37</v>
      </c>
      <c r="E1848" s="1">
        <v>3</v>
      </c>
      <c r="F1848" s="1">
        <f t="shared" si="56"/>
        <v>600</v>
      </c>
      <c r="G1848" s="1">
        <f t="shared" si="57"/>
        <v>1800</v>
      </c>
    </row>
    <row r="1849" spans="1:7" x14ac:dyDescent="0.25">
      <c r="A1849" s="1">
        <v>2150</v>
      </c>
      <c r="B1849" s="1" t="s">
        <v>404</v>
      </c>
      <c r="C1849" s="2">
        <v>44877</v>
      </c>
      <c r="D1849" s="1" t="s">
        <v>11</v>
      </c>
      <c r="E1849" s="1">
        <v>1</v>
      </c>
      <c r="F1849" s="1">
        <f t="shared" si="56"/>
        <v>1000</v>
      </c>
      <c r="G1849" s="1">
        <f t="shared" si="57"/>
        <v>1000</v>
      </c>
    </row>
    <row r="1850" spans="1:7" x14ac:dyDescent="0.25">
      <c r="A1850" s="1">
        <v>2880</v>
      </c>
      <c r="B1850" s="1" t="s">
        <v>404</v>
      </c>
      <c r="C1850" s="2">
        <v>44733</v>
      </c>
      <c r="D1850" s="1" t="s">
        <v>16</v>
      </c>
      <c r="E1850" s="1">
        <v>4</v>
      </c>
      <c r="F1850" s="1">
        <f t="shared" si="56"/>
        <v>150</v>
      </c>
      <c r="G1850" s="1">
        <f t="shared" si="57"/>
        <v>600</v>
      </c>
    </row>
    <row r="1851" spans="1:7" x14ac:dyDescent="0.25">
      <c r="A1851" s="1">
        <v>1231</v>
      </c>
      <c r="B1851" s="1" t="s">
        <v>404</v>
      </c>
      <c r="C1851" s="2">
        <v>44582</v>
      </c>
      <c r="D1851" s="1" t="s">
        <v>8</v>
      </c>
      <c r="E1851" s="1">
        <v>2</v>
      </c>
      <c r="F1851" s="1">
        <f t="shared" si="56"/>
        <v>1500</v>
      </c>
      <c r="G1851" s="1">
        <f t="shared" si="57"/>
        <v>3000</v>
      </c>
    </row>
    <row r="1852" spans="1:7" x14ac:dyDescent="0.25">
      <c r="A1852" s="1">
        <v>2457</v>
      </c>
      <c r="B1852" s="1" t="s">
        <v>404</v>
      </c>
      <c r="C1852" s="2">
        <v>44612</v>
      </c>
      <c r="D1852" s="1" t="s">
        <v>542</v>
      </c>
      <c r="E1852" s="1">
        <v>3</v>
      </c>
      <c r="F1852" s="1">
        <f t="shared" si="56"/>
        <v>400</v>
      </c>
      <c r="G1852" s="1">
        <f t="shared" si="57"/>
        <v>1200</v>
      </c>
    </row>
    <row r="1853" spans="1:7" x14ac:dyDescent="0.25">
      <c r="A1853" s="1">
        <v>2962</v>
      </c>
      <c r="B1853" s="1" t="s">
        <v>404</v>
      </c>
      <c r="C1853" s="2">
        <v>44645</v>
      </c>
      <c r="D1853" s="1" t="s">
        <v>8</v>
      </c>
      <c r="E1853" s="1">
        <v>5</v>
      </c>
      <c r="F1853" s="1">
        <f t="shared" si="56"/>
        <v>1500</v>
      </c>
      <c r="G1853" s="1">
        <f t="shared" si="57"/>
        <v>7500</v>
      </c>
    </row>
    <row r="1854" spans="1:7" x14ac:dyDescent="0.25">
      <c r="A1854" s="1">
        <v>2533</v>
      </c>
      <c r="B1854" s="1" t="s">
        <v>404</v>
      </c>
      <c r="C1854" s="2">
        <v>44799</v>
      </c>
      <c r="D1854" s="1" t="s">
        <v>11</v>
      </c>
      <c r="E1854" s="1">
        <v>3</v>
      </c>
      <c r="F1854" s="1">
        <f t="shared" si="56"/>
        <v>1000</v>
      </c>
      <c r="G1854" s="1">
        <f t="shared" si="57"/>
        <v>3000</v>
      </c>
    </row>
    <row r="1855" spans="1:7" x14ac:dyDescent="0.25">
      <c r="A1855" s="1">
        <v>2519</v>
      </c>
      <c r="B1855" s="1" t="s">
        <v>404</v>
      </c>
      <c r="C1855" s="2">
        <v>44581</v>
      </c>
      <c r="D1855" s="1" t="s">
        <v>8</v>
      </c>
      <c r="E1855" s="1">
        <v>1</v>
      </c>
      <c r="F1855" s="1">
        <f t="shared" si="56"/>
        <v>1500</v>
      </c>
      <c r="G1855" s="1">
        <f t="shared" si="57"/>
        <v>1500</v>
      </c>
    </row>
    <row r="1856" spans="1:7" x14ac:dyDescent="0.25">
      <c r="A1856" s="1">
        <v>3074</v>
      </c>
      <c r="B1856" s="1" t="s">
        <v>399</v>
      </c>
      <c r="C1856" s="2">
        <v>44904</v>
      </c>
      <c r="D1856" s="1" t="s">
        <v>8</v>
      </c>
      <c r="E1856" s="1">
        <v>2</v>
      </c>
      <c r="F1856" s="1">
        <f t="shared" si="56"/>
        <v>1500</v>
      </c>
      <c r="G1856" s="1">
        <f t="shared" si="57"/>
        <v>3000</v>
      </c>
    </row>
    <row r="1857" spans="1:7" x14ac:dyDescent="0.25">
      <c r="A1857" s="1">
        <v>1720</v>
      </c>
      <c r="B1857" s="1" t="s">
        <v>399</v>
      </c>
      <c r="C1857" s="2">
        <v>44771</v>
      </c>
      <c r="D1857" s="1" t="s">
        <v>8</v>
      </c>
      <c r="E1857" s="1">
        <v>1</v>
      </c>
      <c r="F1857" s="1">
        <f t="shared" si="56"/>
        <v>1500</v>
      </c>
      <c r="G1857" s="1">
        <f t="shared" si="57"/>
        <v>1500</v>
      </c>
    </row>
    <row r="1858" spans="1:7" x14ac:dyDescent="0.25">
      <c r="A1858" s="1">
        <v>2761</v>
      </c>
      <c r="B1858" s="1" t="s">
        <v>399</v>
      </c>
      <c r="C1858" s="2">
        <v>44591</v>
      </c>
      <c r="D1858" s="1" t="s">
        <v>542</v>
      </c>
      <c r="E1858" s="1">
        <v>5</v>
      </c>
      <c r="F1858" s="1">
        <f t="shared" ref="F1858:F1921" si="58">IF(D1858="Computer", 1500, IF(D1858="Mobile", 600,  IF(D1858= "Camera", 500, IF(D1858 = "Headphones", 150, IF(D1858 = "Laptop", 1000, 400)))))</f>
        <v>400</v>
      </c>
      <c r="G1858" s="1">
        <f t="shared" ref="G1858:G1921" si="59">F1858*E1858</f>
        <v>2000</v>
      </c>
    </row>
    <row r="1859" spans="1:7" x14ac:dyDescent="0.25">
      <c r="A1859" s="1">
        <v>2172</v>
      </c>
      <c r="B1859" s="1" t="s">
        <v>399</v>
      </c>
      <c r="C1859" s="2">
        <v>44774</v>
      </c>
      <c r="D1859" s="1" t="s">
        <v>8</v>
      </c>
      <c r="E1859" s="1">
        <v>2</v>
      </c>
      <c r="F1859" s="1">
        <f t="shared" si="58"/>
        <v>1500</v>
      </c>
      <c r="G1859" s="1">
        <f t="shared" si="59"/>
        <v>3000</v>
      </c>
    </row>
    <row r="1860" spans="1:7" x14ac:dyDescent="0.25">
      <c r="A1860" s="1">
        <v>3040</v>
      </c>
      <c r="B1860" s="1" t="s">
        <v>399</v>
      </c>
      <c r="C1860" s="2">
        <v>44908</v>
      </c>
      <c r="D1860" s="1" t="s">
        <v>8</v>
      </c>
      <c r="E1860" s="1">
        <v>4</v>
      </c>
      <c r="F1860" s="1">
        <f t="shared" si="58"/>
        <v>1500</v>
      </c>
      <c r="G1860" s="1">
        <f t="shared" si="59"/>
        <v>6000</v>
      </c>
    </row>
    <row r="1861" spans="1:7" x14ac:dyDescent="0.25">
      <c r="A1861" s="1">
        <v>1053</v>
      </c>
      <c r="B1861" s="1" t="s">
        <v>399</v>
      </c>
      <c r="C1861" s="2">
        <v>44668</v>
      </c>
      <c r="D1861" s="1" t="s">
        <v>16</v>
      </c>
      <c r="E1861" s="1">
        <v>4</v>
      </c>
      <c r="F1861" s="1">
        <f t="shared" si="58"/>
        <v>150</v>
      </c>
      <c r="G1861" s="1">
        <f t="shared" si="59"/>
        <v>600</v>
      </c>
    </row>
    <row r="1862" spans="1:7" x14ac:dyDescent="0.25">
      <c r="A1862" s="1">
        <v>2945</v>
      </c>
      <c r="B1862" s="1" t="s">
        <v>289</v>
      </c>
      <c r="C1862" s="2">
        <v>44676</v>
      </c>
      <c r="D1862" s="1" t="s">
        <v>37</v>
      </c>
      <c r="E1862" s="1">
        <v>1</v>
      </c>
      <c r="F1862" s="1">
        <f t="shared" si="58"/>
        <v>600</v>
      </c>
      <c r="G1862" s="1">
        <f t="shared" si="59"/>
        <v>600</v>
      </c>
    </row>
    <row r="1863" spans="1:7" x14ac:dyDescent="0.25">
      <c r="A1863" s="1">
        <v>1587</v>
      </c>
      <c r="B1863" s="1" t="s">
        <v>289</v>
      </c>
      <c r="C1863" s="2">
        <v>44587</v>
      </c>
      <c r="D1863" s="1" t="s">
        <v>14</v>
      </c>
      <c r="E1863" s="1">
        <v>5</v>
      </c>
      <c r="F1863" s="1">
        <f t="shared" si="58"/>
        <v>500</v>
      </c>
      <c r="G1863" s="1">
        <f t="shared" si="59"/>
        <v>2500</v>
      </c>
    </row>
    <row r="1864" spans="1:7" x14ac:dyDescent="0.25">
      <c r="A1864" s="1">
        <v>3369</v>
      </c>
      <c r="B1864" s="1" t="s">
        <v>426</v>
      </c>
      <c r="C1864" s="2">
        <v>44580</v>
      </c>
      <c r="D1864" s="1" t="s">
        <v>16</v>
      </c>
      <c r="E1864" s="1">
        <v>3</v>
      </c>
      <c r="F1864" s="1">
        <f t="shared" si="58"/>
        <v>150</v>
      </c>
      <c r="G1864" s="1">
        <f t="shared" si="59"/>
        <v>450</v>
      </c>
    </row>
    <row r="1865" spans="1:7" x14ac:dyDescent="0.25">
      <c r="A1865" s="1">
        <v>1112</v>
      </c>
      <c r="B1865" s="1" t="s">
        <v>426</v>
      </c>
      <c r="C1865" s="2">
        <v>44659</v>
      </c>
      <c r="D1865" s="1" t="s">
        <v>8</v>
      </c>
      <c r="E1865" s="1">
        <v>1</v>
      </c>
      <c r="F1865" s="1">
        <f t="shared" si="58"/>
        <v>1500</v>
      </c>
      <c r="G1865" s="1">
        <f t="shared" si="59"/>
        <v>1500</v>
      </c>
    </row>
    <row r="1866" spans="1:7" x14ac:dyDescent="0.25">
      <c r="A1866" s="1">
        <v>3054</v>
      </c>
      <c r="B1866" s="1" t="s">
        <v>269</v>
      </c>
      <c r="C1866" s="2">
        <v>44829</v>
      </c>
      <c r="D1866" s="1" t="s">
        <v>8</v>
      </c>
      <c r="E1866" s="1">
        <v>3</v>
      </c>
      <c r="F1866" s="1">
        <f t="shared" si="58"/>
        <v>1500</v>
      </c>
      <c r="G1866" s="1">
        <f t="shared" si="59"/>
        <v>4500</v>
      </c>
    </row>
    <row r="1867" spans="1:7" x14ac:dyDescent="0.25">
      <c r="A1867" s="1">
        <v>2463</v>
      </c>
      <c r="B1867" s="1" t="s">
        <v>269</v>
      </c>
      <c r="C1867" s="2">
        <v>44633</v>
      </c>
      <c r="D1867" s="1" t="s">
        <v>11</v>
      </c>
      <c r="E1867" s="1">
        <v>2</v>
      </c>
      <c r="F1867" s="1">
        <f t="shared" si="58"/>
        <v>1000</v>
      </c>
      <c r="G1867" s="1">
        <f t="shared" si="59"/>
        <v>2000</v>
      </c>
    </row>
    <row r="1868" spans="1:7" x14ac:dyDescent="0.25">
      <c r="A1868" s="1">
        <v>2778</v>
      </c>
      <c r="B1868" s="1" t="s">
        <v>269</v>
      </c>
      <c r="C1868" s="2">
        <v>44668</v>
      </c>
      <c r="D1868" s="1" t="s">
        <v>14</v>
      </c>
      <c r="E1868" s="1">
        <v>2</v>
      </c>
      <c r="F1868" s="1">
        <f t="shared" si="58"/>
        <v>500</v>
      </c>
      <c r="G1868" s="1">
        <f t="shared" si="59"/>
        <v>1000</v>
      </c>
    </row>
    <row r="1869" spans="1:7" x14ac:dyDescent="0.25">
      <c r="A1869" s="1">
        <v>2706</v>
      </c>
      <c r="B1869" s="1" t="s">
        <v>269</v>
      </c>
      <c r="C1869" s="2">
        <v>44816</v>
      </c>
      <c r="D1869" s="1" t="s">
        <v>8</v>
      </c>
      <c r="E1869" s="1">
        <v>4</v>
      </c>
      <c r="F1869" s="1">
        <f t="shared" si="58"/>
        <v>1500</v>
      </c>
      <c r="G1869" s="1">
        <f t="shared" si="59"/>
        <v>6000</v>
      </c>
    </row>
    <row r="1870" spans="1:7" x14ac:dyDescent="0.25">
      <c r="A1870" s="1">
        <v>2820</v>
      </c>
      <c r="B1870" s="1" t="s">
        <v>269</v>
      </c>
      <c r="C1870" s="2">
        <v>44811</v>
      </c>
      <c r="D1870" s="1" t="s">
        <v>16</v>
      </c>
      <c r="E1870" s="1">
        <v>5</v>
      </c>
      <c r="F1870" s="1">
        <f t="shared" si="58"/>
        <v>150</v>
      </c>
      <c r="G1870" s="1">
        <f t="shared" si="59"/>
        <v>750</v>
      </c>
    </row>
    <row r="1871" spans="1:7" x14ac:dyDescent="0.25">
      <c r="A1871" s="1">
        <v>1270</v>
      </c>
      <c r="B1871" s="1" t="s">
        <v>338</v>
      </c>
      <c r="C1871" s="2">
        <v>44672</v>
      </c>
      <c r="D1871" s="1" t="s">
        <v>542</v>
      </c>
      <c r="E1871" s="1">
        <v>2</v>
      </c>
      <c r="F1871" s="1">
        <f t="shared" si="58"/>
        <v>400</v>
      </c>
      <c r="G1871" s="1">
        <f t="shared" si="59"/>
        <v>800</v>
      </c>
    </row>
    <row r="1872" spans="1:7" x14ac:dyDescent="0.25">
      <c r="A1872" s="1">
        <v>1824</v>
      </c>
      <c r="B1872" s="1" t="s">
        <v>338</v>
      </c>
      <c r="C1872" s="2">
        <v>44716</v>
      </c>
      <c r="D1872" s="1" t="s">
        <v>542</v>
      </c>
      <c r="E1872" s="1">
        <v>1</v>
      </c>
      <c r="F1872" s="1">
        <f t="shared" si="58"/>
        <v>400</v>
      </c>
      <c r="G1872" s="1">
        <f t="shared" si="59"/>
        <v>400</v>
      </c>
    </row>
    <row r="1873" spans="1:7" x14ac:dyDescent="0.25">
      <c r="A1873" s="1">
        <v>3086</v>
      </c>
      <c r="B1873" s="1" t="s">
        <v>338</v>
      </c>
      <c r="C1873" s="2">
        <v>44630</v>
      </c>
      <c r="D1873" s="1" t="s">
        <v>542</v>
      </c>
      <c r="E1873" s="1">
        <v>1</v>
      </c>
      <c r="F1873" s="1">
        <f t="shared" si="58"/>
        <v>400</v>
      </c>
      <c r="G1873" s="1">
        <f t="shared" si="59"/>
        <v>400</v>
      </c>
    </row>
    <row r="1874" spans="1:7" x14ac:dyDescent="0.25">
      <c r="A1874" s="1">
        <v>1482</v>
      </c>
      <c r="B1874" s="1" t="s">
        <v>338</v>
      </c>
      <c r="C1874" s="2">
        <v>44742</v>
      </c>
      <c r="D1874" s="1" t="s">
        <v>14</v>
      </c>
      <c r="E1874" s="1">
        <v>3</v>
      </c>
      <c r="F1874" s="1">
        <f t="shared" si="58"/>
        <v>500</v>
      </c>
      <c r="G1874" s="1">
        <f t="shared" si="59"/>
        <v>1500</v>
      </c>
    </row>
    <row r="1875" spans="1:7" x14ac:dyDescent="0.25">
      <c r="A1875" s="1">
        <v>3293</v>
      </c>
      <c r="B1875" s="1" t="s">
        <v>338</v>
      </c>
      <c r="C1875" s="2">
        <v>44879</v>
      </c>
      <c r="D1875" s="1" t="s">
        <v>16</v>
      </c>
      <c r="E1875" s="1">
        <v>2</v>
      </c>
      <c r="F1875" s="1">
        <f t="shared" si="58"/>
        <v>150</v>
      </c>
      <c r="G1875" s="1">
        <f t="shared" si="59"/>
        <v>300</v>
      </c>
    </row>
    <row r="1876" spans="1:7" x14ac:dyDescent="0.25">
      <c r="A1876" s="1">
        <v>3016</v>
      </c>
      <c r="B1876" s="1" t="s">
        <v>338</v>
      </c>
      <c r="C1876" s="2">
        <v>44616</v>
      </c>
      <c r="D1876" s="1" t="s">
        <v>14</v>
      </c>
      <c r="E1876" s="1">
        <v>5</v>
      </c>
      <c r="F1876" s="1">
        <f t="shared" si="58"/>
        <v>500</v>
      </c>
      <c r="G1876" s="1">
        <f t="shared" si="59"/>
        <v>2500</v>
      </c>
    </row>
    <row r="1877" spans="1:7" x14ac:dyDescent="0.25">
      <c r="A1877" s="1">
        <v>3487</v>
      </c>
      <c r="B1877" s="1" t="s">
        <v>405</v>
      </c>
      <c r="C1877" s="2">
        <v>44624</v>
      </c>
      <c r="D1877" s="1" t="s">
        <v>11</v>
      </c>
      <c r="E1877" s="1">
        <v>3</v>
      </c>
      <c r="F1877" s="1">
        <f t="shared" si="58"/>
        <v>1000</v>
      </c>
      <c r="G1877" s="1">
        <f t="shared" si="59"/>
        <v>3000</v>
      </c>
    </row>
    <row r="1878" spans="1:7" x14ac:dyDescent="0.25">
      <c r="A1878" s="1">
        <v>2671</v>
      </c>
      <c r="B1878" s="1" t="s">
        <v>405</v>
      </c>
      <c r="C1878" s="2">
        <v>44674</v>
      </c>
      <c r="D1878" s="1" t="s">
        <v>11</v>
      </c>
      <c r="E1878" s="1">
        <v>2</v>
      </c>
      <c r="F1878" s="1">
        <f t="shared" si="58"/>
        <v>1000</v>
      </c>
      <c r="G1878" s="1">
        <f t="shared" si="59"/>
        <v>2000</v>
      </c>
    </row>
    <row r="1879" spans="1:7" x14ac:dyDescent="0.25">
      <c r="A1879" s="1">
        <v>1447</v>
      </c>
      <c r="B1879" s="1" t="s">
        <v>405</v>
      </c>
      <c r="C1879" s="2">
        <v>44577</v>
      </c>
      <c r="D1879" s="1" t="s">
        <v>8</v>
      </c>
      <c r="E1879" s="1">
        <v>4</v>
      </c>
      <c r="F1879" s="1">
        <f t="shared" si="58"/>
        <v>1500</v>
      </c>
      <c r="G1879" s="1">
        <f t="shared" si="59"/>
        <v>6000</v>
      </c>
    </row>
    <row r="1880" spans="1:7" x14ac:dyDescent="0.25">
      <c r="A1880" s="1">
        <v>1801</v>
      </c>
      <c r="B1880" s="1" t="s">
        <v>476</v>
      </c>
      <c r="C1880" s="2">
        <v>44904</v>
      </c>
      <c r="D1880" s="1" t="s">
        <v>542</v>
      </c>
      <c r="E1880" s="1">
        <v>1</v>
      </c>
      <c r="F1880" s="1">
        <f t="shared" si="58"/>
        <v>400</v>
      </c>
      <c r="G1880" s="1">
        <f t="shared" si="59"/>
        <v>400</v>
      </c>
    </row>
    <row r="1881" spans="1:7" x14ac:dyDescent="0.25">
      <c r="A1881" s="1">
        <v>2351</v>
      </c>
      <c r="B1881" s="1" t="s">
        <v>476</v>
      </c>
      <c r="C1881" s="2">
        <v>44574</v>
      </c>
      <c r="D1881" s="1" t="s">
        <v>16</v>
      </c>
      <c r="E1881" s="1">
        <v>1</v>
      </c>
      <c r="F1881" s="1">
        <f t="shared" si="58"/>
        <v>150</v>
      </c>
      <c r="G1881" s="1">
        <f t="shared" si="59"/>
        <v>150</v>
      </c>
    </row>
    <row r="1882" spans="1:7" x14ac:dyDescent="0.25">
      <c r="A1882" s="1">
        <v>2984</v>
      </c>
      <c r="B1882" s="1" t="s">
        <v>323</v>
      </c>
      <c r="C1882" s="2">
        <v>44582</v>
      </c>
      <c r="D1882" s="1" t="s">
        <v>14</v>
      </c>
      <c r="E1882" s="1">
        <v>2</v>
      </c>
      <c r="F1882" s="1">
        <f t="shared" si="58"/>
        <v>500</v>
      </c>
      <c r="G1882" s="1">
        <f t="shared" si="59"/>
        <v>1000</v>
      </c>
    </row>
    <row r="1883" spans="1:7" x14ac:dyDescent="0.25">
      <c r="A1883" s="1">
        <v>1485</v>
      </c>
      <c r="B1883" s="1" t="s">
        <v>323</v>
      </c>
      <c r="C1883" s="2">
        <v>44572</v>
      </c>
      <c r="D1883" s="1" t="s">
        <v>37</v>
      </c>
      <c r="E1883" s="1">
        <v>1</v>
      </c>
      <c r="F1883" s="1">
        <f t="shared" si="58"/>
        <v>600</v>
      </c>
      <c r="G1883" s="1">
        <f t="shared" si="59"/>
        <v>600</v>
      </c>
    </row>
    <row r="1884" spans="1:7" x14ac:dyDescent="0.25">
      <c r="A1884" s="1">
        <v>1921</v>
      </c>
      <c r="B1884" s="1" t="s">
        <v>323</v>
      </c>
      <c r="C1884" s="2">
        <v>44825</v>
      </c>
      <c r="D1884" s="1" t="s">
        <v>37</v>
      </c>
      <c r="E1884" s="1">
        <v>2</v>
      </c>
      <c r="F1884" s="1">
        <f t="shared" si="58"/>
        <v>600</v>
      </c>
      <c r="G1884" s="1">
        <f t="shared" si="59"/>
        <v>1200</v>
      </c>
    </row>
    <row r="1885" spans="1:7" x14ac:dyDescent="0.25">
      <c r="A1885" s="1">
        <v>2665</v>
      </c>
      <c r="B1885" s="1" t="s">
        <v>384</v>
      </c>
      <c r="C1885" s="2">
        <v>44644</v>
      </c>
      <c r="D1885" s="1" t="s">
        <v>11</v>
      </c>
      <c r="E1885" s="1">
        <v>2</v>
      </c>
      <c r="F1885" s="1">
        <f t="shared" si="58"/>
        <v>1000</v>
      </c>
      <c r="G1885" s="1">
        <f t="shared" si="59"/>
        <v>2000</v>
      </c>
    </row>
    <row r="1886" spans="1:7" x14ac:dyDescent="0.25">
      <c r="A1886" s="1">
        <v>3444</v>
      </c>
      <c r="B1886" s="1" t="s">
        <v>384</v>
      </c>
      <c r="C1886" s="2">
        <v>44591</v>
      </c>
      <c r="D1886" s="1" t="s">
        <v>542</v>
      </c>
      <c r="E1886" s="1">
        <v>3</v>
      </c>
      <c r="F1886" s="1">
        <f t="shared" si="58"/>
        <v>400</v>
      </c>
      <c r="G1886" s="1">
        <f t="shared" si="59"/>
        <v>1200</v>
      </c>
    </row>
    <row r="1887" spans="1:7" x14ac:dyDescent="0.25">
      <c r="A1887" s="1">
        <v>1993</v>
      </c>
      <c r="B1887" s="1" t="s">
        <v>384</v>
      </c>
      <c r="C1887" s="2">
        <v>44855</v>
      </c>
      <c r="D1887" s="1" t="s">
        <v>14</v>
      </c>
      <c r="E1887" s="1">
        <v>3</v>
      </c>
      <c r="F1887" s="1">
        <f t="shared" si="58"/>
        <v>500</v>
      </c>
      <c r="G1887" s="1">
        <f t="shared" si="59"/>
        <v>1500</v>
      </c>
    </row>
    <row r="1888" spans="1:7" x14ac:dyDescent="0.25">
      <c r="A1888" s="1">
        <v>2345</v>
      </c>
      <c r="B1888" s="1" t="s">
        <v>384</v>
      </c>
      <c r="C1888" s="2">
        <v>44781</v>
      </c>
      <c r="D1888" s="1" t="s">
        <v>11</v>
      </c>
      <c r="E1888" s="1">
        <v>5</v>
      </c>
      <c r="F1888" s="1">
        <f t="shared" si="58"/>
        <v>1000</v>
      </c>
      <c r="G1888" s="1">
        <f t="shared" si="59"/>
        <v>5000</v>
      </c>
    </row>
    <row r="1889" spans="1:7" x14ac:dyDescent="0.25">
      <c r="A1889" s="1">
        <v>1811</v>
      </c>
      <c r="B1889" s="1" t="s">
        <v>146</v>
      </c>
      <c r="C1889" s="2">
        <v>44736</v>
      </c>
      <c r="D1889" s="1" t="s">
        <v>542</v>
      </c>
      <c r="E1889" s="1">
        <v>5</v>
      </c>
      <c r="F1889" s="1">
        <f t="shared" si="58"/>
        <v>400</v>
      </c>
      <c r="G1889" s="1">
        <f t="shared" si="59"/>
        <v>2000</v>
      </c>
    </row>
    <row r="1890" spans="1:7" x14ac:dyDescent="0.25">
      <c r="A1890" s="1">
        <v>3085</v>
      </c>
      <c r="B1890" s="1" t="s">
        <v>146</v>
      </c>
      <c r="C1890" s="2">
        <v>44688</v>
      </c>
      <c r="D1890" s="1" t="s">
        <v>8</v>
      </c>
      <c r="E1890" s="1">
        <v>2</v>
      </c>
      <c r="F1890" s="1">
        <f t="shared" si="58"/>
        <v>1500</v>
      </c>
      <c r="G1890" s="1">
        <f t="shared" si="59"/>
        <v>3000</v>
      </c>
    </row>
    <row r="1891" spans="1:7" x14ac:dyDescent="0.25">
      <c r="A1891" s="1">
        <v>3362</v>
      </c>
      <c r="B1891" s="1" t="s">
        <v>146</v>
      </c>
      <c r="C1891" s="2">
        <v>44810</v>
      </c>
      <c r="D1891" s="1" t="s">
        <v>37</v>
      </c>
      <c r="E1891" s="1">
        <v>2</v>
      </c>
      <c r="F1891" s="1">
        <f t="shared" si="58"/>
        <v>600</v>
      </c>
      <c r="G1891" s="1">
        <f t="shared" si="59"/>
        <v>1200</v>
      </c>
    </row>
    <row r="1892" spans="1:7" x14ac:dyDescent="0.25">
      <c r="A1892" s="1">
        <v>1091</v>
      </c>
      <c r="B1892" s="1" t="s">
        <v>146</v>
      </c>
      <c r="C1892" s="2">
        <v>44737</v>
      </c>
      <c r="D1892" s="1" t="s">
        <v>11</v>
      </c>
      <c r="E1892" s="1">
        <v>4</v>
      </c>
      <c r="F1892" s="1">
        <f t="shared" si="58"/>
        <v>1000</v>
      </c>
      <c r="G1892" s="1">
        <f t="shared" si="59"/>
        <v>4000</v>
      </c>
    </row>
    <row r="1893" spans="1:7" x14ac:dyDescent="0.25">
      <c r="A1893" s="1">
        <v>3248</v>
      </c>
      <c r="B1893" s="1" t="s">
        <v>294</v>
      </c>
      <c r="C1893" s="2">
        <v>44754</v>
      </c>
      <c r="D1893" s="1" t="s">
        <v>542</v>
      </c>
      <c r="E1893" s="1">
        <v>3</v>
      </c>
      <c r="F1893" s="1">
        <f t="shared" si="58"/>
        <v>400</v>
      </c>
      <c r="G1893" s="1">
        <f t="shared" si="59"/>
        <v>1200</v>
      </c>
    </row>
    <row r="1894" spans="1:7" x14ac:dyDescent="0.25">
      <c r="A1894" s="1">
        <v>2816</v>
      </c>
      <c r="B1894" s="1" t="s">
        <v>294</v>
      </c>
      <c r="C1894" s="2">
        <v>44750</v>
      </c>
      <c r="D1894" s="1" t="s">
        <v>14</v>
      </c>
      <c r="E1894" s="1">
        <v>4</v>
      </c>
      <c r="F1894" s="1">
        <f t="shared" si="58"/>
        <v>500</v>
      </c>
      <c r="G1894" s="1">
        <f t="shared" si="59"/>
        <v>2000</v>
      </c>
    </row>
    <row r="1895" spans="1:7" x14ac:dyDescent="0.25">
      <c r="A1895" s="1">
        <v>1851</v>
      </c>
      <c r="B1895" s="1" t="s">
        <v>294</v>
      </c>
      <c r="C1895" s="2">
        <v>44923</v>
      </c>
      <c r="D1895" s="1" t="s">
        <v>37</v>
      </c>
      <c r="E1895" s="1">
        <v>2</v>
      </c>
      <c r="F1895" s="1">
        <f t="shared" si="58"/>
        <v>600</v>
      </c>
      <c r="G1895" s="1">
        <f t="shared" si="59"/>
        <v>1200</v>
      </c>
    </row>
    <row r="1896" spans="1:7" x14ac:dyDescent="0.25">
      <c r="A1896" s="1">
        <v>2644</v>
      </c>
      <c r="B1896" s="1" t="s">
        <v>294</v>
      </c>
      <c r="C1896" s="2">
        <v>44765</v>
      </c>
      <c r="D1896" s="1" t="s">
        <v>542</v>
      </c>
      <c r="E1896" s="1">
        <v>5</v>
      </c>
      <c r="F1896" s="1">
        <f t="shared" si="58"/>
        <v>400</v>
      </c>
      <c r="G1896" s="1">
        <f t="shared" si="59"/>
        <v>2000</v>
      </c>
    </row>
    <row r="1897" spans="1:7" x14ac:dyDescent="0.25">
      <c r="A1897" s="1">
        <v>1934</v>
      </c>
      <c r="B1897" s="1" t="s">
        <v>294</v>
      </c>
      <c r="C1897" s="2">
        <v>44659</v>
      </c>
      <c r="D1897" s="1" t="s">
        <v>14</v>
      </c>
      <c r="E1897" s="1">
        <v>2</v>
      </c>
      <c r="F1897" s="1">
        <f t="shared" si="58"/>
        <v>500</v>
      </c>
      <c r="G1897" s="1">
        <f t="shared" si="59"/>
        <v>1000</v>
      </c>
    </row>
    <row r="1898" spans="1:7" x14ac:dyDescent="0.25">
      <c r="A1898" s="1">
        <v>1622</v>
      </c>
      <c r="B1898" s="1" t="s">
        <v>294</v>
      </c>
      <c r="C1898" s="2">
        <v>44847</v>
      </c>
      <c r="D1898" s="1" t="s">
        <v>542</v>
      </c>
      <c r="E1898" s="1">
        <v>5</v>
      </c>
      <c r="F1898" s="1">
        <f t="shared" si="58"/>
        <v>400</v>
      </c>
      <c r="G1898" s="1">
        <f t="shared" si="59"/>
        <v>2000</v>
      </c>
    </row>
    <row r="1899" spans="1:7" x14ac:dyDescent="0.25">
      <c r="A1899" s="1">
        <v>3403</v>
      </c>
      <c r="B1899" s="1" t="s">
        <v>294</v>
      </c>
      <c r="C1899" s="2">
        <v>44660</v>
      </c>
      <c r="D1899" s="1" t="s">
        <v>11</v>
      </c>
      <c r="E1899" s="1">
        <v>1</v>
      </c>
      <c r="F1899" s="1">
        <f t="shared" si="58"/>
        <v>1000</v>
      </c>
      <c r="G1899" s="1">
        <f t="shared" si="59"/>
        <v>1000</v>
      </c>
    </row>
    <row r="1900" spans="1:7" x14ac:dyDescent="0.25">
      <c r="A1900" s="1">
        <v>2063</v>
      </c>
      <c r="B1900" s="1" t="s">
        <v>294</v>
      </c>
      <c r="C1900" s="2">
        <v>44830</v>
      </c>
      <c r="D1900" s="1" t="s">
        <v>16</v>
      </c>
      <c r="E1900" s="1">
        <v>2</v>
      </c>
      <c r="F1900" s="1">
        <f t="shared" si="58"/>
        <v>150</v>
      </c>
      <c r="G1900" s="1">
        <f t="shared" si="59"/>
        <v>300</v>
      </c>
    </row>
    <row r="1901" spans="1:7" x14ac:dyDescent="0.25">
      <c r="A1901" s="1">
        <v>2400</v>
      </c>
      <c r="B1901" s="1" t="s">
        <v>294</v>
      </c>
      <c r="C1901" s="2">
        <v>44640</v>
      </c>
      <c r="D1901" s="1" t="s">
        <v>8</v>
      </c>
      <c r="E1901" s="1">
        <v>1</v>
      </c>
      <c r="F1901" s="1">
        <f t="shared" si="58"/>
        <v>1500</v>
      </c>
      <c r="G1901" s="1">
        <f t="shared" si="59"/>
        <v>1500</v>
      </c>
    </row>
    <row r="1902" spans="1:7" x14ac:dyDescent="0.25">
      <c r="A1902" s="1">
        <v>1193</v>
      </c>
      <c r="B1902" s="1" t="s">
        <v>437</v>
      </c>
      <c r="C1902" s="2">
        <v>44851</v>
      </c>
      <c r="D1902" s="1" t="s">
        <v>14</v>
      </c>
      <c r="E1902" s="1">
        <v>1</v>
      </c>
      <c r="F1902" s="1">
        <f t="shared" si="58"/>
        <v>500</v>
      </c>
      <c r="G1902" s="1">
        <f t="shared" si="59"/>
        <v>500</v>
      </c>
    </row>
    <row r="1903" spans="1:7" x14ac:dyDescent="0.25">
      <c r="A1903" s="1">
        <v>1207</v>
      </c>
      <c r="B1903" s="1" t="s">
        <v>437</v>
      </c>
      <c r="C1903" s="2">
        <v>44789</v>
      </c>
      <c r="D1903" s="1" t="s">
        <v>16</v>
      </c>
      <c r="E1903" s="1">
        <v>3</v>
      </c>
      <c r="F1903" s="1">
        <f t="shared" si="58"/>
        <v>150</v>
      </c>
      <c r="G1903" s="1">
        <f t="shared" si="59"/>
        <v>450</v>
      </c>
    </row>
    <row r="1904" spans="1:7" x14ac:dyDescent="0.25">
      <c r="A1904" s="1">
        <v>2316</v>
      </c>
      <c r="B1904" s="1" t="s">
        <v>437</v>
      </c>
      <c r="C1904" s="2">
        <v>44839</v>
      </c>
      <c r="D1904" s="1" t="s">
        <v>37</v>
      </c>
      <c r="E1904" s="1">
        <v>1</v>
      </c>
      <c r="F1904" s="1">
        <f t="shared" si="58"/>
        <v>600</v>
      </c>
      <c r="G1904" s="1">
        <f t="shared" si="59"/>
        <v>600</v>
      </c>
    </row>
    <row r="1905" spans="1:7" x14ac:dyDescent="0.25">
      <c r="A1905" s="1">
        <v>1631</v>
      </c>
      <c r="B1905" s="1" t="s">
        <v>437</v>
      </c>
      <c r="C1905" s="2">
        <v>44648</v>
      </c>
      <c r="D1905" s="1" t="s">
        <v>11</v>
      </c>
      <c r="E1905" s="1">
        <v>1</v>
      </c>
      <c r="F1905" s="1">
        <f t="shared" si="58"/>
        <v>1000</v>
      </c>
      <c r="G1905" s="1">
        <f t="shared" si="59"/>
        <v>1000</v>
      </c>
    </row>
    <row r="1906" spans="1:7" x14ac:dyDescent="0.25">
      <c r="A1906" s="1">
        <v>1816</v>
      </c>
      <c r="B1906" s="1" t="s">
        <v>437</v>
      </c>
      <c r="C1906" s="2">
        <v>44642</v>
      </c>
      <c r="D1906" s="1" t="s">
        <v>16</v>
      </c>
      <c r="E1906" s="1">
        <v>2</v>
      </c>
      <c r="F1906" s="1">
        <f t="shared" si="58"/>
        <v>150</v>
      </c>
      <c r="G1906" s="1">
        <f t="shared" si="59"/>
        <v>300</v>
      </c>
    </row>
    <row r="1907" spans="1:7" x14ac:dyDescent="0.25">
      <c r="A1907" s="1">
        <v>1946</v>
      </c>
      <c r="B1907" s="1" t="s">
        <v>437</v>
      </c>
      <c r="C1907" s="2">
        <v>44628</v>
      </c>
      <c r="D1907" s="1" t="s">
        <v>11</v>
      </c>
      <c r="E1907" s="1">
        <v>5</v>
      </c>
      <c r="F1907" s="1">
        <f t="shared" si="58"/>
        <v>1000</v>
      </c>
      <c r="G1907" s="1">
        <f t="shared" si="59"/>
        <v>5000</v>
      </c>
    </row>
    <row r="1908" spans="1:7" x14ac:dyDescent="0.25">
      <c r="A1908" s="1">
        <v>3017</v>
      </c>
      <c r="B1908" s="1" t="s">
        <v>506</v>
      </c>
      <c r="C1908" s="2">
        <v>44873</v>
      </c>
      <c r="D1908" s="1" t="s">
        <v>14</v>
      </c>
      <c r="E1908" s="1">
        <v>3</v>
      </c>
      <c r="F1908" s="1">
        <f t="shared" si="58"/>
        <v>500</v>
      </c>
      <c r="G1908" s="1">
        <f t="shared" si="59"/>
        <v>1500</v>
      </c>
    </row>
    <row r="1909" spans="1:7" x14ac:dyDescent="0.25">
      <c r="A1909" s="1">
        <v>1375</v>
      </c>
      <c r="B1909" s="1" t="s">
        <v>506</v>
      </c>
      <c r="C1909" s="2">
        <v>44656</v>
      </c>
      <c r="D1909" s="1" t="s">
        <v>37</v>
      </c>
      <c r="E1909" s="1">
        <v>4</v>
      </c>
      <c r="F1909" s="1">
        <f t="shared" si="58"/>
        <v>600</v>
      </c>
      <c r="G1909" s="1">
        <f t="shared" si="59"/>
        <v>2400</v>
      </c>
    </row>
    <row r="1910" spans="1:7" x14ac:dyDescent="0.25">
      <c r="A1910" s="1">
        <v>1458</v>
      </c>
      <c r="B1910" s="1" t="s">
        <v>506</v>
      </c>
      <c r="C1910" s="2">
        <v>44749</v>
      </c>
      <c r="D1910" s="1" t="s">
        <v>37</v>
      </c>
      <c r="E1910" s="1">
        <v>3</v>
      </c>
      <c r="F1910" s="1">
        <f t="shared" si="58"/>
        <v>600</v>
      </c>
      <c r="G1910" s="1">
        <f t="shared" si="59"/>
        <v>1800</v>
      </c>
    </row>
    <row r="1911" spans="1:7" x14ac:dyDescent="0.25">
      <c r="A1911" s="1">
        <v>1525</v>
      </c>
      <c r="B1911" s="1" t="s">
        <v>506</v>
      </c>
      <c r="C1911" s="2">
        <v>44842</v>
      </c>
      <c r="D1911" s="1" t="s">
        <v>542</v>
      </c>
      <c r="E1911" s="1">
        <v>4</v>
      </c>
      <c r="F1911" s="1">
        <f t="shared" si="58"/>
        <v>400</v>
      </c>
      <c r="G1911" s="1">
        <f t="shared" si="59"/>
        <v>1600</v>
      </c>
    </row>
    <row r="1912" spans="1:7" x14ac:dyDescent="0.25">
      <c r="A1912" s="1">
        <v>2053</v>
      </c>
      <c r="B1912" s="1" t="s">
        <v>506</v>
      </c>
      <c r="C1912" s="2">
        <v>44610</v>
      </c>
      <c r="D1912" s="1" t="s">
        <v>16</v>
      </c>
      <c r="E1912" s="1">
        <v>2</v>
      </c>
      <c r="F1912" s="1">
        <f t="shared" si="58"/>
        <v>150</v>
      </c>
      <c r="G1912" s="1">
        <f t="shared" si="59"/>
        <v>300</v>
      </c>
    </row>
    <row r="1913" spans="1:7" x14ac:dyDescent="0.25">
      <c r="A1913" s="1">
        <v>1652</v>
      </c>
      <c r="B1913" s="1" t="s">
        <v>337</v>
      </c>
      <c r="C1913" s="2">
        <v>44700</v>
      </c>
      <c r="D1913" s="1" t="s">
        <v>8</v>
      </c>
      <c r="E1913" s="1">
        <v>3</v>
      </c>
      <c r="F1913" s="1">
        <f t="shared" si="58"/>
        <v>1500</v>
      </c>
      <c r="G1913" s="1">
        <f t="shared" si="59"/>
        <v>4500</v>
      </c>
    </row>
    <row r="1914" spans="1:7" x14ac:dyDescent="0.25">
      <c r="A1914" s="1">
        <v>1397</v>
      </c>
      <c r="B1914" s="1" t="s">
        <v>337</v>
      </c>
      <c r="C1914" s="2">
        <v>44900</v>
      </c>
      <c r="D1914" s="1" t="s">
        <v>8</v>
      </c>
      <c r="E1914" s="1">
        <v>5</v>
      </c>
      <c r="F1914" s="1">
        <f t="shared" si="58"/>
        <v>1500</v>
      </c>
      <c r="G1914" s="1">
        <f t="shared" si="59"/>
        <v>7500</v>
      </c>
    </row>
    <row r="1915" spans="1:7" x14ac:dyDescent="0.25">
      <c r="A1915" s="1">
        <v>1747</v>
      </c>
      <c r="B1915" s="1" t="s">
        <v>337</v>
      </c>
      <c r="C1915" s="2">
        <v>44758</v>
      </c>
      <c r="D1915" s="1" t="s">
        <v>16</v>
      </c>
      <c r="E1915" s="1">
        <v>4</v>
      </c>
      <c r="F1915" s="1">
        <f t="shared" si="58"/>
        <v>150</v>
      </c>
      <c r="G1915" s="1">
        <f t="shared" si="59"/>
        <v>600</v>
      </c>
    </row>
    <row r="1916" spans="1:7" x14ac:dyDescent="0.25">
      <c r="A1916" s="1">
        <v>2102</v>
      </c>
      <c r="B1916" s="1" t="s">
        <v>337</v>
      </c>
      <c r="C1916" s="2">
        <v>44626</v>
      </c>
      <c r="D1916" s="1" t="s">
        <v>8</v>
      </c>
      <c r="E1916" s="1">
        <v>3</v>
      </c>
      <c r="F1916" s="1">
        <f t="shared" si="58"/>
        <v>1500</v>
      </c>
      <c r="G1916" s="1">
        <f t="shared" si="59"/>
        <v>4500</v>
      </c>
    </row>
    <row r="1917" spans="1:7" x14ac:dyDescent="0.25">
      <c r="A1917" s="1">
        <v>3463</v>
      </c>
      <c r="B1917" s="1" t="s">
        <v>454</v>
      </c>
      <c r="C1917" s="2">
        <v>44710</v>
      </c>
      <c r="D1917" s="1" t="s">
        <v>16</v>
      </c>
      <c r="E1917" s="1">
        <v>4</v>
      </c>
      <c r="F1917" s="1">
        <f t="shared" si="58"/>
        <v>150</v>
      </c>
      <c r="G1917" s="1">
        <f t="shared" si="59"/>
        <v>600</v>
      </c>
    </row>
    <row r="1918" spans="1:7" x14ac:dyDescent="0.25">
      <c r="A1918" s="1">
        <v>3175</v>
      </c>
      <c r="B1918" s="1" t="s">
        <v>454</v>
      </c>
      <c r="C1918" s="2">
        <v>44914</v>
      </c>
      <c r="D1918" s="1" t="s">
        <v>37</v>
      </c>
      <c r="E1918" s="1">
        <v>2</v>
      </c>
      <c r="F1918" s="1">
        <f t="shared" si="58"/>
        <v>600</v>
      </c>
      <c r="G1918" s="1">
        <f t="shared" si="59"/>
        <v>1200</v>
      </c>
    </row>
    <row r="1919" spans="1:7" x14ac:dyDescent="0.25">
      <c r="A1919" s="1">
        <v>1496</v>
      </c>
      <c r="B1919" s="1" t="s">
        <v>454</v>
      </c>
      <c r="C1919" s="2">
        <v>44755</v>
      </c>
      <c r="D1919" s="1" t="s">
        <v>11</v>
      </c>
      <c r="E1919" s="1">
        <v>4</v>
      </c>
      <c r="F1919" s="1">
        <f t="shared" si="58"/>
        <v>1000</v>
      </c>
      <c r="G1919" s="1">
        <f t="shared" si="59"/>
        <v>4000</v>
      </c>
    </row>
    <row r="1920" spans="1:7" x14ac:dyDescent="0.25">
      <c r="A1920" s="1">
        <v>2289</v>
      </c>
      <c r="B1920" s="1" t="s">
        <v>458</v>
      </c>
      <c r="C1920" s="2">
        <v>44784</v>
      </c>
      <c r="D1920" s="1" t="s">
        <v>16</v>
      </c>
      <c r="E1920" s="1">
        <v>1</v>
      </c>
      <c r="F1920" s="1">
        <f t="shared" si="58"/>
        <v>150</v>
      </c>
      <c r="G1920" s="1">
        <f t="shared" si="59"/>
        <v>150</v>
      </c>
    </row>
    <row r="1921" spans="1:7" x14ac:dyDescent="0.25">
      <c r="A1921" s="1">
        <v>2020</v>
      </c>
      <c r="B1921" s="1" t="s">
        <v>458</v>
      </c>
      <c r="C1921" s="2">
        <v>44577</v>
      </c>
      <c r="D1921" s="1" t="s">
        <v>11</v>
      </c>
      <c r="E1921" s="1">
        <v>1</v>
      </c>
      <c r="F1921" s="1">
        <f t="shared" si="58"/>
        <v>1000</v>
      </c>
      <c r="G1921" s="1">
        <f t="shared" si="59"/>
        <v>1000</v>
      </c>
    </row>
    <row r="1922" spans="1:7" x14ac:dyDescent="0.25">
      <c r="A1922" s="1">
        <v>1082</v>
      </c>
      <c r="B1922" s="1" t="s">
        <v>458</v>
      </c>
      <c r="C1922" s="2">
        <v>44580</v>
      </c>
      <c r="D1922" s="1" t="s">
        <v>16</v>
      </c>
      <c r="E1922" s="1">
        <v>3</v>
      </c>
      <c r="F1922" s="1">
        <f t="shared" ref="F1922:F1985" si="60">IF(D1922="Computer", 1500, IF(D1922="Mobile", 600,  IF(D1922= "Camera", 500, IF(D1922 = "Headphones", 150, IF(D1922 = "Laptop", 1000, 400)))))</f>
        <v>150</v>
      </c>
      <c r="G1922" s="1">
        <f t="shared" ref="G1922:G1985" si="61">F1922*E1922</f>
        <v>450</v>
      </c>
    </row>
    <row r="1923" spans="1:7" x14ac:dyDescent="0.25">
      <c r="A1923" s="1">
        <v>1650</v>
      </c>
      <c r="B1923" s="1" t="s">
        <v>458</v>
      </c>
      <c r="C1923" s="2">
        <v>44834</v>
      </c>
      <c r="D1923" s="1" t="s">
        <v>542</v>
      </c>
      <c r="E1923" s="1">
        <v>5</v>
      </c>
      <c r="F1923" s="1">
        <f t="shared" si="60"/>
        <v>400</v>
      </c>
      <c r="G1923" s="1">
        <f t="shared" si="61"/>
        <v>2000</v>
      </c>
    </row>
    <row r="1924" spans="1:7" x14ac:dyDescent="0.25">
      <c r="A1924" s="1">
        <v>1520</v>
      </c>
      <c r="B1924" s="1" t="s">
        <v>458</v>
      </c>
      <c r="C1924" s="2">
        <v>44581</v>
      </c>
      <c r="D1924" s="1" t="s">
        <v>11</v>
      </c>
      <c r="E1924" s="1">
        <v>2</v>
      </c>
      <c r="F1924" s="1">
        <f t="shared" si="60"/>
        <v>1000</v>
      </c>
      <c r="G1924" s="1">
        <f t="shared" si="61"/>
        <v>2000</v>
      </c>
    </row>
    <row r="1925" spans="1:7" x14ac:dyDescent="0.25">
      <c r="A1925" s="1">
        <v>2927</v>
      </c>
      <c r="B1925" s="1" t="s">
        <v>301</v>
      </c>
      <c r="C1925" s="2">
        <v>44683</v>
      </c>
      <c r="D1925" s="1" t="s">
        <v>542</v>
      </c>
      <c r="E1925" s="1">
        <v>2</v>
      </c>
      <c r="F1925" s="1">
        <f t="shared" si="60"/>
        <v>400</v>
      </c>
      <c r="G1925" s="1">
        <f t="shared" si="61"/>
        <v>800</v>
      </c>
    </row>
    <row r="1926" spans="1:7" x14ac:dyDescent="0.25">
      <c r="A1926" s="1">
        <v>1424</v>
      </c>
      <c r="B1926" s="1" t="s">
        <v>301</v>
      </c>
      <c r="C1926" s="2">
        <v>44625</v>
      </c>
      <c r="D1926" s="1" t="s">
        <v>8</v>
      </c>
      <c r="E1926" s="1">
        <v>2</v>
      </c>
      <c r="F1926" s="1">
        <f t="shared" si="60"/>
        <v>1500</v>
      </c>
      <c r="G1926" s="1">
        <f t="shared" si="61"/>
        <v>3000</v>
      </c>
    </row>
    <row r="1927" spans="1:7" x14ac:dyDescent="0.25">
      <c r="A1927" s="1">
        <v>3337</v>
      </c>
      <c r="B1927" s="1" t="s">
        <v>301</v>
      </c>
      <c r="C1927" s="2">
        <v>44770</v>
      </c>
      <c r="D1927" s="1" t="s">
        <v>11</v>
      </c>
      <c r="E1927" s="1">
        <v>4</v>
      </c>
      <c r="F1927" s="1">
        <f t="shared" si="60"/>
        <v>1000</v>
      </c>
      <c r="G1927" s="1">
        <f t="shared" si="61"/>
        <v>4000</v>
      </c>
    </row>
    <row r="1928" spans="1:7" x14ac:dyDescent="0.25">
      <c r="A1928" s="1">
        <v>2323</v>
      </c>
      <c r="B1928" s="1" t="s">
        <v>301</v>
      </c>
      <c r="C1928" s="2">
        <v>44916</v>
      </c>
      <c r="D1928" s="1" t="s">
        <v>14</v>
      </c>
      <c r="E1928" s="1">
        <v>5</v>
      </c>
      <c r="F1928" s="1">
        <f t="shared" si="60"/>
        <v>500</v>
      </c>
      <c r="G1928" s="1">
        <f t="shared" si="61"/>
        <v>2500</v>
      </c>
    </row>
    <row r="1929" spans="1:7" x14ac:dyDescent="0.25">
      <c r="A1929" s="1">
        <v>2924</v>
      </c>
      <c r="B1929" s="1" t="s">
        <v>352</v>
      </c>
      <c r="C1929" s="2">
        <v>44877</v>
      </c>
      <c r="D1929" s="1" t="s">
        <v>542</v>
      </c>
      <c r="E1929" s="1">
        <v>2</v>
      </c>
      <c r="F1929" s="1">
        <f t="shared" si="60"/>
        <v>400</v>
      </c>
      <c r="G1929" s="1">
        <f t="shared" si="61"/>
        <v>800</v>
      </c>
    </row>
    <row r="1930" spans="1:7" x14ac:dyDescent="0.25">
      <c r="A1930" s="1">
        <v>3201</v>
      </c>
      <c r="B1930" s="1" t="s">
        <v>352</v>
      </c>
      <c r="C1930" s="2">
        <v>44879</v>
      </c>
      <c r="D1930" s="1" t="s">
        <v>8</v>
      </c>
      <c r="E1930" s="1">
        <v>1</v>
      </c>
      <c r="F1930" s="1">
        <f t="shared" si="60"/>
        <v>1500</v>
      </c>
      <c r="G1930" s="1">
        <f t="shared" si="61"/>
        <v>1500</v>
      </c>
    </row>
    <row r="1931" spans="1:7" x14ac:dyDescent="0.25">
      <c r="A1931" s="1">
        <v>2809</v>
      </c>
      <c r="B1931" s="1" t="s">
        <v>352</v>
      </c>
      <c r="C1931" s="2">
        <v>44677</v>
      </c>
      <c r="D1931" s="1" t="s">
        <v>37</v>
      </c>
      <c r="E1931" s="1">
        <v>1</v>
      </c>
      <c r="F1931" s="1">
        <f t="shared" si="60"/>
        <v>600</v>
      </c>
      <c r="G1931" s="1">
        <f t="shared" si="61"/>
        <v>600</v>
      </c>
    </row>
    <row r="1932" spans="1:7" x14ac:dyDescent="0.25">
      <c r="A1932" s="1">
        <v>1675</v>
      </c>
      <c r="B1932" s="1" t="s">
        <v>352</v>
      </c>
      <c r="C1932" s="2">
        <v>44581</v>
      </c>
      <c r="D1932" s="1" t="s">
        <v>11</v>
      </c>
      <c r="E1932" s="1">
        <v>4</v>
      </c>
      <c r="F1932" s="1">
        <f t="shared" si="60"/>
        <v>1000</v>
      </c>
      <c r="G1932" s="1">
        <f t="shared" si="61"/>
        <v>4000</v>
      </c>
    </row>
    <row r="1933" spans="1:7" x14ac:dyDescent="0.25">
      <c r="A1933" s="1">
        <v>2046</v>
      </c>
      <c r="B1933" s="1" t="s">
        <v>352</v>
      </c>
      <c r="C1933" s="2">
        <v>44714</v>
      </c>
      <c r="D1933" s="1" t="s">
        <v>11</v>
      </c>
      <c r="E1933" s="1">
        <v>5</v>
      </c>
      <c r="F1933" s="1">
        <f t="shared" si="60"/>
        <v>1000</v>
      </c>
      <c r="G1933" s="1">
        <f t="shared" si="61"/>
        <v>5000</v>
      </c>
    </row>
    <row r="1934" spans="1:7" x14ac:dyDescent="0.25">
      <c r="A1934" s="1">
        <v>1265</v>
      </c>
      <c r="B1934" s="1" t="s">
        <v>320</v>
      </c>
      <c r="C1934" s="2">
        <v>44589</v>
      </c>
      <c r="D1934" s="1" t="s">
        <v>16</v>
      </c>
      <c r="E1934" s="1">
        <v>1</v>
      </c>
      <c r="F1934" s="1">
        <f t="shared" si="60"/>
        <v>150</v>
      </c>
      <c r="G1934" s="1">
        <f t="shared" si="61"/>
        <v>150</v>
      </c>
    </row>
    <row r="1935" spans="1:7" x14ac:dyDescent="0.25">
      <c r="A1935" s="1">
        <v>2458</v>
      </c>
      <c r="B1935" s="1" t="s">
        <v>320</v>
      </c>
      <c r="C1935" s="2">
        <v>44815</v>
      </c>
      <c r="D1935" s="1" t="s">
        <v>8</v>
      </c>
      <c r="E1935" s="1">
        <v>3</v>
      </c>
      <c r="F1935" s="1">
        <f t="shared" si="60"/>
        <v>1500</v>
      </c>
      <c r="G1935" s="1">
        <f t="shared" si="61"/>
        <v>4500</v>
      </c>
    </row>
    <row r="1936" spans="1:7" x14ac:dyDescent="0.25">
      <c r="A1936" s="1">
        <v>3177</v>
      </c>
      <c r="B1936" s="1" t="s">
        <v>272</v>
      </c>
      <c r="C1936" s="2">
        <v>44584</v>
      </c>
      <c r="D1936" s="1" t="s">
        <v>37</v>
      </c>
      <c r="E1936" s="1">
        <v>1</v>
      </c>
      <c r="F1936" s="1">
        <f t="shared" si="60"/>
        <v>600</v>
      </c>
      <c r="G1936" s="1">
        <f t="shared" si="61"/>
        <v>600</v>
      </c>
    </row>
    <row r="1937" spans="1:7" x14ac:dyDescent="0.25">
      <c r="A1937" s="1">
        <v>1625</v>
      </c>
      <c r="B1937" s="1" t="s">
        <v>272</v>
      </c>
      <c r="C1937" s="2">
        <v>44751</v>
      </c>
      <c r="D1937" s="1" t="s">
        <v>8</v>
      </c>
      <c r="E1937" s="1">
        <v>4</v>
      </c>
      <c r="F1937" s="1">
        <f t="shared" si="60"/>
        <v>1500</v>
      </c>
      <c r="G1937" s="1">
        <f t="shared" si="61"/>
        <v>6000</v>
      </c>
    </row>
    <row r="1938" spans="1:7" x14ac:dyDescent="0.25">
      <c r="A1938" s="1">
        <v>2961</v>
      </c>
      <c r="B1938" s="1" t="s">
        <v>272</v>
      </c>
      <c r="C1938" s="2">
        <v>44692</v>
      </c>
      <c r="D1938" s="1" t="s">
        <v>37</v>
      </c>
      <c r="E1938" s="1">
        <v>2</v>
      </c>
      <c r="F1938" s="1">
        <f t="shared" si="60"/>
        <v>600</v>
      </c>
      <c r="G1938" s="1">
        <f t="shared" si="61"/>
        <v>1200</v>
      </c>
    </row>
    <row r="1939" spans="1:7" x14ac:dyDescent="0.25">
      <c r="A1939" s="1">
        <v>2825</v>
      </c>
      <c r="B1939" s="1" t="s">
        <v>272</v>
      </c>
      <c r="C1939" s="2">
        <v>44886</v>
      </c>
      <c r="D1939" s="1" t="s">
        <v>8</v>
      </c>
      <c r="E1939" s="1">
        <v>3</v>
      </c>
      <c r="F1939" s="1">
        <f t="shared" si="60"/>
        <v>1500</v>
      </c>
      <c r="G1939" s="1">
        <f t="shared" si="61"/>
        <v>4500</v>
      </c>
    </row>
    <row r="1940" spans="1:7" x14ac:dyDescent="0.25">
      <c r="A1940" s="1">
        <v>3476</v>
      </c>
      <c r="B1940" s="1" t="s">
        <v>272</v>
      </c>
      <c r="C1940" s="2">
        <v>44746</v>
      </c>
      <c r="D1940" s="1" t="s">
        <v>14</v>
      </c>
      <c r="E1940" s="1">
        <v>5</v>
      </c>
      <c r="F1940" s="1">
        <f t="shared" si="60"/>
        <v>500</v>
      </c>
      <c r="G1940" s="1">
        <f t="shared" si="61"/>
        <v>2500</v>
      </c>
    </row>
    <row r="1941" spans="1:7" x14ac:dyDescent="0.25">
      <c r="A1941" s="1">
        <v>2555</v>
      </c>
      <c r="B1941" s="1" t="s">
        <v>272</v>
      </c>
      <c r="C1941" s="2">
        <v>44597</v>
      </c>
      <c r="D1941" s="1" t="s">
        <v>37</v>
      </c>
      <c r="E1941" s="1">
        <v>3</v>
      </c>
      <c r="F1941" s="1">
        <f t="shared" si="60"/>
        <v>600</v>
      </c>
      <c r="G1941" s="1">
        <f t="shared" si="61"/>
        <v>1800</v>
      </c>
    </row>
    <row r="1942" spans="1:7" x14ac:dyDescent="0.25">
      <c r="A1942" s="1">
        <v>1817</v>
      </c>
      <c r="B1942" s="1" t="s">
        <v>272</v>
      </c>
      <c r="C1942" s="2">
        <v>44917</v>
      </c>
      <c r="D1942" s="1" t="s">
        <v>8</v>
      </c>
      <c r="E1942" s="1">
        <v>4</v>
      </c>
      <c r="F1942" s="1">
        <f t="shared" si="60"/>
        <v>1500</v>
      </c>
      <c r="G1942" s="1">
        <f t="shared" si="61"/>
        <v>6000</v>
      </c>
    </row>
    <row r="1943" spans="1:7" x14ac:dyDescent="0.25">
      <c r="A1943" s="1">
        <v>3472</v>
      </c>
      <c r="B1943" s="1" t="s">
        <v>272</v>
      </c>
      <c r="C1943" s="2">
        <v>44598</v>
      </c>
      <c r="D1943" s="1" t="s">
        <v>8</v>
      </c>
      <c r="E1943" s="1">
        <v>4</v>
      </c>
      <c r="F1943" s="1">
        <f t="shared" si="60"/>
        <v>1500</v>
      </c>
      <c r="G1943" s="1">
        <f t="shared" si="61"/>
        <v>6000</v>
      </c>
    </row>
    <row r="1944" spans="1:7" x14ac:dyDescent="0.25">
      <c r="A1944" s="1">
        <v>2591</v>
      </c>
      <c r="B1944" s="1" t="s">
        <v>207</v>
      </c>
      <c r="C1944" s="2">
        <v>44728</v>
      </c>
      <c r="D1944" s="1" t="s">
        <v>16</v>
      </c>
      <c r="E1944" s="1">
        <v>5</v>
      </c>
      <c r="F1944" s="1">
        <f t="shared" si="60"/>
        <v>150</v>
      </c>
      <c r="G1944" s="1">
        <f t="shared" si="61"/>
        <v>750</v>
      </c>
    </row>
    <row r="1945" spans="1:7" x14ac:dyDescent="0.25">
      <c r="A1945" s="1">
        <v>1000</v>
      </c>
      <c r="B1945" s="1" t="s">
        <v>207</v>
      </c>
      <c r="C1945" s="2">
        <v>44842</v>
      </c>
      <c r="D1945" s="1" t="s">
        <v>16</v>
      </c>
      <c r="E1945" s="1">
        <v>2</v>
      </c>
      <c r="F1945" s="1">
        <f t="shared" si="60"/>
        <v>150</v>
      </c>
      <c r="G1945" s="1">
        <f t="shared" si="61"/>
        <v>300</v>
      </c>
    </row>
    <row r="1946" spans="1:7" x14ac:dyDescent="0.25">
      <c r="A1946" s="1">
        <v>2025</v>
      </c>
      <c r="B1946" s="1" t="s">
        <v>207</v>
      </c>
      <c r="C1946" s="2">
        <v>44714</v>
      </c>
      <c r="D1946" s="1" t="s">
        <v>8</v>
      </c>
      <c r="E1946" s="1">
        <v>4</v>
      </c>
      <c r="F1946" s="1">
        <f t="shared" si="60"/>
        <v>1500</v>
      </c>
      <c r="G1946" s="1">
        <f t="shared" si="61"/>
        <v>6000</v>
      </c>
    </row>
    <row r="1947" spans="1:7" x14ac:dyDescent="0.25">
      <c r="A1947" s="1">
        <v>1119</v>
      </c>
      <c r="B1947" s="1" t="s">
        <v>207</v>
      </c>
      <c r="C1947" s="2">
        <v>44605</v>
      </c>
      <c r="D1947" s="1" t="s">
        <v>8</v>
      </c>
      <c r="E1947" s="1">
        <v>3</v>
      </c>
      <c r="F1947" s="1">
        <f t="shared" si="60"/>
        <v>1500</v>
      </c>
      <c r="G1947" s="1">
        <f t="shared" si="61"/>
        <v>4500</v>
      </c>
    </row>
    <row r="1948" spans="1:7" x14ac:dyDescent="0.25">
      <c r="A1948" s="1">
        <v>3009</v>
      </c>
      <c r="B1948" s="1" t="s">
        <v>207</v>
      </c>
      <c r="C1948" s="2">
        <v>44906</v>
      </c>
      <c r="D1948" s="1" t="s">
        <v>37</v>
      </c>
      <c r="E1948" s="1">
        <v>2</v>
      </c>
      <c r="F1948" s="1">
        <f t="shared" si="60"/>
        <v>600</v>
      </c>
      <c r="G1948" s="1">
        <f t="shared" si="61"/>
        <v>1200</v>
      </c>
    </row>
    <row r="1949" spans="1:7" x14ac:dyDescent="0.25">
      <c r="A1949" s="1">
        <v>2651</v>
      </c>
      <c r="B1949" s="1" t="s">
        <v>207</v>
      </c>
      <c r="C1949" s="2">
        <v>44695</v>
      </c>
      <c r="D1949" s="1" t="s">
        <v>14</v>
      </c>
      <c r="E1949" s="1">
        <v>3</v>
      </c>
      <c r="F1949" s="1">
        <f t="shared" si="60"/>
        <v>500</v>
      </c>
      <c r="G1949" s="1">
        <f t="shared" si="61"/>
        <v>1500</v>
      </c>
    </row>
    <row r="1950" spans="1:7" x14ac:dyDescent="0.25">
      <c r="A1950" s="1">
        <v>3497</v>
      </c>
      <c r="B1950" s="1" t="s">
        <v>207</v>
      </c>
      <c r="C1950" s="2">
        <v>44634</v>
      </c>
      <c r="D1950" s="1" t="s">
        <v>542</v>
      </c>
      <c r="E1950" s="1">
        <v>4</v>
      </c>
      <c r="F1950" s="1">
        <f t="shared" si="60"/>
        <v>400</v>
      </c>
      <c r="G1950" s="1">
        <f t="shared" si="61"/>
        <v>1600</v>
      </c>
    </row>
    <row r="1951" spans="1:7" x14ac:dyDescent="0.25">
      <c r="A1951" s="1">
        <v>1339</v>
      </c>
      <c r="B1951" s="1" t="s">
        <v>491</v>
      </c>
      <c r="C1951" s="2">
        <v>44613</v>
      </c>
      <c r="D1951" s="1" t="s">
        <v>11</v>
      </c>
      <c r="E1951" s="1">
        <v>2</v>
      </c>
      <c r="F1951" s="1">
        <f t="shared" si="60"/>
        <v>1000</v>
      </c>
      <c r="G1951" s="1">
        <f t="shared" si="61"/>
        <v>2000</v>
      </c>
    </row>
    <row r="1952" spans="1:7" x14ac:dyDescent="0.25">
      <c r="A1952" s="1">
        <v>2940</v>
      </c>
      <c r="B1952" s="1" t="s">
        <v>491</v>
      </c>
      <c r="C1952" s="2">
        <v>44750</v>
      </c>
      <c r="D1952" s="1" t="s">
        <v>37</v>
      </c>
      <c r="E1952" s="1">
        <v>5</v>
      </c>
      <c r="F1952" s="1">
        <f t="shared" si="60"/>
        <v>600</v>
      </c>
      <c r="G1952" s="1">
        <f t="shared" si="61"/>
        <v>3000</v>
      </c>
    </row>
    <row r="1953" spans="1:7" x14ac:dyDescent="0.25">
      <c r="A1953" s="1">
        <v>1269</v>
      </c>
      <c r="B1953" s="1" t="s">
        <v>491</v>
      </c>
      <c r="C1953" s="2">
        <v>44915</v>
      </c>
      <c r="D1953" s="1" t="s">
        <v>542</v>
      </c>
      <c r="E1953" s="1">
        <v>5</v>
      </c>
      <c r="F1953" s="1">
        <f t="shared" si="60"/>
        <v>400</v>
      </c>
      <c r="G1953" s="1">
        <f t="shared" si="61"/>
        <v>2000</v>
      </c>
    </row>
    <row r="1954" spans="1:7" x14ac:dyDescent="0.25">
      <c r="A1954" s="1">
        <v>3335</v>
      </c>
      <c r="B1954" s="1" t="s">
        <v>491</v>
      </c>
      <c r="C1954" s="2">
        <v>44737</v>
      </c>
      <c r="D1954" s="1" t="s">
        <v>14</v>
      </c>
      <c r="E1954" s="1">
        <v>2</v>
      </c>
      <c r="F1954" s="1">
        <f t="shared" si="60"/>
        <v>500</v>
      </c>
      <c r="G1954" s="1">
        <f t="shared" si="61"/>
        <v>1000</v>
      </c>
    </row>
    <row r="1955" spans="1:7" x14ac:dyDescent="0.25">
      <c r="A1955" s="1">
        <v>1586</v>
      </c>
      <c r="B1955" s="1" t="s">
        <v>491</v>
      </c>
      <c r="C1955" s="2">
        <v>44841</v>
      </c>
      <c r="D1955" s="1" t="s">
        <v>37</v>
      </c>
      <c r="E1955" s="1">
        <v>4</v>
      </c>
      <c r="F1955" s="1">
        <f t="shared" si="60"/>
        <v>600</v>
      </c>
      <c r="G1955" s="1">
        <f t="shared" si="61"/>
        <v>2400</v>
      </c>
    </row>
    <row r="1956" spans="1:7" x14ac:dyDescent="0.25">
      <c r="A1956" s="1">
        <v>2000</v>
      </c>
      <c r="B1956" s="1" t="s">
        <v>517</v>
      </c>
      <c r="C1956" s="2">
        <v>44879</v>
      </c>
      <c r="D1956" s="1" t="s">
        <v>14</v>
      </c>
      <c r="E1956" s="1">
        <v>4</v>
      </c>
      <c r="F1956" s="1">
        <f t="shared" si="60"/>
        <v>500</v>
      </c>
      <c r="G1956" s="1">
        <f t="shared" si="61"/>
        <v>2000</v>
      </c>
    </row>
    <row r="1957" spans="1:7" x14ac:dyDescent="0.25">
      <c r="A1957" s="1">
        <v>1763</v>
      </c>
      <c r="B1957" s="1" t="s">
        <v>517</v>
      </c>
      <c r="C1957" s="2">
        <v>44710</v>
      </c>
      <c r="D1957" s="1" t="s">
        <v>37</v>
      </c>
      <c r="E1957" s="1">
        <v>3</v>
      </c>
      <c r="F1957" s="1">
        <f t="shared" si="60"/>
        <v>600</v>
      </c>
      <c r="G1957" s="1">
        <f t="shared" si="61"/>
        <v>1800</v>
      </c>
    </row>
    <row r="1958" spans="1:7" x14ac:dyDescent="0.25">
      <c r="A1958" s="1">
        <v>1502</v>
      </c>
      <c r="B1958" s="1" t="s">
        <v>517</v>
      </c>
      <c r="C1958" s="2">
        <v>44830</v>
      </c>
      <c r="D1958" s="1" t="s">
        <v>37</v>
      </c>
      <c r="E1958" s="1">
        <v>3</v>
      </c>
      <c r="F1958" s="1">
        <f t="shared" si="60"/>
        <v>600</v>
      </c>
      <c r="G1958" s="1">
        <f t="shared" si="61"/>
        <v>1800</v>
      </c>
    </row>
    <row r="1959" spans="1:7" x14ac:dyDescent="0.25">
      <c r="A1959" s="1">
        <v>2877</v>
      </c>
      <c r="B1959" s="1" t="s">
        <v>517</v>
      </c>
      <c r="C1959" s="2">
        <v>44824</v>
      </c>
      <c r="D1959" s="1" t="s">
        <v>16</v>
      </c>
      <c r="E1959" s="1">
        <v>1</v>
      </c>
      <c r="F1959" s="1">
        <f t="shared" si="60"/>
        <v>150</v>
      </c>
      <c r="G1959" s="1">
        <f t="shared" si="61"/>
        <v>150</v>
      </c>
    </row>
    <row r="1960" spans="1:7" x14ac:dyDescent="0.25">
      <c r="A1960" s="1">
        <v>1325</v>
      </c>
      <c r="B1960" s="1" t="s">
        <v>517</v>
      </c>
      <c r="C1960" s="2">
        <v>44625</v>
      </c>
      <c r="D1960" s="1" t="s">
        <v>542</v>
      </c>
      <c r="E1960" s="1">
        <v>1</v>
      </c>
      <c r="F1960" s="1">
        <f t="shared" si="60"/>
        <v>400</v>
      </c>
      <c r="G1960" s="1">
        <f t="shared" si="61"/>
        <v>400</v>
      </c>
    </row>
    <row r="1961" spans="1:7" x14ac:dyDescent="0.25">
      <c r="A1961" s="1">
        <v>1218</v>
      </c>
      <c r="B1961" s="1" t="s">
        <v>517</v>
      </c>
      <c r="C1961" s="2">
        <v>44831</v>
      </c>
      <c r="D1961" s="1" t="s">
        <v>542</v>
      </c>
      <c r="E1961" s="1">
        <v>1</v>
      </c>
      <c r="F1961" s="1">
        <f t="shared" si="60"/>
        <v>400</v>
      </c>
      <c r="G1961" s="1">
        <f t="shared" si="61"/>
        <v>400</v>
      </c>
    </row>
    <row r="1962" spans="1:7" x14ac:dyDescent="0.25">
      <c r="A1962" s="1">
        <v>1472</v>
      </c>
      <c r="B1962" s="1" t="s">
        <v>409</v>
      </c>
      <c r="C1962" s="2">
        <v>44892</v>
      </c>
      <c r="D1962" s="1" t="s">
        <v>16</v>
      </c>
      <c r="E1962" s="1">
        <v>4</v>
      </c>
      <c r="F1962" s="1">
        <f t="shared" si="60"/>
        <v>150</v>
      </c>
      <c r="G1962" s="1">
        <f t="shared" si="61"/>
        <v>600</v>
      </c>
    </row>
    <row r="1963" spans="1:7" x14ac:dyDescent="0.25">
      <c r="A1963" s="1">
        <v>1012</v>
      </c>
      <c r="B1963" s="1" t="s">
        <v>409</v>
      </c>
      <c r="C1963" s="2">
        <v>44849</v>
      </c>
      <c r="D1963" s="1" t="s">
        <v>8</v>
      </c>
      <c r="E1963" s="1">
        <v>3</v>
      </c>
      <c r="F1963" s="1">
        <f t="shared" si="60"/>
        <v>1500</v>
      </c>
      <c r="G1963" s="1">
        <f t="shared" si="61"/>
        <v>4500</v>
      </c>
    </row>
    <row r="1964" spans="1:7" x14ac:dyDescent="0.25">
      <c r="A1964" s="1">
        <v>1174</v>
      </c>
      <c r="B1964" s="1" t="s">
        <v>409</v>
      </c>
      <c r="C1964" s="2">
        <v>44789</v>
      </c>
      <c r="D1964" s="1" t="s">
        <v>542</v>
      </c>
      <c r="E1964" s="1">
        <v>2</v>
      </c>
      <c r="F1964" s="1">
        <f t="shared" si="60"/>
        <v>400</v>
      </c>
      <c r="G1964" s="1">
        <f t="shared" si="61"/>
        <v>800</v>
      </c>
    </row>
    <row r="1965" spans="1:7" x14ac:dyDescent="0.25">
      <c r="A1965" s="1">
        <v>2357</v>
      </c>
      <c r="B1965" s="1" t="s">
        <v>409</v>
      </c>
      <c r="C1965" s="2">
        <v>44890</v>
      </c>
      <c r="D1965" s="1" t="s">
        <v>16</v>
      </c>
      <c r="E1965" s="1">
        <v>2</v>
      </c>
      <c r="F1965" s="1">
        <f t="shared" si="60"/>
        <v>150</v>
      </c>
      <c r="G1965" s="1">
        <f t="shared" si="61"/>
        <v>300</v>
      </c>
    </row>
    <row r="1966" spans="1:7" x14ac:dyDescent="0.25">
      <c r="A1966" s="1">
        <v>1930</v>
      </c>
      <c r="B1966" s="1" t="s">
        <v>335</v>
      </c>
      <c r="C1966" s="2">
        <v>44869</v>
      </c>
      <c r="D1966" s="1" t="s">
        <v>8</v>
      </c>
      <c r="E1966" s="1">
        <v>1</v>
      </c>
      <c r="F1966" s="1">
        <f t="shared" si="60"/>
        <v>1500</v>
      </c>
      <c r="G1966" s="1">
        <f t="shared" si="61"/>
        <v>1500</v>
      </c>
    </row>
    <row r="1967" spans="1:7" x14ac:dyDescent="0.25">
      <c r="A1967" s="1">
        <v>2389</v>
      </c>
      <c r="B1967" s="1" t="s">
        <v>335</v>
      </c>
      <c r="C1967" s="2">
        <v>44815</v>
      </c>
      <c r="D1967" s="1" t="s">
        <v>8</v>
      </c>
      <c r="E1967" s="1">
        <v>5</v>
      </c>
      <c r="F1967" s="1">
        <f t="shared" si="60"/>
        <v>1500</v>
      </c>
      <c r="G1967" s="1">
        <f t="shared" si="61"/>
        <v>7500</v>
      </c>
    </row>
    <row r="1968" spans="1:7" x14ac:dyDescent="0.25">
      <c r="A1968" s="1">
        <v>2026</v>
      </c>
      <c r="B1968" s="1" t="s">
        <v>335</v>
      </c>
      <c r="C1968" s="2">
        <v>44787</v>
      </c>
      <c r="D1968" s="1" t="s">
        <v>16</v>
      </c>
      <c r="E1968" s="1">
        <v>5</v>
      </c>
      <c r="F1968" s="1">
        <f t="shared" si="60"/>
        <v>150</v>
      </c>
      <c r="G1968" s="1">
        <f t="shared" si="61"/>
        <v>750</v>
      </c>
    </row>
    <row r="1969" spans="1:7" x14ac:dyDescent="0.25">
      <c r="A1969" s="1">
        <v>2628</v>
      </c>
      <c r="B1969" s="1" t="s">
        <v>335</v>
      </c>
      <c r="C1969" s="2">
        <v>44690</v>
      </c>
      <c r="D1969" s="1" t="s">
        <v>542</v>
      </c>
      <c r="E1969" s="1">
        <v>2</v>
      </c>
      <c r="F1969" s="1">
        <f t="shared" si="60"/>
        <v>400</v>
      </c>
      <c r="G1969" s="1">
        <f t="shared" si="61"/>
        <v>800</v>
      </c>
    </row>
    <row r="1970" spans="1:7" x14ac:dyDescent="0.25">
      <c r="A1970" s="1">
        <v>1305</v>
      </c>
      <c r="B1970" s="1" t="s">
        <v>514</v>
      </c>
      <c r="C1970" s="2">
        <v>44711</v>
      </c>
      <c r="D1970" s="1" t="s">
        <v>16</v>
      </c>
      <c r="E1970" s="1">
        <v>2</v>
      </c>
      <c r="F1970" s="1">
        <f t="shared" si="60"/>
        <v>150</v>
      </c>
      <c r="G1970" s="1">
        <f t="shared" si="61"/>
        <v>300</v>
      </c>
    </row>
    <row r="1971" spans="1:7" x14ac:dyDescent="0.25">
      <c r="A1971" s="1">
        <v>3088</v>
      </c>
      <c r="B1971" s="1" t="s">
        <v>514</v>
      </c>
      <c r="C1971" s="2">
        <v>44912</v>
      </c>
      <c r="D1971" s="1" t="s">
        <v>11</v>
      </c>
      <c r="E1971" s="1">
        <v>4</v>
      </c>
      <c r="F1971" s="1">
        <f t="shared" si="60"/>
        <v>1000</v>
      </c>
      <c r="G1971" s="1">
        <f t="shared" si="61"/>
        <v>4000</v>
      </c>
    </row>
    <row r="1972" spans="1:7" x14ac:dyDescent="0.25">
      <c r="A1972" s="1">
        <v>2663</v>
      </c>
      <c r="B1972" s="1" t="s">
        <v>514</v>
      </c>
      <c r="C1972" s="2">
        <v>44621</v>
      </c>
      <c r="D1972" s="1" t="s">
        <v>8</v>
      </c>
      <c r="E1972" s="1">
        <v>1</v>
      </c>
      <c r="F1972" s="1">
        <f t="shared" si="60"/>
        <v>1500</v>
      </c>
      <c r="G1972" s="1">
        <f t="shared" si="61"/>
        <v>1500</v>
      </c>
    </row>
    <row r="1973" spans="1:7" x14ac:dyDescent="0.25">
      <c r="A1973" s="1">
        <v>2049</v>
      </c>
      <c r="B1973" s="1" t="s">
        <v>514</v>
      </c>
      <c r="C1973" s="2">
        <v>44662</v>
      </c>
      <c r="D1973" s="1" t="s">
        <v>16</v>
      </c>
      <c r="E1973" s="1">
        <v>5</v>
      </c>
      <c r="F1973" s="1">
        <f t="shared" si="60"/>
        <v>150</v>
      </c>
      <c r="G1973" s="1">
        <f t="shared" si="61"/>
        <v>750</v>
      </c>
    </row>
    <row r="1974" spans="1:7" x14ac:dyDescent="0.25">
      <c r="A1974" s="1">
        <v>1950</v>
      </c>
      <c r="B1974" s="1" t="s">
        <v>465</v>
      </c>
      <c r="C1974" s="2">
        <v>44734</v>
      </c>
      <c r="D1974" s="1" t="s">
        <v>8</v>
      </c>
      <c r="E1974" s="1">
        <v>1</v>
      </c>
      <c r="F1974" s="1">
        <f t="shared" si="60"/>
        <v>1500</v>
      </c>
      <c r="G1974" s="1">
        <f t="shared" si="61"/>
        <v>1500</v>
      </c>
    </row>
    <row r="1975" spans="1:7" x14ac:dyDescent="0.25">
      <c r="A1975" s="1">
        <v>3320</v>
      </c>
      <c r="B1975" s="1" t="s">
        <v>465</v>
      </c>
      <c r="C1975" s="2">
        <v>44622</v>
      </c>
      <c r="D1975" s="1" t="s">
        <v>11</v>
      </c>
      <c r="E1975" s="1">
        <v>5</v>
      </c>
      <c r="F1975" s="1">
        <f t="shared" si="60"/>
        <v>1000</v>
      </c>
      <c r="G1975" s="1">
        <f t="shared" si="61"/>
        <v>5000</v>
      </c>
    </row>
    <row r="1976" spans="1:7" x14ac:dyDescent="0.25">
      <c r="A1976" s="1">
        <v>3452</v>
      </c>
      <c r="B1976" s="1" t="s">
        <v>465</v>
      </c>
      <c r="C1976" s="2">
        <v>44761</v>
      </c>
      <c r="D1976" s="1" t="s">
        <v>542</v>
      </c>
      <c r="E1976" s="1">
        <v>3</v>
      </c>
      <c r="F1976" s="1">
        <f t="shared" si="60"/>
        <v>400</v>
      </c>
      <c r="G1976" s="1">
        <f t="shared" si="61"/>
        <v>1200</v>
      </c>
    </row>
    <row r="1977" spans="1:7" x14ac:dyDescent="0.25">
      <c r="A1977" s="1">
        <v>2186</v>
      </c>
      <c r="B1977" s="1" t="s">
        <v>465</v>
      </c>
      <c r="C1977" s="2">
        <v>44708</v>
      </c>
      <c r="D1977" s="1" t="s">
        <v>542</v>
      </c>
      <c r="E1977" s="1">
        <v>4</v>
      </c>
      <c r="F1977" s="1">
        <f t="shared" si="60"/>
        <v>400</v>
      </c>
      <c r="G1977" s="1">
        <f t="shared" si="61"/>
        <v>1600</v>
      </c>
    </row>
    <row r="1978" spans="1:7" x14ac:dyDescent="0.25">
      <c r="A1978" s="1">
        <v>3437</v>
      </c>
      <c r="B1978" s="1" t="s">
        <v>421</v>
      </c>
      <c r="C1978" s="2">
        <v>44820</v>
      </c>
      <c r="D1978" s="1" t="s">
        <v>542</v>
      </c>
      <c r="E1978" s="1">
        <v>1</v>
      </c>
      <c r="F1978" s="1">
        <f t="shared" si="60"/>
        <v>400</v>
      </c>
      <c r="G1978" s="1">
        <f t="shared" si="61"/>
        <v>400</v>
      </c>
    </row>
    <row r="1979" spans="1:7" x14ac:dyDescent="0.25">
      <c r="A1979" s="1">
        <v>3244</v>
      </c>
      <c r="B1979" s="1" t="s">
        <v>421</v>
      </c>
      <c r="C1979" s="2">
        <v>44826</v>
      </c>
      <c r="D1979" s="1" t="s">
        <v>8</v>
      </c>
      <c r="E1979" s="1">
        <v>1</v>
      </c>
      <c r="F1979" s="1">
        <f t="shared" si="60"/>
        <v>1500</v>
      </c>
      <c r="G1979" s="1">
        <f t="shared" si="61"/>
        <v>1500</v>
      </c>
    </row>
    <row r="1980" spans="1:7" x14ac:dyDescent="0.25">
      <c r="A1980" s="1">
        <v>1575</v>
      </c>
      <c r="B1980" s="1" t="s">
        <v>421</v>
      </c>
      <c r="C1980" s="2">
        <v>44565</v>
      </c>
      <c r="D1980" s="1" t="s">
        <v>16</v>
      </c>
      <c r="E1980" s="1">
        <v>3</v>
      </c>
      <c r="F1980" s="1">
        <f t="shared" si="60"/>
        <v>150</v>
      </c>
      <c r="G1980" s="1">
        <f t="shared" si="61"/>
        <v>450</v>
      </c>
    </row>
    <row r="1981" spans="1:7" x14ac:dyDescent="0.25">
      <c r="A1981" s="1">
        <v>3295</v>
      </c>
      <c r="B1981" s="1" t="s">
        <v>421</v>
      </c>
      <c r="C1981" s="2">
        <v>44661</v>
      </c>
      <c r="D1981" s="1" t="s">
        <v>8</v>
      </c>
      <c r="E1981" s="1">
        <v>1</v>
      </c>
      <c r="F1981" s="1">
        <f t="shared" si="60"/>
        <v>1500</v>
      </c>
      <c r="G1981" s="1">
        <f t="shared" si="61"/>
        <v>1500</v>
      </c>
    </row>
    <row r="1982" spans="1:7" x14ac:dyDescent="0.25">
      <c r="A1982" s="1">
        <v>1979</v>
      </c>
      <c r="B1982" s="1" t="s">
        <v>396</v>
      </c>
      <c r="C1982" s="2">
        <v>44800</v>
      </c>
      <c r="D1982" s="1" t="s">
        <v>11</v>
      </c>
      <c r="E1982" s="1">
        <v>2</v>
      </c>
      <c r="F1982" s="1">
        <f t="shared" si="60"/>
        <v>1000</v>
      </c>
      <c r="G1982" s="1">
        <f t="shared" si="61"/>
        <v>2000</v>
      </c>
    </row>
    <row r="1983" spans="1:7" x14ac:dyDescent="0.25">
      <c r="A1983" s="1">
        <v>1493</v>
      </c>
      <c r="B1983" s="1" t="s">
        <v>396</v>
      </c>
      <c r="C1983" s="2">
        <v>44801</v>
      </c>
      <c r="D1983" s="1" t="s">
        <v>8</v>
      </c>
      <c r="E1983" s="1">
        <v>3</v>
      </c>
      <c r="F1983" s="1">
        <f t="shared" si="60"/>
        <v>1500</v>
      </c>
      <c r="G1983" s="1">
        <f t="shared" si="61"/>
        <v>4500</v>
      </c>
    </row>
    <row r="1984" spans="1:7" x14ac:dyDescent="0.25">
      <c r="A1984" s="1">
        <v>1044</v>
      </c>
      <c r="B1984" s="1" t="s">
        <v>396</v>
      </c>
      <c r="C1984" s="2">
        <v>44604</v>
      </c>
      <c r="D1984" s="1" t="s">
        <v>11</v>
      </c>
      <c r="E1984" s="1">
        <v>2</v>
      </c>
      <c r="F1984" s="1">
        <f t="shared" si="60"/>
        <v>1000</v>
      </c>
      <c r="G1984" s="1">
        <f t="shared" si="61"/>
        <v>2000</v>
      </c>
    </row>
    <row r="1985" spans="1:7" x14ac:dyDescent="0.25">
      <c r="A1985" s="1">
        <v>3433</v>
      </c>
      <c r="B1985" s="1" t="s">
        <v>396</v>
      </c>
      <c r="C1985" s="2">
        <v>44803</v>
      </c>
      <c r="D1985" s="1" t="s">
        <v>37</v>
      </c>
      <c r="E1985" s="1">
        <v>4</v>
      </c>
      <c r="F1985" s="1">
        <f t="shared" si="60"/>
        <v>600</v>
      </c>
      <c r="G1985" s="1">
        <f t="shared" si="61"/>
        <v>2400</v>
      </c>
    </row>
    <row r="1986" spans="1:7" x14ac:dyDescent="0.25">
      <c r="A1986" s="1">
        <v>2262</v>
      </c>
      <c r="B1986" s="1" t="s">
        <v>396</v>
      </c>
      <c r="C1986" s="2">
        <v>44807</v>
      </c>
      <c r="D1986" s="1" t="s">
        <v>14</v>
      </c>
      <c r="E1986" s="1">
        <v>3</v>
      </c>
      <c r="F1986" s="1">
        <f t="shared" ref="F1986:F2049" si="62">IF(D1986="Computer", 1500, IF(D1986="Mobile", 600,  IF(D1986= "Camera", 500, IF(D1986 = "Headphones", 150, IF(D1986 = "Laptop", 1000, 400)))))</f>
        <v>500</v>
      </c>
      <c r="G1986" s="1">
        <f t="shared" ref="G1986:G2049" si="63">F1986*E1986</f>
        <v>1500</v>
      </c>
    </row>
    <row r="1987" spans="1:7" x14ac:dyDescent="0.25">
      <c r="A1987" s="1">
        <v>2024</v>
      </c>
      <c r="B1987" s="1" t="s">
        <v>396</v>
      </c>
      <c r="C1987" s="2">
        <v>44839</v>
      </c>
      <c r="D1987" s="1" t="s">
        <v>14</v>
      </c>
      <c r="E1987" s="1">
        <v>3</v>
      </c>
      <c r="F1987" s="1">
        <f t="shared" si="62"/>
        <v>500</v>
      </c>
      <c r="G1987" s="1">
        <f t="shared" si="63"/>
        <v>1500</v>
      </c>
    </row>
    <row r="1988" spans="1:7" x14ac:dyDescent="0.25">
      <c r="A1988" s="1">
        <v>1186</v>
      </c>
      <c r="B1988" s="1" t="s">
        <v>380</v>
      </c>
      <c r="C1988" s="2">
        <v>44862</v>
      </c>
      <c r="D1988" s="1" t="s">
        <v>11</v>
      </c>
      <c r="E1988" s="1">
        <v>2</v>
      </c>
      <c r="F1988" s="1">
        <f t="shared" si="62"/>
        <v>1000</v>
      </c>
      <c r="G1988" s="1">
        <f t="shared" si="63"/>
        <v>2000</v>
      </c>
    </row>
    <row r="1989" spans="1:7" x14ac:dyDescent="0.25">
      <c r="A1989" s="1">
        <v>1696</v>
      </c>
      <c r="B1989" s="1" t="s">
        <v>380</v>
      </c>
      <c r="C1989" s="2">
        <v>44862</v>
      </c>
      <c r="D1989" s="1" t="s">
        <v>16</v>
      </c>
      <c r="E1989" s="1">
        <v>1</v>
      </c>
      <c r="F1989" s="1">
        <f t="shared" si="62"/>
        <v>150</v>
      </c>
      <c r="G1989" s="1">
        <f t="shared" si="63"/>
        <v>150</v>
      </c>
    </row>
    <row r="1990" spans="1:7" x14ac:dyDescent="0.25">
      <c r="A1990" s="1">
        <v>2715</v>
      </c>
      <c r="B1990" s="1" t="s">
        <v>380</v>
      </c>
      <c r="C1990" s="2">
        <v>44747</v>
      </c>
      <c r="D1990" s="1" t="s">
        <v>8</v>
      </c>
      <c r="E1990" s="1">
        <v>5</v>
      </c>
      <c r="F1990" s="1">
        <f t="shared" si="62"/>
        <v>1500</v>
      </c>
      <c r="G1990" s="1">
        <f t="shared" si="63"/>
        <v>7500</v>
      </c>
    </row>
    <row r="1991" spans="1:7" x14ac:dyDescent="0.25">
      <c r="A1991" s="1">
        <v>2977</v>
      </c>
      <c r="B1991" s="1" t="s">
        <v>380</v>
      </c>
      <c r="C1991" s="2">
        <v>44902</v>
      </c>
      <c r="D1991" s="1" t="s">
        <v>542</v>
      </c>
      <c r="E1991" s="1">
        <v>2</v>
      </c>
      <c r="F1991" s="1">
        <f t="shared" si="62"/>
        <v>400</v>
      </c>
      <c r="G1991" s="1">
        <f t="shared" si="63"/>
        <v>800</v>
      </c>
    </row>
    <row r="1992" spans="1:7" x14ac:dyDescent="0.25">
      <c r="A1992" s="1">
        <v>1060</v>
      </c>
      <c r="B1992" s="1" t="s">
        <v>380</v>
      </c>
      <c r="C1992" s="2">
        <v>44712</v>
      </c>
      <c r="D1992" s="1" t="s">
        <v>11</v>
      </c>
      <c r="E1992" s="1">
        <v>2</v>
      </c>
      <c r="F1992" s="1">
        <f t="shared" si="62"/>
        <v>1000</v>
      </c>
      <c r="G1992" s="1">
        <f t="shared" si="63"/>
        <v>2000</v>
      </c>
    </row>
    <row r="1993" spans="1:7" x14ac:dyDescent="0.25">
      <c r="A1993" s="1">
        <v>1843</v>
      </c>
      <c r="B1993" s="1" t="s">
        <v>380</v>
      </c>
      <c r="C1993" s="2">
        <v>44815</v>
      </c>
      <c r="D1993" s="1" t="s">
        <v>14</v>
      </c>
      <c r="E1993" s="1">
        <v>1</v>
      </c>
      <c r="F1993" s="1">
        <f t="shared" si="62"/>
        <v>500</v>
      </c>
      <c r="G1993" s="1">
        <f t="shared" si="63"/>
        <v>500</v>
      </c>
    </row>
    <row r="1994" spans="1:7" x14ac:dyDescent="0.25">
      <c r="A1994" s="1">
        <v>2327</v>
      </c>
      <c r="B1994" s="1" t="s">
        <v>380</v>
      </c>
      <c r="C1994" s="2">
        <v>44566</v>
      </c>
      <c r="D1994" s="1" t="s">
        <v>37</v>
      </c>
      <c r="E1994" s="1">
        <v>2</v>
      </c>
      <c r="F1994" s="1">
        <f t="shared" si="62"/>
        <v>600</v>
      </c>
      <c r="G1994" s="1">
        <f t="shared" si="63"/>
        <v>1200</v>
      </c>
    </row>
    <row r="1995" spans="1:7" x14ac:dyDescent="0.25">
      <c r="A1995" s="1">
        <v>1550</v>
      </c>
      <c r="B1995" s="1" t="s">
        <v>380</v>
      </c>
      <c r="C1995" s="2">
        <v>44584</v>
      </c>
      <c r="D1995" s="1" t="s">
        <v>542</v>
      </c>
      <c r="E1995" s="1">
        <v>5</v>
      </c>
      <c r="F1995" s="1">
        <f t="shared" si="62"/>
        <v>400</v>
      </c>
      <c r="G1995" s="1">
        <f t="shared" si="63"/>
        <v>2000</v>
      </c>
    </row>
    <row r="1996" spans="1:7" x14ac:dyDescent="0.25">
      <c r="A1996" s="1">
        <v>3325</v>
      </c>
      <c r="B1996" s="1" t="s">
        <v>68</v>
      </c>
      <c r="C1996" s="2">
        <v>44917</v>
      </c>
      <c r="D1996" s="1" t="s">
        <v>8</v>
      </c>
      <c r="E1996" s="1">
        <v>1</v>
      </c>
      <c r="F1996" s="1">
        <f t="shared" si="62"/>
        <v>1500</v>
      </c>
      <c r="G1996" s="1">
        <f t="shared" si="63"/>
        <v>1500</v>
      </c>
    </row>
    <row r="1997" spans="1:7" x14ac:dyDescent="0.25">
      <c r="A1997" s="1">
        <v>3346</v>
      </c>
      <c r="B1997" s="1" t="s">
        <v>68</v>
      </c>
      <c r="C1997" s="2">
        <v>44805</v>
      </c>
      <c r="D1997" s="1" t="s">
        <v>37</v>
      </c>
      <c r="E1997" s="1">
        <v>1</v>
      </c>
      <c r="F1997" s="1">
        <f t="shared" si="62"/>
        <v>600</v>
      </c>
      <c r="G1997" s="1">
        <f t="shared" si="63"/>
        <v>600</v>
      </c>
    </row>
    <row r="1998" spans="1:7" x14ac:dyDescent="0.25">
      <c r="A1998" s="1">
        <v>2128</v>
      </c>
      <c r="B1998" s="1" t="s">
        <v>68</v>
      </c>
      <c r="C1998" s="2">
        <v>44758</v>
      </c>
      <c r="D1998" s="1" t="s">
        <v>37</v>
      </c>
      <c r="E1998" s="1">
        <v>5</v>
      </c>
      <c r="F1998" s="1">
        <f t="shared" si="62"/>
        <v>600</v>
      </c>
      <c r="G1998" s="1">
        <f t="shared" si="63"/>
        <v>3000</v>
      </c>
    </row>
    <row r="1999" spans="1:7" x14ac:dyDescent="0.25">
      <c r="A1999" s="1">
        <v>1142</v>
      </c>
      <c r="B1999" s="1" t="s">
        <v>424</v>
      </c>
      <c r="C1999" s="2">
        <v>44740</v>
      </c>
      <c r="D1999" s="1" t="s">
        <v>11</v>
      </c>
      <c r="E1999" s="1">
        <v>5</v>
      </c>
      <c r="F1999" s="1">
        <f t="shared" si="62"/>
        <v>1000</v>
      </c>
      <c r="G1999" s="1">
        <f t="shared" si="63"/>
        <v>5000</v>
      </c>
    </row>
    <row r="2000" spans="1:7" x14ac:dyDescent="0.25">
      <c r="A2000" s="1">
        <v>2993</v>
      </c>
      <c r="B2000" s="1" t="s">
        <v>424</v>
      </c>
      <c r="C2000" s="2">
        <v>44566</v>
      </c>
      <c r="D2000" s="1" t="s">
        <v>542</v>
      </c>
      <c r="E2000" s="1">
        <v>4</v>
      </c>
      <c r="F2000" s="1">
        <f t="shared" si="62"/>
        <v>400</v>
      </c>
      <c r="G2000" s="1">
        <f t="shared" si="63"/>
        <v>1600</v>
      </c>
    </row>
    <row r="2001" spans="1:7" x14ac:dyDescent="0.25">
      <c r="A2001" s="1">
        <v>3183</v>
      </c>
      <c r="B2001" s="1" t="s">
        <v>424</v>
      </c>
      <c r="C2001" s="2">
        <v>44591</v>
      </c>
      <c r="D2001" s="1" t="s">
        <v>11</v>
      </c>
      <c r="E2001" s="1">
        <v>4</v>
      </c>
      <c r="F2001" s="1">
        <f t="shared" si="62"/>
        <v>1000</v>
      </c>
      <c r="G2001" s="1">
        <f t="shared" si="63"/>
        <v>4000</v>
      </c>
    </row>
    <row r="2002" spans="1:7" x14ac:dyDescent="0.25">
      <c r="A2002" s="1">
        <v>2411</v>
      </c>
      <c r="B2002" s="1" t="s">
        <v>424</v>
      </c>
      <c r="C2002" s="2">
        <v>44784</v>
      </c>
      <c r="D2002" s="1" t="s">
        <v>542</v>
      </c>
      <c r="E2002" s="1">
        <v>4</v>
      </c>
      <c r="F2002" s="1">
        <f t="shared" si="62"/>
        <v>400</v>
      </c>
      <c r="G2002" s="1">
        <f t="shared" si="63"/>
        <v>1600</v>
      </c>
    </row>
    <row r="2003" spans="1:7" x14ac:dyDescent="0.25">
      <c r="A2003" s="1">
        <v>1556</v>
      </c>
      <c r="B2003" s="1" t="s">
        <v>424</v>
      </c>
      <c r="C2003" s="2">
        <v>44653</v>
      </c>
      <c r="D2003" s="1" t="s">
        <v>542</v>
      </c>
      <c r="E2003" s="1">
        <v>2</v>
      </c>
      <c r="F2003" s="1">
        <f t="shared" si="62"/>
        <v>400</v>
      </c>
      <c r="G2003" s="1">
        <f t="shared" si="63"/>
        <v>800</v>
      </c>
    </row>
    <row r="2004" spans="1:7" x14ac:dyDescent="0.25">
      <c r="A2004" s="1">
        <v>1585</v>
      </c>
      <c r="B2004" s="1" t="s">
        <v>285</v>
      </c>
      <c r="C2004" s="2">
        <v>44624</v>
      </c>
      <c r="D2004" s="1" t="s">
        <v>37</v>
      </c>
      <c r="E2004" s="1">
        <v>5</v>
      </c>
      <c r="F2004" s="1">
        <f t="shared" si="62"/>
        <v>600</v>
      </c>
      <c r="G2004" s="1">
        <f t="shared" si="63"/>
        <v>3000</v>
      </c>
    </row>
    <row r="2005" spans="1:7" x14ac:dyDescent="0.25">
      <c r="A2005" s="1">
        <v>2185</v>
      </c>
      <c r="B2005" s="1" t="s">
        <v>285</v>
      </c>
      <c r="C2005" s="2">
        <v>44919</v>
      </c>
      <c r="D2005" s="1" t="s">
        <v>14</v>
      </c>
      <c r="E2005" s="1">
        <v>5</v>
      </c>
      <c r="F2005" s="1">
        <f t="shared" si="62"/>
        <v>500</v>
      </c>
      <c r="G2005" s="1">
        <f t="shared" si="63"/>
        <v>2500</v>
      </c>
    </row>
    <row r="2006" spans="1:7" x14ac:dyDescent="0.25">
      <c r="A2006" s="1">
        <v>3400</v>
      </c>
      <c r="B2006" s="1" t="s">
        <v>285</v>
      </c>
      <c r="C2006" s="2">
        <v>44727</v>
      </c>
      <c r="D2006" s="1" t="s">
        <v>8</v>
      </c>
      <c r="E2006" s="1">
        <v>5</v>
      </c>
      <c r="F2006" s="1">
        <f t="shared" si="62"/>
        <v>1500</v>
      </c>
      <c r="G2006" s="1">
        <f t="shared" si="63"/>
        <v>7500</v>
      </c>
    </row>
    <row r="2007" spans="1:7" x14ac:dyDescent="0.25">
      <c r="A2007" s="1">
        <v>2781</v>
      </c>
      <c r="B2007" s="1" t="s">
        <v>285</v>
      </c>
      <c r="C2007" s="2">
        <v>44795</v>
      </c>
      <c r="D2007" s="1" t="s">
        <v>11</v>
      </c>
      <c r="E2007" s="1">
        <v>3</v>
      </c>
      <c r="F2007" s="1">
        <f t="shared" si="62"/>
        <v>1000</v>
      </c>
      <c r="G2007" s="1">
        <f t="shared" si="63"/>
        <v>3000</v>
      </c>
    </row>
    <row r="2008" spans="1:7" x14ac:dyDescent="0.25">
      <c r="A2008" s="1">
        <v>1731</v>
      </c>
      <c r="B2008" s="1" t="s">
        <v>285</v>
      </c>
      <c r="C2008" s="2">
        <v>44568</v>
      </c>
      <c r="D2008" s="1" t="s">
        <v>37</v>
      </c>
      <c r="E2008" s="1">
        <v>4</v>
      </c>
      <c r="F2008" s="1">
        <f t="shared" si="62"/>
        <v>600</v>
      </c>
      <c r="G2008" s="1">
        <f t="shared" si="63"/>
        <v>2400</v>
      </c>
    </row>
    <row r="2009" spans="1:7" x14ac:dyDescent="0.25">
      <c r="A2009" s="1">
        <v>3446</v>
      </c>
      <c r="B2009" s="1" t="s">
        <v>245</v>
      </c>
      <c r="C2009" s="2">
        <v>44873</v>
      </c>
      <c r="D2009" s="1" t="s">
        <v>8</v>
      </c>
      <c r="E2009" s="1">
        <v>2</v>
      </c>
      <c r="F2009" s="1">
        <f t="shared" si="62"/>
        <v>1500</v>
      </c>
      <c r="G2009" s="1">
        <f t="shared" si="63"/>
        <v>3000</v>
      </c>
    </row>
    <row r="2010" spans="1:7" x14ac:dyDescent="0.25">
      <c r="A2010" s="1">
        <v>2854</v>
      </c>
      <c r="B2010" s="1" t="s">
        <v>245</v>
      </c>
      <c r="C2010" s="2">
        <v>44864</v>
      </c>
      <c r="D2010" s="1" t="s">
        <v>11</v>
      </c>
      <c r="E2010" s="1">
        <v>3</v>
      </c>
      <c r="F2010" s="1">
        <f t="shared" si="62"/>
        <v>1000</v>
      </c>
      <c r="G2010" s="1">
        <f t="shared" si="63"/>
        <v>3000</v>
      </c>
    </row>
    <row r="2011" spans="1:7" x14ac:dyDescent="0.25">
      <c r="A2011" s="1">
        <v>1444</v>
      </c>
      <c r="B2011" s="1" t="s">
        <v>245</v>
      </c>
      <c r="C2011" s="2">
        <v>44783</v>
      </c>
      <c r="D2011" s="1" t="s">
        <v>11</v>
      </c>
      <c r="E2011" s="1">
        <v>5</v>
      </c>
      <c r="F2011" s="1">
        <f t="shared" si="62"/>
        <v>1000</v>
      </c>
      <c r="G2011" s="1">
        <f t="shared" si="63"/>
        <v>5000</v>
      </c>
    </row>
    <row r="2012" spans="1:7" x14ac:dyDescent="0.25">
      <c r="A2012" s="1">
        <v>2805</v>
      </c>
      <c r="B2012" s="1" t="s">
        <v>245</v>
      </c>
      <c r="C2012" s="2">
        <v>44718</v>
      </c>
      <c r="D2012" s="1" t="s">
        <v>37</v>
      </c>
      <c r="E2012" s="1">
        <v>1</v>
      </c>
      <c r="F2012" s="1">
        <f t="shared" si="62"/>
        <v>600</v>
      </c>
      <c r="G2012" s="1">
        <f t="shared" si="63"/>
        <v>600</v>
      </c>
    </row>
    <row r="2013" spans="1:7" x14ac:dyDescent="0.25">
      <c r="A2013" s="1">
        <v>2836</v>
      </c>
      <c r="B2013" s="1" t="s">
        <v>381</v>
      </c>
      <c r="C2013" s="2">
        <v>44763</v>
      </c>
      <c r="D2013" s="1" t="s">
        <v>11</v>
      </c>
      <c r="E2013" s="1">
        <v>4</v>
      </c>
      <c r="F2013" s="1">
        <f t="shared" si="62"/>
        <v>1000</v>
      </c>
      <c r="G2013" s="1">
        <f t="shared" si="63"/>
        <v>4000</v>
      </c>
    </row>
    <row r="2014" spans="1:7" x14ac:dyDescent="0.25">
      <c r="A2014" s="1">
        <v>1874</v>
      </c>
      <c r="B2014" s="1" t="s">
        <v>371</v>
      </c>
      <c r="C2014" s="2">
        <v>44691</v>
      </c>
      <c r="D2014" s="1" t="s">
        <v>8</v>
      </c>
      <c r="E2014" s="1">
        <v>5</v>
      </c>
      <c r="F2014" s="1">
        <f t="shared" si="62"/>
        <v>1500</v>
      </c>
      <c r="G2014" s="1">
        <f t="shared" si="63"/>
        <v>7500</v>
      </c>
    </row>
    <row r="2015" spans="1:7" x14ac:dyDescent="0.25">
      <c r="A2015" s="1">
        <v>2590</v>
      </c>
      <c r="B2015" s="1" t="s">
        <v>371</v>
      </c>
      <c r="C2015" s="2">
        <v>44755</v>
      </c>
      <c r="D2015" s="1" t="s">
        <v>37</v>
      </c>
      <c r="E2015" s="1">
        <v>4</v>
      </c>
      <c r="F2015" s="1">
        <f t="shared" si="62"/>
        <v>600</v>
      </c>
      <c r="G2015" s="1">
        <f t="shared" si="63"/>
        <v>2400</v>
      </c>
    </row>
    <row r="2016" spans="1:7" x14ac:dyDescent="0.25">
      <c r="A2016" s="1">
        <v>2690</v>
      </c>
      <c r="B2016" s="1" t="s">
        <v>371</v>
      </c>
      <c r="C2016" s="2">
        <v>44690</v>
      </c>
      <c r="D2016" s="1" t="s">
        <v>37</v>
      </c>
      <c r="E2016" s="1">
        <v>4</v>
      </c>
      <c r="F2016" s="1">
        <f t="shared" si="62"/>
        <v>600</v>
      </c>
      <c r="G2016" s="1">
        <f t="shared" si="63"/>
        <v>2400</v>
      </c>
    </row>
    <row r="2017" spans="1:7" x14ac:dyDescent="0.25">
      <c r="A2017" s="1">
        <v>1357</v>
      </c>
      <c r="B2017" s="1" t="s">
        <v>371</v>
      </c>
      <c r="C2017" s="2">
        <v>44915</v>
      </c>
      <c r="D2017" s="1" t="s">
        <v>542</v>
      </c>
      <c r="E2017" s="1">
        <v>4</v>
      </c>
      <c r="F2017" s="1">
        <f t="shared" si="62"/>
        <v>400</v>
      </c>
      <c r="G2017" s="1">
        <f t="shared" si="63"/>
        <v>1600</v>
      </c>
    </row>
    <row r="2018" spans="1:7" x14ac:dyDescent="0.25">
      <c r="A2018" s="1">
        <v>1404</v>
      </c>
      <c r="B2018" s="1" t="s">
        <v>371</v>
      </c>
      <c r="C2018" s="2">
        <v>44688</v>
      </c>
      <c r="D2018" s="1" t="s">
        <v>14</v>
      </c>
      <c r="E2018" s="1">
        <v>3</v>
      </c>
      <c r="F2018" s="1">
        <f t="shared" si="62"/>
        <v>500</v>
      </c>
      <c r="G2018" s="1">
        <f t="shared" si="63"/>
        <v>1500</v>
      </c>
    </row>
    <row r="2019" spans="1:7" x14ac:dyDescent="0.25">
      <c r="A2019" s="1">
        <v>3365</v>
      </c>
      <c r="B2019" s="1" t="s">
        <v>373</v>
      </c>
      <c r="C2019" s="2">
        <v>44912</v>
      </c>
      <c r="D2019" s="1" t="s">
        <v>542</v>
      </c>
      <c r="E2019" s="1">
        <v>4</v>
      </c>
      <c r="F2019" s="1">
        <f t="shared" si="62"/>
        <v>400</v>
      </c>
      <c r="G2019" s="1">
        <f t="shared" si="63"/>
        <v>1600</v>
      </c>
    </row>
    <row r="2020" spans="1:7" x14ac:dyDescent="0.25">
      <c r="A2020" s="1">
        <v>1838</v>
      </c>
      <c r="B2020" s="1" t="s">
        <v>373</v>
      </c>
      <c r="C2020" s="2">
        <v>44694</v>
      </c>
      <c r="D2020" s="1" t="s">
        <v>8</v>
      </c>
      <c r="E2020" s="1">
        <v>1</v>
      </c>
      <c r="F2020" s="1">
        <f t="shared" si="62"/>
        <v>1500</v>
      </c>
      <c r="G2020" s="1">
        <f t="shared" si="63"/>
        <v>1500</v>
      </c>
    </row>
    <row r="2021" spans="1:7" x14ac:dyDescent="0.25">
      <c r="A2021" s="1">
        <v>1695</v>
      </c>
      <c r="B2021" s="1" t="s">
        <v>395</v>
      </c>
      <c r="C2021" s="2">
        <v>44670</v>
      </c>
      <c r="D2021" s="1" t="s">
        <v>8</v>
      </c>
      <c r="E2021" s="1">
        <v>3</v>
      </c>
      <c r="F2021" s="1">
        <f t="shared" si="62"/>
        <v>1500</v>
      </c>
      <c r="G2021" s="1">
        <f t="shared" si="63"/>
        <v>4500</v>
      </c>
    </row>
    <row r="2022" spans="1:7" x14ac:dyDescent="0.25">
      <c r="A2022" s="1">
        <v>3192</v>
      </c>
      <c r="B2022" s="1" t="s">
        <v>395</v>
      </c>
      <c r="C2022" s="2">
        <v>44609</v>
      </c>
      <c r="D2022" s="1" t="s">
        <v>37</v>
      </c>
      <c r="E2022" s="1">
        <v>1</v>
      </c>
      <c r="F2022" s="1">
        <f t="shared" si="62"/>
        <v>600</v>
      </c>
      <c r="G2022" s="1">
        <f t="shared" si="63"/>
        <v>600</v>
      </c>
    </row>
    <row r="2023" spans="1:7" x14ac:dyDescent="0.25">
      <c r="A2023" s="1">
        <v>3482</v>
      </c>
      <c r="B2023" s="1" t="s">
        <v>310</v>
      </c>
      <c r="C2023" s="2">
        <v>44690</v>
      </c>
      <c r="D2023" s="1" t="s">
        <v>8</v>
      </c>
      <c r="E2023" s="1">
        <v>5</v>
      </c>
      <c r="F2023" s="1">
        <f t="shared" si="62"/>
        <v>1500</v>
      </c>
      <c r="G2023" s="1">
        <f t="shared" si="63"/>
        <v>7500</v>
      </c>
    </row>
    <row r="2024" spans="1:7" x14ac:dyDescent="0.25">
      <c r="A2024" s="1">
        <v>3429</v>
      </c>
      <c r="B2024" s="1" t="s">
        <v>310</v>
      </c>
      <c r="C2024" s="2">
        <v>44670</v>
      </c>
      <c r="D2024" s="1" t="s">
        <v>14</v>
      </c>
      <c r="E2024" s="1">
        <v>4</v>
      </c>
      <c r="F2024" s="1">
        <f t="shared" si="62"/>
        <v>500</v>
      </c>
      <c r="G2024" s="1">
        <f t="shared" si="63"/>
        <v>2000</v>
      </c>
    </row>
    <row r="2025" spans="1:7" x14ac:dyDescent="0.25">
      <c r="A2025" s="1">
        <v>1911</v>
      </c>
      <c r="B2025" s="1" t="s">
        <v>310</v>
      </c>
      <c r="C2025" s="2">
        <v>44826</v>
      </c>
      <c r="D2025" s="1" t="s">
        <v>8</v>
      </c>
      <c r="E2025" s="1">
        <v>3</v>
      </c>
      <c r="F2025" s="1">
        <f t="shared" si="62"/>
        <v>1500</v>
      </c>
      <c r="G2025" s="1">
        <f t="shared" si="63"/>
        <v>4500</v>
      </c>
    </row>
    <row r="2026" spans="1:7" x14ac:dyDescent="0.25">
      <c r="A2026" s="1">
        <v>1355</v>
      </c>
      <c r="B2026" s="1" t="s">
        <v>310</v>
      </c>
      <c r="C2026" s="2">
        <v>44906</v>
      </c>
      <c r="D2026" s="1" t="s">
        <v>16</v>
      </c>
      <c r="E2026" s="1">
        <v>4</v>
      </c>
      <c r="F2026" s="1">
        <f t="shared" si="62"/>
        <v>150</v>
      </c>
      <c r="G2026" s="1">
        <f t="shared" si="63"/>
        <v>600</v>
      </c>
    </row>
    <row r="2027" spans="1:7" x14ac:dyDescent="0.25">
      <c r="A2027" s="1">
        <v>3300</v>
      </c>
      <c r="B2027" s="1" t="s">
        <v>310</v>
      </c>
      <c r="C2027" s="2">
        <v>44693</v>
      </c>
      <c r="D2027" s="1" t="s">
        <v>11</v>
      </c>
      <c r="E2027" s="1">
        <v>3</v>
      </c>
      <c r="F2027" s="1">
        <f t="shared" si="62"/>
        <v>1000</v>
      </c>
      <c r="G2027" s="1">
        <f t="shared" si="63"/>
        <v>3000</v>
      </c>
    </row>
    <row r="2028" spans="1:7" x14ac:dyDescent="0.25">
      <c r="A2028" s="1">
        <v>3239</v>
      </c>
      <c r="B2028" s="1" t="s">
        <v>310</v>
      </c>
      <c r="C2028" s="2">
        <v>44569</v>
      </c>
      <c r="D2028" s="1" t="s">
        <v>542</v>
      </c>
      <c r="E2028" s="1">
        <v>2</v>
      </c>
      <c r="F2028" s="1">
        <f t="shared" si="62"/>
        <v>400</v>
      </c>
      <c r="G2028" s="1">
        <f t="shared" si="63"/>
        <v>800</v>
      </c>
    </row>
    <row r="2029" spans="1:7" x14ac:dyDescent="0.25">
      <c r="A2029" s="1">
        <v>1749</v>
      </c>
      <c r="B2029" s="1" t="s">
        <v>310</v>
      </c>
      <c r="C2029" s="2">
        <v>44723</v>
      </c>
      <c r="D2029" s="1" t="s">
        <v>14</v>
      </c>
      <c r="E2029" s="1">
        <v>1</v>
      </c>
      <c r="F2029" s="1">
        <f t="shared" si="62"/>
        <v>500</v>
      </c>
      <c r="G2029" s="1">
        <f t="shared" si="63"/>
        <v>500</v>
      </c>
    </row>
    <row r="2030" spans="1:7" x14ac:dyDescent="0.25">
      <c r="A2030" s="1">
        <v>3025</v>
      </c>
      <c r="B2030" s="1" t="s">
        <v>265</v>
      </c>
      <c r="C2030" s="2">
        <v>44596</v>
      </c>
      <c r="D2030" s="1" t="s">
        <v>16</v>
      </c>
      <c r="E2030" s="1">
        <v>3</v>
      </c>
      <c r="F2030" s="1">
        <f t="shared" si="62"/>
        <v>150</v>
      </c>
      <c r="G2030" s="1">
        <f t="shared" si="63"/>
        <v>450</v>
      </c>
    </row>
    <row r="2031" spans="1:7" x14ac:dyDescent="0.25">
      <c r="A2031" s="1">
        <v>2525</v>
      </c>
      <c r="B2031" s="1" t="s">
        <v>265</v>
      </c>
      <c r="C2031" s="2">
        <v>44609</v>
      </c>
      <c r="D2031" s="1" t="s">
        <v>14</v>
      </c>
      <c r="E2031" s="1">
        <v>2</v>
      </c>
      <c r="F2031" s="1">
        <f t="shared" si="62"/>
        <v>500</v>
      </c>
      <c r="G2031" s="1">
        <f t="shared" si="63"/>
        <v>1000</v>
      </c>
    </row>
    <row r="2032" spans="1:7" x14ac:dyDescent="0.25">
      <c r="A2032" s="1">
        <v>3185</v>
      </c>
      <c r="B2032" s="1" t="s">
        <v>265</v>
      </c>
      <c r="C2032" s="2">
        <v>44910</v>
      </c>
      <c r="D2032" s="1" t="s">
        <v>8</v>
      </c>
      <c r="E2032" s="1">
        <v>1</v>
      </c>
      <c r="F2032" s="1">
        <f t="shared" si="62"/>
        <v>1500</v>
      </c>
      <c r="G2032" s="1">
        <f t="shared" si="63"/>
        <v>1500</v>
      </c>
    </row>
    <row r="2033" spans="1:7" x14ac:dyDescent="0.25">
      <c r="A2033" s="1">
        <v>2527</v>
      </c>
      <c r="B2033" s="1" t="s">
        <v>265</v>
      </c>
      <c r="C2033" s="2">
        <v>44726</v>
      </c>
      <c r="D2033" s="1" t="s">
        <v>11</v>
      </c>
      <c r="E2033" s="1">
        <v>5</v>
      </c>
      <c r="F2033" s="1">
        <f t="shared" si="62"/>
        <v>1000</v>
      </c>
      <c r="G2033" s="1">
        <f t="shared" si="63"/>
        <v>5000</v>
      </c>
    </row>
    <row r="2034" spans="1:7" x14ac:dyDescent="0.25">
      <c r="A2034" s="1">
        <v>3233</v>
      </c>
      <c r="B2034" s="1" t="s">
        <v>265</v>
      </c>
      <c r="C2034" s="2">
        <v>44622</v>
      </c>
      <c r="D2034" s="1" t="s">
        <v>8</v>
      </c>
      <c r="E2034" s="1">
        <v>2</v>
      </c>
      <c r="F2034" s="1">
        <f t="shared" si="62"/>
        <v>1500</v>
      </c>
      <c r="G2034" s="1">
        <f t="shared" si="63"/>
        <v>3000</v>
      </c>
    </row>
    <row r="2035" spans="1:7" x14ac:dyDescent="0.25">
      <c r="A2035" s="1">
        <v>1184</v>
      </c>
      <c r="B2035" s="1" t="s">
        <v>265</v>
      </c>
      <c r="C2035" s="2">
        <v>44900</v>
      </c>
      <c r="D2035" s="1" t="s">
        <v>542</v>
      </c>
      <c r="E2035" s="1">
        <v>1</v>
      </c>
      <c r="F2035" s="1">
        <f t="shared" si="62"/>
        <v>400</v>
      </c>
      <c r="G2035" s="1">
        <f t="shared" si="63"/>
        <v>400</v>
      </c>
    </row>
    <row r="2036" spans="1:7" x14ac:dyDescent="0.25">
      <c r="A2036" s="1">
        <v>2681</v>
      </c>
      <c r="B2036" s="1" t="s">
        <v>487</v>
      </c>
      <c r="C2036" s="2">
        <v>44917</v>
      </c>
      <c r="D2036" s="1" t="s">
        <v>37</v>
      </c>
      <c r="E2036" s="1">
        <v>3</v>
      </c>
      <c r="F2036" s="1">
        <f t="shared" si="62"/>
        <v>600</v>
      </c>
      <c r="G2036" s="1">
        <f t="shared" si="63"/>
        <v>1800</v>
      </c>
    </row>
    <row r="2037" spans="1:7" x14ac:dyDescent="0.25">
      <c r="A2037" s="1">
        <v>1590</v>
      </c>
      <c r="B2037" s="1" t="s">
        <v>487</v>
      </c>
      <c r="C2037" s="2">
        <v>44659</v>
      </c>
      <c r="D2037" s="1" t="s">
        <v>16</v>
      </c>
      <c r="E2037" s="1">
        <v>2</v>
      </c>
      <c r="F2037" s="1">
        <f t="shared" si="62"/>
        <v>150</v>
      </c>
      <c r="G2037" s="1">
        <f t="shared" si="63"/>
        <v>300</v>
      </c>
    </row>
    <row r="2038" spans="1:7" x14ac:dyDescent="0.25">
      <c r="A2038" s="1">
        <v>1013</v>
      </c>
      <c r="B2038" s="1" t="s">
        <v>487</v>
      </c>
      <c r="C2038" s="2">
        <v>44755</v>
      </c>
      <c r="D2038" s="1" t="s">
        <v>37</v>
      </c>
      <c r="E2038" s="1">
        <v>1</v>
      </c>
      <c r="F2038" s="1">
        <f t="shared" si="62"/>
        <v>600</v>
      </c>
      <c r="G2038" s="1">
        <f t="shared" si="63"/>
        <v>600</v>
      </c>
    </row>
    <row r="2039" spans="1:7" x14ac:dyDescent="0.25">
      <c r="A2039" s="1">
        <v>2693</v>
      </c>
      <c r="B2039" s="1" t="s">
        <v>166</v>
      </c>
      <c r="C2039" s="2">
        <v>44579</v>
      </c>
      <c r="D2039" s="1" t="s">
        <v>14</v>
      </c>
      <c r="E2039" s="1">
        <v>2</v>
      </c>
      <c r="F2039" s="1">
        <f t="shared" si="62"/>
        <v>500</v>
      </c>
      <c r="G2039" s="1">
        <f t="shared" si="63"/>
        <v>1000</v>
      </c>
    </row>
    <row r="2040" spans="1:7" x14ac:dyDescent="0.25">
      <c r="A2040" s="1">
        <v>1376</v>
      </c>
      <c r="B2040" s="1" t="s">
        <v>166</v>
      </c>
      <c r="C2040" s="2">
        <v>44802</v>
      </c>
      <c r="D2040" s="1" t="s">
        <v>8</v>
      </c>
      <c r="E2040" s="1">
        <v>4</v>
      </c>
      <c r="F2040" s="1">
        <f t="shared" si="62"/>
        <v>1500</v>
      </c>
      <c r="G2040" s="1">
        <f t="shared" si="63"/>
        <v>6000</v>
      </c>
    </row>
    <row r="2041" spans="1:7" x14ac:dyDescent="0.25">
      <c r="A2041" s="1">
        <v>2220</v>
      </c>
      <c r="B2041" s="1" t="s">
        <v>166</v>
      </c>
      <c r="C2041" s="2">
        <v>44797</v>
      </c>
      <c r="D2041" s="1" t="s">
        <v>11</v>
      </c>
      <c r="E2041" s="1">
        <v>3</v>
      </c>
      <c r="F2041" s="1">
        <f t="shared" si="62"/>
        <v>1000</v>
      </c>
      <c r="G2041" s="1">
        <f t="shared" si="63"/>
        <v>3000</v>
      </c>
    </row>
    <row r="2042" spans="1:7" x14ac:dyDescent="0.25">
      <c r="A2042" s="1">
        <v>1856</v>
      </c>
      <c r="B2042" s="1" t="s">
        <v>477</v>
      </c>
      <c r="C2042" s="2">
        <v>44642</v>
      </c>
      <c r="D2042" s="1" t="s">
        <v>542</v>
      </c>
      <c r="E2042" s="1">
        <v>5</v>
      </c>
      <c r="F2042" s="1">
        <f t="shared" si="62"/>
        <v>400</v>
      </c>
      <c r="G2042" s="1">
        <f t="shared" si="63"/>
        <v>2000</v>
      </c>
    </row>
    <row r="2043" spans="1:7" x14ac:dyDescent="0.25">
      <c r="A2043" s="1">
        <v>2188</v>
      </c>
      <c r="B2043" s="1" t="s">
        <v>477</v>
      </c>
      <c r="C2043" s="2">
        <v>44759</v>
      </c>
      <c r="D2043" s="1" t="s">
        <v>11</v>
      </c>
      <c r="E2043" s="1">
        <v>5</v>
      </c>
      <c r="F2043" s="1">
        <f t="shared" si="62"/>
        <v>1000</v>
      </c>
      <c r="G2043" s="1">
        <f t="shared" si="63"/>
        <v>5000</v>
      </c>
    </row>
    <row r="2044" spans="1:7" x14ac:dyDescent="0.25">
      <c r="A2044" s="1">
        <v>3011</v>
      </c>
      <c r="B2044" s="1" t="s">
        <v>477</v>
      </c>
      <c r="C2044" s="2">
        <v>44753</v>
      </c>
      <c r="D2044" s="1" t="s">
        <v>542</v>
      </c>
      <c r="E2044" s="1">
        <v>5</v>
      </c>
      <c r="F2044" s="1">
        <f t="shared" si="62"/>
        <v>400</v>
      </c>
      <c r="G2044" s="1">
        <f t="shared" si="63"/>
        <v>2000</v>
      </c>
    </row>
    <row r="2045" spans="1:7" x14ac:dyDescent="0.25">
      <c r="A2045" s="1">
        <v>2371</v>
      </c>
      <c r="B2045" s="1" t="s">
        <v>477</v>
      </c>
      <c r="C2045" s="2">
        <v>44607</v>
      </c>
      <c r="D2045" s="1" t="s">
        <v>16</v>
      </c>
      <c r="E2045" s="1">
        <v>4</v>
      </c>
      <c r="F2045" s="1">
        <f t="shared" si="62"/>
        <v>150</v>
      </c>
      <c r="G2045" s="1">
        <f t="shared" si="63"/>
        <v>600</v>
      </c>
    </row>
    <row r="2046" spans="1:7" x14ac:dyDescent="0.25">
      <c r="A2046" s="1">
        <v>2433</v>
      </c>
      <c r="B2046" s="1" t="s">
        <v>477</v>
      </c>
      <c r="C2046" s="2">
        <v>44860</v>
      </c>
      <c r="D2046" s="1" t="s">
        <v>8</v>
      </c>
      <c r="E2046" s="1">
        <v>5</v>
      </c>
      <c r="F2046" s="1">
        <f t="shared" si="62"/>
        <v>1500</v>
      </c>
      <c r="G2046" s="1">
        <f t="shared" si="63"/>
        <v>7500</v>
      </c>
    </row>
    <row r="2047" spans="1:7" x14ac:dyDescent="0.25">
      <c r="A2047" s="1">
        <v>1138</v>
      </c>
      <c r="B2047" s="1" t="s">
        <v>503</v>
      </c>
      <c r="C2047" s="2">
        <v>44794</v>
      </c>
      <c r="D2047" s="1" t="s">
        <v>16</v>
      </c>
      <c r="E2047" s="1">
        <v>1</v>
      </c>
      <c r="F2047" s="1">
        <f t="shared" si="62"/>
        <v>150</v>
      </c>
      <c r="G2047" s="1">
        <f t="shared" si="63"/>
        <v>150</v>
      </c>
    </row>
    <row r="2048" spans="1:7" x14ac:dyDescent="0.25">
      <c r="A2048" s="1">
        <v>1497</v>
      </c>
      <c r="B2048" s="1" t="s">
        <v>503</v>
      </c>
      <c r="C2048" s="2">
        <v>44589</v>
      </c>
      <c r="D2048" s="1" t="s">
        <v>542</v>
      </c>
      <c r="E2048" s="1">
        <v>4</v>
      </c>
      <c r="F2048" s="1">
        <f t="shared" si="62"/>
        <v>400</v>
      </c>
      <c r="G2048" s="1">
        <f t="shared" si="63"/>
        <v>1600</v>
      </c>
    </row>
    <row r="2049" spans="1:7" x14ac:dyDescent="0.25">
      <c r="A2049" s="1">
        <v>3457</v>
      </c>
      <c r="B2049" s="1" t="s">
        <v>309</v>
      </c>
      <c r="C2049" s="2">
        <v>44618</v>
      </c>
      <c r="D2049" s="1" t="s">
        <v>542</v>
      </c>
      <c r="E2049" s="1">
        <v>4</v>
      </c>
      <c r="F2049" s="1">
        <f t="shared" si="62"/>
        <v>400</v>
      </c>
      <c r="G2049" s="1">
        <f t="shared" si="63"/>
        <v>1600</v>
      </c>
    </row>
    <row r="2050" spans="1:7" x14ac:dyDescent="0.25">
      <c r="A2050" s="1">
        <v>1204</v>
      </c>
      <c r="B2050" s="1" t="s">
        <v>309</v>
      </c>
      <c r="C2050" s="2">
        <v>44828</v>
      </c>
      <c r="D2050" s="1" t="s">
        <v>16</v>
      </c>
      <c r="E2050" s="1">
        <v>1</v>
      </c>
      <c r="F2050" s="1">
        <f t="shared" ref="F2050:F2113" si="64">IF(D2050="Computer", 1500, IF(D2050="Mobile", 600,  IF(D2050= "Camera", 500, IF(D2050 = "Headphones", 150, IF(D2050 = "Laptop", 1000, 400)))))</f>
        <v>150</v>
      </c>
      <c r="G2050" s="1">
        <f t="shared" ref="G2050:G2113" si="65">F2050*E2050</f>
        <v>150</v>
      </c>
    </row>
    <row r="2051" spans="1:7" x14ac:dyDescent="0.25">
      <c r="A2051" s="1">
        <v>2037</v>
      </c>
      <c r="B2051" s="1" t="s">
        <v>309</v>
      </c>
      <c r="C2051" s="2">
        <v>44707</v>
      </c>
      <c r="D2051" s="1" t="s">
        <v>542</v>
      </c>
      <c r="E2051" s="1">
        <v>3</v>
      </c>
      <c r="F2051" s="1">
        <f t="shared" si="64"/>
        <v>400</v>
      </c>
      <c r="G2051" s="1">
        <f t="shared" si="65"/>
        <v>1200</v>
      </c>
    </row>
    <row r="2052" spans="1:7" x14ac:dyDescent="0.25">
      <c r="A2052" s="1">
        <v>3488</v>
      </c>
      <c r="B2052" s="1" t="s">
        <v>309</v>
      </c>
      <c r="C2052" s="2">
        <v>44658</v>
      </c>
      <c r="D2052" s="1" t="s">
        <v>14</v>
      </c>
      <c r="E2052" s="1">
        <v>5</v>
      </c>
      <c r="F2052" s="1">
        <f t="shared" si="64"/>
        <v>500</v>
      </c>
      <c r="G2052" s="1">
        <f t="shared" si="65"/>
        <v>2500</v>
      </c>
    </row>
    <row r="2053" spans="1:7" x14ac:dyDescent="0.25">
      <c r="A2053" s="1">
        <v>3087</v>
      </c>
      <c r="B2053" s="1" t="s">
        <v>309</v>
      </c>
      <c r="C2053" s="2">
        <v>44779</v>
      </c>
      <c r="D2053" s="1" t="s">
        <v>37</v>
      </c>
      <c r="E2053" s="1">
        <v>1</v>
      </c>
      <c r="F2053" s="1">
        <f t="shared" si="64"/>
        <v>600</v>
      </c>
      <c r="G2053" s="1">
        <f t="shared" si="65"/>
        <v>600</v>
      </c>
    </row>
    <row r="2054" spans="1:7" x14ac:dyDescent="0.25">
      <c r="A2054" s="1">
        <v>1730</v>
      </c>
      <c r="B2054" s="1" t="s">
        <v>309</v>
      </c>
      <c r="C2054" s="2">
        <v>44721</v>
      </c>
      <c r="D2054" s="1" t="s">
        <v>8</v>
      </c>
      <c r="E2054" s="1">
        <v>2</v>
      </c>
      <c r="F2054" s="1">
        <f t="shared" si="64"/>
        <v>1500</v>
      </c>
      <c r="G2054" s="1">
        <f t="shared" si="65"/>
        <v>3000</v>
      </c>
    </row>
    <row r="2055" spans="1:7" x14ac:dyDescent="0.25">
      <c r="A2055" s="1">
        <v>1624</v>
      </c>
      <c r="B2055" s="1" t="s">
        <v>307</v>
      </c>
      <c r="C2055" s="2">
        <v>44741</v>
      </c>
      <c r="D2055" s="1" t="s">
        <v>16</v>
      </c>
      <c r="E2055" s="1">
        <v>2</v>
      </c>
      <c r="F2055" s="1">
        <f t="shared" si="64"/>
        <v>150</v>
      </c>
      <c r="G2055" s="1">
        <f t="shared" si="65"/>
        <v>300</v>
      </c>
    </row>
    <row r="2056" spans="1:7" x14ac:dyDescent="0.25">
      <c r="A2056" s="1">
        <v>1891</v>
      </c>
      <c r="B2056" s="1" t="s">
        <v>307</v>
      </c>
      <c r="C2056" s="2">
        <v>44663</v>
      </c>
      <c r="D2056" s="1" t="s">
        <v>8</v>
      </c>
      <c r="E2056" s="1">
        <v>2</v>
      </c>
      <c r="F2056" s="1">
        <f t="shared" si="64"/>
        <v>1500</v>
      </c>
      <c r="G2056" s="1">
        <f t="shared" si="65"/>
        <v>3000</v>
      </c>
    </row>
    <row r="2057" spans="1:7" x14ac:dyDescent="0.25">
      <c r="A2057" s="1">
        <v>1434</v>
      </c>
      <c r="B2057" s="1" t="s">
        <v>307</v>
      </c>
      <c r="C2057" s="2">
        <v>44855</v>
      </c>
      <c r="D2057" s="1" t="s">
        <v>8</v>
      </c>
      <c r="E2057" s="1">
        <v>3</v>
      </c>
      <c r="F2057" s="1">
        <f t="shared" si="64"/>
        <v>1500</v>
      </c>
      <c r="G2057" s="1">
        <f t="shared" si="65"/>
        <v>4500</v>
      </c>
    </row>
    <row r="2058" spans="1:7" x14ac:dyDescent="0.25">
      <c r="A2058" s="1">
        <v>1827</v>
      </c>
      <c r="B2058" s="1" t="s">
        <v>307</v>
      </c>
      <c r="C2058" s="2">
        <v>44690</v>
      </c>
      <c r="D2058" s="1" t="s">
        <v>37</v>
      </c>
      <c r="E2058" s="1">
        <v>3</v>
      </c>
      <c r="F2058" s="1">
        <f t="shared" si="64"/>
        <v>600</v>
      </c>
      <c r="G2058" s="1">
        <f t="shared" si="65"/>
        <v>1800</v>
      </c>
    </row>
    <row r="2059" spans="1:7" x14ac:dyDescent="0.25">
      <c r="A2059" s="1">
        <v>3028</v>
      </c>
      <c r="B2059" s="1" t="s">
        <v>307</v>
      </c>
      <c r="C2059" s="2">
        <v>44794</v>
      </c>
      <c r="D2059" s="1" t="s">
        <v>16</v>
      </c>
      <c r="E2059" s="1">
        <v>1</v>
      </c>
      <c r="F2059" s="1">
        <f t="shared" si="64"/>
        <v>150</v>
      </c>
      <c r="G2059" s="1">
        <f t="shared" si="65"/>
        <v>150</v>
      </c>
    </row>
    <row r="2060" spans="1:7" x14ac:dyDescent="0.25">
      <c r="A2060" s="1">
        <v>1299</v>
      </c>
      <c r="B2060" s="1" t="s">
        <v>307</v>
      </c>
      <c r="C2060" s="2">
        <v>44831</v>
      </c>
      <c r="D2060" s="1" t="s">
        <v>11</v>
      </c>
      <c r="E2060" s="1">
        <v>3</v>
      </c>
      <c r="F2060" s="1">
        <f t="shared" si="64"/>
        <v>1000</v>
      </c>
      <c r="G2060" s="1">
        <f t="shared" si="65"/>
        <v>3000</v>
      </c>
    </row>
    <row r="2061" spans="1:7" x14ac:dyDescent="0.25">
      <c r="A2061" s="1">
        <v>3388</v>
      </c>
      <c r="B2061" s="1" t="s">
        <v>297</v>
      </c>
      <c r="C2061" s="2">
        <v>44878</v>
      </c>
      <c r="D2061" s="1" t="s">
        <v>542</v>
      </c>
      <c r="E2061" s="1">
        <v>2</v>
      </c>
      <c r="F2061" s="1">
        <f t="shared" si="64"/>
        <v>400</v>
      </c>
      <c r="G2061" s="1">
        <f t="shared" si="65"/>
        <v>800</v>
      </c>
    </row>
    <row r="2062" spans="1:7" x14ac:dyDescent="0.25">
      <c r="A2062" s="1">
        <v>1467</v>
      </c>
      <c r="B2062" s="1" t="s">
        <v>297</v>
      </c>
      <c r="C2062" s="2">
        <v>44607</v>
      </c>
      <c r="D2062" s="1" t="s">
        <v>8</v>
      </c>
      <c r="E2062" s="1">
        <v>4</v>
      </c>
      <c r="F2062" s="1">
        <f t="shared" si="64"/>
        <v>1500</v>
      </c>
      <c r="G2062" s="1">
        <f t="shared" si="65"/>
        <v>6000</v>
      </c>
    </row>
    <row r="2063" spans="1:7" x14ac:dyDescent="0.25">
      <c r="A2063" s="1">
        <v>1454</v>
      </c>
      <c r="B2063" s="1" t="s">
        <v>297</v>
      </c>
      <c r="C2063" s="2">
        <v>44768</v>
      </c>
      <c r="D2063" s="1" t="s">
        <v>16</v>
      </c>
      <c r="E2063" s="1">
        <v>3</v>
      </c>
      <c r="F2063" s="1">
        <f t="shared" si="64"/>
        <v>150</v>
      </c>
      <c r="G2063" s="1">
        <f t="shared" si="65"/>
        <v>450</v>
      </c>
    </row>
    <row r="2064" spans="1:7" x14ac:dyDescent="0.25">
      <c r="A2064" s="1">
        <v>1668</v>
      </c>
      <c r="B2064" s="1" t="s">
        <v>297</v>
      </c>
      <c r="C2064" s="2">
        <v>44801</v>
      </c>
      <c r="D2064" s="1" t="s">
        <v>37</v>
      </c>
      <c r="E2064" s="1">
        <v>4</v>
      </c>
      <c r="F2064" s="1">
        <f t="shared" si="64"/>
        <v>600</v>
      </c>
      <c r="G2064" s="1">
        <f t="shared" si="65"/>
        <v>2400</v>
      </c>
    </row>
    <row r="2065" spans="1:7" x14ac:dyDescent="0.25">
      <c r="A2065" s="1">
        <v>1710</v>
      </c>
      <c r="B2065" s="1" t="s">
        <v>297</v>
      </c>
      <c r="C2065" s="2">
        <v>44655</v>
      </c>
      <c r="D2065" s="1" t="s">
        <v>14</v>
      </c>
      <c r="E2065" s="1">
        <v>1</v>
      </c>
      <c r="F2065" s="1">
        <f t="shared" si="64"/>
        <v>500</v>
      </c>
      <c r="G2065" s="1">
        <f t="shared" si="65"/>
        <v>500</v>
      </c>
    </row>
    <row r="2066" spans="1:7" x14ac:dyDescent="0.25">
      <c r="A2066" s="1">
        <v>2089</v>
      </c>
      <c r="B2066" s="1" t="s">
        <v>368</v>
      </c>
      <c r="C2066" s="2">
        <v>44719</v>
      </c>
      <c r="D2066" s="1" t="s">
        <v>11</v>
      </c>
      <c r="E2066" s="1">
        <v>5</v>
      </c>
      <c r="F2066" s="1">
        <f t="shared" si="64"/>
        <v>1000</v>
      </c>
      <c r="G2066" s="1">
        <f t="shared" si="65"/>
        <v>5000</v>
      </c>
    </row>
    <row r="2067" spans="1:7" x14ac:dyDescent="0.25">
      <c r="A2067" s="1">
        <v>1546</v>
      </c>
      <c r="B2067" s="1" t="s">
        <v>368</v>
      </c>
      <c r="C2067" s="2">
        <v>44753</v>
      </c>
      <c r="D2067" s="1" t="s">
        <v>542</v>
      </c>
      <c r="E2067" s="1">
        <v>1</v>
      </c>
      <c r="F2067" s="1">
        <f t="shared" si="64"/>
        <v>400</v>
      </c>
      <c r="G2067" s="1">
        <f t="shared" si="65"/>
        <v>400</v>
      </c>
    </row>
    <row r="2068" spans="1:7" x14ac:dyDescent="0.25">
      <c r="A2068" s="1">
        <v>2126</v>
      </c>
      <c r="B2068" s="1" t="s">
        <v>368</v>
      </c>
      <c r="C2068" s="2">
        <v>44898</v>
      </c>
      <c r="D2068" s="1" t="s">
        <v>8</v>
      </c>
      <c r="E2068" s="1">
        <v>1</v>
      </c>
      <c r="F2068" s="1">
        <f t="shared" si="64"/>
        <v>1500</v>
      </c>
      <c r="G2068" s="1">
        <f t="shared" si="65"/>
        <v>1500</v>
      </c>
    </row>
    <row r="2069" spans="1:7" x14ac:dyDescent="0.25">
      <c r="A2069" s="1">
        <v>3206</v>
      </c>
      <c r="B2069" s="1" t="s">
        <v>448</v>
      </c>
      <c r="C2069" s="2">
        <v>44816</v>
      </c>
      <c r="D2069" s="1" t="s">
        <v>11</v>
      </c>
      <c r="E2069" s="1">
        <v>4</v>
      </c>
      <c r="F2069" s="1">
        <f t="shared" si="64"/>
        <v>1000</v>
      </c>
      <c r="G2069" s="1">
        <f t="shared" si="65"/>
        <v>4000</v>
      </c>
    </row>
    <row r="2070" spans="1:7" x14ac:dyDescent="0.25">
      <c r="A2070" s="1">
        <v>1604</v>
      </c>
      <c r="B2070" s="1" t="s">
        <v>448</v>
      </c>
      <c r="C2070" s="2">
        <v>44722</v>
      </c>
      <c r="D2070" s="1" t="s">
        <v>542</v>
      </c>
      <c r="E2070" s="1">
        <v>2</v>
      </c>
      <c r="F2070" s="1">
        <f t="shared" si="64"/>
        <v>400</v>
      </c>
      <c r="G2070" s="1">
        <f t="shared" si="65"/>
        <v>800</v>
      </c>
    </row>
    <row r="2071" spans="1:7" x14ac:dyDescent="0.25">
      <c r="A2071" s="1">
        <v>1351</v>
      </c>
      <c r="B2071" s="1" t="s">
        <v>408</v>
      </c>
      <c r="C2071" s="2">
        <v>44897</v>
      </c>
      <c r="D2071" s="1" t="s">
        <v>11</v>
      </c>
      <c r="E2071" s="1">
        <v>1</v>
      </c>
      <c r="F2071" s="1">
        <f t="shared" si="64"/>
        <v>1000</v>
      </c>
      <c r="G2071" s="1">
        <f t="shared" si="65"/>
        <v>1000</v>
      </c>
    </row>
    <row r="2072" spans="1:7" x14ac:dyDescent="0.25">
      <c r="A2072" s="1">
        <v>2564</v>
      </c>
      <c r="B2072" s="1" t="s">
        <v>408</v>
      </c>
      <c r="C2072" s="2">
        <v>44851</v>
      </c>
      <c r="D2072" s="1" t="s">
        <v>11</v>
      </c>
      <c r="E2072" s="1">
        <v>5</v>
      </c>
      <c r="F2072" s="1">
        <f t="shared" si="64"/>
        <v>1000</v>
      </c>
      <c r="G2072" s="1">
        <f t="shared" si="65"/>
        <v>5000</v>
      </c>
    </row>
    <row r="2073" spans="1:7" x14ac:dyDescent="0.25">
      <c r="A2073" s="1">
        <v>3417</v>
      </c>
      <c r="B2073" s="1" t="s">
        <v>408</v>
      </c>
      <c r="C2073" s="2">
        <v>44714</v>
      </c>
      <c r="D2073" s="1" t="s">
        <v>11</v>
      </c>
      <c r="E2073" s="1">
        <v>4</v>
      </c>
      <c r="F2073" s="1">
        <f t="shared" si="64"/>
        <v>1000</v>
      </c>
      <c r="G2073" s="1">
        <f t="shared" si="65"/>
        <v>4000</v>
      </c>
    </row>
    <row r="2074" spans="1:7" x14ac:dyDescent="0.25">
      <c r="A2074" s="1">
        <v>3041</v>
      </c>
      <c r="B2074" s="1" t="s">
        <v>519</v>
      </c>
      <c r="C2074" s="2">
        <v>44781</v>
      </c>
      <c r="D2074" s="1" t="s">
        <v>542</v>
      </c>
      <c r="E2074" s="1">
        <v>3</v>
      </c>
      <c r="F2074" s="1">
        <f t="shared" si="64"/>
        <v>400</v>
      </c>
      <c r="G2074" s="1">
        <f t="shared" si="65"/>
        <v>1200</v>
      </c>
    </row>
    <row r="2075" spans="1:7" x14ac:dyDescent="0.25">
      <c r="A2075" s="1">
        <v>2482</v>
      </c>
      <c r="B2075" s="1" t="s">
        <v>500</v>
      </c>
      <c r="C2075" s="2">
        <v>44725</v>
      </c>
      <c r="D2075" s="1" t="s">
        <v>11</v>
      </c>
      <c r="E2075" s="1">
        <v>1</v>
      </c>
      <c r="F2075" s="1">
        <f t="shared" si="64"/>
        <v>1000</v>
      </c>
      <c r="G2075" s="1">
        <f t="shared" si="65"/>
        <v>1000</v>
      </c>
    </row>
    <row r="2076" spans="1:7" x14ac:dyDescent="0.25">
      <c r="A2076" s="1">
        <v>1341</v>
      </c>
      <c r="B2076" s="1" t="s">
        <v>500</v>
      </c>
      <c r="C2076" s="2">
        <v>44588</v>
      </c>
      <c r="D2076" s="1" t="s">
        <v>8</v>
      </c>
      <c r="E2076" s="1">
        <v>3</v>
      </c>
      <c r="F2076" s="1">
        <f t="shared" si="64"/>
        <v>1500</v>
      </c>
      <c r="G2076" s="1">
        <f t="shared" si="65"/>
        <v>4500</v>
      </c>
    </row>
    <row r="2077" spans="1:7" x14ac:dyDescent="0.25">
      <c r="A2077" s="1">
        <v>3396</v>
      </c>
      <c r="B2077" s="1" t="s">
        <v>500</v>
      </c>
      <c r="C2077" s="2">
        <v>44885</v>
      </c>
      <c r="D2077" s="1" t="s">
        <v>16</v>
      </c>
      <c r="E2077" s="1">
        <v>2</v>
      </c>
      <c r="F2077" s="1">
        <f t="shared" si="64"/>
        <v>150</v>
      </c>
      <c r="G2077" s="1">
        <f t="shared" si="65"/>
        <v>300</v>
      </c>
    </row>
    <row r="2078" spans="1:7" x14ac:dyDescent="0.25">
      <c r="A2078" s="1">
        <v>2941</v>
      </c>
      <c r="B2078" s="1" t="s">
        <v>500</v>
      </c>
      <c r="C2078" s="2">
        <v>44641</v>
      </c>
      <c r="D2078" s="1" t="s">
        <v>14</v>
      </c>
      <c r="E2078" s="1">
        <v>2</v>
      </c>
      <c r="F2078" s="1">
        <f t="shared" si="64"/>
        <v>500</v>
      </c>
      <c r="G2078" s="1">
        <f t="shared" si="65"/>
        <v>1000</v>
      </c>
    </row>
    <row r="2079" spans="1:7" x14ac:dyDescent="0.25">
      <c r="A2079" s="1">
        <v>2634</v>
      </c>
      <c r="B2079" s="1" t="s">
        <v>500</v>
      </c>
      <c r="C2079" s="2">
        <v>44641</v>
      </c>
      <c r="D2079" s="1" t="s">
        <v>14</v>
      </c>
      <c r="E2079" s="1">
        <v>2</v>
      </c>
      <c r="F2079" s="1">
        <f t="shared" si="64"/>
        <v>500</v>
      </c>
      <c r="G2079" s="1">
        <f t="shared" si="65"/>
        <v>1000</v>
      </c>
    </row>
    <row r="2080" spans="1:7" x14ac:dyDescent="0.25">
      <c r="A2080" s="1">
        <v>3376</v>
      </c>
      <c r="B2080" s="1" t="s">
        <v>500</v>
      </c>
      <c r="C2080" s="2">
        <v>44826</v>
      </c>
      <c r="D2080" s="1" t="s">
        <v>11</v>
      </c>
      <c r="E2080" s="1">
        <v>5</v>
      </c>
      <c r="F2080" s="1">
        <f t="shared" si="64"/>
        <v>1000</v>
      </c>
      <c r="G2080" s="1">
        <f t="shared" si="65"/>
        <v>5000</v>
      </c>
    </row>
    <row r="2081" spans="1:7" x14ac:dyDescent="0.25">
      <c r="A2081" s="1">
        <v>2759</v>
      </c>
      <c r="B2081" s="1" t="s">
        <v>38</v>
      </c>
      <c r="C2081" s="2">
        <v>44857</v>
      </c>
      <c r="D2081" s="1" t="s">
        <v>542</v>
      </c>
      <c r="E2081" s="1">
        <v>4</v>
      </c>
      <c r="F2081" s="1">
        <f t="shared" si="64"/>
        <v>400</v>
      </c>
      <c r="G2081" s="1">
        <f t="shared" si="65"/>
        <v>1600</v>
      </c>
    </row>
    <row r="2082" spans="1:7" x14ac:dyDescent="0.25">
      <c r="A2082" s="1">
        <v>2281</v>
      </c>
      <c r="B2082" s="1" t="s">
        <v>38</v>
      </c>
      <c r="C2082" s="2">
        <v>44759</v>
      </c>
      <c r="D2082" s="1" t="s">
        <v>8</v>
      </c>
      <c r="E2082" s="1">
        <v>4</v>
      </c>
      <c r="F2082" s="1">
        <f t="shared" si="64"/>
        <v>1500</v>
      </c>
      <c r="G2082" s="1">
        <f t="shared" si="65"/>
        <v>6000</v>
      </c>
    </row>
    <row r="2083" spans="1:7" x14ac:dyDescent="0.25">
      <c r="A2083" s="1">
        <v>2288</v>
      </c>
      <c r="B2083" s="1" t="s">
        <v>38</v>
      </c>
      <c r="C2083" s="2">
        <v>44886</v>
      </c>
      <c r="D2083" s="1" t="s">
        <v>11</v>
      </c>
      <c r="E2083" s="1">
        <v>5</v>
      </c>
      <c r="F2083" s="1">
        <f t="shared" si="64"/>
        <v>1000</v>
      </c>
      <c r="G2083" s="1">
        <f t="shared" si="65"/>
        <v>5000</v>
      </c>
    </row>
    <row r="2084" spans="1:7" x14ac:dyDescent="0.25">
      <c r="A2084" s="1">
        <v>3438</v>
      </c>
      <c r="B2084" s="1" t="s">
        <v>38</v>
      </c>
      <c r="C2084" s="2">
        <v>44674</v>
      </c>
      <c r="D2084" s="1" t="s">
        <v>542</v>
      </c>
      <c r="E2084" s="1">
        <v>1</v>
      </c>
      <c r="F2084" s="1">
        <f t="shared" si="64"/>
        <v>400</v>
      </c>
      <c r="G2084" s="1">
        <f t="shared" si="65"/>
        <v>400</v>
      </c>
    </row>
    <row r="2085" spans="1:7" x14ac:dyDescent="0.25">
      <c r="A2085" s="1">
        <v>2477</v>
      </c>
      <c r="B2085" s="1" t="s">
        <v>38</v>
      </c>
      <c r="C2085" s="2">
        <v>44908</v>
      </c>
      <c r="D2085" s="1" t="s">
        <v>16</v>
      </c>
      <c r="E2085" s="1">
        <v>3</v>
      </c>
      <c r="F2085" s="1">
        <f t="shared" si="64"/>
        <v>150</v>
      </c>
      <c r="G2085" s="1">
        <f t="shared" si="65"/>
        <v>450</v>
      </c>
    </row>
    <row r="2086" spans="1:7" x14ac:dyDescent="0.25">
      <c r="A2086" s="1">
        <v>1483</v>
      </c>
      <c r="B2086" s="1" t="s">
        <v>38</v>
      </c>
      <c r="C2086" s="2">
        <v>44752</v>
      </c>
      <c r="D2086" s="1" t="s">
        <v>542</v>
      </c>
      <c r="E2086" s="1">
        <v>3</v>
      </c>
      <c r="F2086" s="1">
        <f t="shared" si="64"/>
        <v>400</v>
      </c>
      <c r="G2086" s="1">
        <f t="shared" si="65"/>
        <v>1200</v>
      </c>
    </row>
    <row r="2087" spans="1:7" x14ac:dyDescent="0.25">
      <c r="A2087" s="1">
        <v>1570</v>
      </c>
      <c r="B2087" s="1" t="s">
        <v>38</v>
      </c>
      <c r="C2087" s="2">
        <v>44862</v>
      </c>
      <c r="D2087" s="1" t="s">
        <v>16</v>
      </c>
      <c r="E2087" s="1">
        <v>3</v>
      </c>
      <c r="F2087" s="1">
        <f t="shared" si="64"/>
        <v>150</v>
      </c>
      <c r="G2087" s="1">
        <f t="shared" si="65"/>
        <v>450</v>
      </c>
    </row>
    <row r="2088" spans="1:7" x14ac:dyDescent="0.25">
      <c r="A2088" s="1">
        <v>2157</v>
      </c>
      <c r="B2088" s="1" t="s">
        <v>142</v>
      </c>
      <c r="C2088" s="2">
        <v>44676</v>
      </c>
      <c r="D2088" s="1" t="s">
        <v>14</v>
      </c>
      <c r="E2088" s="1">
        <v>5</v>
      </c>
      <c r="F2088" s="1">
        <f t="shared" si="64"/>
        <v>500</v>
      </c>
      <c r="G2088" s="1">
        <f t="shared" si="65"/>
        <v>2500</v>
      </c>
    </row>
    <row r="2089" spans="1:7" x14ac:dyDescent="0.25">
      <c r="A2089" s="1">
        <v>1779</v>
      </c>
      <c r="B2089" s="1" t="s">
        <v>142</v>
      </c>
      <c r="C2089" s="2">
        <v>44677</v>
      </c>
      <c r="D2089" s="1" t="s">
        <v>11</v>
      </c>
      <c r="E2089" s="1">
        <v>5</v>
      </c>
      <c r="F2089" s="1">
        <f t="shared" si="64"/>
        <v>1000</v>
      </c>
      <c r="G2089" s="1">
        <f t="shared" si="65"/>
        <v>5000</v>
      </c>
    </row>
    <row r="2090" spans="1:7" x14ac:dyDescent="0.25">
      <c r="A2090" s="1">
        <v>3155</v>
      </c>
      <c r="B2090" s="1" t="s">
        <v>142</v>
      </c>
      <c r="C2090" s="2">
        <v>44718</v>
      </c>
      <c r="D2090" s="1" t="s">
        <v>37</v>
      </c>
      <c r="E2090" s="1">
        <v>4</v>
      </c>
      <c r="F2090" s="1">
        <f t="shared" si="64"/>
        <v>600</v>
      </c>
      <c r="G2090" s="1">
        <f t="shared" si="65"/>
        <v>2400</v>
      </c>
    </row>
    <row r="2091" spans="1:7" x14ac:dyDescent="0.25">
      <c r="A2091" s="1">
        <v>1054</v>
      </c>
      <c r="B2091" s="1" t="s">
        <v>142</v>
      </c>
      <c r="C2091" s="2">
        <v>44897</v>
      </c>
      <c r="D2091" s="1" t="s">
        <v>37</v>
      </c>
      <c r="E2091" s="1">
        <v>2</v>
      </c>
      <c r="F2091" s="1">
        <f t="shared" si="64"/>
        <v>600</v>
      </c>
      <c r="G2091" s="1">
        <f t="shared" si="65"/>
        <v>1200</v>
      </c>
    </row>
    <row r="2092" spans="1:7" x14ac:dyDescent="0.25">
      <c r="A2092" s="1">
        <v>2423</v>
      </c>
      <c r="B2092" s="1" t="s">
        <v>142</v>
      </c>
      <c r="C2092" s="2">
        <v>44664</v>
      </c>
      <c r="D2092" s="1" t="s">
        <v>16</v>
      </c>
      <c r="E2092" s="1">
        <v>4</v>
      </c>
      <c r="F2092" s="1">
        <f t="shared" si="64"/>
        <v>150</v>
      </c>
      <c r="G2092" s="1">
        <f t="shared" si="65"/>
        <v>600</v>
      </c>
    </row>
    <row r="2093" spans="1:7" x14ac:dyDescent="0.25">
      <c r="A2093" s="1">
        <v>1032</v>
      </c>
      <c r="B2093" s="1" t="s">
        <v>142</v>
      </c>
      <c r="C2093" s="2">
        <v>44876</v>
      </c>
      <c r="D2093" s="1" t="s">
        <v>11</v>
      </c>
      <c r="E2093" s="1">
        <v>4</v>
      </c>
      <c r="F2093" s="1">
        <f t="shared" si="64"/>
        <v>1000</v>
      </c>
      <c r="G2093" s="1">
        <f t="shared" si="65"/>
        <v>4000</v>
      </c>
    </row>
    <row r="2094" spans="1:7" x14ac:dyDescent="0.25">
      <c r="A2094" s="1">
        <v>1230</v>
      </c>
      <c r="B2094" s="1" t="s">
        <v>142</v>
      </c>
      <c r="C2094" s="2">
        <v>44695</v>
      </c>
      <c r="D2094" s="1" t="s">
        <v>16</v>
      </c>
      <c r="E2094" s="1">
        <v>3</v>
      </c>
      <c r="F2094" s="1">
        <f t="shared" si="64"/>
        <v>150</v>
      </c>
      <c r="G2094" s="1">
        <f t="shared" si="65"/>
        <v>450</v>
      </c>
    </row>
    <row r="2095" spans="1:7" x14ac:dyDescent="0.25">
      <c r="A2095" s="1">
        <v>1663</v>
      </c>
      <c r="B2095" s="1" t="s">
        <v>293</v>
      </c>
      <c r="C2095" s="2">
        <v>44765</v>
      </c>
      <c r="D2095" s="1" t="s">
        <v>16</v>
      </c>
      <c r="E2095" s="1">
        <v>1</v>
      </c>
      <c r="F2095" s="1">
        <f t="shared" si="64"/>
        <v>150</v>
      </c>
      <c r="G2095" s="1">
        <f t="shared" si="65"/>
        <v>150</v>
      </c>
    </row>
    <row r="2096" spans="1:7" x14ac:dyDescent="0.25">
      <c r="A2096" s="1">
        <v>2303</v>
      </c>
      <c r="B2096" s="1" t="s">
        <v>293</v>
      </c>
      <c r="C2096" s="2">
        <v>44875</v>
      </c>
      <c r="D2096" s="1" t="s">
        <v>11</v>
      </c>
      <c r="E2096" s="1">
        <v>2</v>
      </c>
      <c r="F2096" s="1">
        <f t="shared" si="64"/>
        <v>1000</v>
      </c>
      <c r="G2096" s="1">
        <f t="shared" si="65"/>
        <v>2000</v>
      </c>
    </row>
    <row r="2097" spans="1:7" x14ac:dyDescent="0.25">
      <c r="A2097" s="1">
        <v>2234</v>
      </c>
      <c r="B2097" s="1" t="s">
        <v>293</v>
      </c>
      <c r="C2097" s="2">
        <v>44573</v>
      </c>
      <c r="D2097" s="1" t="s">
        <v>542</v>
      </c>
      <c r="E2097" s="1">
        <v>2</v>
      </c>
      <c r="F2097" s="1">
        <f t="shared" si="64"/>
        <v>400</v>
      </c>
      <c r="G2097" s="1">
        <f t="shared" si="65"/>
        <v>800</v>
      </c>
    </row>
    <row r="2098" spans="1:7" x14ac:dyDescent="0.25">
      <c r="A2098" s="1">
        <v>3260</v>
      </c>
      <c r="B2098" s="1" t="s">
        <v>293</v>
      </c>
      <c r="C2098" s="2">
        <v>44787</v>
      </c>
      <c r="D2098" s="1" t="s">
        <v>16</v>
      </c>
      <c r="E2098" s="1">
        <v>5</v>
      </c>
      <c r="F2098" s="1">
        <f t="shared" si="64"/>
        <v>150</v>
      </c>
      <c r="G2098" s="1">
        <f t="shared" si="65"/>
        <v>750</v>
      </c>
    </row>
    <row r="2099" spans="1:7" x14ac:dyDescent="0.25">
      <c r="A2099" s="1">
        <v>1845</v>
      </c>
      <c r="B2099" s="1" t="s">
        <v>275</v>
      </c>
      <c r="C2099" s="2">
        <v>44855</v>
      </c>
      <c r="D2099" s="1" t="s">
        <v>16</v>
      </c>
      <c r="E2099" s="1">
        <v>4</v>
      </c>
      <c r="F2099" s="1">
        <f t="shared" si="64"/>
        <v>150</v>
      </c>
      <c r="G2099" s="1">
        <f t="shared" si="65"/>
        <v>600</v>
      </c>
    </row>
    <row r="2100" spans="1:7" x14ac:dyDescent="0.25">
      <c r="A2100" s="1">
        <v>1478</v>
      </c>
      <c r="B2100" s="1" t="s">
        <v>275</v>
      </c>
      <c r="C2100" s="2">
        <v>44626</v>
      </c>
      <c r="D2100" s="1" t="s">
        <v>37</v>
      </c>
      <c r="E2100" s="1">
        <v>3</v>
      </c>
      <c r="F2100" s="1">
        <f t="shared" si="64"/>
        <v>600</v>
      </c>
      <c r="G2100" s="1">
        <f t="shared" si="65"/>
        <v>1800</v>
      </c>
    </row>
    <row r="2101" spans="1:7" x14ac:dyDescent="0.25">
      <c r="A2101" s="1">
        <v>3218</v>
      </c>
      <c r="B2101" s="1" t="s">
        <v>275</v>
      </c>
      <c r="C2101" s="2">
        <v>44824</v>
      </c>
      <c r="D2101" s="1" t="s">
        <v>8</v>
      </c>
      <c r="E2101" s="1">
        <v>3</v>
      </c>
      <c r="F2101" s="1">
        <f t="shared" si="64"/>
        <v>1500</v>
      </c>
      <c r="G2101" s="1">
        <f t="shared" si="65"/>
        <v>4500</v>
      </c>
    </row>
    <row r="2102" spans="1:7" x14ac:dyDescent="0.25">
      <c r="A2102" s="1">
        <v>2070</v>
      </c>
      <c r="B2102" s="1" t="s">
        <v>275</v>
      </c>
      <c r="C2102" s="2">
        <v>44638</v>
      </c>
      <c r="D2102" s="1" t="s">
        <v>8</v>
      </c>
      <c r="E2102" s="1">
        <v>2</v>
      </c>
      <c r="F2102" s="1">
        <f t="shared" si="64"/>
        <v>1500</v>
      </c>
      <c r="G2102" s="1">
        <f t="shared" si="65"/>
        <v>3000</v>
      </c>
    </row>
    <row r="2103" spans="1:7" x14ac:dyDescent="0.25">
      <c r="A2103" s="1">
        <v>3037</v>
      </c>
      <c r="B2103" s="1" t="s">
        <v>275</v>
      </c>
      <c r="C2103" s="2">
        <v>44743</v>
      </c>
      <c r="D2103" s="1" t="s">
        <v>11</v>
      </c>
      <c r="E2103" s="1">
        <v>4</v>
      </c>
      <c r="F2103" s="1">
        <f t="shared" si="64"/>
        <v>1000</v>
      </c>
      <c r="G2103" s="1">
        <f t="shared" si="65"/>
        <v>4000</v>
      </c>
    </row>
    <row r="2104" spans="1:7" x14ac:dyDescent="0.25">
      <c r="A2104" s="1">
        <v>2950</v>
      </c>
      <c r="B2104" s="1" t="s">
        <v>457</v>
      </c>
      <c r="C2104" s="2">
        <v>44743</v>
      </c>
      <c r="D2104" s="1" t="s">
        <v>14</v>
      </c>
      <c r="E2104" s="1">
        <v>5</v>
      </c>
      <c r="F2104" s="1">
        <f t="shared" si="64"/>
        <v>500</v>
      </c>
      <c r="G2104" s="1">
        <f t="shared" si="65"/>
        <v>2500</v>
      </c>
    </row>
    <row r="2105" spans="1:7" x14ac:dyDescent="0.25">
      <c r="A2105" s="1">
        <v>3184</v>
      </c>
      <c r="B2105" s="1" t="s">
        <v>457</v>
      </c>
      <c r="C2105" s="2">
        <v>44721</v>
      </c>
      <c r="D2105" s="1" t="s">
        <v>14</v>
      </c>
      <c r="E2105" s="1">
        <v>2</v>
      </c>
      <c r="F2105" s="1">
        <f t="shared" si="64"/>
        <v>500</v>
      </c>
      <c r="G2105" s="1">
        <f t="shared" si="65"/>
        <v>1000</v>
      </c>
    </row>
    <row r="2106" spans="1:7" x14ac:dyDescent="0.25">
      <c r="A2106" s="1">
        <v>2964</v>
      </c>
      <c r="B2106" s="1" t="s">
        <v>457</v>
      </c>
      <c r="C2106" s="2">
        <v>44885</v>
      </c>
      <c r="D2106" s="1" t="s">
        <v>542</v>
      </c>
      <c r="E2106" s="1">
        <v>1</v>
      </c>
      <c r="F2106" s="1">
        <f t="shared" si="64"/>
        <v>400</v>
      </c>
      <c r="G2106" s="1">
        <f t="shared" si="65"/>
        <v>400</v>
      </c>
    </row>
    <row r="2107" spans="1:7" x14ac:dyDescent="0.25">
      <c r="A2107" s="1">
        <v>3226</v>
      </c>
      <c r="B2107" s="1" t="s">
        <v>326</v>
      </c>
      <c r="C2107" s="2">
        <v>44717</v>
      </c>
      <c r="D2107" s="1" t="s">
        <v>37</v>
      </c>
      <c r="E2107" s="1">
        <v>5</v>
      </c>
      <c r="F2107" s="1">
        <f t="shared" si="64"/>
        <v>600</v>
      </c>
      <c r="G2107" s="1">
        <f t="shared" si="65"/>
        <v>3000</v>
      </c>
    </row>
    <row r="2108" spans="1:7" x14ac:dyDescent="0.25">
      <c r="A2108" s="1">
        <v>3059</v>
      </c>
      <c r="B2108" s="1" t="s">
        <v>326</v>
      </c>
      <c r="C2108" s="2">
        <v>44914</v>
      </c>
      <c r="D2108" s="1" t="s">
        <v>8</v>
      </c>
      <c r="E2108" s="1">
        <v>5</v>
      </c>
      <c r="F2108" s="1">
        <f t="shared" si="64"/>
        <v>1500</v>
      </c>
      <c r="G2108" s="1">
        <f t="shared" si="65"/>
        <v>7500</v>
      </c>
    </row>
    <row r="2109" spans="1:7" x14ac:dyDescent="0.25">
      <c r="A2109" s="1">
        <v>1222</v>
      </c>
      <c r="B2109" s="1" t="s">
        <v>326</v>
      </c>
      <c r="C2109" s="2">
        <v>44793</v>
      </c>
      <c r="D2109" s="1" t="s">
        <v>542</v>
      </c>
      <c r="E2109" s="1">
        <v>4</v>
      </c>
      <c r="F2109" s="1">
        <f t="shared" si="64"/>
        <v>400</v>
      </c>
      <c r="G2109" s="1">
        <f t="shared" si="65"/>
        <v>1600</v>
      </c>
    </row>
    <row r="2110" spans="1:7" x14ac:dyDescent="0.25">
      <c r="A2110" s="1">
        <v>3264</v>
      </c>
      <c r="B2110" s="1" t="s">
        <v>326</v>
      </c>
      <c r="C2110" s="2">
        <v>44755</v>
      </c>
      <c r="D2110" s="1" t="s">
        <v>8</v>
      </c>
      <c r="E2110" s="1">
        <v>1</v>
      </c>
      <c r="F2110" s="1">
        <f t="shared" si="64"/>
        <v>1500</v>
      </c>
      <c r="G2110" s="1">
        <f t="shared" si="65"/>
        <v>1500</v>
      </c>
    </row>
    <row r="2111" spans="1:7" x14ac:dyDescent="0.25">
      <c r="A2111" s="1">
        <v>1159</v>
      </c>
      <c r="B2111" s="1" t="s">
        <v>326</v>
      </c>
      <c r="C2111" s="2">
        <v>44919</v>
      </c>
      <c r="D2111" s="1" t="s">
        <v>542</v>
      </c>
      <c r="E2111" s="1">
        <v>4</v>
      </c>
      <c r="F2111" s="1">
        <f t="shared" si="64"/>
        <v>400</v>
      </c>
      <c r="G2111" s="1">
        <f t="shared" si="65"/>
        <v>1600</v>
      </c>
    </row>
    <row r="2112" spans="1:7" x14ac:dyDescent="0.25">
      <c r="A2112" s="1">
        <v>2677</v>
      </c>
      <c r="B2112" s="1" t="s">
        <v>326</v>
      </c>
      <c r="C2112" s="2">
        <v>44811</v>
      </c>
      <c r="D2112" s="1" t="s">
        <v>8</v>
      </c>
      <c r="E2112" s="1">
        <v>4</v>
      </c>
      <c r="F2112" s="1">
        <f t="shared" si="64"/>
        <v>1500</v>
      </c>
      <c r="G2112" s="1">
        <f t="shared" si="65"/>
        <v>6000</v>
      </c>
    </row>
    <row r="2113" spans="1:7" x14ac:dyDescent="0.25">
      <c r="A2113" s="1">
        <v>1061</v>
      </c>
      <c r="B2113" s="1" t="s">
        <v>326</v>
      </c>
      <c r="C2113" s="2">
        <v>44902</v>
      </c>
      <c r="D2113" s="1" t="s">
        <v>16</v>
      </c>
      <c r="E2113" s="1">
        <v>1</v>
      </c>
      <c r="F2113" s="1">
        <f t="shared" si="64"/>
        <v>150</v>
      </c>
      <c r="G2113" s="1">
        <f t="shared" si="65"/>
        <v>150</v>
      </c>
    </row>
    <row r="2114" spans="1:7" x14ac:dyDescent="0.25">
      <c r="A2114" s="1">
        <v>1715</v>
      </c>
      <c r="B2114" s="1" t="s">
        <v>326</v>
      </c>
      <c r="C2114" s="2">
        <v>44811</v>
      </c>
      <c r="D2114" s="1" t="s">
        <v>11</v>
      </c>
      <c r="E2114" s="1">
        <v>5</v>
      </c>
      <c r="F2114" s="1">
        <f t="shared" ref="F2114:F2177" si="66">IF(D2114="Computer", 1500, IF(D2114="Mobile", 600,  IF(D2114= "Camera", 500, IF(D2114 = "Headphones", 150, IF(D2114 = "Laptop", 1000, 400)))))</f>
        <v>1000</v>
      </c>
      <c r="G2114" s="1">
        <f t="shared" ref="G2114:G2177" si="67">F2114*E2114</f>
        <v>5000</v>
      </c>
    </row>
    <row r="2115" spans="1:7" x14ac:dyDescent="0.25">
      <c r="A2115" s="1">
        <v>3072</v>
      </c>
      <c r="B2115" s="1" t="s">
        <v>241</v>
      </c>
      <c r="C2115" s="2">
        <v>44894</v>
      </c>
      <c r="D2115" s="1" t="s">
        <v>16</v>
      </c>
      <c r="E2115" s="1">
        <v>1</v>
      </c>
      <c r="F2115" s="1">
        <f t="shared" si="66"/>
        <v>150</v>
      </c>
      <c r="G2115" s="1">
        <f t="shared" si="67"/>
        <v>150</v>
      </c>
    </row>
    <row r="2116" spans="1:7" x14ac:dyDescent="0.25">
      <c r="A2116" s="1">
        <v>1999</v>
      </c>
      <c r="B2116" s="1" t="s">
        <v>241</v>
      </c>
      <c r="C2116" s="2">
        <v>44718</v>
      </c>
      <c r="D2116" s="1" t="s">
        <v>14</v>
      </c>
      <c r="E2116" s="1">
        <v>3</v>
      </c>
      <c r="F2116" s="1">
        <f t="shared" si="66"/>
        <v>500</v>
      </c>
      <c r="G2116" s="1">
        <f t="shared" si="67"/>
        <v>1500</v>
      </c>
    </row>
    <row r="2117" spans="1:7" x14ac:dyDescent="0.25">
      <c r="A2117" s="1">
        <v>3331</v>
      </c>
      <c r="B2117" s="1" t="s">
        <v>241</v>
      </c>
      <c r="C2117" s="2">
        <v>44750</v>
      </c>
      <c r="D2117" s="1" t="s">
        <v>16</v>
      </c>
      <c r="E2117" s="1">
        <v>4</v>
      </c>
      <c r="F2117" s="1">
        <f t="shared" si="66"/>
        <v>150</v>
      </c>
      <c r="G2117" s="1">
        <f t="shared" si="67"/>
        <v>600</v>
      </c>
    </row>
    <row r="2118" spans="1:7" x14ac:dyDescent="0.25">
      <c r="A2118" s="1">
        <v>1154</v>
      </c>
      <c r="B2118" s="1" t="s">
        <v>241</v>
      </c>
      <c r="C2118" s="2">
        <v>44899</v>
      </c>
      <c r="D2118" s="1" t="s">
        <v>11</v>
      </c>
      <c r="E2118" s="1">
        <v>1</v>
      </c>
      <c r="F2118" s="1">
        <f t="shared" si="66"/>
        <v>1000</v>
      </c>
      <c r="G2118" s="1">
        <f t="shared" si="67"/>
        <v>1000</v>
      </c>
    </row>
    <row r="2119" spans="1:7" x14ac:dyDescent="0.25">
      <c r="A2119" s="1">
        <v>3301</v>
      </c>
      <c r="B2119" s="1" t="s">
        <v>241</v>
      </c>
      <c r="C2119" s="2">
        <v>44677</v>
      </c>
      <c r="D2119" s="1" t="s">
        <v>542</v>
      </c>
      <c r="E2119" s="1">
        <v>4</v>
      </c>
      <c r="F2119" s="1">
        <f t="shared" si="66"/>
        <v>400</v>
      </c>
      <c r="G2119" s="1">
        <f t="shared" si="67"/>
        <v>1600</v>
      </c>
    </row>
    <row r="2120" spans="1:7" x14ac:dyDescent="0.25">
      <c r="A2120" s="1">
        <v>2639</v>
      </c>
      <c r="B2120" s="1" t="s">
        <v>349</v>
      </c>
      <c r="C2120" s="2">
        <v>44778</v>
      </c>
      <c r="D2120" s="1" t="s">
        <v>542</v>
      </c>
      <c r="E2120" s="1">
        <v>4</v>
      </c>
      <c r="F2120" s="1">
        <f t="shared" si="66"/>
        <v>400</v>
      </c>
      <c r="G2120" s="1">
        <f t="shared" si="67"/>
        <v>1600</v>
      </c>
    </row>
    <row r="2121" spans="1:7" x14ac:dyDescent="0.25">
      <c r="A2121" s="1">
        <v>2239</v>
      </c>
      <c r="B2121" s="1" t="s">
        <v>349</v>
      </c>
      <c r="C2121" s="2">
        <v>44680</v>
      </c>
      <c r="D2121" s="1" t="s">
        <v>542</v>
      </c>
      <c r="E2121" s="1">
        <v>2</v>
      </c>
      <c r="F2121" s="1">
        <f t="shared" si="66"/>
        <v>400</v>
      </c>
      <c r="G2121" s="1">
        <f t="shared" si="67"/>
        <v>800</v>
      </c>
    </row>
    <row r="2122" spans="1:7" x14ac:dyDescent="0.25">
      <c r="A2122" s="1">
        <v>3172</v>
      </c>
      <c r="B2122" s="1" t="s">
        <v>349</v>
      </c>
      <c r="C2122" s="2">
        <v>44600</v>
      </c>
      <c r="D2122" s="1" t="s">
        <v>8</v>
      </c>
      <c r="E2122" s="1">
        <v>1</v>
      </c>
      <c r="F2122" s="1">
        <f t="shared" si="66"/>
        <v>1500</v>
      </c>
      <c r="G2122" s="1">
        <f t="shared" si="67"/>
        <v>1500</v>
      </c>
    </row>
    <row r="2123" spans="1:7" x14ac:dyDescent="0.25">
      <c r="A2123" s="1">
        <v>1588</v>
      </c>
      <c r="B2123" s="1" t="s">
        <v>358</v>
      </c>
      <c r="C2123" s="2">
        <v>44812</v>
      </c>
      <c r="D2123" s="1" t="s">
        <v>8</v>
      </c>
      <c r="E2123" s="1">
        <v>3</v>
      </c>
      <c r="F2123" s="1">
        <f t="shared" si="66"/>
        <v>1500</v>
      </c>
      <c r="G2123" s="1">
        <f t="shared" si="67"/>
        <v>4500</v>
      </c>
    </row>
    <row r="2124" spans="1:7" x14ac:dyDescent="0.25">
      <c r="A2124" s="1">
        <v>2859</v>
      </c>
      <c r="B2124" s="1" t="s">
        <v>358</v>
      </c>
      <c r="C2124" s="2">
        <v>44577</v>
      </c>
      <c r="D2124" s="1" t="s">
        <v>11</v>
      </c>
      <c r="E2124" s="1">
        <v>2</v>
      </c>
      <c r="F2124" s="1">
        <f t="shared" si="66"/>
        <v>1000</v>
      </c>
      <c r="G2124" s="1">
        <f t="shared" si="67"/>
        <v>2000</v>
      </c>
    </row>
    <row r="2125" spans="1:7" x14ac:dyDescent="0.25">
      <c r="A2125" s="1">
        <v>2716</v>
      </c>
      <c r="B2125" s="1" t="s">
        <v>358</v>
      </c>
      <c r="C2125" s="2">
        <v>44906</v>
      </c>
      <c r="D2125" s="1" t="s">
        <v>14</v>
      </c>
      <c r="E2125" s="1">
        <v>5</v>
      </c>
      <c r="F2125" s="1">
        <f t="shared" si="66"/>
        <v>500</v>
      </c>
      <c r="G2125" s="1">
        <f t="shared" si="67"/>
        <v>2500</v>
      </c>
    </row>
    <row r="2126" spans="1:7" x14ac:dyDescent="0.25">
      <c r="A2126" s="1">
        <v>2988</v>
      </c>
      <c r="B2126" s="1" t="s">
        <v>358</v>
      </c>
      <c r="C2126" s="2">
        <v>44706</v>
      </c>
      <c r="D2126" s="1" t="s">
        <v>11</v>
      </c>
      <c r="E2126" s="1">
        <v>4</v>
      </c>
      <c r="F2126" s="1">
        <f t="shared" si="66"/>
        <v>1000</v>
      </c>
      <c r="G2126" s="1">
        <f t="shared" si="67"/>
        <v>4000</v>
      </c>
    </row>
    <row r="2127" spans="1:7" x14ac:dyDescent="0.25">
      <c r="A2127" s="1">
        <v>2741</v>
      </c>
      <c r="B2127" s="1" t="s">
        <v>358</v>
      </c>
      <c r="C2127" s="2">
        <v>44839</v>
      </c>
      <c r="D2127" s="1" t="s">
        <v>37</v>
      </c>
      <c r="E2127" s="1">
        <v>4</v>
      </c>
      <c r="F2127" s="1">
        <f t="shared" si="66"/>
        <v>600</v>
      </c>
      <c r="G2127" s="1">
        <f t="shared" si="67"/>
        <v>2400</v>
      </c>
    </row>
    <row r="2128" spans="1:7" x14ac:dyDescent="0.25">
      <c r="A2128" s="1">
        <v>1436</v>
      </c>
      <c r="B2128" s="1" t="s">
        <v>243</v>
      </c>
      <c r="C2128" s="2">
        <v>44767</v>
      </c>
      <c r="D2128" s="1" t="s">
        <v>37</v>
      </c>
      <c r="E2128" s="1">
        <v>5</v>
      </c>
      <c r="F2128" s="1">
        <f t="shared" si="66"/>
        <v>600</v>
      </c>
      <c r="G2128" s="1">
        <f t="shared" si="67"/>
        <v>3000</v>
      </c>
    </row>
    <row r="2129" spans="1:7" x14ac:dyDescent="0.25">
      <c r="A2129" s="1">
        <v>1457</v>
      </c>
      <c r="B2129" s="1" t="s">
        <v>243</v>
      </c>
      <c r="C2129" s="2">
        <v>44854</v>
      </c>
      <c r="D2129" s="1" t="s">
        <v>542</v>
      </c>
      <c r="E2129" s="1">
        <v>4</v>
      </c>
      <c r="F2129" s="1">
        <f t="shared" si="66"/>
        <v>400</v>
      </c>
      <c r="G2129" s="1">
        <f t="shared" si="67"/>
        <v>1600</v>
      </c>
    </row>
    <row r="2130" spans="1:7" x14ac:dyDescent="0.25">
      <c r="A2130" s="1">
        <v>1279</v>
      </c>
      <c r="B2130" s="1" t="s">
        <v>243</v>
      </c>
      <c r="C2130" s="2">
        <v>44906</v>
      </c>
      <c r="D2130" s="1" t="s">
        <v>11</v>
      </c>
      <c r="E2130" s="1">
        <v>4</v>
      </c>
      <c r="F2130" s="1">
        <f t="shared" si="66"/>
        <v>1000</v>
      </c>
      <c r="G2130" s="1">
        <f t="shared" si="67"/>
        <v>4000</v>
      </c>
    </row>
    <row r="2131" spans="1:7" x14ac:dyDescent="0.25">
      <c r="A2131" s="1">
        <v>2767</v>
      </c>
      <c r="B2131" s="1" t="s">
        <v>243</v>
      </c>
      <c r="C2131" s="2">
        <v>44839</v>
      </c>
      <c r="D2131" s="1" t="s">
        <v>542</v>
      </c>
      <c r="E2131" s="1">
        <v>3</v>
      </c>
      <c r="F2131" s="1">
        <f t="shared" si="66"/>
        <v>400</v>
      </c>
      <c r="G2131" s="1">
        <f t="shared" si="67"/>
        <v>1200</v>
      </c>
    </row>
    <row r="2132" spans="1:7" x14ac:dyDescent="0.25">
      <c r="A2132" s="1">
        <v>1740</v>
      </c>
      <c r="B2132" s="1" t="s">
        <v>243</v>
      </c>
      <c r="C2132" s="2">
        <v>44819</v>
      </c>
      <c r="D2132" s="1" t="s">
        <v>542</v>
      </c>
      <c r="E2132" s="1">
        <v>4</v>
      </c>
      <c r="F2132" s="1">
        <f t="shared" si="66"/>
        <v>400</v>
      </c>
      <c r="G2132" s="1">
        <f t="shared" si="67"/>
        <v>1600</v>
      </c>
    </row>
    <row r="2133" spans="1:7" x14ac:dyDescent="0.25">
      <c r="A2133" s="1">
        <v>3370</v>
      </c>
      <c r="B2133" s="1" t="s">
        <v>243</v>
      </c>
      <c r="C2133" s="2">
        <v>44823</v>
      </c>
      <c r="D2133" s="1" t="s">
        <v>542</v>
      </c>
      <c r="E2133" s="1">
        <v>5</v>
      </c>
      <c r="F2133" s="1">
        <f t="shared" si="66"/>
        <v>400</v>
      </c>
      <c r="G2133" s="1">
        <f t="shared" si="67"/>
        <v>2000</v>
      </c>
    </row>
    <row r="2134" spans="1:7" x14ac:dyDescent="0.25">
      <c r="A2134" s="1">
        <v>2369</v>
      </c>
      <c r="B2134" s="1" t="s">
        <v>327</v>
      </c>
      <c r="C2134" s="2">
        <v>44685</v>
      </c>
      <c r="D2134" s="1" t="s">
        <v>14</v>
      </c>
      <c r="E2134" s="1">
        <v>5</v>
      </c>
      <c r="F2134" s="1">
        <f t="shared" si="66"/>
        <v>500</v>
      </c>
      <c r="G2134" s="1">
        <f t="shared" si="67"/>
        <v>2500</v>
      </c>
    </row>
    <row r="2135" spans="1:7" x14ac:dyDescent="0.25">
      <c r="A2135" s="1">
        <v>2815</v>
      </c>
      <c r="B2135" s="1" t="s">
        <v>327</v>
      </c>
      <c r="C2135" s="2">
        <v>44765</v>
      </c>
      <c r="D2135" s="1" t="s">
        <v>542</v>
      </c>
      <c r="E2135" s="1">
        <v>5</v>
      </c>
      <c r="F2135" s="1">
        <f t="shared" si="66"/>
        <v>400</v>
      </c>
      <c r="G2135" s="1">
        <f t="shared" si="67"/>
        <v>2000</v>
      </c>
    </row>
    <row r="2136" spans="1:7" x14ac:dyDescent="0.25">
      <c r="A2136" s="1">
        <v>1361</v>
      </c>
      <c r="B2136" s="1" t="s">
        <v>327</v>
      </c>
      <c r="C2136" s="2">
        <v>44809</v>
      </c>
      <c r="D2136" s="1" t="s">
        <v>542</v>
      </c>
      <c r="E2136" s="1">
        <v>2</v>
      </c>
      <c r="F2136" s="1">
        <f t="shared" si="66"/>
        <v>400</v>
      </c>
      <c r="G2136" s="1">
        <f t="shared" si="67"/>
        <v>800</v>
      </c>
    </row>
    <row r="2137" spans="1:7" x14ac:dyDescent="0.25">
      <c r="A2137" s="1">
        <v>2779</v>
      </c>
      <c r="B2137" s="1" t="s">
        <v>327</v>
      </c>
      <c r="C2137" s="2">
        <v>44678</v>
      </c>
      <c r="D2137" s="1" t="s">
        <v>8</v>
      </c>
      <c r="E2137" s="1">
        <v>5</v>
      </c>
      <c r="F2137" s="1">
        <f t="shared" si="66"/>
        <v>1500</v>
      </c>
      <c r="G2137" s="1">
        <f t="shared" si="67"/>
        <v>7500</v>
      </c>
    </row>
    <row r="2138" spans="1:7" x14ac:dyDescent="0.25">
      <c r="A2138" s="1">
        <v>2536</v>
      </c>
      <c r="B2138" s="1" t="s">
        <v>327</v>
      </c>
      <c r="C2138" s="2">
        <v>44914</v>
      </c>
      <c r="D2138" s="1" t="s">
        <v>8</v>
      </c>
      <c r="E2138" s="1">
        <v>1</v>
      </c>
      <c r="F2138" s="1">
        <f t="shared" si="66"/>
        <v>1500</v>
      </c>
      <c r="G2138" s="1">
        <f t="shared" si="67"/>
        <v>1500</v>
      </c>
    </row>
    <row r="2139" spans="1:7" x14ac:dyDescent="0.25">
      <c r="A2139" s="1">
        <v>2013</v>
      </c>
      <c r="B2139" s="1" t="s">
        <v>327</v>
      </c>
      <c r="C2139" s="2">
        <v>44690</v>
      </c>
      <c r="D2139" s="1" t="s">
        <v>11</v>
      </c>
      <c r="E2139" s="1">
        <v>2</v>
      </c>
      <c r="F2139" s="1">
        <f t="shared" si="66"/>
        <v>1000</v>
      </c>
      <c r="G2139" s="1">
        <f t="shared" si="67"/>
        <v>2000</v>
      </c>
    </row>
    <row r="2140" spans="1:7" x14ac:dyDescent="0.25">
      <c r="A2140" s="1">
        <v>2637</v>
      </c>
      <c r="B2140" s="1" t="s">
        <v>327</v>
      </c>
      <c r="C2140" s="2">
        <v>44853</v>
      </c>
      <c r="D2140" s="1" t="s">
        <v>8</v>
      </c>
      <c r="E2140" s="1">
        <v>2</v>
      </c>
      <c r="F2140" s="1">
        <f t="shared" si="66"/>
        <v>1500</v>
      </c>
      <c r="G2140" s="1">
        <f t="shared" si="67"/>
        <v>3000</v>
      </c>
    </row>
    <row r="2141" spans="1:7" x14ac:dyDescent="0.25">
      <c r="A2141" s="1">
        <v>2856</v>
      </c>
      <c r="B2141" s="1" t="s">
        <v>453</v>
      </c>
      <c r="C2141" s="2">
        <v>44659</v>
      </c>
      <c r="D2141" s="1" t="s">
        <v>37</v>
      </c>
      <c r="E2141" s="1">
        <v>5</v>
      </c>
      <c r="F2141" s="1">
        <f t="shared" si="66"/>
        <v>600</v>
      </c>
      <c r="G2141" s="1">
        <f t="shared" si="67"/>
        <v>3000</v>
      </c>
    </row>
    <row r="2142" spans="1:7" x14ac:dyDescent="0.25">
      <c r="A2142" s="1">
        <v>2062</v>
      </c>
      <c r="B2142" s="1" t="s">
        <v>453</v>
      </c>
      <c r="C2142" s="2">
        <v>44807</v>
      </c>
      <c r="D2142" s="1" t="s">
        <v>37</v>
      </c>
      <c r="E2142" s="1">
        <v>5</v>
      </c>
      <c r="F2142" s="1">
        <f t="shared" si="66"/>
        <v>600</v>
      </c>
      <c r="G2142" s="1">
        <f t="shared" si="67"/>
        <v>3000</v>
      </c>
    </row>
    <row r="2143" spans="1:7" x14ac:dyDescent="0.25">
      <c r="A2143" s="1">
        <v>1468</v>
      </c>
      <c r="B2143" s="1" t="s">
        <v>453</v>
      </c>
      <c r="C2143" s="2">
        <v>44765</v>
      </c>
      <c r="D2143" s="1" t="s">
        <v>8</v>
      </c>
      <c r="E2143" s="1">
        <v>3</v>
      </c>
      <c r="F2143" s="1">
        <f t="shared" si="66"/>
        <v>1500</v>
      </c>
      <c r="G2143" s="1">
        <f t="shared" si="67"/>
        <v>4500</v>
      </c>
    </row>
    <row r="2144" spans="1:7" x14ac:dyDescent="0.25">
      <c r="A2144" s="1">
        <v>2330</v>
      </c>
      <c r="B2144" s="1" t="s">
        <v>453</v>
      </c>
      <c r="C2144" s="2">
        <v>44581</v>
      </c>
      <c r="D2144" s="1" t="s">
        <v>11</v>
      </c>
      <c r="E2144" s="1">
        <v>4</v>
      </c>
      <c r="F2144" s="1">
        <f t="shared" si="66"/>
        <v>1000</v>
      </c>
      <c r="G2144" s="1">
        <f t="shared" si="67"/>
        <v>4000</v>
      </c>
    </row>
    <row r="2145" spans="1:7" x14ac:dyDescent="0.25">
      <c r="A2145" s="1">
        <v>1555</v>
      </c>
      <c r="B2145" s="1" t="s">
        <v>453</v>
      </c>
      <c r="C2145" s="2">
        <v>44811</v>
      </c>
      <c r="D2145" s="1" t="s">
        <v>8</v>
      </c>
      <c r="E2145" s="1">
        <v>3</v>
      </c>
      <c r="F2145" s="1">
        <f t="shared" si="66"/>
        <v>1500</v>
      </c>
      <c r="G2145" s="1">
        <f t="shared" si="67"/>
        <v>4500</v>
      </c>
    </row>
    <row r="2146" spans="1:7" x14ac:dyDescent="0.25">
      <c r="A2146" s="1">
        <v>2979</v>
      </c>
      <c r="B2146" s="1" t="s">
        <v>453</v>
      </c>
      <c r="C2146" s="2">
        <v>44613</v>
      </c>
      <c r="D2146" s="1" t="s">
        <v>14</v>
      </c>
      <c r="E2146" s="1">
        <v>3</v>
      </c>
      <c r="F2146" s="1">
        <f t="shared" si="66"/>
        <v>500</v>
      </c>
      <c r="G2146" s="1">
        <f t="shared" si="67"/>
        <v>1500</v>
      </c>
    </row>
    <row r="2147" spans="1:7" x14ac:dyDescent="0.25">
      <c r="A2147" s="1">
        <v>3492</v>
      </c>
      <c r="B2147" s="1" t="s">
        <v>141</v>
      </c>
      <c r="C2147" s="2">
        <v>44593</v>
      </c>
      <c r="D2147" s="1" t="s">
        <v>8</v>
      </c>
      <c r="E2147" s="1">
        <v>3</v>
      </c>
      <c r="F2147" s="1">
        <f t="shared" si="66"/>
        <v>1500</v>
      </c>
      <c r="G2147" s="1">
        <f t="shared" si="67"/>
        <v>4500</v>
      </c>
    </row>
    <row r="2148" spans="1:7" x14ac:dyDescent="0.25">
      <c r="A2148" s="1">
        <v>3303</v>
      </c>
      <c r="B2148" s="1" t="s">
        <v>141</v>
      </c>
      <c r="C2148" s="2">
        <v>44801</v>
      </c>
      <c r="D2148" s="1" t="s">
        <v>8</v>
      </c>
      <c r="E2148" s="1">
        <v>2</v>
      </c>
      <c r="F2148" s="1">
        <f t="shared" si="66"/>
        <v>1500</v>
      </c>
      <c r="G2148" s="1">
        <f t="shared" si="67"/>
        <v>3000</v>
      </c>
    </row>
    <row r="2149" spans="1:7" x14ac:dyDescent="0.25">
      <c r="A2149" s="1">
        <v>2899</v>
      </c>
      <c r="B2149" s="1" t="s">
        <v>141</v>
      </c>
      <c r="C2149" s="2">
        <v>44867</v>
      </c>
      <c r="D2149" s="1" t="s">
        <v>8</v>
      </c>
      <c r="E2149" s="1">
        <v>3</v>
      </c>
      <c r="F2149" s="1">
        <f t="shared" si="66"/>
        <v>1500</v>
      </c>
      <c r="G2149" s="1">
        <f t="shared" si="67"/>
        <v>4500</v>
      </c>
    </row>
    <row r="2150" spans="1:7" x14ac:dyDescent="0.25">
      <c r="A2150" s="1">
        <v>1414</v>
      </c>
      <c r="B2150" s="1" t="s">
        <v>141</v>
      </c>
      <c r="C2150" s="2">
        <v>44599</v>
      </c>
      <c r="D2150" s="1" t="s">
        <v>16</v>
      </c>
      <c r="E2150" s="1">
        <v>1</v>
      </c>
      <c r="F2150" s="1">
        <f t="shared" si="66"/>
        <v>150</v>
      </c>
      <c r="G2150" s="1">
        <f t="shared" si="67"/>
        <v>150</v>
      </c>
    </row>
    <row r="2151" spans="1:7" x14ac:dyDescent="0.25">
      <c r="A2151" s="1">
        <v>1294</v>
      </c>
      <c r="B2151" s="1" t="s">
        <v>376</v>
      </c>
      <c r="C2151" s="2">
        <v>44706</v>
      </c>
      <c r="D2151" s="1" t="s">
        <v>11</v>
      </c>
      <c r="E2151" s="1">
        <v>1</v>
      </c>
      <c r="F2151" s="1">
        <f t="shared" si="66"/>
        <v>1000</v>
      </c>
      <c r="G2151" s="1">
        <f t="shared" si="67"/>
        <v>1000</v>
      </c>
    </row>
    <row r="2152" spans="1:7" x14ac:dyDescent="0.25">
      <c r="A2152" s="1">
        <v>2187</v>
      </c>
      <c r="B2152" s="1" t="s">
        <v>376</v>
      </c>
      <c r="C2152" s="2">
        <v>44616</v>
      </c>
      <c r="D2152" s="1" t="s">
        <v>37</v>
      </c>
      <c r="E2152" s="1">
        <v>5</v>
      </c>
      <c r="F2152" s="1">
        <f t="shared" si="66"/>
        <v>600</v>
      </c>
      <c r="G2152" s="1">
        <f t="shared" si="67"/>
        <v>3000</v>
      </c>
    </row>
    <row r="2153" spans="1:7" x14ac:dyDescent="0.25">
      <c r="A2153" s="1">
        <v>2711</v>
      </c>
      <c r="B2153" s="1" t="s">
        <v>376</v>
      </c>
      <c r="C2153" s="2">
        <v>44908</v>
      </c>
      <c r="D2153" s="1" t="s">
        <v>11</v>
      </c>
      <c r="E2153" s="1">
        <v>4</v>
      </c>
      <c r="F2153" s="1">
        <f t="shared" si="66"/>
        <v>1000</v>
      </c>
      <c r="G2153" s="1">
        <f t="shared" si="67"/>
        <v>4000</v>
      </c>
    </row>
    <row r="2154" spans="1:7" x14ac:dyDescent="0.25">
      <c r="A2154" s="1">
        <v>1123</v>
      </c>
      <c r="B2154" s="1" t="s">
        <v>376</v>
      </c>
      <c r="C2154" s="2">
        <v>44749</v>
      </c>
      <c r="D2154" s="1" t="s">
        <v>542</v>
      </c>
      <c r="E2154" s="1">
        <v>1</v>
      </c>
      <c r="F2154" s="1">
        <f t="shared" si="66"/>
        <v>400</v>
      </c>
      <c r="G2154" s="1">
        <f t="shared" si="67"/>
        <v>400</v>
      </c>
    </row>
    <row r="2155" spans="1:7" x14ac:dyDescent="0.25">
      <c r="A2155" s="1">
        <v>3104</v>
      </c>
      <c r="B2155" s="1" t="s">
        <v>376</v>
      </c>
      <c r="C2155" s="2">
        <v>44595</v>
      </c>
      <c r="D2155" s="1" t="s">
        <v>8</v>
      </c>
      <c r="E2155" s="1">
        <v>4</v>
      </c>
      <c r="F2155" s="1">
        <f t="shared" si="66"/>
        <v>1500</v>
      </c>
      <c r="G2155" s="1">
        <f t="shared" si="67"/>
        <v>6000</v>
      </c>
    </row>
    <row r="2156" spans="1:7" x14ac:dyDescent="0.25">
      <c r="A2156" s="1">
        <v>3443</v>
      </c>
      <c r="B2156" s="1" t="s">
        <v>361</v>
      </c>
      <c r="C2156" s="2">
        <v>44644</v>
      </c>
      <c r="D2156" s="1" t="s">
        <v>11</v>
      </c>
      <c r="E2156" s="1">
        <v>3</v>
      </c>
      <c r="F2156" s="1">
        <f t="shared" si="66"/>
        <v>1000</v>
      </c>
      <c r="G2156" s="1">
        <f t="shared" si="67"/>
        <v>3000</v>
      </c>
    </row>
    <row r="2157" spans="1:7" x14ac:dyDescent="0.25">
      <c r="A2157" s="1">
        <v>1153</v>
      </c>
      <c r="B2157" s="1" t="s">
        <v>361</v>
      </c>
      <c r="C2157" s="2">
        <v>44805</v>
      </c>
      <c r="D2157" s="1" t="s">
        <v>542</v>
      </c>
      <c r="E2157" s="1">
        <v>4</v>
      </c>
      <c r="F2157" s="1">
        <f t="shared" si="66"/>
        <v>400</v>
      </c>
      <c r="G2157" s="1">
        <f t="shared" si="67"/>
        <v>1600</v>
      </c>
    </row>
    <row r="2158" spans="1:7" x14ac:dyDescent="0.25">
      <c r="A2158" s="1">
        <v>1560</v>
      </c>
      <c r="B2158" s="1" t="s">
        <v>361</v>
      </c>
      <c r="C2158" s="2">
        <v>44600</v>
      </c>
      <c r="D2158" s="1" t="s">
        <v>8</v>
      </c>
      <c r="E2158" s="1">
        <v>3</v>
      </c>
      <c r="F2158" s="1">
        <f t="shared" si="66"/>
        <v>1500</v>
      </c>
      <c r="G2158" s="1">
        <f t="shared" si="67"/>
        <v>4500</v>
      </c>
    </row>
    <row r="2159" spans="1:7" x14ac:dyDescent="0.25">
      <c r="A2159" s="1">
        <v>3150</v>
      </c>
      <c r="B2159" s="1" t="s">
        <v>507</v>
      </c>
      <c r="C2159" s="2">
        <v>44844</v>
      </c>
      <c r="D2159" s="1" t="s">
        <v>16</v>
      </c>
      <c r="E2159" s="1">
        <v>1</v>
      </c>
      <c r="F2159" s="1">
        <f t="shared" si="66"/>
        <v>150</v>
      </c>
      <c r="G2159" s="1">
        <f t="shared" si="67"/>
        <v>150</v>
      </c>
    </row>
    <row r="2160" spans="1:7" x14ac:dyDescent="0.25">
      <c r="A2160" s="1">
        <v>1866</v>
      </c>
      <c r="B2160" s="1" t="s">
        <v>507</v>
      </c>
      <c r="C2160" s="2">
        <v>44876</v>
      </c>
      <c r="D2160" s="1" t="s">
        <v>11</v>
      </c>
      <c r="E2160" s="1">
        <v>1</v>
      </c>
      <c r="F2160" s="1">
        <f t="shared" si="66"/>
        <v>1000</v>
      </c>
      <c r="G2160" s="1">
        <f t="shared" si="67"/>
        <v>1000</v>
      </c>
    </row>
    <row r="2161" spans="1:7" x14ac:dyDescent="0.25">
      <c r="A2161" s="1">
        <v>2405</v>
      </c>
      <c r="B2161" s="1" t="s">
        <v>507</v>
      </c>
      <c r="C2161" s="2">
        <v>44725</v>
      </c>
      <c r="D2161" s="1" t="s">
        <v>542</v>
      </c>
      <c r="E2161" s="1">
        <v>5</v>
      </c>
      <c r="F2161" s="1">
        <f t="shared" si="66"/>
        <v>400</v>
      </c>
      <c r="G2161" s="1">
        <f t="shared" si="67"/>
        <v>2000</v>
      </c>
    </row>
    <row r="2162" spans="1:7" x14ac:dyDescent="0.25">
      <c r="A2162" s="1">
        <v>1835</v>
      </c>
      <c r="B2162" s="1" t="s">
        <v>507</v>
      </c>
      <c r="C2162" s="2">
        <v>44793</v>
      </c>
      <c r="D2162" s="1" t="s">
        <v>37</v>
      </c>
      <c r="E2162" s="1">
        <v>3</v>
      </c>
      <c r="F2162" s="1">
        <f t="shared" si="66"/>
        <v>600</v>
      </c>
      <c r="G2162" s="1">
        <f t="shared" si="67"/>
        <v>1800</v>
      </c>
    </row>
    <row r="2163" spans="1:7" x14ac:dyDescent="0.25">
      <c r="A2163" s="1">
        <v>2723</v>
      </c>
      <c r="B2163" s="1" t="s">
        <v>286</v>
      </c>
      <c r="C2163" s="2">
        <v>44745</v>
      </c>
      <c r="D2163" s="1" t="s">
        <v>8</v>
      </c>
      <c r="E2163" s="1">
        <v>3</v>
      </c>
      <c r="F2163" s="1">
        <f t="shared" si="66"/>
        <v>1500</v>
      </c>
      <c r="G2163" s="1">
        <f t="shared" si="67"/>
        <v>4500</v>
      </c>
    </row>
    <row r="2164" spans="1:7" x14ac:dyDescent="0.25">
      <c r="A2164" s="1">
        <v>2243</v>
      </c>
      <c r="B2164" s="1" t="s">
        <v>286</v>
      </c>
      <c r="C2164" s="2">
        <v>44901</v>
      </c>
      <c r="D2164" s="1" t="s">
        <v>542</v>
      </c>
      <c r="E2164" s="1">
        <v>5</v>
      </c>
      <c r="F2164" s="1">
        <f t="shared" si="66"/>
        <v>400</v>
      </c>
      <c r="G2164" s="1">
        <f t="shared" si="67"/>
        <v>2000</v>
      </c>
    </row>
    <row r="2165" spans="1:7" x14ac:dyDescent="0.25">
      <c r="A2165" s="1">
        <v>2580</v>
      </c>
      <c r="B2165" s="1" t="s">
        <v>286</v>
      </c>
      <c r="C2165" s="2">
        <v>44618</v>
      </c>
      <c r="D2165" s="1" t="s">
        <v>37</v>
      </c>
      <c r="E2165" s="1">
        <v>1</v>
      </c>
      <c r="F2165" s="1">
        <f t="shared" si="66"/>
        <v>600</v>
      </c>
      <c r="G2165" s="1">
        <f t="shared" si="67"/>
        <v>600</v>
      </c>
    </row>
    <row r="2166" spans="1:7" x14ac:dyDescent="0.25">
      <c r="A2166" s="1">
        <v>1167</v>
      </c>
      <c r="B2166" s="1" t="s">
        <v>286</v>
      </c>
      <c r="C2166" s="2">
        <v>44841</v>
      </c>
      <c r="D2166" s="1" t="s">
        <v>11</v>
      </c>
      <c r="E2166" s="1">
        <v>4</v>
      </c>
      <c r="F2166" s="1">
        <f t="shared" si="66"/>
        <v>1000</v>
      </c>
      <c r="G2166" s="1">
        <f t="shared" si="67"/>
        <v>4000</v>
      </c>
    </row>
    <row r="2167" spans="1:7" x14ac:dyDescent="0.25">
      <c r="A2167" s="1">
        <v>3108</v>
      </c>
      <c r="B2167" s="1" t="s">
        <v>505</v>
      </c>
      <c r="C2167" s="2">
        <v>44765</v>
      </c>
      <c r="D2167" s="1" t="s">
        <v>542</v>
      </c>
      <c r="E2167" s="1">
        <v>2</v>
      </c>
      <c r="F2167" s="1">
        <f t="shared" si="66"/>
        <v>400</v>
      </c>
      <c r="G2167" s="1">
        <f t="shared" si="67"/>
        <v>800</v>
      </c>
    </row>
    <row r="2168" spans="1:7" x14ac:dyDescent="0.25">
      <c r="A2168" s="1">
        <v>2624</v>
      </c>
      <c r="B2168" s="1" t="s">
        <v>505</v>
      </c>
      <c r="C2168" s="2">
        <v>44754</v>
      </c>
      <c r="D2168" s="1" t="s">
        <v>37</v>
      </c>
      <c r="E2168" s="1">
        <v>5</v>
      </c>
      <c r="F2168" s="1">
        <f t="shared" si="66"/>
        <v>600</v>
      </c>
      <c r="G2168" s="1">
        <f t="shared" si="67"/>
        <v>3000</v>
      </c>
    </row>
    <row r="2169" spans="1:7" x14ac:dyDescent="0.25">
      <c r="A2169" s="1">
        <v>3475</v>
      </c>
      <c r="B2169" s="1" t="s">
        <v>505</v>
      </c>
      <c r="C2169" s="2">
        <v>44841</v>
      </c>
      <c r="D2169" s="1" t="s">
        <v>11</v>
      </c>
      <c r="E2169" s="1">
        <v>1</v>
      </c>
      <c r="F2169" s="1">
        <f t="shared" si="66"/>
        <v>1000</v>
      </c>
      <c r="G2169" s="1">
        <f t="shared" si="67"/>
        <v>1000</v>
      </c>
    </row>
    <row r="2170" spans="1:7" x14ac:dyDescent="0.25">
      <c r="A2170" s="1">
        <v>2387</v>
      </c>
      <c r="B2170" s="1" t="s">
        <v>505</v>
      </c>
      <c r="C2170" s="2">
        <v>44815</v>
      </c>
      <c r="D2170" s="1" t="s">
        <v>16</v>
      </c>
      <c r="E2170" s="1">
        <v>5</v>
      </c>
      <c r="F2170" s="1">
        <f t="shared" si="66"/>
        <v>150</v>
      </c>
      <c r="G2170" s="1">
        <f t="shared" si="67"/>
        <v>750</v>
      </c>
    </row>
    <row r="2171" spans="1:7" x14ac:dyDescent="0.25">
      <c r="A2171" s="1">
        <v>2928</v>
      </c>
      <c r="B2171" s="1" t="s">
        <v>505</v>
      </c>
      <c r="C2171" s="2">
        <v>44830</v>
      </c>
      <c r="D2171" s="1" t="s">
        <v>16</v>
      </c>
      <c r="E2171" s="1">
        <v>4</v>
      </c>
      <c r="F2171" s="1">
        <f t="shared" si="66"/>
        <v>150</v>
      </c>
      <c r="G2171" s="1">
        <f t="shared" si="67"/>
        <v>600</v>
      </c>
    </row>
    <row r="2172" spans="1:7" x14ac:dyDescent="0.25">
      <c r="A2172" s="1">
        <v>1833</v>
      </c>
      <c r="B2172" s="1" t="s">
        <v>505</v>
      </c>
      <c r="C2172" s="2">
        <v>44815</v>
      </c>
      <c r="D2172" s="1" t="s">
        <v>542</v>
      </c>
      <c r="E2172" s="1">
        <v>2</v>
      </c>
      <c r="F2172" s="1">
        <f t="shared" si="66"/>
        <v>400</v>
      </c>
      <c r="G2172" s="1">
        <f t="shared" si="67"/>
        <v>800</v>
      </c>
    </row>
    <row r="2173" spans="1:7" x14ac:dyDescent="0.25">
      <c r="A2173" s="1">
        <v>2081</v>
      </c>
      <c r="B2173" s="1" t="s">
        <v>505</v>
      </c>
      <c r="C2173" s="2">
        <v>44649</v>
      </c>
      <c r="D2173" s="1" t="s">
        <v>8</v>
      </c>
      <c r="E2173" s="1">
        <v>5</v>
      </c>
      <c r="F2173" s="1">
        <f t="shared" si="66"/>
        <v>1500</v>
      </c>
      <c r="G2173" s="1">
        <f t="shared" si="67"/>
        <v>7500</v>
      </c>
    </row>
    <row r="2174" spans="1:7" x14ac:dyDescent="0.25">
      <c r="A2174" s="1">
        <v>3179</v>
      </c>
      <c r="B2174" s="1" t="s">
        <v>359</v>
      </c>
      <c r="C2174" s="2">
        <v>44780</v>
      </c>
      <c r="D2174" s="1" t="s">
        <v>16</v>
      </c>
      <c r="E2174" s="1">
        <v>2</v>
      </c>
      <c r="F2174" s="1">
        <f t="shared" si="66"/>
        <v>150</v>
      </c>
      <c r="G2174" s="1">
        <f t="shared" si="67"/>
        <v>300</v>
      </c>
    </row>
    <row r="2175" spans="1:7" x14ac:dyDescent="0.25">
      <c r="A2175" s="1">
        <v>2966</v>
      </c>
      <c r="B2175" s="1" t="s">
        <v>359</v>
      </c>
      <c r="C2175" s="2">
        <v>44800</v>
      </c>
      <c r="D2175" s="1" t="s">
        <v>14</v>
      </c>
      <c r="E2175" s="1">
        <v>5</v>
      </c>
      <c r="F2175" s="1">
        <f t="shared" si="66"/>
        <v>500</v>
      </c>
      <c r="G2175" s="1">
        <f t="shared" si="67"/>
        <v>2500</v>
      </c>
    </row>
    <row r="2176" spans="1:7" x14ac:dyDescent="0.25">
      <c r="A2176" s="1">
        <v>2709</v>
      </c>
      <c r="B2176" s="1" t="s">
        <v>359</v>
      </c>
      <c r="C2176" s="2">
        <v>44699</v>
      </c>
      <c r="D2176" s="1" t="s">
        <v>542</v>
      </c>
      <c r="E2176" s="1">
        <v>2</v>
      </c>
      <c r="F2176" s="1">
        <f t="shared" si="66"/>
        <v>400</v>
      </c>
      <c r="G2176" s="1">
        <f t="shared" si="67"/>
        <v>800</v>
      </c>
    </row>
    <row r="2177" spans="1:7" x14ac:dyDescent="0.25">
      <c r="A2177" s="1">
        <v>2431</v>
      </c>
      <c r="B2177" s="1" t="s">
        <v>359</v>
      </c>
      <c r="C2177" s="2">
        <v>44757</v>
      </c>
      <c r="D2177" s="1" t="s">
        <v>11</v>
      </c>
      <c r="E2177" s="1">
        <v>2</v>
      </c>
      <c r="F2177" s="1">
        <f t="shared" si="66"/>
        <v>1000</v>
      </c>
      <c r="G2177" s="1">
        <f t="shared" si="67"/>
        <v>2000</v>
      </c>
    </row>
    <row r="2178" spans="1:7" x14ac:dyDescent="0.25">
      <c r="A2178" s="1">
        <v>1712</v>
      </c>
      <c r="B2178" s="1" t="s">
        <v>359</v>
      </c>
      <c r="C2178" s="2">
        <v>44841</v>
      </c>
      <c r="D2178" s="1" t="s">
        <v>542</v>
      </c>
      <c r="E2178" s="1">
        <v>2</v>
      </c>
      <c r="F2178" s="1">
        <f t="shared" ref="F2178:F2241" si="68">IF(D2178="Computer", 1500, IF(D2178="Mobile", 600,  IF(D2178= "Camera", 500, IF(D2178 = "Headphones", 150, IF(D2178 = "Laptop", 1000, 400)))))</f>
        <v>400</v>
      </c>
      <c r="G2178" s="1">
        <f t="shared" ref="G2178:G2241" si="69">F2178*E2178</f>
        <v>800</v>
      </c>
    </row>
    <row r="2179" spans="1:7" x14ac:dyDescent="0.25">
      <c r="A2179" s="1">
        <v>2388</v>
      </c>
      <c r="B2179" s="1" t="s">
        <v>359</v>
      </c>
      <c r="C2179" s="2">
        <v>44877</v>
      </c>
      <c r="D2179" s="1" t="s">
        <v>8</v>
      </c>
      <c r="E2179" s="1">
        <v>4</v>
      </c>
      <c r="F2179" s="1">
        <f t="shared" si="68"/>
        <v>1500</v>
      </c>
      <c r="G2179" s="1">
        <f t="shared" si="69"/>
        <v>6000</v>
      </c>
    </row>
    <row r="2180" spans="1:7" x14ac:dyDescent="0.25">
      <c r="A2180" s="1">
        <v>2890</v>
      </c>
      <c r="B2180" s="1" t="s">
        <v>369</v>
      </c>
      <c r="C2180" s="2">
        <v>44810</v>
      </c>
      <c r="D2180" s="1" t="s">
        <v>14</v>
      </c>
      <c r="E2180" s="1">
        <v>4</v>
      </c>
      <c r="F2180" s="1">
        <f t="shared" si="68"/>
        <v>500</v>
      </c>
      <c r="G2180" s="1">
        <f t="shared" si="69"/>
        <v>2000</v>
      </c>
    </row>
    <row r="2181" spans="1:7" x14ac:dyDescent="0.25">
      <c r="A2181" s="1">
        <v>2992</v>
      </c>
      <c r="B2181" s="1" t="s">
        <v>369</v>
      </c>
      <c r="C2181" s="2">
        <v>44905</v>
      </c>
      <c r="D2181" s="1" t="s">
        <v>542</v>
      </c>
      <c r="E2181" s="1">
        <v>5</v>
      </c>
      <c r="F2181" s="1">
        <f t="shared" si="68"/>
        <v>400</v>
      </c>
      <c r="G2181" s="1">
        <f t="shared" si="69"/>
        <v>2000</v>
      </c>
    </row>
    <row r="2182" spans="1:7" x14ac:dyDescent="0.25">
      <c r="A2182" s="1">
        <v>1666</v>
      </c>
      <c r="B2182" s="1" t="s">
        <v>369</v>
      </c>
      <c r="C2182" s="2">
        <v>44693</v>
      </c>
      <c r="D2182" s="1" t="s">
        <v>14</v>
      </c>
      <c r="E2182" s="1">
        <v>1</v>
      </c>
      <c r="F2182" s="1">
        <f t="shared" si="68"/>
        <v>500</v>
      </c>
      <c r="G2182" s="1">
        <f t="shared" si="69"/>
        <v>500</v>
      </c>
    </row>
    <row r="2183" spans="1:7" x14ac:dyDescent="0.25">
      <c r="A2183" s="1">
        <v>1476</v>
      </c>
      <c r="B2183" s="1" t="s">
        <v>369</v>
      </c>
      <c r="C2183" s="2">
        <v>44764</v>
      </c>
      <c r="D2183" s="1" t="s">
        <v>16</v>
      </c>
      <c r="E2183" s="1">
        <v>3</v>
      </c>
      <c r="F2183" s="1">
        <f t="shared" si="68"/>
        <v>150</v>
      </c>
      <c r="G2183" s="1">
        <f t="shared" si="69"/>
        <v>450</v>
      </c>
    </row>
    <row r="2184" spans="1:7" x14ac:dyDescent="0.25">
      <c r="A2184" s="1">
        <v>2947</v>
      </c>
      <c r="B2184" s="1" t="s">
        <v>369</v>
      </c>
      <c r="C2184" s="2">
        <v>44771</v>
      </c>
      <c r="D2184" s="1" t="s">
        <v>11</v>
      </c>
      <c r="E2184" s="1">
        <v>4</v>
      </c>
      <c r="F2184" s="1">
        <f t="shared" si="68"/>
        <v>1000</v>
      </c>
      <c r="G2184" s="1">
        <f t="shared" si="69"/>
        <v>4000</v>
      </c>
    </row>
    <row r="2185" spans="1:7" x14ac:dyDescent="0.25">
      <c r="A2185" s="1">
        <v>1233</v>
      </c>
      <c r="B2185" s="1" t="s">
        <v>369</v>
      </c>
      <c r="C2185" s="2">
        <v>44686</v>
      </c>
      <c r="D2185" s="1" t="s">
        <v>542</v>
      </c>
      <c r="E2185" s="1">
        <v>3</v>
      </c>
      <c r="F2185" s="1">
        <f t="shared" si="68"/>
        <v>400</v>
      </c>
      <c r="G2185" s="1">
        <f t="shared" si="69"/>
        <v>1200</v>
      </c>
    </row>
    <row r="2186" spans="1:7" x14ac:dyDescent="0.25">
      <c r="A2186" s="1">
        <v>2608</v>
      </c>
      <c r="B2186" s="1" t="s">
        <v>264</v>
      </c>
      <c r="C2186" s="2">
        <v>44733</v>
      </c>
      <c r="D2186" s="1" t="s">
        <v>11</v>
      </c>
      <c r="E2186" s="1">
        <v>1</v>
      </c>
      <c r="F2186" s="1">
        <f t="shared" si="68"/>
        <v>1000</v>
      </c>
      <c r="G2186" s="1">
        <f t="shared" si="69"/>
        <v>1000</v>
      </c>
    </row>
    <row r="2187" spans="1:7" x14ac:dyDescent="0.25">
      <c r="A2187" s="1">
        <v>1050</v>
      </c>
      <c r="B2187" s="1" t="s">
        <v>264</v>
      </c>
      <c r="C2187" s="2">
        <v>44638</v>
      </c>
      <c r="D2187" s="1" t="s">
        <v>8</v>
      </c>
      <c r="E2187" s="1">
        <v>3</v>
      </c>
      <c r="F2187" s="1">
        <f t="shared" si="68"/>
        <v>1500</v>
      </c>
      <c r="G2187" s="1">
        <f t="shared" si="69"/>
        <v>4500</v>
      </c>
    </row>
    <row r="2188" spans="1:7" x14ac:dyDescent="0.25">
      <c r="A2188" s="1">
        <v>3043</v>
      </c>
      <c r="B2188" s="1" t="s">
        <v>264</v>
      </c>
      <c r="C2188" s="2">
        <v>44571</v>
      </c>
      <c r="D2188" s="1" t="s">
        <v>37</v>
      </c>
      <c r="E2188" s="1">
        <v>2</v>
      </c>
      <c r="F2188" s="1">
        <f t="shared" si="68"/>
        <v>600</v>
      </c>
      <c r="G2188" s="1">
        <f t="shared" si="69"/>
        <v>1200</v>
      </c>
    </row>
    <row r="2189" spans="1:7" x14ac:dyDescent="0.25">
      <c r="A2189" s="1">
        <v>1686</v>
      </c>
      <c r="B2189" s="1" t="s">
        <v>264</v>
      </c>
      <c r="C2189" s="2">
        <v>44738</v>
      </c>
      <c r="D2189" s="1" t="s">
        <v>542</v>
      </c>
      <c r="E2189" s="1">
        <v>4</v>
      </c>
      <c r="F2189" s="1">
        <f t="shared" si="68"/>
        <v>400</v>
      </c>
      <c r="G2189" s="1">
        <f t="shared" si="69"/>
        <v>1600</v>
      </c>
    </row>
    <row r="2190" spans="1:7" x14ac:dyDescent="0.25">
      <c r="A2190" s="1">
        <v>2748</v>
      </c>
      <c r="B2190" s="1" t="s">
        <v>264</v>
      </c>
      <c r="C2190" s="2">
        <v>44781</v>
      </c>
      <c r="D2190" s="1" t="s">
        <v>37</v>
      </c>
      <c r="E2190" s="1">
        <v>3</v>
      </c>
      <c r="F2190" s="1">
        <f t="shared" si="68"/>
        <v>600</v>
      </c>
      <c r="G2190" s="1">
        <f t="shared" si="69"/>
        <v>1800</v>
      </c>
    </row>
    <row r="2191" spans="1:7" x14ac:dyDescent="0.25">
      <c r="A2191" s="1">
        <v>1897</v>
      </c>
      <c r="B2191" s="1" t="s">
        <v>264</v>
      </c>
      <c r="C2191" s="2">
        <v>44797</v>
      </c>
      <c r="D2191" s="1" t="s">
        <v>11</v>
      </c>
      <c r="E2191" s="1">
        <v>2</v>
      </c>
      <c r="F2191" s="1">
        <f t="shared" si="68"/>
        <v>1000</v>
      </c>
      <c r="G2191" s="1">
        <f t="shared" si="69"/>
        <v>2000</v>
      </c>
    </row>
    <row r="2192" spans="1:7" x14ac:dyDescent="0.25">
      <c r="A2192" s="1">
        <v>3490</v>
      </c>
      <c r="B2192" s="1" t="s">
        <v>264</v>
      </c>
      <c r="C2192" s="2">
        <v>44645</v>
      </c>
      <c r="D2192" s="1" t="s">
        <v>8</v>
      </c>
      <c r="E2192" s="1">
        <v>3</v>
      </c>
      <c r="F2192" s="1">
        <f t="shared" si="68"/>
        <v>1500</v>
      </c>
      <c r="G2192" s="1">
        <f t="shared" si="69"/>
        <v>4500</v>
      </c>
    </row>
    <row r="2193" spans="1:7" x14ac:dyDescent="0.25">
      <c r="A2193" s="1">
        <v>1072</v>
      </c>
      <c r="B2193" s="1" t="s">
        <v>270</v>
      </c>
      <c r="C2193" s="2">
        <v>44736</v>
      </c>
      <c r="D2193" s="1" t="s">
        <v>542</v>
      </c>
      <c r="E2193" s="1">
        <v>5</v>
      </c>
      <c r="F2193" s="1">
        <f t="shared" si="68"/>
        <v>400</v>
      </c>
      <c r="G2193" s="1">
        <f t="shared" si="69"/>
        <v>2000</v>
      </c>
    </row>
    <row r="2194" spans="1:7" x14ac:dyDescent="0.25">
      <c r="A2194" s="1">
        <v>3029</v>
      </c>
      <c r="B2194" s="1" t="s">
        <v>270</v>
      </c>
      <c r="C2194" s="2">
        <v>44626</v>
      </c>
      <c r="D2194" s="1" t="s">
        <v>14</v>
      </c>
      <c r="E2194" s="1">
        <v>1</v>
      </c>
      <c r="F2194" s="1">
        <f t="shared" si="68"/>
        <v>500</v>
      </c>
      <c r="G2194" s="1">
        <f t="shared" si="69"/>
        <v>500</v>
      </c>
    </row>
    <row r="2195" spans="1:7" x14ac:dyDescent="0.25">
      <c r="A2195" s="1">
        <v>2104</v>
      </c>
      <c r="B2195" s="1" t="s">
        <v>270</v>
      </c>
      <c r="C2195" s="2">
        <v>44796</v>
      </c>
      <c r="D2195" s="1" t="s">
        <v>16</v>
      </c>
      <c r="E2195" s="1">
        <v>3</v>
      </c>
      <c r="F2195" s="1">
        <f t="shared" si="68"/>
        <v>150</v>
      </c>
      <c r="G2195" s="1">
        <f t="shared" si="69"/>
        <v>450</v>
      </c>
    </row>
    <row r="2196" spans="1:7" x14ac:dyDescent="0.25">
      <c r="A2196" s="1">
        <v>1600</v>
      </c>
      <c r="B2196" s="1" t="s">
        <v>270</v>
      </c>
      <c r="C2196" s="2">
        <v>44873</v>
      </c>
      <c r="D2196" s="1" t="s">
        <v>16</v>
      </c>
      <c r="E2196" s="1">
        <v>5</v>
      </c>
      <c r="F2196" s="1">
        <f t="shared" si="68"/>
        <v>150</v>
      </c>
      <c r="G2196" s="1">
        <f t="shared" si="69"/>
        <v>750</v>
      </c>
    </row>
    <row r="2197" spans="1:7" x14ac:dyDescent="0.25">
      <c r="A2197" s="1">
        <v>1571</v>
      </c>
      <c r="B2197" s="1" t="s">
        <v>270</v>
      </c>
      <c r="C2197" s="2">
        <v>44799</v>
      </c>
      <c r="D2197" s="1" t="s">
        <v>37</v>
      </c>
      <c r="E2197" s="1">
        <v>2</v>
      </c>
      <c r="F2197" s="1">
        <f t="shared" si="68"/>
        <v>600</v>
      </c>
      <c r="G2197" s="1">
        <f t="shared" si="69"/>
        <v>1200</v>
      </c>
    </row>
    <row r="2198" spans="1:7" x14ac:dyDescent="0.25">
      <c r="A2198" s="1">
        <v>3014</v>
      </c>
      <c r="B2198" s="1" t="s">
        <v>270</v>
      </c>
      <c r="C2198" s="2">
        <v>44612</v>
      </c>
      <c r="D2198" s="1" t="s">
        <v>11</v>
      </c>
      <c r="E2198" s="1">
        <v>5</v>
      </c>
      <c r="F2198" s="1">
        <f t="shared" si="68"/>
        <v>1000</v>
      </c>
      <c r="G2198" s="1">
        <f t="shared" si="69"/>
        <v>5000</v>
      </c>
    </row>
    <row r="2199" spans="1:7" x14ac:dyDescent="0.25">
      <c r="A2199" s="1">
        <v>1134</v>
      </c>
      <c r="B2199" s="1" t="s">
        <v>270</v>
      </c>
      <c r="C2199" s="2">
        <v>44821</v>
      </c>
      <c r="D2199" s="1" t="s">
        <v>14</v>
      </c>
      <c r="E2199" s="1">
        <v>5</v>
      </c>
      <c r="F2199" s="1">
        <f t="shared" si="68"/>
        <v>500</v>
      </c>
      <c r="G2199" s="1">
        <f t="shared" si="69"/>
        <v>2500</v>
      </c>
    </row>
    <row r="2200" spans="1:7" x14ac:dyDescent="0.25">
      <c r="A2200" s="1">
        <v>3003</v>
      </c>
      <c r="B2200" s="1" t="s">
        <v>447</v>
      </c>
      <c r="C2200" s="2">
        <v>44578</v>
      </c>
      <c r="D2200" s="1" t="s">
        <v>11</v>
      </c>
      <c r="E2200" s="1">
        <v>3</v>
      </c>
      <c r="F2200" s="1">
        <f t="shared" si="68"/>
        <v>1000</v>
      </c>
      <c r="G2200" s="1">
        <f t="shared" si="69"/>
        <v>3000</v>
      </c>
    </row>
    <row r="2201" spans="1:7" x14ac:dyDescent="0.25">
      <c r="A2201" s="1">
        <v>1175</v>
      </c>
      <c r="B2201" s="1" t="s">
        <v>447</v>
      </c>
      <c r="C2201" s="2">
        <v>44906</v>
      </c>
      <c r="D2201" s="1" t="s">
        <v>11</v>
      </c>
      <c r="E2201" s="1">
        <v>4</v>
      </c>
      <c r="F2201" s="1">
        <f t="shared" si="68"/>
        <v>1000</v>
      </c>
      <c r="G2201" s="1">
        <f t="shared" si="69"/>
        <v>4000</v>
      </c>
    </row>
    <row r="2202" spans="1:7" x14ac:dyDescent="0.25">
      <c r="A2202" s="1">
        <v>2111</v>
      </c>
      <c r="B2202" s="1" t="s">
        <v>447</v>
      </c>
      <c r="C2202" s="2">
        <v>44739</v>
      </c>
      <c r="D2202" s="1" t="s">
        <v>8</v>
      </c>
      <c r="E2202" s="1">
        <v>1</v>
      </c>
      <c r="F2202" s="1">
        <f t="shared" si="68"/>
        <v>1500</v>
      </c>
      <c r="G2202" s="1">
        <f t="shared" si="69"/>
        <v>1500</v>
      </c>
    </row>
    <row r="2203" spans="1:7" x14ac:dyDescent="0.25">
      <c r="A2203" s="1">
        <v>1764</v>
      </c>
      <c r="B2203" s="1" t="s">
        <v>447</v>
      </c>
      <c r="C2203" s="2">
        <v>44873</v>
      </c>
      <c r="D2203" s="1" t="s">
        <v>11</v>
      </c>
      <c r="E2203" s="1">
        <v>2</v>
      </c>
      <c r="F2203" s="1">
        <f t="shared" si="68"/>
        <v>1000</v>
      </c>
      <c r="G2203" s="1">
        <f t="shared" si="69"/>
        <v>2000</v>
      </c>
    </row>
    <row r="2204" spans="1:7" x14ac:dyDescent="0.25">
      <c r="A2204" s="1">
        <v>2661</v>
      </c>
      <c r="B2204" s="1" t="s">
        <v>447</v>
      </c>
      <c r="C2204" s="2">
        <v>44604</v>
      </c>
      <c r="D2204" s="1" t="s">
        <v>14</v>
      </c>
      <c r="E2204" s="1">
        <v>2</v>
      </c>
      <c r="F2204" s="1">
        <f t="shared" si="68"/>
        <v>500</v>
      </c>
      <c r="G2204" s="1">
        <f t="shared" si="69"/>
        <v>1000</v>
      </c>
    </row>
    <row r="2205" spans="1:7" x14ac:dyDescent="0.25">
      <c r="A2205" s="1">
        <v>1967</v>
      </c>
      <c r="B2205" s="1" t="s">
        <v>184</v>
      </c>
      <c r="C2205" s="2">
        <v>44706</v>
      </c>
      <c r="D2205" s="1" t="s">
        <v>542</v>
      </c>
      <c r="E2205" s="1">
        <v>1</v>
      </c>
      <c r="F2205" s="1">
        <f t="shared" si="68"/>
        <v>400</v>
      </c>
      <c r="G2205" s="1">
        <f t="shared" si="69"/>
        <v>400</v>
      </c>
    </row>
    <row r="2206" spans="1:7" x14ac:dyDescent="0.25">
      <c r="A2206" s="1">
        <v>2035</v>
      </c>
      <c r="B2206" s="1" t="s">
        <v>184</v>
      </c>
      <c r="C2206" s="2">
        <v>44747</v>
      </c>
      <c r="D2206" s="1" t="s">
        <v>14</v>
      </c>
      <c r="E2206" s="1">
        <v>1</v>
      </c>
      <c r="F2206" s="1">
        <f t="shared" si="68"/>
        <v>500</v>
      </c>
      <c r="G2206" s="1">
        <f t="shared" si="69"/>
        <v>500</v>
      </c>
    </row>
    <row r="2207" spans="1:7" x14ac:dyDescent="0.25">
      <c r="A2207" s="1">
        <v>1055</v>
      </c>
      <c r="B2207" s="1" t="s">
        <v>541</v>
      </c>
      <c r="C2207" s="2">
        <v>44678</v>
      </c>
      <c r="D2207" s="1" t="s">
        <v>11</v>
      </c>
      <c r="E2207" s="1">
        <v>1</v>
      </c>
      <c r="F2207" s="1">
        <f t="shared" si="68"/>
        <v>1000</v>
      </c>
      <c r="G2207" s="1">
        <f t="shared" si="69"/>
        <v>1000</v>
      </c>
    </row>
    <row r="2208" spans="1:7" x14ac:dyDescent="0.25">
      <c r="A2208" s="1">
        <v>3156</v>
      </c>
      <c r="B2208" s="1" t="s">
        <v>468</v>
      </c>
      <c r="C2208" s="2">
        <v>44837</v>
      </c>
      <c r="D2208" s="1" t="s">
        <v>16</v>
      </c>
      <c r="E2208" s="1">
        <v>4</v>
      </c>
      <c r="F2208" s="1">
        <f t="shared" si="68"/>
        <v>150</v>
      </c>
      <c r="G2208" s="1">
        <f t="shared" si="69"/>
        <v>600</v>
      </c>
    </row>
    <row r="2209" spans="1:7" x14ac:dyDescent="0.25">
      <c r="A2209" s="1">
        <v>1661</v>
      </c>
      <c r="B2209" s="1" t="s">
        <v>468</v>
      </c>
      <c r="C2209" s="2">
        <v>44634</v>
      </c>
      <c r="D2209" s="1" t="s">
        <v>37</v>
      </c>
      <c r="E2209" s="1">
        <v>3</v>
      </c>
      <c r="F2209" s="1">
        <f t="shared" si="68"/>
        <v>600</v>
      </c>
      <c r="G2209" s="1">
        <f t="shared" si="69"/>
        <v>1800</v>
      </c>
    </row>
    <row r="2210" spans="1:7" x14ac:dyDescent="0.25">
      <c r="A2210" s="1">
        <v>1035</v>
      </c>
      <c r="B2210" s="1" t="s">
        <v>468</v>
      </c>
      <c r="C2210" s="2">
        <v>44713</v>
      </c>
      <c r="D2210" s="1" t="s">
        <v>16</v>
      </c>
      <c r="E2210" s="1">
        <v>1</v>
      </c>
      <c r="F2210" s="1">
        <f t="shared" si="68"/>
        <v>150</v>
      </c>
      <c r="G2210" s="1">
        <f t="shared" si="69"/>
        <v>150</v>
      </c>
    </row>
    <row r="2211" spans="1:7" x14ac:dyDescent="0.25">
      <c r="A2211" s="1">
        <v>2831</v>
      </c>
      <c r="B2211" s="1" t="s">
        <v>468</v>
      </c>
      <c r="C2211" s="2">
        <v>44743</v>
      </c>
      <c r="D2211" s="1" t="s">
        <v>16</v>
      </c>
      <c r="E2211" s="1">
        <v>2</v>
      </c>
      <c r="F2211" s="1">
        <f t="shared" si="68"/>
        <v>150</v>
      </c>
      <c r="G2211" s="1">
        <f t="shared" si="69"/>
        <v>300</v>
      </c>
    </row>
    <row r="2212" spans="1:7" x14ac:dyDescent="0.25">
      <c r="A2212" s="1">
        <v>3445</v>
      </c>
      <c r="B2212" s="1" t="s">
        <v>468</v>
      </c>
      <c r="C2212" s="2">
        <v>44592</v>
      </c>
      <c r="D2212" s="1" t="s">
        <v>8</v>
      </c>
      <c r="E2212" s="1">
        <v>3</v>
      </c>
      <c r="F2212" s="1">
        <f t="shared" si="68"/>
        <v>1500</v>
      </c>
      <c r="G2212" s="1">
        <f t="shared" si="69"/>
        <v>4500</v>
      </c>
    </row>
    <row r="2213" spans="1:7" x14ac:dyDescent="0.25">
      <c r="A2213" s="1">
        <v>1228</v>
      </c>
      <c r="B2213" s="1" t="s">
        <v>308</v>
      </c>
      <c r="C2213" s="2">
        <v>44836</v>
      </c>
      <c r="D2213" s="1" t="s">
        <v>37</v>
      </c>
      <c r="E2213" s="1">
        <v>1</v>
      </c>
      <c r="F2213" s="1">
        <f t="shared" si="68"/>
        <v>600</v>
      </c>
      <c r="G2213" s="1">
        <f t="shared" si="69"/>
        <v>600</v>
      </c>
    </row>
    <row r="2214" spans="1:7" x14ac:dyDescent="0.25">
      <c r="A2214" s="1">
        <v>1997</v>
      </c>
      <c r="B2214" s="1" t="s">
        <v>308</v>
      </c>
      <c r="C2214" s="2">
        <v>44838</v>
      </c>
      <c r="D2214" s="1" t="s">
        <v>37</v>
      </c>
      <c r="E2214" s="1">
        <v>4</v>
      </c>
      <c r="F2214" s="1">
        <f t="shared" si="68"/>
        <v>600</v>
      </c>
      <c r="G2214" s="1">
        <f t="shared" si="69"/>
        <v>2400</v>
      </c>
    </row>
    <row r="2215" spans="1:7" x14ac:dyDescent="0.25">
      <c r="A2215" s="1">
        <v>2870</v>
      </c>
      <c r="B2215" s="1" t="s">
        <v>308</v>
      </c>
      <c r="C2215" s="2">
        <v>44767</v>
      </c>
      <c r="D2215" s="1" t="s">
        <v>11</v>
      </c>
      <c r="E2215" s="1">
        <v>3</v>
      </c>
      <c r="F2215" s="1">
        <f t="shared" si="68"/>
        <v>1000</v>
      </c>
      <c r="G2215" s="1">
        <f t="shared" si="69"/>
        <v>3000</v>
      </c>
    </row>
    <row r="2216" spans="1:7" x14ac:dyDescent="0.25">
      <c r="A2216" s="1">
        <v>1423</v>
      </c>
      <c r="B2216" s="1" t="s">
        <v>308</v>
      </c>
      <c r="C2216" s="2">
        <v>44699</v>
      </c>
      <c r="D2216" s="1" t="s">
        <v>11</v>
      </c>
      <c r="E2216" s="1">
        <v>4</v>
      </c>
      <c r="F2216" s="1">
        <f t="shared" si="68"/>
        <v>1000</v>
      </c>
      <c r="G2216" s="1">
        <f t="shared" si="69"/>
        <v>4000</v>
      </c>
    </row>
    <row r="2217" spans="1:7" x14ac:dyDescent="0.25">
      <c r="A2217" s="1">
        <v>3250</v>
      </c>
      <c r="B2217" s="1" t="s">
        <v>308</v>
      </c>
      <c r="C2217" s="2">
        <v>44848</v>
      </c>
      <c r="D2217" s="1" t="s">
        <v>11</v>
      </c>
      <c r="E2217" s="1">
        <v>4</v>
      </c>
      <c r="F2217" s="1">
        <f t="shared" si="68"/>
        <v>1000</v>
      </c>
      <c r="G2217" s="1">
        <f t="shared" si="69"/>
        <v>4000</v>
      </c>
    </row>
    <row r="2218" spans="1:7" x14ac:dyDescent="0.25">
      <c r="A2218" s="1">
        <v>3136</v>
      </c>
      <c r="B2218" s="1" t="s">
        <v>308</v>
      </c>
      <c r="C2218" s="2">
        <v>44829</v>
      </c>
      <c r="D2218" s="1" t="s">
        <v>11</v>
      </c>
      <c r="E2218" s="1">
        <v>1</v>
      </c>
      <c r="F2218" s="1">
        <f t="shared" si="68"/>
        <v>1000</v>
      </c>
      <c r="G2218" s="1">
        <f t="shared" si="69"/>
        <v>1000</v>
      </c>
    </row>
    <row r="2219" spans="1:7" x14ac:dyDescent="0.25">
      <c r="A2219" s="1">
        <v>2501</v>
      </c>
      <c r="B2219" s="1" t="s">
        <v>322</v>
      </c>
      <c r="C2219" s="2">
        <v>44833</v>
      </c>
      <c r="D2219" s="1" t="s">
        <v>16</v>
      </c>
      <c r="E2219" s="1">
        <v>2</v>
      </c>
      <c r="F2219" s="1">
        <f t="shared" si="68"/>
        <v>150</v>
      </c>
      <c r="G2219" s="1">
        <f t="shared" si="69"/>
        <v>300</v>
      </c>
    </row>
    <row r="2220" spans="1:7" x14ac:dyDescent="0.25">
      <c r="A2220" s="1">
        <v>1573</v>
      </c>
      <c r="B2220" s="1" t="s">
        <v>322</v>
      </c>
      <c r="C2220" s="2">
        <v>44918</v>
      </c>
      <c r="D2220" s="1" t="s">
        <v>8</v>
      </c>
      <c r="E2220" s="1">
        <v>2</v>
      </c>
      <c r="F2220" s="1">
        <f t="shared" si="68"/>
        <v>1500</v>
      </c>
      <c r="G2220" s="1">
        <f t="shared" si="69"/>
        <v>3000</v>
      </c>
    </row>
    <row r="2221" spans="1:7" x14ac:dyDescent="0.25">
      <c r="A2221" s="1">
        <v>2587</v>
      </c>
      <c r="B2221" s="1" t="s">
        <v>322</v>
      </c>
      <c r="C2221" s="2">
        <v>44868</v>
      </c>
      <c r="D2221" s="1" t="s">
        <v>16</v>
      </c>
      <c r="E2221" s="1">
        <v>5</v>
      </c>
      <c r="F2221" s="1">
        <f t="shared" si="68"/>
        <v>150</v>
      </c>
      <c r="G2221" s="1">
        <f t="shared" si="69"/>
        <v>750</v>
      </c>
    </row>
    <row r="2222" spans="1:7" x14ac:dyDescent="0.25">
      <c r="A2222" s="1">
        <v>2649</v>
      </c>
      <c r="B2222" s="1" t="s">
        <v>322</v>
      </c>
      <c r="C2222" s="2">
        <v>44693</v>
      </c>
      <c r="D2222" s="1" t="s">
        <v>542</v>
      </c>
      <c r="E2222" s="1">
        <v>5</v>
      </c>
      <c r="F2222" s="1">
        <f t="shared" si="68"/>
        <v>400</v>
      </c>
      <c r="G2222" s="1">
        <f t="shared" si="69"/>
        <v>2000</v>
      </c>
    </row>
    <row r="2223" spans="1:7" x14ac:dyDescent="0.25">
      <c r="A2223" s="1">
        <v>3231</v>
      </c>
      <c r="B2223" s="1" t="s">
        <v>322</v>
      </c>
      <c r="C2223" s="2">
        <v>44588</v>
      </c>
      <c r="D2223" s="1" t="s">
        <v>542</v>
      </c>
      <c r="E2223" s="1">
        <v>4</v>
      </c>
      <c r="F2223" s="1">
        <f t="shared" si="68"/>
        <v>400</v>
      </c>
      <c r="G2223" s="1">
        <f t="shared" si="69"/>
        <v>1600</v>
      </c>
    </row>
    <row r="2224" spans="1:7" x14ac:dyDescent="0.25">
      <c r="A2224" s="1">
        <v>1314</v>
      </c>
      <c r="B2224" s="1" t="s">
        <v>511</v>
      </c>
      <c r="C2224" s="2">
        <v>44765</v>
      </c>
      <c r="D2224" s="1" t="s">
        <v>37</v>
      </c>
      <c r="E2224" s="1">
        <v>5</v>
      </c>
      <c r="F2224" s="1">
        <f t="shared" si="68"/>
        <v>600</v>
      </c>
      <c r="G2224" s="1">
        <f t="shared" si="69"/>
        <v>3000</v>
      </c>
    </row>
    <row r="2225" spans="1:7" x14ac:dyDescent="0.25">
      <c r="A2225" s="1">
        <v>3117</v>
      </c>
      <c r="B2225" s="1" t="s">
        <v>511</v>
      </c>
      <c r="C2225" s="2">
        <v>44640</v>
      </c>
      <c r="D2225" s="1" t="s">
        <v>8</v>
      </c>
      <c r="E2225" s="1">
        <v>4</v>
      </c>
      <c r="F2225" s="1">
        <f t="shared" si="68"/>
        <v>1500</v>
      </c>
      <c r="G2225" s="1">
        <f t="shared" si="69"/>
        <v>6000</v>
      </c>
    </row>
    <row r="2226" spans="1:7" x14ac:dyDescent="0.25">
      <c r="A2226" s="1">
        <v>2346</v>
      </c>
      <c r="B2226" s="1" t="s">
        <v>493</v>
      </c>
      <c r="C2226" s="2">
        <v>44743</v>
      </c>
      <c r="D2226" s="1" t="s">
        <v>14</v>
      </c>
      <c r="E2226" s="1">
        <v>5</v>
      </c>
      <c r="F2226" s="1">
        <f t="shared" si="68"/>
        <v>500</v>
      </c>
      <c r="G2226" s="1">
        <f t="shared" si="69"/>
        <v>2500</v>
      </c>
    </row>
    <row r="2227" spans="1:7" x14ac:dyDescent="0.25">
      <c r="A2227" s="1">
        <v>3263</v>
      </c>
      <c r="B2227" s="1" t="s">
        <v>493</v>
      </c>
      <c r="C2227" s="2">
        <v>44804</v>
      </c>
      <c r="D2227" s="1" t="s">
        <v>8</v>
      </c>
      <c r="E2227" s="1">
        <v>5</v>
      </c>
      <c r="F2227" s="1">
        <f t="shared" si="68"/>
        <v>1500</v>
      </c>
      <c r="G2227" s="1">
        <f t="shared" si="69"/>
        <v>7500</v>
      </c>
    </row>
    <row r="2228" spans="1:7" x14ac:dyDescent="0.25">
      <c r="A2228" s="1">
        <v>2530</v>
      </c>
      <c r="B2228" s="1" t="s">
        <v>493</v>
      </c>
      <c r="C2228" s="2">
        <v>44833</v>
      </c>
      <c r="D2228" s="1" t="s">
        <v>14</v>
      </c>
      <c r="E2228" s="1">
        <v>5</v>
      </c>
      <c r="F2228" s="1">
        <f t="shared" si="68"/>
        <v>500</v>
      </c>
      <c r="G2228" s="1">
        <f t="shared" si="69"/>
        <v>2500</v>
      </c>
    </row>
    <row r="2229" spans="1:7" x14ac:dyDescent="0.25">
      <c r="A2229" s="1">
        <v>2662</v>
      </c>
      <c r="B2229" s="1" t="s">
        <v>493</v>
      </c>
      <c r="C2229" s="2">
        <v>44713</v>
      </c>
      <c r="D2229" s="1" t="s">
        <v>16</v>
      </c>
      <c r="E2229" s="1">
        <v>5</v>
      </c>
      <c r="F2229" s="1">
        <f t="shared" si="68"/>
        <v>150</v>
      </c>
      <c r="G2229" s="1">
        <f t="shared" si="69"/>
        <v>750</v>
      </c>
    </row>
    <row r="2230" spans="1:7" x14ac:dyDescent="0.25">
      <c r="A2230" s="1">
        <v>2184</v>
      </c>
      <c r="B2230" s="1" t="s">
        <v>348</v>
      </c>
      <c r="C2230" s="2">
        <v>44881</v>
      </c>
      <c r="D2230" s="1" t="s">
        <v>8</v>
      </c>
      <c r="E2230" s="1">
        <v>2</v>
      </c>
      <c r="F2230" s="1">
        <f t="shared" si="68"/>
        <v>1500</v>
      </c>
      <c r="G2230" s="1">
        <f t="shared" si="69"/>
        <v>3000</v>
      </c>
    </row>
    <row r="2231" spans="1:7" x14ac:dyDescent="0.25">
      <c r="A2231" s="1">
        <v>3042</v>
      </c>
      <c r="B2231" s="1" t="s">
        <v>348</v>
      </c>
      <c r="C2231" s="2">
        <v>44665</v>
      </c>
      <c r="D2231" s="1" t="s">
        <v>11</v>
      </c>
      <c r="E2231" s="1">
        <v>5</v>
      </c>
      <c r="F2231" s="1">
        <f t="shared" si="68"/>
        <v>1000</v>
      </c>
      <c r="G2231" s="1">
        <f t="shared" si="69"/>
        <v>5000</v>
      </c>
    </row>
    <row r="2232" spans="1:7" x14ac:dyDescent="0.25">
      <c r="A2232" s="1">
        <v>3288</v>
      </c>
      <c r="B2232" s="1" t="s">
        <v>348</v>
      </c>
      <c r="C2232" s="2">
        <v>44729</v>
      </c>
      <c r="D2232" s="1" t="s">
        <v>37</v>
      </c>
      <c r="E2232" s="1">
        <v>3</v>
      </c>
      <c r="F2232" s="1">
        <f t="shared" si="68"/>
        <v>600</v>
      </c>
      <c r="G2232" s="1">
        <f t="shared" si="69"/>
        <v>1800</v>
      </c>
    </row>
    <row r="2233" spans="1:7" x14ac:dyDescent="0.25">
      <c r="A2233" s="1">
        <v>2211</v>
      </c>
      <c r="B2233" s="1" t="s">
        <v>348</v>
      </c>
      <c r="C2233" s="2">
        <v>44811</v>
      </c>
      <c r="D2233" s="1" t="s">
        <v>8</v>
      </c>
      <c r="E2233" s="1">
        <v>2</v>
      </c>
      <c r="F2233" s="1">
        <f t="shared" si="68"/>
        <v>1500</v>
      </c>
      <c r="G2233" s="1">
        <f t="shared" si="69"/>
        <v>3000</v>
      </c>
    </row>
    <row r="2234" spans="1:7" x14ac:dyDescent="0.25">
      <c r="A2234" s="1">
        <v>3115</v>
      </c>
      <c r="B2234" s="1" t="s">
        <v>348</v>
      </c>
      <c r="C2234" s="2">
        <v>44631</v>
      </c>
      <c r="D2234" s="1" t="s">
        <v>16</v>
      </c>
      <c r="E2234" s="1">
        <v>2</v>
      </c>
      <c r="F2234" s="1">
        <f t="shared" si="68"/>
        <v>150</v>
      </c>
      <c r="G2234" s="1">
        <f t="shared" si="69"/>
        <v>300</v>
      </c>
    </row>
    <row r="2235" spans="1:7" x14ac:dyDescent="0.25">
      <c r="A2235" s="1">
        <v>2631</v>
      </c>
      <c r="B2235" s="1" t="s">
        <v>348</v>
      </c>
      <c r="C2235" s="2">
        <v>44670</v>
      </c>
      <c r="D2235" s="1" t="s">
        <v>8</v>
      </c>
      <c r="E2235" s="1">
        <v>5</v>
      </c>
      <c r="F2235" s="1">
        <f t="shared" si="68"/>
        <v>1500</v>
      </c>
      <c r="G2235" s="1">
        <f t="shared" si="69"/>
        <v>7500</v>
      </c>
    </row>
    <row r="2236" spans="1:7" x14ac:dyDescent="0.25">
      <c r="A2236" s="1">
        <v>1116</v>
      </c>
      <c r="B2236" s="1" t="s">
        <v>348</v>
      </c>
      <c r="C2236" s="2">
        <v>44723</v>
      </c>
      <c r="D2236" s="1" t="s">
        <v>8</v>
      </c>
      <c r="E2236" s="1">
        <v>5</v>
      </c>
      <c r="F2236" s="1">
        <f t="shared" si="68"/>
        <v>1500</v>
      </c>
      <c r="G2236" s="1">
        <f t="shared" si="69"/>
        <v>7500</v>
      </c>
    </row>
    <row r="2237" spans="1:7" x14ac:dyDescent="0.25">
      <c r="A2237" s="1">
        <v>2422</v>
      </c>
      <c r="B2237" s="1" t="s">
        <v>348</v>
      </c>
      <c r="C2237" s="2">
        <v>44711</v>
      </c>
      <c r="D2237" s="1" t="s">
        <v>542</v>
      </c>
      <c r="E2237" s="1">
        <v>5</v>
      </c>
      <c r="F2237" s="1">
        <f t="shared" si="68"/>
        <v>400</v>
      </c>
      <c r="G2237" s="1">
        <f t="shared" si="69"/>
        <v>2000</v>
      </c>
    </row>
    <row r="2238" spans="1:7" x14ac:dyDescent="0.25">
      <c r="A2238" s="1">
        <v>2163</v>
      </c>
      <c r="B2238" s="1" t="s">
        <v>348</v>
      </c>
      <c r="C2238" s="2">
        <v>44824</v>
      </c>
      <c r="D2238" s="1" t="s">
        <v>14</v>
      </c>
      <c r="E2238" s="1">
        <v>2</v>
      </c>
      <c r="F2238" s="1">
        <f t="shared" si="68"/>
        <v>500</v>
      </c>
      <c r="G2238" s="1">
        <f t="shared" si="69"/>
        <v>1000</v>
      </c>
    </row>
    <row r="2239" spans="1:7" x14ac:dyDescent="0.25">
      <c r="A2239" s="1">
        <v>1506</v>
      </c>
      <c r="B2239" s="1" t="s">
        <v>348</v>
      </c>
      <c r="C2239" s="2">
        <v>44685</v>
      </c>
      <c r="D2239" s="1" t="s">
        <v>11</v>
      </c>
      <c r="E2239" s="1">
        <v>1</v>
      </c>
      <c r="F2239" s="1">
        <f t="shared" si="68"/>
        <v>1000</v>
      </c>
      <c r="G2239" s="1">
        <f t="shared" si="69"/>
        <v>1000</v>
      </c>
    </row>
    <row r="2240" spans="1:7" x14ac:dyDescent="0.25">
      <c r="A2240" s="1">
        <v>3305</v>
      </c>
      <c r="B2240" s="1" t="s">
        <v>348</v>
      </c>
      <c r="C2240" s="2">
        <v>44878</v>
      </c>
      <c r="D2240" s="1" t="s">
        <v>542</v>
      </c>
      <c r="E2240" s="1">
        <v>4</v>
      </c>
      <c r="F2240" s="1">
        <f t="shared" si="68"/>
        <v>400</v>
      </c>
      <c r="G2240" s="1">
        <f t="shared" si="69"/>
        <v>1600</v>
      </c>
    </row>
    <row r="2241" spans="1:7" x14ac:dyDescent="0.25">
      <c r="A2241" s="1">
        <v>2115</v>
      </c>
      <c r="B2241" s="1" t="s">
        <v>348</v>
      </c>
      <c r="C2241" s="2">
        <v>44593</v>
      </c>
      <c r="D2241" s="1" t="s">
        <v>16</v>
      </c>
      <c r="E2241" s="1">
        <v>2</v>
      </c>
      <c r="F2241" s="1">
        <f t="shared" si="68"/>
        <v>150</v>
      </c>
      <c r="G2241" s="1">
        <f t="shared" si="69"/>
        <v>300</v>
      </c>
    </row>
    <row r="2242" spans="1:7" x14ac:dyDescent="0.25">
      <c r="A2242" s="1">
        <v>1014</v>
      </c>
      <c r="B2242" s="1" t="s">
        <v>266</v>
      </c>
      <c r="C2242" s="2">
        <v>44912</v>
      </c>
      <c r="D2242" s="1" t="s">
        <v>37</v>
      </c>
      <c r="E2242" s="1">
        <v>1</v>
      </c>
      <c r="F2242" s="1">
        <f t="shared" ref="F2242:F2305" si="70">IF(D2242="Computer", 1500, IF(D2242="Mobile", 600,  IF(D2242= "Camera", 500, IF(D2242 = "Headphones", 150, IF(D2242 = "Laptop", 1000, 400)))))</f>
        <v>600</v>
      </c>
      <c r="G2242" s="1">
        <f t="shared" ref="G2242:G2305" si="71">F2242*E2242</f>
        <v>600</v>
      </c>
    </row>
    <row r="2243" spans="1:7" x14ac:dyDescent="0.25">
      <c r="A2243" s="1">
        <v>2490</v>
      </c>
      <c r="B2243" s="1" t="s">
        <v>266</v>
      </c>
      <c r="C2243" s="2">
        <v>44699</v>
      </c>
      <c r="D2243" s="1" t="s">
        <v>8</v>
      </c>
      <c r="E2243" s="1">
        <v>2</v>
      </c>
      <c r="F2243" s="1">
        <f t="shared" si="70"/>
        <v>1500</v>
      </c>
      <c r="G2243" s="1">
        <f t="shared" si="71"/>
        <v>3000</v>
      </c>
    </row>
    <row r="2244" spans="1:7" x14ac:dyDescent="0.25">
      <c r="A2244" s="1">
        <v>2813</v>
      </c>
      <c r="B2244" s="1" t="s">
        <v>266</v>
      </c>
      <c r="C2244" s="2">
        <v>44714</v>
      </c>
      <c r="D2244" s="1" t="s">
        <v>16</v>
      </c>
      <c r="E2244" s="1">
        <v>3</v>
      </c>
      <c r="F2244" s="1">
        <f t="shared" si="70"/>
        <v>150</v>
      </c>
      <c r="G2244" s="1">
        <f t="shared" si="71"/>
        <v>450</v>
      </c>
    </row>
    <row r="2245" spans="1:7" x14ac:dyDescent="0.25">
      <c r="A2245" s="1">
        <v>1969</v>
      </c>
      <c r="B2245" s="1" t="s">
        <v>266</v>
      </c>
      <c r="C2245" s="2">
        <v>44634</v>
      </c>
      <c r="D2245" s="1" t="s">
        <v>542</v>
      </c>
      <c r="E2245" s="1">
        <v>4</v>
      </c>
      <c r="F2245" s="1">
        <f t="shared" si="70"/>
        <v>400</v>
      </c>
      <c r="G2245" s="1">
        <f t="shared" si="71"/>
        <v>1600</v>
      </c>
    </row>
    <row r="2246" spans="1:7" x14ac:dyDescent="0.25">
      <c r="A2246" s="1">
        <v>2218</v>
      </c>
      <c r="B2246" s="1" t="s">
        <v>266</v>
      </c>
      <c r="C2246" s="2">
        <v>44888</v>
      </c>
      <c r="D2246" s="1" t="s">
        <v>8</v>
      </c>
      <c r="E2246" s="1">
        <v>2</v>
      </c>
      <c r="F2246" s="1">
        <f t="shared" si="70"/>
        <v>1500</v>
      </c>
      <c r="G2246" s="1">
        <f t="shared" si="71"/>
        <v>3000</v>
      </c>
    </row>
    <row r="2247" spans="1:7" x14ac:dyDescent="0.25">
      <c r="A2247" s="1">
        <v>1354</v>
      </c>
      <c r="B2247" s="1" t="s">
        <v>266</v>
      </c>
      <c r="C2247" s="2">
        <v>44920</v>
      </c>
      <c r="D2247" s="1" t="s">
        <v>14</v>
      </c>
      <c r="E2247" s="1">
        <v>1</v>
      </c>
      <c r="F2247" s="1">
        <f t="shared" si="70"/>
        <v>500</v>
      </c>
      <c r="G2247" s="1">
        <f t="shared" si="71"/>
        <v>500</v>
      </c>
    </row>
    <row r="2248" spans="1:7" x14ac:dyDescent="0.25">
      <c r="A2248" s="1">
        <v>2937</v>
      </c>
      <c r="B2248" s="1" t="s">
        <v>266</v>
      </c>
      <c r="C2248" s="2">
        <v>44816</v>
      </c>
      <c r="D2248" s="1" t="s">
        <v>542</v>
      </c>
      <c r="E2248" s="1">
        <v>5</v>
      </c>
      <c r="F2248" s="1">
        <f t="shared" si="70"/>
        <v>400</v>
      </c>
      <c r="G2248" s="1">
        <f t="shared" si="71"/>
        <v>2000</v>
      </c>
    </row>
    <row r="2249" spans="1:7" x14ac:dyDescent="0.25">
      <c r="A2249" s="1">
        <v>2052</v>
      </c>
      <c r="B2249" s="1" t="s">
        <v>266</v>
      </c>
      <c r="C2249" s="2">
        <v>44689</v>
      </c>
      <c r="D2249" s="1" t="s">
        <v>11</v>
      </c>
      <c r="E2249" s="1">
        <v>3</v>
      </c>
      <c r="F2249" s="1">
        <f t="shared" si="70"/>
        <v>1000</v>
      </c>
      <c r="G2249" s="1">
        <f t="shared" si="71"/>
        <v>3000</v>
      </c>
    </row>
    <row r="2250" spans="1:7" x14ac:dyDescent="0.25">
      <c r="A2250" s="1">
        <v>2600</v>
      </c>
      <c r="B2250" s="1" t="s">
        <v>266</v>
      </c>
      <c r="C2250" s="2">
        <v>44814</v>
      </c>
      <c r="D2250" s="1" t="s">
        <v>8</v>
      </c>
      <c r="E2250" s="1">
        <v>4</v>
      </c>
      <c r="F2250" s="1">
        <f t="shared" si="70"/>
        <v>1500</v>
      </c>
      <c r="G2250" s="1">
        <f t="shared" si="71"/>
        <v>6000</v>
      </c>
    </row>
    <row r="2251" spans="1:7" x14ac:dyDescent="0.25">
      <c r="A2251" s="1">
        <v>2296</v>
      </c>
      <c r="B2251" s="1" t="s">
        <v>266</v>
      </c>
      <c r="C2251" s="2">
        <v>44740</v>
      </c>
      <c r="D2251" s="1" t="s">
        <v>16</v>
      </c>
      <c r="E2251" s="1">
        <v>4</v>
      </c>
      <c r="F2251" s="1">
        <f t="shared" si="70"/>
        <v>150</v>
      </c>
      <c r="G2251" s="1">
        <f t="shared" si="71"/>
        <v>600</v>
      </c>
    </row>
    <row r="2252" spans="1:7" x14ac:dyDescent="0.25">
      <c r="A2252" s="1">
        <v>1599</v>
      </c>
      <c r="B2252" s="1" t="s">
        <v>259</v>
      </c>
      <c r="C2252" s="2">
        <v>44563</v>
      </c>
      <c r="D2252" s="1" t="s">
        <v>8</v>
      </c>
      <c r="E2252" s="1">
        <v>4</v>
      </c>
      <c r="F2252" s="1">
        <f t="shared" si="70"/>
        <v>1500</v>
      </c>
      <c r="G2252" s="1">
        <f t="shared" si="71"/>
        <v>6000</v>
      </c>
    </row>
    <row r="2253" spans="1:7" x14ac:dyDescent="0.25">
      <c r="A2253" s="1">
        <v>2498</v>
      </c>
      <c r="B2253" s="1" t="s">
        <v>259</v>
      </c>
      <c r="C2253" s="2">
        <v>44842</v>
      </c>
      <c r="D2253" s="1" t="s">
        <v>11</v>
      </c>
      <c r="E2253" s="1">
        <v>4</v>
      </c>
      <c r="F2253" s="1">
        <f t="shared" si="70"/>
        <v>1000</v>
      </c>
      <c r="G2253" s="1">
        <f t="shared" si="71"/>
        <v>4000</v>
      </c>
    </row>
    <row r="2254" spans="1:7" x14ac:dyDescent="0.25">
      <c r="A2254" s="1">
        <v>1017</v>
      </c>
      <c r="B2254" s="1" t="s">
        <v>259</v>
      </c>
      <c r="C2254" s="2">
        <v>44612</v>
      </c>
      <c r="D2254" s="1" t="s">
        <v>11</v>
      </c>
      <c r="E2254" s="1">
        <v>4</v>
      </c>
      <c r="F2254" s="1">
        <f t="shared" si="70"/>
        <v>1000</v>
      </c>
      <c r="G2254" s="1">
        <f t="shared" si="71"/>
        <v>4000</v>
      </c>
    </row>
    <row r="2255" spans="1:7" x14ac:dyDescent="0.25">
      <c r="A2255" s="1">
        <v>1936</v>
      </c>
      <c r="B2255" s="1" t="s">
        <v>259</v>
      </c>
      <c r="C2255" s="2">
        <v>44716</v>
      </c>
      <c r="D2255" s="1" t="s">
        <v>11</v>
      </c>
      <c r="E2255" s="1">
        <v>2</v>
      </c>
      <c r="F2255" s="1">
        <f t="shared" si="70"/>
        <v>1000</v>
      </c>
      <c r="G2255" s="1">
        <f t="shared" si="71"/>
        <v>2000</v>
      </c>
    </row>
    <row r="2256" spans="1:7" x14ac:dyDescent="0.25">
      <c r="A2256" s="1">
        <v>1558</v>
      </c>
      <c r="B2256" s="1" t="s">
        <v>442</v>
      </c>
      <c r="C2256" s="2">
        <v>44788</v>
      </c>
      <c r="D2256" s="1" t="s">
        <v>11</v>
      </c>
      <c r="E2256" s="1">
        <v>3</v>
      </c>
      <c r="F2256" s="1">
        <f t="shared" si="70"/>
        <v>1000</v>
      </c>
      <c r="G2256" s="1">
        <f t="shared" si="71"/>
        <v>3000</v>
      </c>
    </row>
    <row r="2257" spans="1:7" x14ac:dyDescent="0.25">
      <c r="A2257" s="1">
        <v>3255</v>
      </c>
      <c r="B2257" s="1" t="s">
        <v>442</v>
      </c>
      <c r="C2257" s="2">
        <v>44851</v>
      </c>
      <c r="D2257" s="1" t="s">
        <v>37</v>
      </c>
      <c r="E2257" s="1">
        <v>1</v>
      </c>
      <c r="F2257" s="1">
        <f t="shared" si="70"/>
        <v>600</v>
      </c>
      <c r="G2257" s="1">
        <f t="shared" si="71"/>
        <v>600</v>
      </c>
    </row>
    <row r="2258" spans="1:7" x14ac:dyDescent="0.25">
      <c r="A2258" s="1">
        <v>1578</v>
      </c>
      <c r="B2258" s="1" t="s">
        <v>442</v>
      </c>
      <c r="C2258" s="2">
        <v>44583</v>
      </c>
      <c r="D2258" s="1" t="s">
        <v>16</v>
      </c>
      <c r="E2258" s="1">
        <v>5</v>
      </c>
      <c r="F2258" s="1">
        <f t="shared" si="70"/>
        <v>150</v>
      </c>
      <c r="G2258" s="1">
        <f t="shared" si="71"/>
        <v>750</v>
      </c>
    </row>
    <row r="2259" spans="1:7" x14ac:dyDescent="0.25">
      <c r="A2259" s="1">
        <v>1290</v>
      </c>
      <c r="B2259" s="1" t="s">
        <v>442</v>
      </c>
      <c r="C2259" s="2">
        <v>44775</v>
      </c>
      <c r="D2259" s="1" t="s">
        <v>542</v>
      </c>
      <c r="E2259" s="1">
        <v>2</v>
      </c>
      <c r="F2259" s="1">
        <f t="shared" si="70"/>
        <v>400</v>
      </c>
      <c r="G2259" s="1">
        <f t="shared" si="71"/>
        <v>800</v>
      </c>
    </row>
    <row r="2260" spans="1:7" x14ac:dyDescent="0.25">
      <c r="A2260" s="1">
        <v>2101</v>
      </c>
      <c r="B2260" s="1" t="s">
        <v>442</v>
      </c>
      <c r="C2260" s="2">
        <v>44849</v>
      </c>
      <c r="D2260" s="1" t="s">
        <v>11</v>
      </c>
      <c r="E2260" s="1">
        <v>5</v>
      </c>
      <c r="F2260" s="1">
        <f t="shared" si="70"/>
        <v>1000</v>
      </c>
      <c r="G2260" s="1">
        <f t="shared" si="71"/>
        <v>5000</v>
      </c>
    </row>
    <row r="2261" spans="1:7" x14ac:dyDescent="0.25">
      <c r="A2261" s="1">
        <v>2876</v>
      </c>
      <c r="B2261" s="1" t="s">
        <v>7</v>
      </c>
      <c r="C2261" s="2">
        <v>44636</v>
      </c>
      <c r="D2261" s="1" t="s">
        <v>11</v>
      </c>
      <c r="E2261" s="1">
        <v>5</v>
      </c>
      <c r="F2261" s="1">
        <f t="shared" si="70"/>
        <v>1000</v>
      </c>
      <c r="G2261" s="1">
        <f t="shared" si="71"/>
        <v>5000</v>
      </c>
    </row>
    <row r="2262" spans="1:7" x14ac:dyDescent="0.25">
      <c r="A2262" s="1">
        <v>1754</v>
      </c>
      <c r="B2262" s="1" t="s">
        <v>7</v>
      </c>
      <c r="C2262" s="2">
        <v>44874</v>
      </c>
      <c r="D2262" s="1" t="s">
        <v>37</v>
      </c>
      <c r="E2262" s="1">
        <v>2</v>
      </c>
      <c r="F2262" s="1">
        <f t="shared" si="70"/>
        <v>600</v>
      </c>
      <c r="G2262" s="1">
        <f t="shared" si="71"/>
        <v>1200</v>
      </c>
    </row>
    <row r="2263" spans="1:7" x14ac:dyDescent="0.25">
      <c r="A2263" s="1">
        <v>1639</v>
      </c>
      <c r="B2263" s="1" t="s">
        <v>7</v>
      </c>
      <c r="C2263" s="2">
        <v>44898</v>
      </c>
      <c r="D2263" s="1" t="s">
        <v>37</v>
      </c>
      <c r="E2263" s="1">
        <v>5</v>
      </c>
      <c r="F2263" s="1">
        <f t="shared" si="70"/>
        <v>600</v>
      </c>
      <c r="G2263" s="1">
        <f t="shared" si="71"/>
        <v>3000</v>
      </c>
    </row>
    <row r="2264" spans="1:7" x14ac:dyDescent="0.25">
      <c r="A2264" s="1">
        <v>2332</v>
      </c>
      <c r="B2264" s="1" t="s">
        <v>246</v>
      </c>
      <c r="C2264" s="2">
        <v>44752</v>
      </c>
      <c r="D2264" s="1" t="s">
        <v>11</v>
      </c>
      <c r="E2264" s="1">
        <v>1</v>
      </c>
      <c r="F2264" s="1">
        <f t="shared" si="70"/>
        <v>1000</v>
      </c>
      <c r="G2264" s="1">
        <f t="shared" si="71"/>
        <v>1000</v>
      </c>
    </row>
    <row r="2265" spans="1:7" x14ac:dyDescent="0.25">
      <c r="A2265" s="1">
        <v>3111</v>
      </c>
      <c r="B2265" s="1" t="s">
        <v>246</v>
      </c>
      <c r="C2265" s="2">
        <v>44804</v>
      </c>
      <c r="D2265" s="1" t="s">
        <v>16</v>
      </c>
      <c r="E2265" s="1">
        <v>4</v>
      </c>
      <c r="F2265" s="1">
        <f t="shared" si="70"/>
        <v>150</v>
      </c>
      <c r="G2265" s="1">
        <f t="shared" si="71"/>
        <v>600</v>
      </c>
    </row>
    <row r="2266" spans="1:7" x14ac:dyDescent="0.25">
      <c r="A2266" s="1">
        <v>1127</v>
      </c>
      <c r="B2266" s="1" t="s">
        <v>246</v>
      </c>
      <c r="C2266" s="2">
        <v>44696</v>
      </c>
      <c r="D2266" s="1" t="s">
        <v>542</v>
      </c>
      <c r="E2266" s="1">
        <v>4</v>
      </c>
      <c r="F2266" s="1">
        <f t="shared" si="70"/>
        <v>400</v>
      </c>
      <c r="G2266" s="1">
        <f t="shared" si="71"/>
        <v>1600</v>
      </c>
    </row>
    <row r="2267" spans="1:7" x14ac:dyDescent="0.25">
      <c r="A2267" s="1">
        <v>3058</v>
      </c>
      <c r="B2267" s="1" t="s">
        <v>246</v>
      </c>
      <c r="C2267" s="2">
        <v>44588</v>
      </c>
      <c r="D2267" s="1" t="s">
        <v>37</v>
      </c>
      <c r="E2267" s="1">
        <v>5</v>
      </c>
      <c r="F2267" s="1">
        <f t="shared" si="70"/>
        <v>600</v>
      </c>
      <c r="G2267" s="1">
        <f t="shared" si="71"/>
        <v>3000</v>
      </c>
    </row>
    <row r="2268" spans="1:7" x14ac:dyDescent="0.25">
      <c r="A2268" s="1">
        <v>2844</v>
      </c>
      <c r="B2268" s="1" t="s">
        <v>246</v>
      </c>
      <c r="C2268" s="2">
        <v>44838</v>
      </c>
      <c r="D2268" s="1" t="s">
        <v>542</v>
      </c>
      <c r="E2268" s="1">
        <v>1</v>
      </c>
      <c r="F2268" s="1">
        <f t="shared" si="70"/>
        <v>400</v>
      </c>
      <c r="G2268" s="1">
        <f t="shared" si="71"/>
        <v>400</v>
      </c>
    </row>
    <row r="2269" spans="1:7" x14ac:dyDescent="0.25">
      <c r="A2269" s="1">
        <v>2849</v>
      </c>
      <c r="B2269" s="1" t="s">
        <v>246</v>
      </c>
      <c r="C2269" s="2">
        <v>44665</v>
      </c>
      <c r="D2269" s="1" t="s">
        <v>11</v>
      </c>
      <c r="E2269" s="1">
        <v>4</v>
      </c>
      <c r="F2269" s="1">
        <f t="shared" si="70"/>
        <v>1000</v>
      </c>
      <c r="G2269" s="1">
        <f t="shared" si="71"/>
        <v>4000</v>
      </c>
    </row>
    <row r="2270" spans="1:7" x14ac:dyDescent="0.25">
      <c r="A2270" s="1">
        <v>1394</v>
      </c>
      <c r="B2270" s="1" t="s">
        <v>382</v>
      </c>
      <c r="C2270" s="2">
        <v>44799</v>
      </c>
      <c r="D2270" s="1" t="s">
        <v>16</v>
      </c>
      <c r="E2270" s="1">
        <v>5</v>
      </c>
      <c r="F2270" s="1">
        <f t="shared" si="70"/>
        <v>150</v>
      </c>
      <c r="G2270" s="1">
        <f t="shared" si="71"/>
        <v>750</v>
      </c>
    </row>
    <row r="2271" spans="1:7" x14ac:dyDescent="0.25">
      <c r="A2271" s="1">
        <v>2720</v>
      </c>
      <c r="B2271" s="1" t="s">
        <v>382</v>
      </c>
      <c r="C2271" s="2">
        <v>44855</v>
      </c>
      <c r="D2271" s="1" t="s">
        <v>37</v>
      </c>
      <c r="E2271" s="1">
        <v>1</v>
      </c>
      <c r="F2271" s="1">
        <f t="shared" si="70"/>
        <v>600</v>
      </c>
      <c r="G2271" s="1">
        <f t="shared" si="71"/>
        <v>600</v>
      </c>
    </row>
    <row r="2272" spans="1:7" x14ac:dyDescent="0.25">
      <c r="A2272" s="1">
        <v>2199</v>
      </c>
      <c r="B2272" s="1" t="s">
        <v>382</v>
      </c>
      <c r="C2272" s="2">
        <v>44907</v>
      </c>
      <c r="D2272" s="1" t="s">
        <v>16</v>
      </c>
      <c r="E2272" s="1">
        <v>5</v>
      </c>
      <c r="F2272" s="1">
        <f t="shared" si="70"/>
        <v>150</v>
      </c>
      <c r="G2272" s="1">
        <f t="shared" si="71"/>
        <v>750</v>
      </c>
    </row>
    <row r="2273" spans="1:7" x14ac:dyDescent="0.25">
      <c r="A2273" s="1">
        <v>1721</v>
      </c>
      <c r="B2273" s="1" t="s">
        <v>382</v>
      </c>
      <c r="C2273" s="2">
        <v>44814</v>
      </c>
      <c r="D2273" s="1" t="s">
        <v>11</v>
      </c>
      <c r="E2273" s="1">
        <v>2</v>
      </c>
      <c r="F2273" s="1">
        <f t="shared" si="70"/>
        <v>1000</v>
      </c>
      <c r="G2273" s="1">
        <f t="shared" si="71"/>
        <v>2000</v>
      </c>
    </row>
    <row r="2274" spans="1:7" x14ac:dyDescent="0.25">
      <c r="A2274" s="1">
        <v>2083</v>
      </c>
      <c r="B2274" s="1" t="s">
        <v>382</v>
      </c>
      <c r="C2274" s="2">
        <v>44716</v>
      </c>
      <c r="D2274" s="1" t="s">
        <v>542</v>
      </c>
      <c r="E2274" s="1">
        <v>3</v>
      </c>
      <c r="F2274" s="1">
        <f t="shared" si="70"/>
        <v>400</v>
      </c>
      <c r="G2274" s="1">
        <f t="shared" si="71"/>
        <v>1200</v>
      </c>
    </row>
    <row r="2275" spans="1:7" x14ac:dyDescent="0.25">
      <c r="A2275" s="1">
        <v>2568</v>
      </c>
      <c r="B2275" s="1" t="s">
        <v>46</v>
      </c>
      <c r="C2275" s="2">
        <v>44794</v>
      </c>
      <c r="D2275" s="1" t="s">
        <v>11</v>
      </c>
      <c r="E2275" s="1">
        <v>1</v>
      </c>
      <c r="F2275" s="1">
        <f t="shared" si="70"/>
        <v>1000</v>
      </c>
      <c r="G2275" s="1">
        <f t="shared" si="71"/>
        <v>1000</v>
      </c>
    </row>
    <row r="2276" spans="1:7" x14ac:dyDescent="0.25">
      <c r="A2276" s="1">
        <v>1821</v>
      </c>
      <c r="B2276" s="1" t="s">
        <v>46</v>
      </c>
      <c r="C2276" s="2">
        <v>44658</v>
      </c>
      <c r="D2276" s="1" t="s">
        <v>16</v>
      </c>
      <c r="E2276" s="1">
        <v>3</v>
      </c>
      <c r="F2276" s="1">
        <f t="shared" si="70"/>
        <v>150</v>
      </c>
      <c r="G2276" s="1">
        <f t="shared" si="71"/>
        <v>450</v>
      </c>
    </row>
    <row r="2277" spans="1:7" x14ac:dyDescent="0.25">
      <c r="A2277" s="1">
        <v>3238</v>
      </c>
      <c r="B2277" s="1" t="s">
        <v>46</v>
      </c>
      <c r="C2277" s="2">
        <v>44765</v>
      </c>
      <c r="D2277" s="1" t="s">
        <v>8</v>
      </c>
      <c r="E2277" s="1">
        <v>2</v>
      </c>
      <c r="F2277" s="1">
        <f t="shared" si="70"/>
        <v>1500</v>
      </c>
      <c r="G2277" s="1">
        <f t="shared" si="71"/>
        <v>3000</v>
      </c>
    </row>
    <row r="2278" spans="1:7" x14ac:dyDescent="0.25">
      <c r="A2278" s="1">
        <v>3448</v>
      </c>
      <c r="B2278" s="1" t="s">
        <v>46</v>
      </c>
      <c r="C2278" s="2">
        <v>44574</v>
      </c>
      <c r="D2278" s="1" t="s">
        <v>16</v>
      </c>
      <c r="E2278" s="1">
        <v>4</v>
      </c>
      <c r="F2278" s="1">
        <f t="shared" si="70"/>
        <v>150</v>
      </c>
      <c r="G2278" s="1">
        <f t="shared" si="71"/>
        <v>600</v>
      </c>
    </row>
    <row r="2279" spans="1:7" x14ac:dyDescent="0.25">
      <c r="A2279" s="1">
        <v>2257</v>
      </c>
      <c r="B2279" s="1" t="s">
        <v>46</v>
      </c>
      <c r="C2279" s="2">
        <v>44642</v>
      </c>
      <c r="D2279" s="1" t="s">
        <v>16</v>
      </c>
      <c r="E2279" s="1">
        <v>5</v>
      </c>
      <c r="F2279" s="1">
        <f t="shared" si="70"/>
        <v>150</v>
      </c>
      <c r="G2279" s="1">
        <f t="shared" si="71"/>
        <v>750</v>
      </c>
    </row>
    <row r="2280" spans="1:7" x14ac:dyDescent="0.25">
      <c r="A2280" s="1">
        <v>1724</v>
      </c>
      <c r="B2280" s="1" t="s">
        <v>46</v>
      </c>
      <c r="C2280" s="2">
        <v>44834</v>
      </c>
      <c r="D2280" s="1" t="s">
        <v>14</v>
      </c>
      <c r="E2280" s="1">
        <v>4</v>
      </c>
      <c r="F2280" s="1">
        <f t="shared" si="70"/>
        <v>500</v>
      </c>
      <c r="G2280" s="1">
        <f t="shared" si="71"/>
        <v>2000</v>
      </c>
    </row>
    <row r="2281" spans="1:7" x14ac:dyDescent="0.25">
      <c r="A2281" s="1">
        <v>1933</v>
      </c>
      <c r="B2281" s="1" t="s">
        <v>46</v>
      </c>
      <c r="C2281" s="2">
        <v>44588</v>
      </c>
      <c r="D2281" s="1" t="s">
        <v>37</v>
      </c>
      <c r="E2281" s="1">
        <v>3</v>
      </c>
      <c r="F2281" s="1">
        <f t="shared" si="70"/>
        <v>600</v>
      </c>
      <c r="G2281" s="1">
        <f t="shared" si="71"/>
        <v>1800</v>
      </c>
    </row>
    <row r="2282" spans="1:7" x14ac:dyDescent="0.25">
      <c r="A2282" s="1">
        <v>1224</v>
      </c>
      <c r="B2282" s="1" t="s">
        <v>46</v>
      </c>
      <c r="C2282" s="2">
        <v>44591</v>
      </c>
      <c r="D2282" s="1" t="s">
        <v>542</v>
      </c>
      <c r="E2282" s="1">
        <v>4</v>
      </c>
      <c r="F2282" s="1">
        <f t="shared" si="70"/>
        <v>400</v>
      </c>
      <c r="G2282" s="1">
        <f t="shared" si="71"/>
        <v>1600</v>
      </c>
    </row>
    <row r="2283" spans="1:7" x14ac:dyDescent="0.25">
      <c r="A2283" s="1">
        <v>2489</v>
      </c>
      <c r="B2283" s="1" t="s">
        <v>12</v>
      </c>
      <c r="C2283" s="2">
        <v>44926</v>
      </c>
      <c r="D2283" s="1" t="s">
        <v>8</v>
      </c>
      <c r="E2283" s="1">
        <v>2</v>
      </c>
      <c r="F2283" s="1">
        <f t="shared" si="70"/>
        <v>1500</v>
      </c>
      <c r="G2283" s="1">
        <f t="shared" si="71"/>
        <v>3000</v>
      </c>
    </row>
    <row r="2284" spans="1:7" x14ac:dyDescent="0.25">
      <c r="A2284" s="1">
        <v>2531</v>
      </c>
      <c r="B2284" s="1" t="s">
        <v>12</v>
      </c>
      <c r="C2284" s="2">
        <v>44717</v>
      </c>
      <c r="D2284" s="1" t="s">
        <v>542</v>
      </c>
      <c r="E2284" s="1">
        <v>1</v>
      </c>
      <c r="F2284" s="1">
        <f t="shared" si="70"/>
        <v>400</v>
      </c>
      <c r="G2284" s="1">
        <f t="shared" si="71"/>
        <v>400</v>
      </c>
    </row>
    <row r="2285" spans="1:7" x14ac:dyDescent="0.25">
      <c r="A2285" s="1">
        <v>3118</v>
      </c>
      <c r="B2285" s="1" t="s">
        <v>12</v>
      </c>
      <c r="C2285" s="2">
        <v>44789</v>
      </c>
      <c r="D2285" s="1" t="s">
        <v>8</v>
      </c>
      <c r="E2285" s="1">
        <v>4</v>
      </c>
      <c r="F2285" s="1">
        <f t="shared" si="70"/>
        <v>1500</v>
      </c>
      <c r="G2285" s="1">
        <f t="shared" si="71"/>
        <v>6000</v>
      </c>
    </row>
    <row r="2286" spans="1:7" x14ac:dyDescent="0.25">
      <c r="A2286" s="1">
        <v>1910</v>
      </c>
      <c r="B2286" s="1" t="s">
        <v>12</v>
      </c>
      <c r="C2286" s="2">
        <v>44657</v>
      </c>
      <c r="D2286" s="1" t="s">
        <v>542</v>
      </c>
      <c r="E2286" s="1">
        <v>2</v>
      </c>
      <c r="F2286" s="1">
        <f t="shared" si="70"/>
        <v>400</v>
      </c>
      <c r="G2286" s="1">
        <f t="shared" si="71"/>
        <v>800</v>
      </c>
    </row>
    <row r="2287" spans="1:7" x14ac:dyDescent="0.25">
      <c r="A2287" s="1">
        <v>1495</v>
      </c>
      <c r="B2287" s="1" t="s">
        <v>12</v>
      </c>
      <c r="C2287" s="2">
        <v>44701</v>
      </c>
      <c r="D2287" s="1" t="s">
        <v>37</v>
      </c>
      <c r="E2287" s="1">
        <v>2</v>
      </c>
      <c r="F2287" s="1">
        <f t="shared" si="70"/>
        <v>600</v>
      </c>
      <c r="G2287" s="1">
        <f t="shared" si="71"/>
        <v>1200</v>
      </c>
    </row>
    <row r="2288" spans="1:7" x14ac:dyDescent="0.25">
      <c r="A2288" s="1">
        <v>1882</v>
      </c>
      <c r="B2288" s="1" t="s">
        <v>12</v>
      </c>
      <c r="C2288" s="2">
        <v>44835</v>
      </c>
      <c r="D2288" s="1" t="s">
        <v>8</v>
      </c>
      <c r="E2288" s="1">
        <v>1</v>
      </c>
      <c r="F2288" s="1">
        <f t="shared" si="70"/>
        <v>1500</v>
      </c>
      <c r="G2288" s="1">
        <f t="shared" si="71"/>
        <v>1500</v>
      </c>
    </row>
    <row r="2289" spans="1:7" x14ac:dyDescent="0.25">
      <c r="A2289" s="1">
        <v>1925</v>
      </c>
      <c r="B2289" s="1" t="s">
        <v>12</v>
      </c>
      <c r="C2289" s="2">
        <v>44625</v>
      </c>
      <c r="D2289" s="1" t="s">
        <v>542</v>
      </c>
      <c r="E2289" s="1">
        <v>5</v>
      </c>
      <c r="F2289" s="1">
        <f t="shared" si="70"/>
        <v>400</v>
      </c>
      <c r="G2289" s="1">
        <f t="shared" si="71"/>
        <v>2000</v>
      </c>
    </row>
    <row r="2290" spans="1:7" x14ac:dyDescent="0.25">
      <c r="A2290" s="1">
        <v>2753</v>
      </c>
      <c r="B2290" s="1" t="s">
        <v>180</v>
      </c>
      <c r="C2290" s="2">
        <v>44638</v>
      </c>
      <c r="D2290" s="1" t="s">
        <v>11</v>
      </c>
      <c r="E2290" s="1">
        <v>3</v>
      </c>
      <c r="F2290" s="1">
        <f t="shared" si="70"/>
        <v>1000</v>
      </c>
      <c r="G2290" s="1">
        <f t="shared" si="71"/>
        <v>3000</v>
      </c>
    </row>
    <row r="2291" spans="1:7" x14ac:dyDescent="0.25">
      <c r="A2291" s="1">
        <v>2495</v>
      </c>
      <c r="B2291" s="1" t="s">
        <v>180</v>
      </c>
      <c r="C2291" s="2">
        <v>44885</v>
      </c>
      <c r="D2291" s="1" t="s">
        <v>11</v>
      </c>
      <c r="E2291" s="1">
        <v>5</v>
      </c>
      <c r="F2291" s="1">
        <f t="shared" si="70"/>
        <v>1000</v>
      </c>
      <c r="G2291" s="1">
        <f t="shared" si="71"/>
        <v>5000</v>
      </c>
    </row>
    <row r="2292" spans="1:7" x14ac:dyDescent="0.25">
      <c r="A2292" s="1">
        <v>2455</v>
      </c>
      <c r="B2292" s="1" t="s">
        <v>113</v>
      </c>
      <c r="C2292" s="2">
        <v>44902</v>
      </c>
      <c r="D2292" s="1" t="s">
        <v>37</v>
      </c>
      <c r="E2292" s="1">
        <v>1</v>
      </c>
      <c r="F2292" s="1">
        <f t="shared" si="70"/>
        <v>600</v>
      </c>
      <c r="G2292" s="1">
        <f t="shared" si="71"/>
        <v>600</v>
      </c>
    </row>
    <row r="2293" spans="1:7" x14ac:dyDescent="0.25">
      <c r="A2293" s="1">
        <v>2864</v>
      </c>
      <c r="B2293" s="1" t="s">
        <v>113</v>
      </c>
      <c r="C2293" s="2">
        <v>44611</v>
      </c>
      <c r="D2293" s="1" t="s">
        <v>14</v>
      </c>
      <c r="E2293" s="1">
        <v>2</v>
      </c>
      <c r="F2293" s="1">
        <f t="shared" si="70"/>
        <v>500</v>
      </c>
      <c r="G2293" s="1">
        <f t="shared" si="71"/>
        <v>1000</v>
      </c>
    </row>
    <row r="2294" spans="1:7" x14ac:dyDescent="0.25">
      <c r="A2294" s="1">
        <v>2416</v>
      </c>
      <c r="B2294" s="1" t="s">
        <v>113</v>
      </c>
      <c r="C2294" s="2">
        <v>44830</v>
      </c>
      <c r="D2294" s="1" t="s">
        <v>14</v>
      </c>
      <c r="E2294" s="1">
        <v>3</v>
      </c>
      <c r="F2294" s="1">
        <f t="shared" si="70"/>
        <v>500</v>
      </c>
      <c r="G2294" s="1">
        <f t="shared" si="71"/>
        <v>1500</v>
      </c>
    </row>
    <row r="2295" spans="1:7" x14ac:dyDescent="0.25">
      <c r="A2295" s="1">
        <v>1853</v>
      </c>
      <c r="B2295" s="1" t="s">
        <v>113</v>
      </c>
      <c r="C2295" s="2">
        <v>44766</v>
      </c>
      <c r="D2295" s="1" t="s">
        <v>37</v>
      </c>
      <c r="E2295" s="1">
        <v>2</v>
      </c>
      <c r="F2295" s="1">
        <f t="shared" si="70"/>
        <v>600</v>
      </c>
      <c r="G2295" s="1">
        <f t="shared" si="71"/>
        <v>1200</v>
      </c>
    </row>
    <row r="2296" spans="1:7" x14ac:dyDescent="0.25">
      <c r="A2296" s="1">
        <v>2703</v>
      </c>
      <c r="B2296" s="1" t="s">
        <v>113</v>
      </c>
      <c r="C2296" s="2">
        <v>44657</v>
      </c>
      <c r="D2296" s="1" t="s">
        <v>542</v>
      </c>
      <c r="E2296" s="1">
        <v>1</v>
      </c>
      <c r="F2296" s="1">
        <f t="shared" si="70"/>
        <v>400</v>
      </c>
      <c r="G2296" s="1">
        <f t="shared" si="71"/>
        <v>400</v>
      </c>
    </row>
    <row r="2297" spans="1:7" x14ac:dyDescent="0.25">
      <c r="A2297" s="1">
        <v>2795</v>
      </c>
      <c r="B2297" s="1" t="s">
        <v>113</v>
      </c>
      <c r="C2297" s="2">
        <v>44586</v>
      </c>
      <c r="D2297" s="1" t="s">
        <v>11</v>
      </c>
      <c r="E2297" s="1">
        <v>2</v>
      </c>
      <c r="F2297" s="1">
        <f t="shared" si="70"/>
        <v>1000</v>
      </c>
      <c r="G2297" s="1">
        <f t="shared" si="71"/>
        <v>2000</v>
      </c>
    </row>
    <row r="2298" spans="1:7" x14ac:dyDescent="0.25">
      <c r="A2298" s="1">
        <v>1685</v>
      </c>
      <c r="B2298" s="1" t="s">
        <v>49</v>
      </c>
      <c r="C2298" s="2">
        <v>44913</v>
      </c>
      <c r="D2298" s="1" t="s">
        <v>37</v>
      </c>
      <c r="E2298" s="1">
        <v>3</v>
      </c>
      <c r="F2298" s="1">
        <f t="shared" si="70"/>
        <v>600</v>
      </c>
      <c r="G2298" s="1">
        <f t="shared" si="71"/>
        <v>1800</v>
      </c>
    </row>
    <row r="2299" spans="1:7" x14ac:dyDescent="0.25">
      <c r="A2299" s="1">
        <v>3399</v>
      </c>
      <c r="B2299" s="1" t="s">
        <v>49</v>
      </c>
      <c r="C2299" s="2">
        <v>44792</v>
      </c>
      <c r="D2299" s="1" t="s">
        <v>16</v>
      </c>
      <c r="E2299" s="1">
        <v>5</v>
      </c>
      <c r="F2299" s="1">
        <f t="shared" si="70"/>
        <v>150</v>
      </c>
      <c r="G2299" s="1">
        <f t="shared" si="71"/>
        <v>750</v>
      </c>
    </row>
    <row r="2300" spans="1:7" x14ac:dyDescent="0.25">
      <c r="A2300" s="1">
        <v>2500</v>
      </c>
      <c r="B2300" s="1" t="s">
        <v>49</v>
      </c>
      <c r="C2300" s="2">
        <v>44903</v>
      </c>
      <c r="D2300" s="1" t="s">
        <v>37</v>
      </c>
      <c r="E2300" s="1">
        <v>4</v>
      </c>
      <c r="F2300" s="1">
        <f t="shared" si="70"/>
        <v>600</v>
      </c>
      <c r="G2300" s="1">
        <f t="shared" si="71"/>
        <v>2400</v>
      </c>
    </row>
    <row r="2301" spans="1:7" x14ac:dyDescent="0.25">
      <c r="A2301" s="1">
        <v>3173</v>
      </c>
      <c r="B2301" s="1" t="s">
        <v>49</v>
      </c>
      <c r="C2301" s="2">
        <v>44764</v>
      </c>
      <c r="D2301" s="1" t="s">
        <v>8</v>
      </c>
      <c r="E2301" s="1">
        <v>3</v>
      </c>
      <c r="F2301" s="1">
        <f t="shared" si="70"/>
        <v>1500</v>
      </c>
      <c r="G2301" s="1">
        <f t="shared" si="71"/>
        <v>4500</v>
      </c>
    </row>
    <row r="2302" spans="1:7" x14ac:dyDescent="0.25">
      <c r="A2302" s="1">
        <v>2879</v>
      </c>
      <c r="B2302" s="1" t="s">
        <v>49</v>
      </c>
      <c r="C2302" s="2">
        <v>44689</v>
      </c>
      <c r="D2302" s="1" t="s">
        <v>542</v>
      </c>
      <c r="E2302" s="1">
        <v>3</v>
      </c>
      <c r="F2302" s="1">
        <f t="shared" si="70"/>
        <v>400</v>
      </c>
      <c r="G2302" s="1">
        <f t="shared" si="71"/>
        <v>1200</v>
      </c>
    </row>
    <row r="2303" spans="1:7" x14ac:dyDescent="0.25">
      <c r="A2303" s="1">
        <v>2006</v>
      </c>
      <c r="B2303" s="1" t="s">
        <v>130</v>
      </c>
      <c r="C2303" s="2">
        <v>44745</v>
      </c>
      <c r="D2303" s="1" t="s">
        <v>542</v>
      </c>
      <c r="E2303" s="1">
        <v>5</v>
      </c>
      <c r="F2303" s="1">
        <f t="shared" si="70"/>
        <v>400</v>
      </c>
      <c r="G2303" s="1">
        <f t="shared" si="71"/>
        <v>2000</v>
      </c>
    </row>
    <row r="2304" spans="1:7" x14ac:dyDescent="0.25">
      <c r="A2304" s="1">
        <v>3336</v>
      </c>
      <c r="B2304" s="1" t="s">
        <v>58</v>
      </c>
      <c r="C2304" s="2">
        <v>44688</v>
      </c>
      <c r="D2304" s="1" t="s">
        <v>37</v>
      </c>
      <c r="E2304" s="1">
        <v>4</v>
      </c>
      <c r="F2304" s="1">
        <f t="shared" si="70"/>
        <v>600</v>
      </c>
      <c r="G2304" s="1">
        <f t="shared" si="71"/>
        <v>2400</v>
      </c>
    </row>
    <row r="2305" spans="1:7" x14ac:dyDescent="0.25">
      <c r="A2305" s="1">
        <v>2806</v>
      </c>
      <c r="B2305" s="1" t="s">
        <v>210</v>
      </c>
      <c r="C2305" s="2">
        <v>44722</v>
      </c>
      <c r="D2305" s="1" t="s">
        <v>14</v>
      </c>
      <c r="E2305" s="1">
        <v>2</v>
      </c>
      <c r="F2305" s="1">
        <f t="shared" si="70"/>
        <v>500</v>
      </c>
      <c r="G2305" s="1">
        <f t="shared" si="71"/>
        <v>1000</v>
      </c>
    </row>
    <row r="2306" spans="1:7" x14ac:dyDescent="0.25">
      <c r="A2306" s="1">
        <v>1465</v>
      </c>
      <c r="B2306" s="1" t="s">
        <v>133</v>
      </c>
      <c r="C2306" s="2">
        <v>44635</v>
      </c>
      <c r="D2306" s="1" t="s">
        <v>37</v>
      </c>
      <c r="E2306" s="1">
        <v>5</v>
      </c>
      <c r="F2306" s="1">
        <f t="shared" ref="F2306:F2369" si="72">IF(D2306="Computer", 1500, IF(D2306="Mobile", 600,  IF(D2306= "Camera", 500, IF(D2306 = "Headphones", 150, IF(D2306 = "Laptop", 1000, 400)))))</f>
        <v>600</v>
      </c>
      <c r="G2306" s="1">
        <f t="shared" ref="G2306:G2369" si="73">F2306*E2306</f>
        <v>3000</v>
      </c>
    </row>
    <row r="2307" spans="1:7" x14ac:dyDescent="0.25">
      <c r="A2307" s="1">
        <v>3120</v>
      </c>
      <c r="B2307" s="1" t="s">
        <v>133</v>
      </c>
      <c r="C2307" s="2">
        <v>44744</v>
      </c>
      <c r="D2307" s="1" t="s">
        <v>8</v>
      </c>
      <c r="E2307" s="1">
        <v>1</v>
      </c>
      <c r="F2307" s="1">
        <f t="shared" si="72"/>
        <v>1500</v>
      </c>
      <c r="G2307" s="1">
        <f t="shared" si="73"/>
        <v>1500</v>
      </c>
    </row>
    <row r="2308" spans="1:7" x14ac:dyDescent="0.25">
      <c r="A2308" s="1">
        <v>1442</v>
      </c>
      <c r="B2308" s="1" t="s">
        <v>133</v>
      </c>
      <c r="C2308" s="2">
        <v>44803</v>
      </c>
      <c r="D2308" s="1" t="s">
        <v>37</v>
      </c>
      <c r="E2308" s="1">
        <v>1</v>
      </c>
      <c r="F2308" s="1">
        <f t="shared" si="72"/>
        <v>600</v>
      </c>
      <c r="G2308" s="1">
        <f t="shared" si="73"/>
        <v>600</v>
      </c>
    </row>
    <row r="2309" spans="1:7" x14ac:dyDescent="0.25">
      <c r="A2309" s="1">
        <v>2515</v>
      </c>
      <c r="B2309" s="1" t="s">
        <v>133</v>
      </c>
      <c r="C2309" s="2">
        <v>44904</v>
      </c>
      <c r="D2309" s="1" t="s">
        <v>14</v>
      </c>
      <c r="E2309" s="1">
        <v>3</v>
      </c>
      <c r="F2309" s="1">
        <f t="shared" si="72"/>
        <v>500</v>
      </c>
      <c r="G2309" s="1">
        <f t="shared" si="73"/>
        <v>1500</v>
      </c>
    </row>
    <row r="2310" spans="1:7" x14ac:dyDescent="0.25">
      <c r="A2310" s="1">
        <v>1302</v>
      </c>
      <c r="B2310" s="1" t="s">
        <v>133</v>
      </c>
      <c r="C2310" s="2">
        <v>44612</v>
      </c>
      <c r="D2310" s="1" t="s">
        <v>37</v>
      </c>
      <c r="E2310" s="1">
        <v>3</v>
      </c>
      <c r="F2310" s="1">
        <f t="shared" si="72"/>
        <v>600</v>
      </c>
      <c r="G2310" s="1">
        <f t="shared" si="73"/>
        <v>1800</v>
      </c>
    </row>
    <row r="2311" spans="1:7" x14ac:dyDescent="0.25">
      <c r="A2311" s="1">
        <v>2660</v>
      </c>
      <c r="B2311" s="1" t="s">
        <v>133</v>
      </c>
      <c r="C2311" s="2">
        <v>44799</v>
      </c>
      <c r="D2311" s="1" t="s">
        <v>542</v>
      </c>
      <c r="E2311" s="1">
        <v>1</v>
      </c>
      <c r="F2311" s="1">
        <f t="shared" si="72"/>
        <v>400</v>
      </c>
      <c r="G2311" s="1">
        <f t="shared" si="73"/>
        <v>400</v>
      </c>
    </row>
    <row r="2312" spans="1:7" x14ac:dyDescent="0.25">
      <c r="A2312" s="1">
        <v>1714</v>
      </c>
      <c r="B2312" s="1" t="s">
        <v>209</v>
      </c>
      <c r="C2312" s="2">
        <v>44920</v>
      </c>
      <c r="D2312" s="1" t="s">
        <v>16</v>
      </c>
      <c r="E2312" s="1">
        <v>1</v>
      </c>
      <c r="F2312" s="1">
        <f t="shared" si="72"/>
        <v>150</v>
      </c>
      <c r="G2312" s="1">
        <f t="shared" si="73"/>
        <v>150</v>
      </c>
    </row>
    <row r="2313" spans="1:7" x14ac:dyDescent="0.25">
      <c r="A2313" s="1">
        <v>2200</v>
      </c>
      <c r="B2313" s="1" t="s">
        <v>209</v>
      </c>
      <c r="C2313" s="2">
        <v>44569</v>
      </c>
      <c r="D2313" s="1" t="s">
        <v>37</v>
      </c>
      <c r="E2313" s="1">
        <v>5</v>
      </c>
      <c r="F2313" s="1">
        <f t="shared" si="72"/>
        <v>600</v>
      </c>
      <c r="G2313" s="1">
        <f t="shared" si="73"/>
        <v>3000</v>
      </c>
    </row>
    <row r="2314" spans="1:7" x14ac:dyDescent="0.25">
      <c r="A2314" s="1">
        <v>1870</v>
      </c>
      <c r="B2314" s="1" t="s">
        <v>209</v>
      </c>
      <c r="C2314" s="2">
        <v>44658</v>
      </c>
      <c r="D2314" s="1" t="s">
        <v>16</v>
      </c>
      <c r="E2314" s="1">
        <v>2</v>
      </c>
      <c r="F2314" s="1">
        <f t="shared" si="72"/>
        <v>150</v>
      </c>
      <c r="G2314" s="1">
        <f t="shared" si="73"/>
        <v>300</v>
      </c>
    </row>
    <row r="2315" spans="1:7" x14ac:dyDescent="0.25">
      <c r="A2315" s="1">
        <v>1410</v>
      </c>
      <c r="B2315" s="1" t="s">
        <v>209</v>
      </c>
      <c r="C2315" s="2">
        <v>44800</v>
      </c>
      <c r="D2315" s="1" t="s">
        <v>11</v>
      </c>
      <c r="E2315" s="1">
        <v>3</v>
      </c>
      <c r="F2315" s="1">
        <f t="shared" si="72"/>
        <v>1000</v>
      </c>
      <c r="G2315" s="1">
        <f t="shared" si="73"/>
        <v>3000</v>
      </c>
    </row>
    <row r="2316" spans="1:7" x14ac:dyDescent="0.25">
      <c r="A2316" s="1">
        <v>2871</v>
      </c>
      <c r="B2316" s="1" t="s">
        <v>209</v>
      </c>
      <c r="C2316" s="2">
        <v>44736</v>
      </c>
      <c r="D2316" s="1" t="s">
        <v>37</v>
      </c>
      <c r="E2316" s="1">
        <v>5</v>
      </c>
      <c r="F2316" s="1">
        <f t="shared" si="72"/>
        <v>600</v>
      </c>
      <c r="G2316" s="1">
        <f t="shared" si="73"/>
        <v>3000</v>
      </c>
    </row>
    <row r="2317" spans="1:7" x14ac:dyDescent="0.25">
      <c r="A2317" s="1">
        <v>1989</v>
      </c>
      <c r="B2317" s="1" t="s">
        <v>209</v>
      </c>
      <c r="C2317" s="2">
        <v>44756</v>
      </c>
      <c r="D2317" s="1" t="s">
        <v>14</v>
      </c>
      <c r="E2317" s="1">
        <v>1</v>
      </c>
      <c r="F2317" s="1">
        <f t="shared" si="72"/>
        <v>500</v>
      </c>
      <c r="G2317" s="1">
        <f t="shared" si="73"/>
        <v>500</v>
      </c>
    </row>
    <row r="2318" spans="1:7" x14ac:dyDescent="0.25">
      <c r="A2318" s="1">
        <v>2029</v>
      </c>
      <c r="B2318" s="1" t="s">
        <v>209</v>
      </c>
      <c r="C2318" s="2">
        <v>44762</v>
      </c>
      <c r="D2318" s="1" t="s">
        <v>8</v>
      </c>
      <c r="E2318" s="1">
        <v>3</v>
      </c>
      <c r="F2318" s="1">
        <f t="shared" si="72"/>
        <v>1500</v>
      </c>
      <c r="G2318" s="1">
        <f t="shared" si="73"/>
        <v>4500</v>
      </c>
    </row>
    <row r="2319" spans="1:7" x14ac:dyDescent="0.25">
      <c r="A2319" s="1">
        <v>1143</v>
      </c>
      <c r="B2319" s="1" t="s">
        <v>209</v>
      </c>
      <c r="C2319" s="2">
        <v>44573</v>
      </c>
      <c r="D2319" s="1" t="s">
        <v>8</v>
      </c>
      <c r="E2319" s="1">
        <v>5</v>
      </c>
      <c r="F2319" s="1">
        <f t="shared" si="72"/>
        <v>1500</v>
      </c>
      <c r="G2319" s="1">
        <f t="shared" si="73"/>
        <v>7500</v>
      </c>
    </row>
    <row r="2320" spans="1:7" x14ac:dyDescent="0.25">
      <c r="A2320" s="1">
        <v>1547</v>
      </c>
      <c r="B2320" s="1" t="s">
        <v>209</v>
      </c>
      <c r="C2320" s="2">
        <v>44820</v>
      </c>
      <c r="D2320" s="1" t="s">
        <v>11</v>
      </c>
      <c r="E2320" s="1">
        <v>1</v>
      </c>
      <c r="F2320" s="1">
        <f t="shared" si="72"/>
        <v>1000</v>
      </c>
      <c r="G2320" s="1">
        <f t="shared" si="73"/>
        <v>1000</v>
      </c>
    </row>
    <row r="2321" spans="1:7" x14ac:dyDescent="0.25">
      <c r="A2321" s="1">
        <v>3096</v>
      </c>
      <c r="B2321" s="1" t="s">
        <v>69</v>
      </c>
      <c r="C2321" s="2">
        <v>44663</v>
      </c>
      <c r="D2321" s="1" t="s">
        <v>11</v>
      </c>
      <c r="E2321" s="1">
        <v>1</v>
      </c>
      <c r="F2321" s="1">
        <f t="shared" si="72"/>
        <v>1000</v>
      </c>
      <c r="G2321" s="1">
        <f t="shared" si="73"/>
        <v>1000</v>
      </c>
    </row>
    <row r="2322" spans="1:7" x14ac:dyDescent="0.25">
      <c r="A2322" s="1">
        <v>2019</v>
      </c>
      <c r="B2322" s="1" t="s">
        <v>69</v>
      </c>
      <c r="C2322" s="2">
        <v>44918</v>
      </c>
      <c r="D2322" s="1" t="s">
        <v>542</v>
      </c>
      <c r="E2322" s="1">
        <v>2</v>
      </c>
      <c r="F2322" s="1">
        <f t="shared" si="72"/>
        <v>400</v>
      </c>
      <c r="G2322" s="1">
        <f t="shared" si="73"/>
        <v>800</v>
      </c>
    </row>
    <row r="2323" spans="1:7" x14ac:dyDescent="0.25">
      <c r="A2323" s="1">
        <v>2784</v>
      </c>
      <c r="B2323" s="1" t="s">
        <v>21</v>
      </c>
      <c r="C2323" s="2">
        <v>44795</v>
      </c>
      <c r="D2323" s="1" t="s">
        <v>37</v>
      </c>
      <c r="E2323" s="1">
        <v>2</v>
      </c>
      <c r="F2323" s="1">
        <f t="shared" si="72"/>
        <v>600</v>
      </c>
      <c r="G2323" s="1">
        <f t="shared" si="73"/>
        <v>1200</v>
      </c>
    </row>
    <row r="2324" spans="1:7" x14ac:dyDescent="0.25">
      <c r="A2324" s="1">
        <v>3390</v>
      </c>
      <c r="B2324" s="1" t="s">
        <v>21</v>
      </c>
      <c r="C2324" s="2">
        <v>44698</v>
      </c>
      <c r="D2324" s="1" t="s">
        <v>37</v>
      </c>
      <c r="E2324" s="1">
        <v>2</v>
      </c>
      <c r="F2324" s="1">
        <f t="shared" si="72"/>
        <v>600</v>
      </c>
      <c r="G2324" s="1">
        <f t="shared" si="73"/>
        <v>1200</v>
      </c>
    </row>
    <row r="2325" spans="1:7" x14ac:dyDescent="0.25">
      <c r="A2325" s="1">
        <v>3251</v>
      </c>
      <c r="B2325" s="1" t="s">
        <v>21</v>
      </c>
      <c r="C2325" s="2">
        <v>44786</v>
      </c>
      <c r="D2325" s="1" t="s">
        <v>11</v>
      </c>
      <c r="E2325" s="1">
        <v>4</v>
      </c>
      <c r="F2325" s="1">
        <f t="shared" si="72"/>
        <v>1000</v>
      </c>
      <c r="G2325" s="1">
        <f t="shared" si="73"/>
        <v>4000</v>
      </c>
    </row>
    <row r="2326" spans="1:7" x14ac:dyDescent="0.25">
      <c r="A2326" s="1">
        <v>2048</v>
      </c>
      <c r="B2326" s="1" t="s">
        <v>21</v>
      </c>
      <c r="C2326" s="2">
        <v>44719</v>
      </c>
      <c r="D2326" s="1" t="s">
        <v>11</v>
      </c>
      <c r="E2326" s="1">
        <v>5</v>
      </c>
      <c r="F2326" s="1">
        <f t="shared" si="72"/>
        <v>1000</v>
      </c>
      <c r="G2326" s="1">
        <f t="shared" si="73"/>
        <v>5000</v>
      </c>
    </row>
    <row r="2327" spans="1:7" x14ac:dyDescent="0.25">
      <c r="A2327" s="1">
        <v>2256</v>
      </c>
      <c r="B2327" s="1" t="s">
        <v>22</v>
      </c>
      <c r="C2327" s="2">
        <v>44774</v>
      </c>
      <c r="D2327" s="1" t="s">
        <v>16</v>
      </c>
      <c r="E2327" s="1">
        <v>3</v>
      </c>
      <c r="F2327" s="1">
        <f t="shared" si="72"/>
        <v>150</v>
      </c>
      <c r="G2327" s="1">
        <f t="shared" si="73"/>
        <v>450</v>
      </c>
    </row>
    <row r="2328" spans="1:7" x14ac:dyDescent="0.25">
      <c r="A2328" s="1">
        <v>2481</v>
      </c>
      <c r="B2328" s="1" t="s">
        <v>22</v>
      </c>
      <c r="C2328" s="2">
        <v>44728</v>
      </c>
      <c r="D2328" s="1" t="s">
        <v>37</v>
      </c>
      <c r="E2328" s="1">
        <v>1</v>
      </c>
      <c r="F2328" s="1">
        <f t="shared" si="72"/>
        <v>600</v>
      </c>
      <c r="G2328" s="1">
        <f t="shared" si="73"/>
        <v>600</v>
      </c>
    </row>
    <row r="2329" spans="1:7" x14ac:dyDescent="0.25">
      <c r="A2329" s="1">
        <v>3103</v>
      </c>
      <c r="B2329" s="1" t="s">
        <v>22</v>
      </c>
      <c r="C2329" s="2">
        <v>44923</v>
      </c>
      <c r="D2329" s="1" t="s">
        <v>14</v>
      </c>
      <c r="E2329" s="1">
        <v>1</v>
      </c>
      <c r="F2329" s="1">
        <f t="shared" si="72"/>
        <v>500</v>
      </c>
      <c r="G2329" s="1">
        <f t="shared" si="73"/>
        <v>500</v>
      </c>
    </row>
    <row r="2330" spans="1:7" x14ac:dyDescent="0.25">
      <c r="A2330" s="1">
        <v>1029</v>
      </c>
      <c r="B2330" s="1" t="s">
        <v>22</v>
      </c>
      <c r="C2330" s="2">
        <v>44866</v>
      </c>
      <c r="D2330" s="1" t="s">
        <v>8</v>
      </c>
      <c r="E2330" s="1">
        <v>2</v>
      </c>
      <c r="F2330" s="1">
        <f t="shared" si="72"/>
        <v>1500</v>
      </c>
      <c r="G2330" s="1">
        <f t="shared" si="73"/>
        <v>3000</v>
      </c>
    </row>
    <row r="2331" spans="1:7" x14ac:dyDescent="0.25">
      <c r="A2331" s="1">
        <v>1831</v>
      </c>
      <c r="B2331" s="1" t="s">
        <v>22</v>
      </c>
      <c r="C2331" s="2">
        <v>44563</v>
      </c>
      <c r="D2331" s="1" t="s">
        <v>542</v>
      </c>
      <c r="E2331" s="1">
        <v>4</v>
      </c>
      <c r="F2331" s="1">
        <f t="shared" si="72"/>
        <v>400</v>
      </c>
      <c r="G2331" s="1">
        <f t="shared" si="73"/>
        <v>1600</v>
      </c>
    </row>
    <row r="2332" spans="1:7" x14ac:dyDescent="0.25">
      <c r="A2332" s="1">
        <v>2572</v>
      </c>
      <c r="B2332" s="1" t="s">
        <v>22</v>
      </c>
      <c r="C2332" s="2">
        <v>44870</v>
      </c>
      <c r="D2332" s="1" t="s">
        <v>11</v>
      </c>
      <c r="E2332" s="1">
        <v>1</v>
      </c>
      <c r="F2332" s="1">
        <f t="shared" si="72"/>
        <v>1000</v>
      </c>
      <c r="G2332" s="1">
        <f t="shared" si="73"/>
        <v>1000</v>
      </c>
    </row>
    <row r="2333" spans="1:7" x14ac:dyDescent="0.25">
      <c r="A2333" s="1">
        <v>2165</v>
      </c>
      <c r="B2333" s="1" t="s">
        <v>22</v>
      </c>
      <c r="C2333" s="2">
        <v>44895</v>
      </c>
      <c r="D2333" s="1" t="s">
        <v>16</v>
      </c>
      <c r="E2333" s="1">
        <v>1</v>
      </c>
      <c r="F2333" s="1">
        <f t="shared" si="72"/>
        <v>150</v>
      </c>
      <c r="G2333" s="1">
        <f t="shared" si="73"/>
        <v>150</v>
      </c>
    </row>
    <row r="2334" spans="1:7" x14ac:dyDescent="0.25">
      <c r="A2334" s="1">
        <v>1087</v>
      </c>
      <c r="B2334" s="1" t="s">
        <v>115</v>
      </c>
      <c r="C2334" s="2">
        <v>44654</v>
      </c>
      <c r="D2334" s="1" t="s">
        <v>8</v>
      </c>
      <c r="E2334" s="1">
        <v>4</v>
      </c>
      <c r="F2334" s="1">
        <f t="shared" si="72"/>
        <v>1500</v>
      </c>
      <c r="G2334" s="1">
        <f t="shared" si="73"/>
        <v>6000</v>
      </c>
    </row>
    <row r="2335" spans="1:7" x14ac:dyDescent="0.25">
      <c r="A2335" s="1">
        <v>1574</v>
      </c>
      <c r="B2335" s="1" t="s">
        <v>115</v>
      </c>
      <c r="C2335" s="2">
        <v>44620</v>
      </c>
      <c r="D2335" s="1" t="s">
        <v>14</v>
      </c>
      <c r="E2335" s="1">
        <v>2</v>
      </c>
      <c r="F2335" s="1">
        <f t="shared" si="72"/>
        <v>500</v>
      </c>
      <c r="G2335" s="1">
        <f t="shared" si="73"/>
        <v>1000</v>
      </c>
    </row>
    <row r="2336" spans="1:7" x14ac:dyDescent="0.25">
      <c r="A2336" s="1">
        <v>1438</v>
      </c>
      <c r="B2336" s="1" t="s">
        <v>115</v>
      </c>
      <c r="C2336" s="2">
        <v>44818</v>
      </c>
      <c r="D2336" s="1" t="s">
        <v>11</v>
      </c>
      <c r="E2336" s="1">
        <v>2</v>
      </c>
      <c r="F2336" s="1">
        <f t="shared" si="72"/>
        <v>1000</v>
      </c>
      <c r="G2336" s="1">
        <f t="shared" si="73"/>
        <v>2000</v>
      </c>
    </row>
    <row r="2337" spans="1:7" x14ac:dyDescent="0.25">
      <c r="A2337" s="1">
        <v>2540</v>
      </c>
      <c r="B2337" s="1" t="s">
        <v>115</v>
      </c>
      <c r="C2337" s="2">
        <v>44708</v>
      </c>
      <c r="D2337" s="1" t="s">
        <v>542</v>
      </c>
      <c r="E2337" s="1">
        <v>5</v>
      </c>
      <c r="F2337" s="1">
        <f t="shared" si="72"/>
        <v>400</v>
      </c>
      <c r="G2337" s="1">
        <f t="shared" si="73"/>
        <v>2000</v>
      </c>
    </row>
    <row r="2338" spans="1:7" x14ac:dyDescent="0.25">
      <c r="A2338" s="1">
        <v>2606</v>
      </c>
      <c r="B2338" s="1" t="s">
        <v>115</v>
      </c>
      <c r="C2338" s="2">
        <v>44910</v>
      </c>
      <c r="D2338" s="1" t="s">
        <v>16</v>
      </c>
      <c r="E2338" s="1">
        <v>5</v>
      </c>
      <c r="F2338" s="1">
        <f t="shared" si="72"/>
        <v>150</v>
      </c>
      <c r="G2338" s="1">
        <f t="shared" si="73"/>
        <v>750</v>
      </c>
    </row>
    <row r="2339" spans="1:7" x14ac:dyDescent="0.25">
      <c r="A2339" s="1">
        <v>1641</v>
      </c>
      <c r="B2339" s="1" t="s">
        <v>62</v>
      </c>
      <c r="C2339" s="2">
        <v>44768</v>
      </c>
      <c r="D2339" s="1" t="s">
        <v>16</v>
      </c>
      <c r="E2339" s="1">
        <v>4</v>
      </c>
      <c r="F2339" s="1">
        <f t="shared" si="72"/>
        <v>150</v>
      </c>
      <c r="G2339" s="1">
        <f t="shared" si="73"/>
        <v>600</v>
      </c>
    </row>
    <row r="2340" spans="1:7" x14ac:dyDescent="0.25">
      <c r="A2340" s="1">
        <v>3459</v>
      </c>
      <c r="B2340" s="1" t="s">
        <v>62</v>
      </c>
      <c r="C2340" s="2">
        <v>44684</v>
      </c>
      <c r="D2340" s="1" t="s">
        <v>11</v>
      </c>
      <c r="E2340" s="1">
        <v>2</v>
      </c>
      <c r="F2340" s="1">
        <f t="shared" si="72"/>
        <v>1000</v>
      </c>
      <c r="G2340" s="1">
        <f t="shared" si="73"/>
        <v>2000</v>
      </c>
    </row>
    <row r="2341" spans="1:7" x14ac:dyDescent="0.25">
      <c r="A2341" s="1">
        <v>3081</v>
      </c>
      <c r="B2341" s="1" t="s">
        <v>62</v>
      </c>
      <c r="C2341" s="2">
        <v>44802</v>
      </c>
      <c r="D2341" s="1" t="s">
        <v>16</v>
      </c>
      <c r="E2341" s="1">
        <v>1</v>
      </c>
      <c r="F2341" s="1">
        <f t="shared" si="72"/>
        <v>150</v>
      </c>
      <c r="G2341" s="1">
        <f t="shared" si="73"/>
        <v>150</v>
      </c>
    </row>
    <row r="2342" spans="1:7" x14ac:dyDescent="0.25">
      <c r="A2342" s="1">
        <v>1998</v>
      </c>
      <c r="B2342" s="1" t="s">
        <v>62</v>
      </c>
      <c r="C2342" s="2">
        <v>44915</v>
      </c>
      <c r="D2342" s="1" t="s">
        <v>8</v>
      </c>
      <c r="E2342" s="1">
        <v>5</v>
      </c>
      <c r="F2342" s="1">
        <f t="shared" si="72"/>
        <v>1500</v>
      </c>
      <c r="G2342" s="1">
        <f t="shared" si="73"/>
        <v>7500</v>
      </c>
    </row>
    <row r="2343" spans="1:7" x14ac:dyDescent="0.25">
      <c r="A2343" s="1">
        <v>1780</v>
      </c>
      <c r="B2343" s="1" t="s">
        <v>62</v>
      </c>
      <c r="C2343" s="2">
        <v>44602</v>
      </c>
      <c r="D2343" s="1" t="s">
        <v>542</v>
      </c>
      <c r="E2343" s="1">
        <v>3</v>
      </c>
      <c r="F2343" s="1">
        <f t="shared" si="72"/>
        <v>400</v>
      </c>
      <c r="G2343" s="1">
        <f t="shared" si="73"/>
        <v>1200</v>
      </c>
    </row>
    <row r="2344" spans="1:7" x14ac:dyDescent="0.25">
      <c r="A2344" s="1">
        <v>3039</v>
      </c>
      <c r="B2344" s="1" t="s">
        <v>74</v>
      </c>
      <c r="C2344" s="2">
        <v>44874</v>
      </c>
      <c r="D2344" s="1" t="s">
        <v>14</v>
      </c>
      <c r="E2344" s="1">
        <v>4</v>
      </c>
      <c r="F2344" s="1">
        <f t="shared" si="72"/>
        <v>500</v>
      </c>
      <c r="G2344" s="1">
        <f t="shared" si="73"/>
        <v>2000</v>
      </c>
    </row>
    <row r="2345" spans="1:7" x14ac:dyDescent="0.25">
      <c r="A2345" s="1">
        <v>1158</v>
      </c>
      <c r="B2345" s="1" t="s">
        <v>74</v>
      </c>
      <c r="C2345" s="2">
        <v>44897</v>
      </c>
      <c r="D2345" s="1" t="s">
        <v>37</v>
      </c>
      <c r="E2345" s="1">
        <v>2</v>
      </c>
      <c r="F2345" s="1">
        <f t="shared" si="72"/>
        <v>600</v>
      </c>
      <c r="G2345" s="1">
        <f t="shared" si="73"/>
        <v>1200</v>
      </c>
    </row>
    <row r="2346" spans="1:7" x14ac:dyDescent="0.25">
      <c r="A2346" s="1">
        <v>2121</v>
      </c>
      <c r="B2346" s="1" t="s">
        <v>74</v>
      </c>
      <c r="C2346" s="2">
        <v>44810</v>
      </c>
      <c r="D2346" s="1" t="s">
        <v>37</v>
      </c>
      <c r="E2346" s="1">
        <v>5</v>
      </c>
      <c r="F2346" s="1">
        <f t="shared" si="72"/>
        <v>600</v>
      </c>
      <c r="G2346" s="1">
        <f t="shared" si="73"/>
        <v>3000</v>
      </c>
    </row>
    <row r="2347" spans="1:7" x14ac:dyDescent="0.25">
      <c r="A2347" s="1">
        <v>1176</v>
      </c>
      <c r="B2347" s="1" t="s">
        <v>74</v>
      </c>
      <c r="C2347" s="2">
        <v>44714</v>
      </c>
      <c r="D2347" s="1" t="s">
        <v>14</v>
      </c>
      <c r="E2347" s="1">
        <v>1</v>
      </c>
      <c r="F2347" s="1">
        <f t="shared" si="72"/>
        <v>500</v>
      </c>
      <c r="G2347" s="1">
        <f t="shared" si="73"/>
        <v>500</v>
      </c>
    </row>
    <row r="2348" spans="1:7" x14ac:dyDescent="0.25">
      <c r="A2348" s="1">
        <v>1614</v>
      </c>
      <c r="B2348" s="1" t="s">
        <v>74</v>
      </c>
      <c r="C2348" s="2">
        <v>44660</v>
      </c>
      <c r="D2348" s="1" t="s">
        <v>14</v>
      </c>
      <c r="E2348" s="1">
        <v>3</v>
      </c>
      <c r="F2348" s="1">
        <f t="shared" si="72"/>
        <v>500</v>
      </c>
      <c r="G2348" s="1">
        <f t="shared" si="73"/>
        <v>1500</v>
      </c>
    </row>
    <row r="2349" spans="1:7" x14ac:dyDescent="0.25">
      <c r="A2349" s="1">
        <v>2418</v>
      </c>
      <c r="B2349" s="1" t="s">
        <v>74</v>
      </c>
      <c r="C2349" s="2">
        <v>44786</v>
      </c>
      <c r="D2349" s="1" t="s">
        <v>14</v>
      </c>
      <c r="E2349" s="1">
        <v>1</v>
      </c>
      <c r="F2349" s="1">
        <f t="shared" si="72"/>
        <v>500</v>
      </c>
      <c r="G2349" s="1">
        <f t="shared" si="73"/>
        <v>500</v>
      </c>
    </row>
    <row r="2350" spans="1:7" x14ac:dyDescent="0.25">
      <c r="A2350" s="1">
        <v>1208</v>
      </c>
      <c r="B2350" s="1" t="s">
        <v>74</v>
      </c>
      <c r="C2350" s="2">
        <v>44587</v>
      </c>
      <c r="D2350" s="1" t="s">
        <v>14</v>
      </c>
      <c r="E2350" s="1">
        <v>3</v>
      </c>
      <c r="F2350" s="1">
        <f t="shared" si="72"/>
        <v>500</v>
      </c>
      <c r="G2350" s="1">
        <f t="shared" si="73"/>
        <v>1500</v>
      </c>
    </row>
    <row r="2351" spans="1:7" x14ac:dyDescent="0.25">
      <c r="A2351" s="1">
        <v>3345</v>
      </c>
      <c r="B2351" s="1" t="s">
        <v>93</v>
      </c>
      <c r="C2351" s="2">
        <v>44803</v>
      </c>
      <c r="D2351" s="1" t="s">
        <v>14</v>
      </c>
      <c r="E2351" s="1">
        <v>3</v>
      </c>
      <c r="F2351" s="1">
        <f t="shared" si="72"/>
        <v>500</v>
      </c>
      <c r="G2351" s="1">
        <f t="shared" si="73"/>
        <v>1500</v>
      </c>
    </row>
    <row r="2352" spans="1:7" x14ac:dyDescent="0.25">
      <c r="A2352" s="1">
        <v>3451</v>
      </c>
      <c r="B2352" s="1" t="s">
        <v>93</v>
      </c>
      <c r="C2352" s="2">
        <v>44845</v>
      </c>
      <c r="D2352" s="1" t="s">
        <v>37</v>
      </c>
      <c r="E2352" s="1">
        <v>4</v>
      </c>
      <c r="F2352" s="1">
        <f t="shared" si="72"/>
        <v>600</v>
      </c>
      <c r="G2352" s="1">
        <f t="shared" si="73"/>
        <v>2400</v>
      </c>
    </row>
    <row r="2353" spans="1:7" x14ac:dyDescent="0.25">
      <c r="A2353" s="1">
        <v>2198</v>
      </c>
      <c r="B2353" s="1" t="s">
        <v>93</v>
      </c>
      <c r="C2353" s="2">
        <v>44692</v>
      </c>
      <c r="D2353" s="1" t="s">
        <v>37</v>
      </c>
      <c r="E2353" s="1">
        <v>4</v>
      </c>
      <c r="F2353" s="1">
        <f t="shared" si="72"/>
        <v>600</v>
      </c>
      <c r="G2353" s="1">
        <f t="shared" si="73"/>
        <v>2400</v>
      </c>
    </row>
    <row r="2354" spans="1:7" x14ac:dyDescent="0.25">
      <c r="A2354" s="1">
        <v>2328</v>
      </c>
      <c r="B2354" s="1" t="s">
        <v>93</v>
      </c>
      <c r="C2354" s="2">
        <v>44563</v>
      </c>
      <c r="D2354" s="1" t="s">
        <v>11</v>
      </c>
      <c r="E2354" s="1">
        <v>4</v>
      </c>
      <c r="F2354" s="1">
        <f t="shared" si="72"/>
        <v>1000</v>
      </c>
      <c r="G2354" s="1">
        <f t="shared" si="73"/>
        <v>4000</v>
      </c>
    </row>
    <row r="2355" spans="1:7" x14ac:dyDescent="0.25">
      <c r="A2355" s="1">
        <v>3140</v>
      </c>
      <c r="B2355" s="1" t="s">
        <v>93</v>
      </c>
      <c r="C2355" s="2">
        <v>44585</v>
      </c>
      <c r="D2355" s="1" t="s">
        <v>37</v>
      </c>
      <c r="E2355" s="1">
        <v>2</v>
      </c>
      <c r="F2355" s="1">
        <f t="shared" si="72"/>
        <v>600</v>
      </c>
      <c r="G2355" s="1">
        <f t="shared" si="73"/>
        <v>1200</v>
      </c>
    </row>
    <row r="2356" spans="1:7" x14ac:dyDescent="0.25">
      <c r="A2356" s="1">
        <v>2642</v>
      </c>
      <c r="B2356" s="1" t="s">
        <v>93</v>
      </c>
      <c r="C2356" s="2">
        <v>44765</v>
      </c>
      <c r="D2356" s="1" t="s">
        <v>542</v>
      </c>
      <c r="E2356" s="1">
        <v>4</v>
      </c>
      <c r="F2356" s="1">
        <f t="shared" si="72"/>
        <v>400</v>
      </c>
      <c r="G2356" s="1">
        <f t="shared" si="73"/>
        <v>1600</v>
      </c>
    </row>
    <row r="2357" spans="1:7" x14ac:dyDescent="0.25">
      <c r="A2357" s="1">
        <v>2615</v>
      </c>
      <c r="B2357" s="1" t="s">
        <v>93</v>
      </c>
      <c r="C2357" s="2">
        <v>44583</v>
      </c>
      <c r="D2357" s="1" t="s">
        <v>11</v>
      </c>
      <c r="E2357" s="1">
        <v>3</v>
      </c>
      <c r="F2357" s="1">
        <f t="shared" si="72"/>
        <v>1000</v>
      </c>
      <c r="G2357" s="1">
        <f t="shared" si="73"/>
        <v>3000</v>
      </c>
    </row>
    <row r="2358" spans="1:7" x14ac:dyDescent="0.25">
      <c r="A2358" s="1">
        <v>1202</v>
      </c>
      <c r="B2358" s="1" t="s">
        <v>93</v>
      </c>
      <c r="C2358" s="2">
        <v>44874</v>
      </c>
      <c r="D2358" s="1" t="s">
        <v>16</v>
      </c>
      <c r="E2358" s="1">
        <v>3</v>
      </c>
      <c r="F2358" s="1">
        <f t="shared" si="72"/>
        <v>150</v>
      </c>
      <c r="G2358" s="1">
        <f t="shared" si="73"/>
        <v>450</v>
      </c>
    </row>
    <row r="2359" spans="1:7" x14ac:dyDescent="0.25">
      <c r="A2359" s="1">
        <v>2883</v>
      </c>
      <c r="B2359" s="1" t="s">
        <v>93</v>
      </c>
      <c r="C2359" s="2">
        <v>44802</v>
      </c>
      <c r="D2359" s="1" t="s">
        <v>37</v>
      </c>
      <c r="E2359" s="1">
        <v>4</v>
      </c>
      <c r="F2359" s="1">
        <f t="shared" si="72"/>
        <v>600</v>
      </c>
      <c r="G2359" s="1">
        <f t="shared" si="73"/>
        <v>2400</v>
      </c>
    </row>
    <row r="2360" spans="1:7" x14ac:dyDescent="0.25">
      <c r="A2360" s="1">
        <v>3220</v>
      </c>
      <c r="B2360" s="1" t="s">
        <v>93</v>
      </c>
      <c r="C2360" s="2">
        <v>44766</v>
      </c>
      <c r="D2360" s="1" t="s">
        <v>37</v>
      </c>
      <c r="E2360" s="1">
        <v>2</v>
      </c>
      <c r="F2360" s="1">
        <f t="shared" si="72"/>
        <v>600</v>
      </c>
      <c r="G2360" s="1">
        <f t="shared" si="73"/>
        <v>1200</v>
      </c>
    </row>
    <row r="2361" spans="1:7" x14ac:dyDescent="0.25">
      <c r="A2361" s="1">
        <v>1264</v>
      </c>
      <c r="B2361" s="1" t="s">
        <v>99</v>
      </c>
      <c r="C2361" s="2">
        <v>44767</v>
      </c>
      <c r="D2361" s="1" t="s">
        <v>8</v>
      </c>
      <c r="E2361" s="1">
        <v>3</v>
      </c>
      <c r="F2361" s="1">
        <f t="shared" si="72"/>
        <v>1500</v>
      </c>
      <c r="G2361" s="1">
        <f t="shared" si="73"/>
        <v>4500</v>
      </c>
    </row>
    <row r="2362" spans="1:7" x14ac:dyDescent="0.25">
      <c r="A2362" s="1">
        <v>1232</v>
      </c>
      <c r="B2362" s="1" t="s">
        <v>99</v>
      </c>
      <c r="C2362" s="2">
        <v>44706</v>
      </c>
      <c r="D2362" s="1" t="s">
        <v>14</v>
      </c>
      <c r="E2362" s="1">
        <v>5</v>
      </c>
      <c r="F2362" s="1">
        <f t="shared" si="72"/>
        <v>500</v>
      </c>
      <c r="G2362" s="1">
        <f t="shared" si="73"/>
        <v>2500</v>
      </c>
    </row>
    <row r="2363" spans="1:7" x14ac:dyDescent="0.25">
      <c r="A2363" s="1">
        <v>2266</v>
      </c>
      <c r="B2363" s="1" t="s">
        <v>99</v>
      </c>
      <c r="C2363" s="2">
        <v>44582</v>
      </c>
      <c r="D2363" s="1" t="s">
        <v>8</v>
      </c>
      <c r="E2363" s="1">
        <v>2</v>
      </c>
      <c r="F2363" s="1">
        <f t="shared" si="72"/>
        <v>1500</v>
      </c>
      <c r="G2363" s="1">
        <f t="shared" si="73"/>
        <v>3000</v>
      </c>
    </row>
    <row r="2364" spans="1:7" x14ac:dyDescent="0.25">
      <c r="A2364" s="1">
        <v>2169</v>
      </c>
      <c r="B2364" s="1" t="s">
        <v>99</v>
      </c>
      <c r="C2364" s="2">
        <v>44735</v>
      </c>
      <c r="D2364" s="1" t="s">
        <v>37</v>
      </c>
      <c r="E2364" s="1">
        <v>4</v>
      </c>
      <c r="F2364" s="1">
        <f t="shared" si="72"/>
        <v>600</v>
      </c>
      <c r="G2364" s="1">
        <f t="shared" si="73"/>
        <v>2400</v>
      </c>
    </row>
    <row r="2365" spans="1:7" x14ac:dyDescent="0.25">
      <c r="A2365" s="1">
        <v>2007</v>
      </c>
      <c r="B2365" s="1" t="s">
        <v>197</v>
      </c>
      <c r="C2365" s="2">
        <v>44827</v>
      </c>
      <c r="D2365" s="1" t="s">
        <v>8</v>
      </c>
      <c r="E2365" s="1">
        <v>1</v>
      </c>
      <c r="F2365" s="1">
        <f t="shared" si="72"/>
        <v>1500</v>
      </c>
      <c r="G2365" s="1">
        <f t="shared" si="73"/>
        <v>1500</v>
      </c>
    </row>
    <row r="2366" spans="1:7" x14ac:dyDescent="0.25">
      <c r="A2366" s="1">
        <v>1008</v>
      </c>
      <c r="B2366" s="1" t="s">
        <v>197</v>
      </c>
      <c r="C2366" s="2">
        <v>44766</v>
      </c>
      <c r="D2366" s="1" t="s">
        <v>16</v>
      </c>
      <c r="E2366" s="1">
        <v>3</v>
      </c>
      <c r="F2366" s="1">
        <f t="shared" si="72"/>
        <v>150</v>
      </c>
      <c r="G2366" s="1">
        <f t="shared" si="73"/>
        <v>450</v>
      </c>
    </row>
    <row r="2367" spans="1:7" x14ac:dyDescent="0.25">
      <c r="A2367" s="1">
        <v>2659</v>
      </c>
      <c r="B2367" s="1" t="s">
        <v>197</v>
      </c>
      <c r="C2367" s="2">
        <v>44864</v>
      </c>
      <c r="D2367" s="1" t="s">
        <v>37</v>
      </c>
      <c r="E2367" s="1">
        <v>1</v>
      </c>
      <c r="F2367" s="1">
        <f t="shared" si="72"/>
        <v>600</v>
      </c>
      <c r="G2367" s="1">
        <f t="shared" si="73"/>
        <v>600</v>
      </c>
    </row>
    <row r="2368" spans="1:7" x14ac:dyDescent="0.25">
      <c r="A2368" s="1">
        <v>1975</v>
      </c>
      <c r="B2368" s="1" t="s">
        <v>197</v>
      </c>
      <c r="C2368" s="2">
        <v>44694</v>
      </c>
      <c r="D2368" s="1" t="s">
        <v>8</v>
      </c>
      <c r="E2368" s="1">
        <v>2</v>
      </c>
      <c r="F2368" s="1">
        <f t="shared" si="72"/>
        <v>1500</v>
      </c>
      <c r="G2368" s="1">
        <f t="shared" si="73"/>
        <v>3000</v>
      </c>
    </row>
    <row r="2369" spans="1:7" x14ac:dyDescent="0.25">
      <c r="A2369" s="1">
        <v>1362</v>
      </c>
      <c r="B2369" s="1" t="s">
        <v>197</v>
      </c>
      <c r="C2369" s="2">
        <v>44811</v>
      </c>
      <c r="D2369" s="1" t="s">
        <v>8</v>
      </c>
      <c r="E2369" s="1">
        <v>3</v>
      </c>
      <c r="F2369" s="1">
        <f t="shared" si="72"/>
        <v>1500</v>
      </c>
      <c r="G2369" s="1">
        <f t="shared" si="73"/>
        <v>4500</v>
      </c>
    </row>
    <row r="2370" spans="1:7" x14ac:dyDescent="0.25">
      <c r="A2370" s="1">
        <v>2549</v>
      </c>
      <c r="B2370" s="1" t="s">
        <v>197</v>
      </c>
      <c r="C2370" s="2">
        <v>44655</v>
      </c>
      <c r="D2370" s="1" t="s">
        <v>14</v>
      </c>
      <c r="E2370" s="1">
        <v>4</v>
      </c>
      <c r="F2370" s="1">
        <f t="shared" ref="F2370:F2433" si="74">IF(D2370="Computer", 1500, IF(D2370="Mobile", 600,  IF(D2370= "Camera", 500, IF(D2370 = "Headphones", 150, IF(D2370 = "Laptop", 1000, 400)))))</f>
        <v>500</v>
      </c>
      <c r="G2370" s="1">
        <f t="shared" ref="G2370:G2433" si="75">F2370*E2370</f>
        <v>2000</v>
      </c>
    </row>
    <row r="2371" spans="1:7" x14ac:dyDescent="0.25">
      <c r="A2371" s="1">
        <v>3165</v>
      </c>
      <c r="B2371" s="1" t="s">
        <v>197</v>
      </c>
      <c r="C2371" s="2">
        <v>44773</v>
      </c>
      <c r="D2371" s="1" t="s">
        <v>542</v>
      </c>
      <c r="E2371" s="1">
        <v>4</v>
      </c>
      <c r="F2371" s="1">
        <f t="shared" si="74"/>
        <v>400</v>
      </c>
      <c r="G2371" s="1">
        <f t="shared" si="75"/>
        <v>1600</v>
      </c>
    </row>
    <row r="2372" spans="1:7" x14ac:dyDescent="0.25">
      <c r="A2372" s="1">
        <v>2930</v>
      </c>
      <c r="B2372" s="1" t="s">
        <v>238</v>
      </c>
      <c r="C2372" s="2">
        <v>44827</v>
      </c>
      <c r="D2372" s="1" t="s">
        <v>11</v>
      </c>
      <c r="E2372" s="1">
        <v>3</v>
      </c>
      <c r="F2372" s="1">
        <f t="shared" si="74"/>
        <v>1000</v>
      </c>
      <c r="G2372" s="1">
        <f t="shared" si="75"/>
        <v>3000</v>
      </c>
    </row>
    <row r="2373" spans="1:7" x14ac:dyDescent="0.25">
      <c r="A2373" s="1">
        <v>1931</v>
      </c>
      <c r="B2373" s="1" t="s">
        <v>238</v>
      </c>
      <c r="C2373" s="2">
        <v>44585</v>
      </c>
      <c r="D2373" s="1" t="s">
        <v>8</v>
      </c>
      <c r="E2373" s="1">
        <v>3</v>
      </c>
      <c r="F2373" s="1">
        <f t="shared" si="74"/>
        <v>1500</v>
      </c>
      <c r="G2373" s="1">
        <f t="shared" si="75"/>
        <v>4500</v>
      </c>
    </row>
    <row r="2374" spans="1:7" x14ac:dyDescent="0.25">
      <c r="A2374" s="1">
        <v>2180</v>
      </c>
      <c r="B2374" s="1" t="s">
        <v>172</v>
      </c>
      <c r="C2374" s="2">
        <v>44742</v>
      </c>
      <c r="D2374" s="1" t="s">
        <v>8</v>
      </c>
      <c r="E2374" s="1">
        <v>4</v>
      </c>
      <c r="F2374" s="1">
        <f t="shared" si="74"/>
        <v>1500</v>
      </c>
      <c r="G2374" s="1">
        <f t="shared" si="75"/>
        <v>6000</v>
      </c>
    </row>
    <row r="2375" spans="1:7" x14ac:dyDescent="0.25">
      <c r="A2375" s="1">
        <v>1048</v>
      </c>
      <c r="B2375" s="1" t="s">
        <v>87</v>
      </c>
      <c r="C2375" s="2">
        <v>44599</v>
      </c>
      <c r="D2375" s="1" t="s">
        <v>37</v>
      </c>
      <c r="E2375" s="1">
        <v>3</v>
      </c>
      <c r="F2375" s="1">
        <f t="shared" si="74"/>
        <v>600</v>
      </c>
      <c r="G2375" s="1">
        <f t="shared" si="75"/>
        <v>1800</v>
      </c>
    </row>
    <row r="2376" spans="1:7" x14ac:dyDescent="0.25">
      <c r="A2376" s="1">
        <v>2669</v>
      </c>
      <c r="B2376" s="1" t="s">
        <v>87</v>
      </c>
      <c r="C2376" s="2">
        <v>44781</v>
      </c>
      <c r="D2376" s="1" t="s">
        <v>542</v>
      </c>
      <c r="E2376" s="1">
        <v>3</v>
      </c>
      <c r="F2376" s="1">
        <f t="shared" si="74"/>
        <v>400</v>
      </c>
      <c r="G2376" s="1">
        <f t="shared" si="75"/>
        <v>1200</v>
      </c>
    </row>
    <row r="2377" spans="1:7" x14ac:dyDescent="0.25">
      <c r="A2377" s="1">
        <v>1705</v>
      </c>
      <c r="B2377" s="1" t="s">
        <v>87</v>
      </c>
      <c r="C2377" s="2">
        <v>44894</v>
      </c>
      <c r="D2377" s="1" t="s">
        <v>11</v>
      </c>
      <c r="E2377" s="1">
        <v>4</v>
      </c>
      <c r="F2377" s="1">
        <f t="shared" si="74"/>
        <v>1000</v>
      </c>
      <c r="G2377" s="1">
        <f t="shared" si="75"/>
        <v>4000</v>
      </c>
    </row>
    <row r="2378" spans="1:7" x14ac:dyDescent="0.25">
      <c r="A2378" s="1">
        <v>1842</v>
      </c>
      <c r="B2378" s="1" t="s">
        <v>87</v>
      </c>
      <c r="C2378" s="2">
        <v>44853</v>
      </c>
      <c r="D2378" s="1" t="s">
        <v>37</v>
      </c>
      <c r="E2378" s="1">
        <v>5</v>
      </c>
      <c r="F2378" s="1">
        <f t="shared" si="74"/>
        <v>600</v>
      </c>
      <c r="G2378" s="1">
        <f t="shared" si="75"/>
        <v>3000</v>
      </c>
    </row>
    <row r="2379" spans="1:7" x14ac:dyDescent="0.25">
      <c r="A2379" s="1">
        <v>1133</v>
      </c>
      <c r="B2379" s="1" t="s">
        <v>87</v>
      </c>
      <c r="C2379" s="2">
        <v>44663</v>
      </c>
      <c r="D2379" s="1" t="s">
        <v>14</v>
      </c>
      <c r="E2379" s="1">
        <v>2</v>
      </c>
      <c r="F2379" s="1">
        <f t="shared" si="74"/>
        <v>500</v>
      </c>
      <c r="G2379" s="1">
        <f t="shared" si="75"/>
        <v>1000</v>
      </c>
    </row>
    <row r="2380" spans="1:7" x14ac:dyDescent="0.25">
      <c r="A2380" s="1">
        <v>1283</v>
      </c>
      <c r="B2380" s="1" t="s">
        <v>215</v>
      </c>
      <c r="C2380" s="2">
        <v>44641</v>
      </c>
      <c r="D2380" s="1" t="s">
        <v>8</v>
      </c>
      <c r="E2380" s="1">
        <v>1</v>
      </c>
      <c r="F2380" s="1">
        <f t="shared" si="74"/>
        <v>1500</v>
      </c>
      <c r="G2380" s="1">
        <f t="shared" si="75"/>
        <v>1500</v>
      </c>
    </row>
    <row r="2381" spans="1:7" x14ac:dyDescent="0.25">
      <c r="A2381" s="1">
        <v>1340</v>
      </c>
      <c r="B2381" s="1" t="s">
        <v>215</v>
      </c>
      <c r="C2381" s="2">
        <v>44820</v>
      </c>
      <c r="D2381" s="1" t="s">
        <v>16</v>
      </c>
      <c r="E2381" s="1">
        <v>4</v>
      </c>
      <c r="F2381" s="1">
        <f t="shared" si="74"/>
        <v>150</v>
      </c>
      <c r="G2381" s="1">
        <f t="shared" si="75"/>
        <v>600</v>
      </c>
    </row>
    <row r="2382" spans="1:7" x14ac:dyDescent="0.25">
      <c r="A2382" s="1">
        <v>1336</v>
      </c>
      <c r="B2382" s="1" t="s">
        <v>215</v>
      </c>
      <c r="C2382" s="2">
        <v>44910</v>
      </c>
      <c r="D2382" s="1" t="s">
        <v>14</v>
      </c>
      <c r="E2382" s="1">
        <v>5</v>
      </c>
      <c r="F2382" s="1">
        <f t="shared" si="74"/>
        <v>500</v>
      </c>
      <c r="G2382" s="1">
        <f t="shared" si="75"/>
        <v>2500</v>
      </c>
    </row>
    <row r="2383" spans="1:7" x14ac:dyDescent="0.25">
      <c r="A2383" s="1">
        <v>3343</v>
      </c>
      <c r="B2383" s="1" t="s">
        <v>215</v>
      </c>
      <c r="C2383" s="2">
        <v>44802</v>
      </c>
      <c r="D2383" s="1" t="s">
        <v>14</v>
      </c>
      <c r="E2383" s="1">
        <v>1</v>
      </c>
      <c r="F2383" s="1">
        <f t="shared" si="74"/>
        <v>500</v>
      </c>
      <c r="G2383" s="1">
        <f t="shared" si="75"/>
        <v>500</v>
      </c>
    </row>
    <row r="2384" spans="1:7" x14ac:dyDescent="0.25">
      <c r="A2384" s="1">
        <v>2822</v>
      </c>
      <c r="B2384" s="1" t="s">
        <v>215</v>
      </c>
      <c r="C2384" s="2">
        <v>44647</v>
      </c>
      <c r="D2384" s="1" t="s">
        <v>16</v>
      </c>
      <c r="E2384" s="1">
        <v>5</v>
      </c>
      <c r="F2384" s="1">
        <f t="shared" si="74"/>
        <v>150</v>
      </c>
      <c r="G2384" s="1">
        <f t="shared" si="75"/>
        <v>750</v>
      </c>
    </row>
    <row r="2385" spans="1:7" x14ac:dyDescent="0.25">
      <c r="A2385" s="1">
        <v>1408</v>
      </c>
      <c r="B2385" s="1" t="s">
        <v>215</v>
      </c>
      <c r="C2385" s="2">
        <v>44592</v>
      </c>
      <c r="D2385" s="1" t="s">
        <v>14</v>
      </c>
      <c r="E2385" s="1">
        <v>5</v>
      </c>
      <c r="F2385" s="1">
        <f t="shared" si="74"/>
        <v>500</v>
      </c>
      <c r="G2385" s="1">
        <f t="shared" si="75"/>
        <v>2500</v>
      </c>
    </row>
    <row r="2386" spans="1:7" x14ac:dyDescent="0.25">
      <c r="A2386" s="1">
        <v>3080</v>
      </c>
      <c r="B2386" s="1" t="s">
        <v>120</v>
      </c>
      <c r="C2386" s="2">
        <v>44913</v>
      </c>
      <c r="D2386" s="1" t="s">
        <v>37</v>
      </c>
      <c r="E2386" s="1">
        <v>3</v>
      </c>
      <c r="F2386" s="1">
        <f t="shared" si="74"/>
        <v>600</v>
      </c>
      <c r="G2386" s="1">
        <f t="shared" si="75"/>
        <v>1800</v>
      </c>
    </row>
    <row r="2387" spans="1:7" x14ac:dyDescent="0.25">
      <c r="A2387" s="1">
        <v>3050</v>
      </c>
      <c r="B2387" s="1" t="s">
        <v>120</v>
      </c>
      <c r="C2387" s="2">
        <v>44651</v>
      </c>
      <c r="D2387" s="1" t="s">
        <v>11</v>
      </c>
      <c r="E2387" s="1">
        <v>2</v>
      </c>
      <c r="F2387" s="1">
        <f t="shared" si="74"/>
        <v>1000</v>
      </c>
      <c r="G2387" s="1">
        <f t="shared" si="75"/>
        <v>2000</v>
      </c>
    </row>
    <row r="2388" spans="1:7" x14ac:dyDescent="0.25">
      <c r="A2388" s="1">
        <v>3182</v>
      </c>
      <c r="B2388" s="1" t="s">
        <v>120</v>
      </c>
      <c r="C2388" s="2">
        <v>44620</v>
      </c>
      <c r="D2388" s="1" t="s">
        <v>542</v>
      </c>
      <c r="E2388" s="1">
        <v>1</v>
      </c>
      <c r="F2388" s="1">
        <f t="shared" si="74"/>
        <v>400</v>
      </c>
      <c r="G2388" s="1">
        <f t="shared" si="75"/>
        <v>400</v>
      </c>
    </row>
    <row r="2389" spans="1:7" x14ac:dyDescent="0.25">
      <c r="A2389" s="1">
        <v>1099</v>
      </c>
      <c r="B2389" s="1" t="s">
        <v>134</v>
      </c>
      <c r="C2389" s="2">
        <v>44765</v>
      </c>
      <c r="D2389" s="1" t="s">
        <v>16</v>
      </c>
      <c r="E2389" s="1">
        <v>4</v>
      </c>
      <c r="F2389" s="1">
        <f t="shared" si="74"/>
        <v>150</v>
      </c>
      <c r="G2389" s="1">
        <f t="shared" si="75"/>
        <v>600</v>
      </c>
    </row>
    <row r="2390" spans="1:7" x14ac:dyDescent="0.25">
      <c r="A2390" s="1">
        <v>2914</v>
      </c>
      <c r="B2390" s="1" t="s">
        <v>134</v>
      </c>
      <c r="C2390" s="2">
        <v>44819</v>
      </c>
      <c r="D2390" s="1" t="s">
        <v>16</v>
      </c>
      <c r="E2390" s="1">
        <v>3</v>
      </c>
      <c r="F2390" s="1">
        <f t="shared" si="74"/>
        <v>150</v>
      </c>
      <c r="G2390" s="1">
        <f t="shared" si="75"/>
        <v>450</v>
      </c>
    </row>
    <row r="2391" spans="1:7" x14ac:dyDescent="0.25">
      <c r="A2391" s="1">
        <v>2893</v>
      </c>
      <c r="B2391" s="1" t="s">
        <v>134</v>
      </c>
      <c r="C2391" s="2">
        <v>44648</v>
      </c>
      <c r="D2391" s="1" t="s">
        <v>8</v>
      </c>
      <c r="E2391" s="1">
        <v>5</v>
      </c>
      <c r="F2391" s="1">
        <f t="shared" si="74"/>
        <v>1500</v>
      </c>
      <c r="G2391" s="1">
        <f t="shared" si="75"/>
        <v>7500</v>
      </c>
    </row>
    <row r="2392" spans="1:7" x14ac:dyDescent="0.25">
      <c r="A2392" s="1">
        <v>2470</v>
      </c>
      <c r="B2392" s="1" t="s">
        <v>134</v>
      </c>
      <c r="C2392" s="2">
        <v>44649</v>
      </c>
      <c r="D2392" s="1" t="s">
        <v>37</v>
      </c>
      <c r="E2392" s="1">
        <v>4</v>
      </c>
      <c r="F2392" s="1">
        <f t="shared" si="74"/>
        <v>600</v>
      </c>
      <c r="G2392" s="1">
        <f t="shared" si="75"/>
        <v>2400</v>
      </c>
    </row>
    <row r="2393" spans="1:7" x14ac:dyDescent="0.25">
      <c r="A2393" s="1">
        <v>2123</v>
      </c>
      <c r="B2393" s="1" t="s">
        <v>15</v>
      </c>
      <c r="C2393" s="2">
        <v>44801</v>
      </c>
      <c r="D2393" s="1" t="s">
        <v>11</v>
      </c>
      <c r="E2393" s="1">
        <v>1</v>
      </c>
      <c r="F2393" s="1">
        <f t="shared" si="74"/>
        <v>1000</v>
      </c>
      <c r="G2393" s="1">
        <f t="shared" si="75"/>
        <v>1000</v>
      </c>
    </row>
    <row r="2394" spans="1:7" x14ac:dyDescent="0.25">
      <c r="A2394" s="1">
        <v>1886</v>
      </c>
      <c r="B2394" s="1" t="s">
        <v>15</v>
      </c>
      <c r="C2394" s="2">
        <v>44730</v>
      </c>
      <c r="D2394" s="1" t="s">
        <v>37</v>
      </c>
      <c r="E2394" s="1">
        <v>4</v>
      </c>
      <c r="F2394" s="1">
        <f t="shared" si="74"/>
        <v>600</v>
      </c>
      <c r="G2394" s="1">
        <f t="shared" si="75"/>
        <v>2400</v>
      </c>
    </row>
    <row r="2395" spans="1:7" x14ac:dyDescent="0.25">
      <c r="A2395" s="1">
        <v>2456</v>
      </c>
      <c r="B2395" s="1" t="s">
        <v>15</v>
      </c>
      <c r="C2395" s="2">
        <v>44773</v>
      </c>
      <c r="D2395" s="1" t="s">
        <v>11</v>
      </c>
      <c r="E2395" s="1">
        <v>4</v>
      </c>
      <c r="F2395" s="1">
        <f t="shared" si="74"/>
        <v>1000</v>
      </c>
      <c r="G2395" s="1">
        <f t="shared" si="75"/>
        <v>4000</v>
      </c>
    </row>
    <row r="2396" spans="1:7" x14ac:dyDescent="0.25">
      <c r="A2396" s="1">
        <v>1226</v>
      </c>
      <c r="B2396" s="1" t="s">
        <v>145</v>
      </c>
      <c r="C2396" s="2">
        <v>44835</v>
      </c>
      <c r="D2396" s="1" t="s">
        <v>16</v>
      </c>
      <c r="E2396" s="1">
        <v>2</v>
      </c>
      <c r="F2396" s="1">
        <f t="shared" si="74"/>
        <v>150</v>
      </c>
      <c r="G2396" s="1">
        <f t="shared" si="75"/>
        <v>300</v>
      </c>
    </row>
    <row r="2397" spans="1:7" x14ac:dyDescent="0.25">
      <c r="A2397" s="1">
        <v>1071</v>
      </c>
      <c r="B2397" s="1" t="s">
        <v>145</v>
      </c>
      <c r="C2397" s="2">
        <v>44886</v>
      </c>
      <c r="D2397" s="1" t="s">
        <v>542</v>
      </c>
      <c r="E2397" s="1">
        <v>3</v>
      </c>
      <c r="F2397" s="1">
        <f t="shared" si="74"/>
        <v>400</v>
      </c>
      <c r="G2397" s="1">
        <f t="shared" si="75"/>
        <v>1200</v>
      </c>
    </row>
    <row r="2398" spans="1:7" x14ac:dyDescent="0.25">
      <c r="A2398" s="1">
        <v>2153</v>
      </c>
      <c r="B2398" s="1" t="s">
        <v>145</v>
      </c>
      <c r="C2398" s="2">
        <v>44699</v>
      </c>
      <c r="D2398" s="1" t="s">
        <v>8</v>
      </c>
      <c r="E2398" s="1">
        <v>1</v>
      </c>
      <c r="F2398" s="1">
        <f t="shared" si="74"/>
        <v>1500</v>
      </c>
      <c r="G2398" s="1">
        <f t="shared" si="75"/>
        <v>1500</v>
      </c>
    </row>
    <row r="2399" spans="1:7" x14ac:dyDescent="0.25">
      <c r="A2399" s="1">
        <v>2028</v>
      </c>
      <c r="B2399" s="1" t="s">
        <v>145</v>
      </c>
      <c r="C2399" s="2">
        <v>44754</v>
      </c>
      <c r="D2399" s="1" t="s">
        <v>37</v>
      </c>
      <c r="E2399" s="1">
        <v>3</v>
      </c>
      <c r="F2399" s="1">
        <f t="shared" si="74"/>
        <v>600</v>
      </c>
      <c r="G2399" s="1">
        <f t="shared" si="75"/>
        <v>1800</v>
      </c>
    </row>
    <row r="2400" spans="1:7" x14ac:dyDescent="0.25">
      <c r="A2400" s="1">
        <v>3161</v>
      </c>
      <c r="B2400" s="1" t="s">
        <v>18</v>
      </c>
      <c r="C2400" s="2">
        <v>44651</v>
      </c>
      <c r="D2400" s="1" t="s">
        <v>16</v>
      </c>
      <c r="E2400" s="1">
        <v>3</v>
      </c>
      <c r="F2400" s="1">
        <f t="shared" si="74"/>
        <v>150</v>
      </c>
      <c r="G2400" s="1">
        <f t="shared" si="75"/>
        <v>450</v>
      </c>
    </row>
    <row r="2401" spans="1:7" x14ac:dyDescent="0.25">
      <c r="A2401" s="1">
        <v>1609</v>
      </c>
      <c r="B2401" s="1" t="s">
        <v>18</v>
      </c>
      <c r="C2401" s="2">
        <v>44663</v>
      </c>
      <c r="D2401" s="1" t="s">
        <v>542</v>
      </c>
      <c r="E2401" s="1">
        <v>5</v>
      </c>
      <c r="F2401" s="1">
        <f t="shared" si="74"/>
        <v>400</v>
      </c>
      <c r="G2401" s="1">
        <f t="shared" si="75"/>
        <v>2000</v>
      </c>
    </row>
    <row r="2402" spans="1:7" x14ac:dyDescent="0.25">
      <c r="A2402" s="1">
        <v>1343</v>
      </c>
      <c r="B2402" s="1" t="s">
        <v>18</v>
      </c>
      <c r="C2402" s="2">
        <v>44707</v>
      </c>
      <c r="D2402" s="1" t="s">
        <v>11</v>
      </c>
      <c r="E2402" s="1">
        <v>3</v>
      </c>
      <c r="F2402" s="1">
        <f t="shared" si="74"/>
        <v>1000</v>
      </c>
      <c r="G2402" s="1">
        <f t="shared" si="75"/>
        <v>3000</v>
      </c>
    </row>
    <row r="2403" spans="1:7" x14ac:dyDescent="0.25">
      <c r="A2403" s="1">
        <v>1797</v>
      </c>
      <c r="B2403" s="1" t="s">
        <v>18</v>
      </c>
      <c r="C2403" s="2">
        <v>44631</v>
      </c>
      <c r="D2403" s="1" t="s">
        <v>14</v>
      </c>
      <c r="E2403" s="1">
        <v>3</v>
      </c>
      <c r="F2403" s="1">
        <f t="shared" si="74"/>
        <v>500</v>
      </c>
      <c r="G2403" s="1">
        <f t="shared" si="75"/>
        <v>1500</v>
      </c>
    </row>
    <row r="2404" spans="1:7" x14ac:dyDescent="0.25">
      <c r="A2404" s="1">
        <v>2349</v>
      </c>
      <c r="B2404" s="1" t="s">
        <v>129</v>
      </c>
      <c r="C2404" s="2">
        <v>44673</v>
      </c>
      <c r="D2404" s="1" t="s">
        <v>14</v>
      </c>
      <c r="E2404" s="1">
        <v>3</v>
      </c>
      <c r="F2404" s="1">
        <f t="shared" si="74"/>
        <v>500</v>
      </c>
      <c r="G2404" s="1">
        <f t="shared" si="75"/>
        <v>1500</v>
      </c>
    </row>
    <row r="2405" spans="1:7" x14ac:dyDescent="0.25">
      <c r="A2405" s="1">
        <v>3495</v>
      </c>
      <c r="B2405" s="1" t="s">
        <v>129</v>
      </c>
      <c r="C2405" s="2">
        <v>44694</v>
      </c>
      <c r="D2405" s="1" t="s">
        <v>14</v>
      </c>
      <c r="E2405" s="1">
        <v>3</v>
      </c>
      <c r="F2405" s="1">
        <f t="shared" si="74"/>
        <v>500</v>
      </c>
      <c r="G2405" s="1">
        <f t="shared" si="75"/>
        <v>1500</v>
      </c>
    </row>
    <row r="2406" spans="1:7" x14ac:dyDescent="0.25">
      <c r="A2406" s="1">
        <v>2679</v>
      </c>
      <c r="B2406" s="1" t="s">
        <v>129</v>
      </c>
      <c r="C2406" s="2">
        <v>44687</v>
      </c>
      <c r="D2406" s="1" t="s">
        <v>11</v>
      </c>
      <c r="E2406" s="1">
        <v>1</v>
      </c>
      <c r="F2406" s="1">
        <f t="shared" si="74"/>
        <v>1000</v>
      </c>
      <c r="G2406" s="1">
        <f t="shared" si="75"/>
        <v>1000</v>
      </c>
    </row>
    <row r="2407" spans="1:7" x14ac:dyDescent="0.25">
      <c r="A2407" s="1">
        <v>1722</v>
      </c>
      <c r="B2407" s="1" t="s">
        <v>212</v>
      </c>
      <c r="C2407" s="2">
        <v>44895</v>
      </c>
      <c r="D2407" s="1" t="s">
        <v>8</v>
      </c>
      <c r="E2407" s="1">
        <v>1</v>
      </c>
      <c r="F2407" s="1">
        <f t="shared" si="74"/>
        <v>1500</v>
      </c>
      <c r="G2407" s="1">
        <f t="shared" si="75"/>
        <v>1500</v>
      </c>
    </row>
    <row r="2408" spans="1:7" x14ac:dyDescent="0.25">
      <c r="A2408" s="1">
        <v>2427</v>
      </c>
      <c r="B2408" s="1" t="s">
        <v>212</v>
      </c>
      <c r="C2408" s="2">
        <v>44842</v>
      </c>
      <c r="D2408" s="1" t="s">
        <v>14</v>
      </c>
      <c r="E2408" s="1">
        <v>3</v>
      </c>
      <c r="F2408" s="1">
        <f t="shared" si="74"/>
        <v>500</v>
      </c>
      <c r="G2408" s="1">
        <f t="shared" si="75"/>
        <v>1500</v>
      </c>
    </row>
    <row r="2409" spans="1:7" x14ac:dyDescent="0.25">
      <c r="A2409" s="1">
        <v>2739</v>
      </c>
      <c r="B2409" s="1" t="s">
        <v>212</v>
      </c>
      <c r="C2409" s="2">
        <v>44736</v>
      </c>
      <c r="D2409" s="1" t="s">
        <v>542</v>
      </c>
      <c r="E2409" s="1">
        <v>4</v>
      </c>
      <c r="F2409" s="1">
        <f t="shared" si="74"/>
        <v>400</v>
      </c>
      <c r="G2409" s="1">
        <f t="shared" si="75"/>
        <v>1600</v>
      </c>
    </row>
    <row r="2410" spans="1:7" x14ac:dyDescent="0.25">
      <c r="A2410" s="1">
        <v>1926</v>
      </c>
      <c r="B2410" s="1" t="s">
        <v>212</v>
      </c>
      <c r="C2410" s="2">
        <v>44648</v>
      </c>
      <c r="D2410" s="1" t="s">
        <v>542</v>
      </c>
      <c r="E2410" s="1">
        <v>5</v>
      </c>
      <c r="F2410" s="1">
        <f t="shared" si="74"/>
        <v>400</v>
      </c>
      <c r="G2410" s="1">
        <f t="shared" si="75"/>
        <v>2000</v>
      </c>
    </row>
    <row r="2411" spans="1:7" x14ac:dyDescent="0.25">
      <c r="A2411" s="1">
        <v>3384</v>
      </c>
      <c r="B2411" s="1" t="s">
        <v>84</v>
      </c>
      <c r="C2411" s="2">
        <v>44711</v>
      </c>
      <c r="D2411" s="1" t="s">
        <v>8</v>
      </c>
      <c r="E2411" s="1">
        <v>5</v>
      </c>
      <c r="F2411" s="1">
        <f t="shared" si="74"/>
        <v>1500</v>
      </c>
      <c r="G2411" s="1">
        <f t="shared" si="75"/>
        <v>7500</v>
      </c>
    </row>
    <row r="2412" spans="1:7" x14ac:dyDescent="0.25">
      <c r="A2412" s="1">
        <v>3415</v>
      </c>
      <c r="B2412" s="1" t="s">
        <v>84</v>
      </c>
      <c r="C2412" s="2">
        <v>44818</v>
      </c>
      <c r="D2412" s="1" t="s">
        <v>11</v>
      </c>
      <c r="E2412" s="1">
        <v>2</v>
      </c>
      <c r="F2412" s="1">
        <f t="shared" si="74"/>
        <v>1000</v>
      </c>
      <c r="G2412" s="1">
        <f t="shared" si="75"/>
        <v>2000</v>
      </c>
    </row>
    <row r="2413" spans="1:7" x14ac:dyDescent="0.25">
      <c r="A2413" s="1">
        <v>3106</v>
      </c>
      <c r="B2413" s="1" t="s">
        <v>84</v>
      </c>
      <c r="C2413" s="2">
        <v>44904</v>
      </c>
      <c r="D2413" s="1" t="s">
        <v>16</v>
      </c>
      <c r="E2413" s="1">
        <v>1</v>
      </c>
      <c r="F2413" s="1">
        <f t="shared" si="74"/>
        <v>150</v>
      </c>
      <c r="G2413" s="1">
        <f t="shared" si="75"/>
        <v>150</v>
      </c>
    </row>
    <row r="2414" spans="1:7" x14ac:dyDescent="0.25">
      <c r="A2414" s="1">
        <v>2939</v>
      </c>
      <c r="B2414" s="1" t="s">
        <v>84</v>
      </c>
      <c r="C2414" s="2">
        <v>44736</v>
      </c>
      <c r="D2414" s="1" t="s">
        <v>16</v>
      </c>
      <c r="E2414" s="1">
        <v>1</v>
      </c>
      <c r="F2414" s="1">
        <f t="shared" si="74"/>
        <v>150</v>
      </c>
      <c r="G2414" s="1">
        <f t="shared" si="75"/>
        <v>150</v>
      </c>
    </row>
    <row r="2415" spans="1:7" x14ac:dyDescent="0.25">
      <c r="A2415" s="1">
        <v>2847</v>
      </c>
      <c r="B2415" s="1" t="s">
        <v>84</v>
      </c>
      <c r="C2415" s="2">
        <v>44633</v>
      </c>
      <c r="D2415" s="1" t="s">
        <v>542</v>
      </c>
      <c r="E2415" s="1">
        <v>2</v>
      </c>
      <c r="F2415" s="1">
        <f t="shared" si="74"/>
        <v>400</v>
      </c>
      <c r="G2415" s="1">
        <f t="shared" si="75"/>
        <v>800</v>
      </c>
    </row>
    <row r="2416" spans="1:7" x14ac:dyDescent="0.25">
      <c r="A2416" s="1">
        <v>1409</v>
      </c>
      <c r="B2416" s="1" t="s">
        <v>91</v>
      </c>
      <c r="C2416" s="2">
        <v>44791</v>
      </c>
      <c r="D2416" s="1" t="s">
        <v>14</v>
      </c>
      <c r="E2416" s="1">
        <v>4</v>
      </c>
      <c r="F2416" s="1">
        <f t="shared" si="74"/>
        <v>500</v>
      </c>
      <c r="G2416" s="1">
        <f t="shared" si="75"/>
        <v>2000</v>
      </c>
    </row>
    <row r="2417" spans="1:7" x14ac:dyDescent="0.25">
      <c r="A2417" s="1">
        <v>1687</v>
      </c>
      <c r="B2417" s="1" t="s">
        <v>91</v>
      </c>
      <c r="C2417" s="2">
        <v>44706</v>
      </c>
      <c r="D2417" s="1" t="s">
        <v>14</v>
      </c>
      <c r="E2417" s="1">
        <v>2</v>
      </c>
      <c r="F2417" s="1">
        <f t="shared" si="74"/>
        <v>500</v>
      </c>
      <c r="G2417" s="1">
        <f t="shared" si="75"/>
        <v>1000</v>
      </c>
    </row>
    <row r="2418" spans="1:7" x14ac:dyDescent="0.25">
      <c r="A2418" s="1">
        <v>2095</v>
      </c>
      <c r="B2418" s="1" t="s">
        <v>91</v>
      </c>
      <c r="C2418" s="2">
        <v>44815</v>
      </c>
      <c r="D2418" s="1" t="s">
        <v>16</v>
      </c>
      <c r="E2418" s="1">
        <v>1</v>
      </c>
      <c r="F2418" s="1">
        <f t="shared" si="74"/>
        <v>150</v>
      </c>
      <c r="G2418" s="1">
        <f t="shared" si="75"/>
        <v>150</v>
      </c>
    </row>
    <row r="2419" spans="1:7" x14ac:dyDescent="0.25">
      <c r="A2419" s="1">
        <v>1512</v>
      </c>
      <c r="B2419" s="1" t="s">
        <v>91</v>
      </c>
      <c r="C2419" s="2">
        <v>44738</v>
      </c>
      <c r="D2419" s="1" t="s">
        <v>11</v>
      </c>
      <c r="E2419" s="1">
        <v>4</v>
      </c>
      <c r="F2419" s="1">
        <f t="shared" si="74"/>
        <v>1000</v>
      </c>
      <c r="G2419" s="1">
        <f t="shared" si="75"/>
        <v>4000</v>
      </c>
    </row>
    <row r="2420" spans="1:7" x14ac:dyDescent="0.25">
      <c r="A2420" s="1">
        <v>2754</v>
      </c>
      <c r="B2420" s="1" t="s">
        <v>91</v>
      </c>
      <c r="C2420" s="2">
        <v>44738</v>
      </c>
      <c r="D2420" s="1" t="s">
        <v>11</v>
      </c>
      <c r="E2420" s="1">
        <v>1</v>
      </c>
      <c r="F2420" s="1">
        <f t="shared" si="74"/>
        <v>1000</v>
      </c>
      <c r="G2420" s="1">
        <f t="shared" si="75"/>
        <v>1000</v>
      </c>
    </row>
    <row r="2421" spans="1:7" x14ac:dyDescent="0.25">
      <c r="A2421" s="1">
        <v>2978</v>
      </c>
      <c r="B2421" s="1" t="s">
        <v>91</v>
      </c>
      <c r="C2421" s="2">
        <v>44836</v>
      </c>
      <c r="D2421" s="1" t="s">
        <v>37</v>
      </c>
      <c r="E2421" s="1">
        <v>1</v>
      </c>
      <c r="F2421" s="1">
        <f t="shared" si="74"/>
        <v>600</v>
      </c>
      <c r="G2421" s="1">
        <f t="shared" si="75"/>
        <v>600</v>
      </c>
    </row>
    <row r="2422" spans="1:7" x14ac:dyDescent="0.25">
      <c r="A2422" s="1">
        <v>2324</v>
      </c>
      <c r="B2422" s="1" t="s">
        <v>91</v>
      </c>
      <c r="C2422" s="2">
        <v>44806</v>
      </c>
      <c r="D2422" s="1" t="s">
        <v>8</v>
      </c>
      <c r="E2422" s="1">
        <v>1</v>
      </c>
      <c r="F2422" s="1">
        <f t="shared" si="74"/>
        <v>1500</v>
      </c>
      <c r="G2422" s="1">
        <f t="shared" si="75"/>
        <v>1500</v>
      </c>
    </row>
    <row r="2423" spans="1:7" x14ac:dyDescent="0.25">
      <c r="A2423" s="1">
        <v>1440</v>
      </c>
      <c r="B2423" s="1" t="s">
        <v>159</v>
      </c>
      <c r="C2423" s="2">
        <v>44893</v>
      </c>
      <c r="D2423" s="1" t="s">
        <v>11</v>
      </c>
      <c r="E2423" s="1">
        <v>3</v>
      </c>
      <c r="F2423" s="1">
        <f t="shared" si="74"/>
        <v>1000</v>
      </c>
      <c r="G2423" s="1">
        <f t="shared" si="75"/>
        <v>3000</v>
      </c>
    </row>
    <row r="2424" spans="1:7" x14ac:dyDescent="0.25">
      <c r="A2424" s="1">
        <v>2127</v>
      </c>
      <c r="B2424" s="1" t="s">
        <v>159</v>
      </c>
      <c r="C2424" s="2">
        <v>44911</v>
      </c>
      <c r="D2424" s="1" t="s">
        <v>542</v>
      </c>
      <c r="E2424" s="1">
        <v>5</v>
      </c>
      <c r="F2424" s="1">
        <f t="shared" si="74"/>
        <v>400</v>
      </c>
      <c r="G2424" s="1">
        <f t="shared" si="75"/>
        <v>2000</v>
      </c>
    </row>
    <row r="2425" spans="1:7" x14ac:dyDescent="0.25">
      <c r="A2425" s="1">
        <v>1268</v>
      </c>
      <c r="B2425" s="1" t="s">
        <v>159</v>
      </c>
      <c r="C2425" s="2">
        <v>44700</v>
      </c>
      <c r="D2425" s="1" t="s">
        <v>14</v>
      </c>
      <c r="E2425" s="1">
        <v>2</v>
      </c>
      <c r="F2425" s="1">
        <f t="shared" si="74"/>
        <v>500</v>
      </c>
      <c r="G2425" s="1">
        <f t="shared" si="75"/>
        <v>1000</v>
      </c>
    </row>
    <row r="2426" spans="1:7" x14ac:dyDescent="0.25">
      <c r="A2426" s="1">
        <v>2732</v>
      </c>
      <c r="B2426" s="1" t="s">
        <v>159</v>
      </c>
      <c r="C2426" s="2">
        <v>44620</v>
      </c>
      <c r="D2426" s="1" t="s">
        <v>8</v>
      </c>
      <c r="E2426" s="1">
        <v>2</v>
      </c>
      <c r="F2426" s="1">
        <f t="shared" si="74"/>
        <v>1500</v>
      </c>
      <c r="G2426" s="1">
        <f t="shared" si="75"/>
        <v>3000</v>
      </c>
    </row>
    <row r="2427" spans="1:7" x14ac:dyDescent="0.25">
      <c r="A2427" s="1">
        <v>3292</v>
      </c>
      <c r="B2427" s="1" t="s">
        <v>54</v>
      </c>
      <c r="C2427" s="2">
        <v>44630</v>
      </c>
      <c r="D2427" s="1" t="s">
        <v>16</v>
      </c>
      <c r="E2427" s="1">
        <v>4</v>
      </c>
      <c r="F2427" s="1">
        <f t="shared" si="74"/>
        <v>150</v>
      </c>
      <c r="G2427" s="1">
        <f t="shared" si="75"/>
        <v>600</v>
      </c>
    </row>
    <row r="2428" spans="1:7" x14ac:dyDescent="0.25">
      <c r="A2428" s="1">
        <v>1944</v>
      </c>
      <c r="B2428" s="1" t="s">
        <v>54</v>
      </c>
      <c r="C2428" s="2">
        <v>44593</v>
      </c>
      <c r="D2428" s="1" t="s">
        <v>37</v>
      </c>
      <c r="E2428" s="1">
        <v>1</v>
      </c>
      <c r="F2428" s="1">
        <f t="shared" si="74"/>
        <v>600</v>
      </c>
      <c r="G2428" s="1">
        <f t="shared" si="75"/>
        <v>600</v>
      </c>
    </row>
    <row r="2429" spans="1:7" x14ac:dyDescent="0.25">
      <c r="A2429" s="1">
        <v>3125</v>
      </c>
      <c r="B2429" s="1" t="s">
        <v>54</v>
      </c>
      <c r="C2429" s="2">
        <v>44584</v>
      </c>
      <c r="D2429" s="1" t="s">
        <v>14</v>
      </c>
      <c r="E2429" s="1">
        <v>1</v>
      </c>
      <c r="F2429" s="1">
        <f t="shared" si="74"/>
        <v>500</v>
      </c>
      <c r="G2429" s="1">
        <f t="shared" si="75"/>
        <v>500</v>
      </c>
    </row>
    <row r="2430" spans="1:7" x14ac:dyDescent="0.25">
      <c r="A2430" s="1">
        <v>3361</v>
      </c>
      <c r="B2430" s="1" t="s">
        <v>54</v>
      </c>
      <c r="C2430" s="2">
        <v>44908</v>
      </c>
      <c r="D2430" s="1" t="s">
        <v>14</v>
      </c>
      <c r="E2430" s="1">
        <v>4</v>
      </c>
      <c r="F2430" s="1">
        <f t="shared" si="74"/>
        <v>500</v>
      </c>
      <c r="G2430" s="1">
        <f t="shared" si="75"/>
        <v>2000</v>
      </c>
    </row>
    <row r="2431" spans="1:7" x14ac:dyDescent="0.25">
      <c r="A2431" s="1">
        <v>2154</v>
      </c>
      <c r="B2431" s="1" t="s">
        <v>54</v>
      </c>
      <c r="C2431" s="2">
        <v>44873</v>
      </c>
      <c r="D2431" s="1" t="s">
        <v>14</v>
      </c>
      <c r="E2431" s="1">
        <v>1</v>
      </c>
      <c r="F2431" s="1">
        <f t="shared" si="74"/>
        <v>500</v>
      </c>
      <c r="G2431" s="1">
        <f t="shared" si="75"/>
        <v>500</v>
      </c>
    </row>
    <row r="2432" spans="1:7" x14ac:dyDescent="0.25">
      <c r="A2432" s="1">
        <v>3079</v>
      </c>
      <c r="B2432" s="1" t="s">
        <v>54</v>
      </c>
      <c r="C2432" s="2">
        <v>44907</v>
      </c>
      <c r="D2432" s="1" t="s">
        <v>11</v>
      </c>
      <c r="E2432" s="1">
        <v>5</v>
      </c>
      <c r="F2432" s="1">
        <f t="shared" si="74"/>
        <v>1000</v>
      </c>
      <c r="G2432" s="1">
        <f t="shared" si="75"/>
        <v>5000</v>
      </c>
    </row>
    <row r="2433" spans="1:7" x14ac:dyDescent="0.25">
      <c r="A2433" s="1">
        <v>2275</v>
      </c>
      <c r="B2433" s="1" t="s">
        <v>232</v>
      </c>
      <c r="C2433" s="2">
        <v>44702</v>
      </c>
      <c r="D2433" s="1" t="s">
        <v>8</v>
      </c>
      <c r="E2433" s="1">
        <v>4</v>
      </c>
      <c r="F2433" s="1">
        <f t="shared" si="74"/>
        <v>1500</v>
      </c>
      <c r="G2433" s="1">
        <f t="shared" si="75"/>
        <v>6000</v>
      </c>
    </row>
    <row r="2434" spans="1:7" x14ac:dyDescent="0.25">
      <c r="A2434" s="1">
        <v>2858</v>
      </c>
      <c r="B2434" s="1" t="s">
        <v>232</v>
      </c>
      <c r="C2434" s="2">
        <v>44779</v>
      </c>
      <c r="D2434" s="1" t="s">
        <v>14</v>
      </c>
      <c r="E2434" s="1">
        <v>2</v>
      </c>
      <c r="F2434" s="1">
        <f t="shared" ref="F2434:F2501" si="76">IF(D2434="Computer", 1500, IF(D2434="Mobile", 600,  IF(D2434= "Camera", 500, IF(D2434 = "Headphones", 150, IF(D2434 = "Laptop", 1000, 400)))))</f>
        <v>500</v>
      </c>
      <c r="G2434" s="1">
        <f t="shared" ref="G2434:G2497" si="77">F2434*E2434</f>
        <v>1000</v>
      </c>
    </row>
    <row r="2435" spans="1:7" x14ac:dyDescent="0.25">
      <c r="A2435" s="1">
        <v>2421</v>
      </c>
      <c r="B2435" s="1" t="s">
        <v>232</v>
      </c>
      <c r="C2435" s="2">
        <v>44813</v>
      </c>
      <c r="D2435" s="1" t="s">
        <v>37</v>
      </c>
      <c r="E2435" s="1">
        <v>5</v>
      </c>
      <c r="F2435" s="1">
        <f t="shared" si="76"/>
        <v>600</v>
      </c>
      <c r="G2435" s="1">
        <f t="shared" si="77"/>
        <v>3000</v>
      </c>
    </row>
    <row r="2436" spans="1:7" x14ac:dyDescent="0.25">
      <c r="A2436" s="1">
        <v>1259</v>
      </c>
      <c r="B2436" s="1" t="s">
        <v>232</v>
      </c>
      <c r="C2436" s="2">
        <v>44632</v>
      </c>
      <c r="D2436" s="1" t="s">
        <v>37</v>
      </c>
      <c r="E2436" s="1">
        <v>2</v>
      </c>
      <c r="F2436" s="1">
        <f t="shared" si="76"/>
        <v>600</v>
      </c>
      <c r="G2436" s="1">
        <f t="shared" si="77"/>
        <v>1200</v>
      </c>
    </row>
    <row r="2437" spans="1:7" x14ac:dyDescent="0.25">
      <c r="A2437" s="1">
        <v>2244</v>
      </c>
      <c r="B2437" s="1" t="s">
        <v>232</v>
      </c>
      <c r="C2437" s="2">
        <v>44620</v>
      </c>
      <c r="D2437" s="1" t="s">
        <v>11</v>
      </c>
      <c r="E2437" s="1">
        <v>3</v>
      </c>
      <c r="F2437" s="1">
        <f t="shared" si="76"/>
        <v>1000</v>
      </c>
      <c r="G2437" s="1">
        <f t="shared" si="77"/>
        <v>3000</v>
      </c>
    </row>
    <row r="2438" spans="1:7" x14ac:dyDescent="0.25">
      <c r="A2438" s="1">
        <v>2138</v>
      </c>
      <c r="B2438" s="1" t="s">
        <v>232</v>
      </c>
      <c r="C2438" s="2">
        <v>44614</v>
      </c>
      <c r="D2438" s="1" t="s">
        <v>11</v>
      </c>
      <c r="E2438" s="1">
        <v>2</v>
      </c>
      <c r="F2438" s="1">
        <f t="shared" si="76"/>
        <v>1000</v>
      </c>
      <c r="G2438" s="1">
        <f t="shared" si="77"/>
        <v>2000</v>
      </c>
    </row>
    <row r="2439" spans="1:7" x14ac:dyDescent="0.25">
      <c r="A2439" s="1">
        <v>2294</v>
      </c>
      <c r="B2439" s="1" t="s">
        <v>221</v>
      </c>
      <c r="C2439" s="2">
        <v>44761</v>
      </c>
      <c r="D2439" s="1" t="s">
        <v>542</v>
      </c>
      <c r="E2439" s="1">
        <v>3</v>
      </c>
      <c r="F2439" s="1">
        <f t="shared" si="76"/>
        <v>400</v>
      </c>
      <c r="G2439" s="1">
        <f t="shared" si="77"/>
        <v>1200</v>
      </c>
    </row>
    <row r="2440" spans="1:7" x14ac:dyDescent="0.25">
      <c r="A2440" s="1">
        <v>3485</v>
      </c>
      <c r="B2440" s="1" t="s">
        <v>221</v>
      </c>
      <c r="C2440" s="2">
        <v>44731</v>
      </c>
      <c r="D2440" s="1" t="s">
        <v>37</v>
      </c>
      <c r="E2440" s="1">
        <v>1</v>
      </c>
      <c r="F2440" s="1">
        <f t="shared" si="76"/>
        <v>600</v>
      </c>
      <c r="G2440" s="1">
        <f t="shared" si="77"/>
        <v>600</v>
      </c>
    </row>
    <row r="2441" spans="1:7" x14ac:dyDescent="0.25">
      <c r="A2441" s="1">
        <v>3450</v>
      </c>
      <c r="B2441" s="1" t="s">
        <v>221</v>
      </c>
      <c r="C2441" s="2">
        <v>44568</v>
      </c>
      <c r="D2441" s="1" t="s">
        <v>8</v>
      </c>
      <c r="E2441" s="1">
        <v>2</v>
      </c>
      <c r="F2441" s="1">
        <f t="shared" si="76"/>
        <v>1500</v>
      </c>
      <c r="G2441" s="1">
        <f t="shared" si="77"/>
        <v>3000</v>
      </c>
    </row>
    <row r="2442" spans="1:7" x14ac:dyDescent="0.25">
      <c r="A2442" s="1">
        <v>1861</v>
      </c>
      <c r="B2442" s="1" t="s">
        <v>221</v>
      </c>
      <c r="C2442" s="2">
        <v>44690</v>
      </c>
      <c r="D2442" s="1" t="s">
        <v>11</v>
      </c>
      <c r="E2442" s="1">
        <v>1</v>
      </c>
      <c r="F2442" s="1">
        <f t="shared" si="76"/>
        <v>1000</v>
      </c>
      <c r="G2442" s="1">
        <f t="shared" si="77"/>
        <v>1000</v>
      </c>
    </row>
    <row r="2443" spans="1:7" x14ac:dyDescent="0.25">
      <c r="A2443" s="1">
        <v>3044</v>
      </c>
      <c r="B2443" s="1" t="s">
        <v>221</v>
      </c>
      <c r="C2443" s="2">
        <v>44785</v>
      </c>
      <c r="D2443" s="1" t="s">
        <v>16</v>
      </c>
      <c r="E2443" s="1">
        <v>5</v>
      </c>
      <c r="F2443" s="1">
        <f t="shared" si="76"/>
        <v>150</v>
      </c>
      <c r="G2443" s="1">
        <f t="shared" si="77"/>
        <v>750</v>
      </c>
    </row>
    <row r="2444" spans="1:7" x14ac:dyDescent="0.25">
      <c r="A2444" s="1">
        <v>1280</v>
      </c>
      <c r="B2444" s="1" t="s">
        <v>221</v>
      </c>
      <c r="C2444" s="2">
        <v>44682</v>
      </c>
      <c r="D2444" s="1" t="s">
        <v>11</v>
      </c>
      <c r="E2444" s="1">
        <v>5</v>
      </c>
      <c r="F2444" s="1">
        <f t="shared" si="76"/>
        <v>1000</v>
      </c>
      <c r="G2444" s="1">
        <f t="shared" si="77"/>
        <v>5000</v>
      </c>
    </row>
    <row r="2445" spans="1:7" x14ac:dyDescent="0.25">
      <c r="A2445" s="1">
        <v>2132</v>
      </c>
      <c r="B2445" s="1" t="s">
        <v>217</v>
      </c>
      <c r="C2445" s="2">
        <v>44792</v>
      </c>
      <c r="D2445" s="1" t="s">
        <v>8</v>
      </c>
      <c r="E2445" s="1">
        <v>1</v>
      </c>
      <c r="F2445" s="1">
        <f t="shared" si="76"/>
        <v>1500</v>
      </c>
      <c r="G2445" s="1">
        <f t="shared" si="77"/>
        <v>1500</v>
      </c>
    </row>
    <row r="2446" spans="1:7" x14ac:dyDescent="0.25">
      <c r="A2446" s="1">
        <v>1957</v>
      </c>
      <c r="B2446" s="1" t="s">
        <v>217</v>
      </c>
      <c r="C2446" s="2">
        <v>44727</v>
      </c>
      <c r="D2446" s="1" t="s">
        <v>14</v>
      </c>
      <c r="E2446" s="1">
        <v>4</v>
      </c>
      <c r="F2446" s="1">
        <f t="shared" si="76"/>
        <v>500</v>
      </c>
      <c r="G2446" s="1">
        <f t="shared" si="77"/>
        <v>2000</v>
      </c>
    </row>
    <row r="2447" spans="1:7" x14ac:dyDescent="0.25">
      <c r="A2447" s="1">
        <v>3269</v>
      </c>
      <c r="B2447" s="1" t="s">
        <v>217</v>
      </c>
      <c r="C2447" s="2">
        <v>44641</v>
      </c>
      <c r="D2447" s="1" t="s">
        <v>8</v>
      </c>
      <c r="E2447" s="1">
        <v>5</v>
      </c>
      <c r="F2447" s="1">
        <f t="shared" si="76"/>
        <v>1500</v>
      </c>
      <c r="G2447" s="1">
        <f t="shared" si="77"/>
        <v>7500</v>
      </c>
    </row>
    <row r="2448" spans="1:7" x14ac:dyDescent="0.25">
      <c r="A2448" s="1">
        <v>1533</v>
      </c>
      <c r="B2448" s="1" t="s">
        <v>217</v>
      </c>
      <c r="C2448" s="2">
        <v>44728</v>
      </c>
      <c r="D2448" s="1" t="s">
        <v>8</v>
      </c>
      <c r="E2448" s="1">
        <v>3</v>
      </c>
      <c r="F2448" s="1">
        <f t="shared" si="76"/>
        <v>1500</v>
      </c>
      <c r="G2448" s="1">
        <f t="shared" si="77"/>
        <v>4500</v>
      </c>
    </row>
    <row r="2449" spans="1:7" x14ac:dyDescent="0.25">
      <c r="A2449" s="1">
        <v>1706</v>
      </c>
      <c r="B2449" s="1" t="s">
        <v>217</v>
      </c>
      <c r="C2449" s="2">
        <v>44825</v>
      </c>
      <c r="D2449" s="1" t="s">
        <v>542</v>
      </c>
      <c r="E2449" s="1">
        <v>1</v>
      </c>
      <c r="F2449" s="1">
        <f t="shared" si="76"/>
        <v>400</v>
      </c>
      <c r="G2449" s="1">
        <f t="shared" si="77"/>
        <v>400</v>
      </c>
    </row>
    <row r="2450" spans="1:7" x14ac:dyDescent="0.25">
      <c r="A2450" s="1">
        <v>1880</v>
      </c>
      <c r="B2450" s="1" t="s">
        <v>217</v>
      </c>
      <c r="C2450" s="2">
        <v>44637</v>
      </c>
      <c r="D2450" s="1" t="s">
        <v>8</v>
      </c>
      <c r="E2450" s="1">
        <v>2</v>
      </c>
      <c r="F2450" s="1">
        <f t="shared" si="76"/>
        <v>1500</v>
      </c>
      <c r="G2450" s="1">
        <f t="shared" si="77"/>
        <v>3000</v>
      </c>
    </row>
    <row r="2451" spans="1:7" x14ac:dyDescent="0.25">
      <c r="A2451" s="1">
        <v>1577</v>
      </c>
      <c r="B2451" s="1" t="s">
        <v>156</v>
      </c>
      <c r="C2451" s="2">
        <v>44873</v>
      </c>
      <c r="D2451" s="1" t="s">
        <v>8</v>
      </c>
      <c r="E2451" s="1">
        <v>1</v>
      </c>
      <c r="F2451" s="1">
        <f t="shared" si="76"/>
        <v>1500</v>
      </c>
      <c r="G2451" s="1">
        <f t="shared" si="77"/>
        <v>1500</v>
      </c>
    </row>
    <row r="2452" spans="1:7" x14ac:dyDescent="0.25">
      <c r="A2452" s="1">
        <v>1426</v>
      </c>
      <c r="B2452" s="1" t="s">
        <v>156</v>
      </c>
      <c r="C2452" s="2">
        <v>44923</v>
      </c>
      <c r="D2452" s="1" t="s">
        <v>16</v>
      </c>
      <c r="E2452" s="1">
        <v>2</v>
      </c>
      <c r="F2452" s="1">
        <f t="shared" si="76"/>
        <v>150</v>
      </c>
      <c r="G2452" s="1">
        <f t="shared" si="77"/>
        <v>300</v>
      </c>
    </row>
    <row r="2453" spans="1:7" x14ac:dyDescent="0.25">
      <c r="A2453" s="1">
        <v>2202</v>
      </c>
      <c r="B2453" s="1" t="s">
        <v>216</v>
      </c>
      <c r="C2453" s="2">
        <v>44872</v>
      </c>
      <c r="D2453" s="1" t="s">
        <v>14</v>
      </c>
      <c r="E2453" s="1">
        <v>2</v>
      </c>
      <c r="F2453" s="1">
        <f t="shared" si="76"/>
        <v>500</v>
      </c>
      <c r="G2453" s="1">
        <f t="shared" si="77"/>
        <v>1000</v>
      </c>
    </row>
    <row r="2454" spans="1:7" x14ac:dyDescent="0.25">
      <c r="A2454" s="1">
        <v>3442</v>
      </c>
      <c r="B2454" s="1" t="s">
        <v>216</v>
      </c>
      <c r="C2454" s="2">
        <v>44575</v>
      </c>
      <c r="D2454" s="1" t="s">
        <v>11</v>
      </c>
      <c r="E2454" s="1">
        <v>5</v>
      </c>
      <c r="F2454" s="1">
        <f t="shared" si="76"/>
        <v>1000</v>
      </c>
      <c r="G2454" s="1">
        <f t="shared" si="77"/>
        <v>5000</v>
      </c>
    </row>
    <row r="2455" spans="1:7" x14ac:dyDescent="0.25">
      <c r="A2455" s="1">
        <v>2655</v>
      </c>
      <c r="B2455" s="1" t="s">
        <v>216</v>
      </c>
      <c r="C2455" s="2">
        <v>44594</v>
      </c>
      <c r="D2455" s="1" t="s">
        <v>8</v>
      </c>
      <c r="E2455" s="1">
        <v>2</v>
      </c>
      <c r="F2455" s="1">
        <f t="shared" si="76"/>
        <v>1500</v>
      </c>
      <c r="G2455" s="1">
        <f t="shared" si="77"/>
        <v>3000</v>
      </c>
    </row>
    <row r="2456" spans="1:7" x14ac:dyDescent="0.25">
      <c r="A2456" s="1">
        <v>2485</v>
      </c>
      <c r="B2456" s="1" t="s">
        <v>216</v>
      </c>
      <c r="C2456" s="2">
        <v>44620</v>
      </c>
      <c r="D2456" s="1" t="s">
        <v>37</v>
      </c>
      <c r="E2456" s="1">
        <v>2</v>
      </c>
      <c r="F2456" s="1">
        <f t="shared" si="76"/>
        <v>600</v>
      </c>
      <c r="G2456" s="1">
        <f t="shared" si="77"/>
        <v>1200</v>
      </c>
    </row>
    <row r="2457" spans="1:7" x14ac:dyDescent="0.25">
      <c r="A2457" s="1">
        <v>1917</v>
      </c>
      <c r="B2457" s="1" t="s">
        <v>82</v>
      </c>
      <c r="C2457" s="2">
        <v>44679</v>
      </c>
      <c r="D2457" s="1" t="s">
        <v>11</v>
      </c>
      <c r="E2457" s="1">
        <v>5</v>
      </c>
      <c r="F2457" s="1">
        <f t="shared" si="76"/>
        <v>1000</v>
      </c>
      <c r="G2457" s="1">
        <f t="shared" si="77"/>
        <v>5000</v>
      </c>
    </row>
    <row r="2458" spans="1:7" x14ac:dyDescent="0.25">
      <c r="A2458" s="1">
        <v>3375</v>
      </c>
      <c r="B2458" s="1" t="s">
        <v>82</v>
      </c>
      <c r="C2458" s="2">
        <v>44661</v>
      </c>
      <c r="D2458" s="1" t="s">
        <v>16</v>
      </c>
      <c r="E2458" s="1">
        <v>5</v>
      </c>
      <c r="F2458" s="1">
        <f t="shared" si="76"/>
        <v>150</v>
      </c>
      <c r="G2458" s="1">
        <f t="shared" si="77"/>
        <v>750</v>
      </c>
    </row>
    <row r="2459" spans="1:7" x14ac:dyDescent="0.25">
      <c r="A2459" s="1">
        <v>1745</v>
      </c>
      <c r="B2459" s="1" t="s">
        <v>82</v>
      </c>
      <c r="C2459" s="2">
        <v>44616</v>
      </c>
      <c r="D2459" s="1" t="s">
        <v>8</v>
      </c>
      <c r="E2459" s="1">
        <v>1</v>
      </c>
      <c r="F2459" s="1">
        <f t="shared" si="76"/>
        <v>1500</v>
      </c>
      <c r="G2459" s="1">
        <f t="shared" si="77"/>
        <v>1500</v>
      </c>
    </row>
    <row r="2460" spans="1:7" x14ac:dyDescent="0.25">
      <c r="A2460" s="1">
        <v>3329</v>
      </c>
      <c r="B2460" s="1" t="s">
        <v>82</v>
      </c>
      <c r="C2460" s="2">
        <v>44756</v>
      </c>
      <c r="D2460" s="1" t="s">
        <v>16</v>
      </c>
      <c r="E2460" s="1">
        <v>1</v>
      </c>
      <c r="F2460" s="1">
        <f t="shared" si="76"/>
        <v>150</v>
      </c>
      <c r="G2460" s="1">
        <f t="shared" si="77"/>
        <v>150</v>
      </c>
    </row>
    <row r="2461" spans="1:7" x14ac:dyDescent="0.25">
      <c r="A2461" s="1">
        <v>1633</v>
      </c>
      <c r="B2461" s="1" t="s">
        <v>82</v>
      </c>
      <c r="C2461" s="2">
        <v>44602</v>
      </c>
      <c r="D2461" s="1" t="s">
        <v>8</v>
      </c>
      <c r="E2461" s="1">
        <v>3</v>
      </c>
      <c r="F2461" s="1">
        <f t="shared" si="76"/>
        <v>1500</v>
      </c>
      <c r="G2461" s="1">
        <f t="shared" si="77"/>
        <v>4500</v>
      </c>
    </row>
    <row r="2462" spans="1:7" x14ac:dyDescent="0.25">
      <c r="A2462" s="1">
        <v>2409</v>
      </c>
      <c r="B2462" s="1" t="s">
        <v>82</v>
      </c>
      <c r="C2462" s="2">
        <v>44573</v>
      </c>
      <c r="D2462" s="1" t="s">
        <v>14</v>
      </c>
      <c r="E2462" s="1">
        <v>3</v>
      </c>
      <c r="F2462" s="1">
        <f t="shared" si="76"/>
        <v>500</v>
      </c>
      <c r="G2462" s="1">
        <f t="shared" si="77"/>
        <v>1500</v>
      </c>
    </row>
    <row r="2463" spans="1:7" x14ac:dyDescent="0.25">
      <c r="A2463" s="1">
        <v>3366</v>
      </c>
      <c r="B2463" s="1" t="s">
        <v>82</v>
      </c>
      <c r="C2463" s="2">
        <v>44575</v>
      </c>
      <c r="D2463" s="1" t="s">
        <v>14</v>
      </c>
      <c r="E2463" s="1">
        <v>4</v>
      </c>
      <c r="F2463" s="1">
        <f t="shared" si="76"/>
        <v>500</v>
      </c>
      <c r="G2463" s="1">
        <f t="shared" si="77"/>
        <v>2000</v>
      </c>
    </row>
    <row r="2464" spans="1:7" x14ac:dyDescent="0.25">
      <c r="A2464" s="1">
        <v>1141</v>
      </c>
      <c r="B2464" s="1" t="s">
        <v>82</v>
      </c>
      <c r="C2464" s="2">
        <v>44572</v>
      </c>
      <c r="D2464" s="1" t="s">
        <v>542</v>
      </c>
      <c r="E2464" s="1">
        <v>5</v>
      </c>
      <c r="F2464" s="1">
        <f t="shared" si="76"/>
        <v>400</v>
      </c>
      <c r="G2464" s="1">
        <f t="shared" si="77"/>
        <v>2000</v>
      </c>
    </row>
    <row r="2465" spans="1:7" x14ac:dyDescent="0.25">
      <c r="A2465" s="1">
        <v>1751</v>
      </c>
      <c r="B2465" s="1" t="s">
        <v>82</v>
      </c>
      <c r="C2465" s="2">
        <v>44903</v>
      </c>
      <c r="D2465" s="1" t="s">
        <v>16</v>
      </c>
      <c r="E2465" s="1">
        <v>3</v>
      </c>
      <c r="F2465" s="1">
        <f t="shared" si="76"/>
        <v>150</v>
      </c>
      <c r="G2465" s="1">
        <f t="shared" si="77"/>
        <v>450</v>
      </c>
    </row>
    <row r="2466" spans="1:7" x14ac:dyDescent="0.25">
      <c r="A2466" s="1">
        <v>3063</v>
      </c>
      <c r="B2466" s="1" t="s">
        <v>237</v>
      </c>
      <c r="C2466" s="2">
        <v>44726</v>
      </c>
      <c r="D2466" s="1" t="s">
        <v>14</v>
      </c>
      <c r="E2466" s="1">
        <v>4</v>
      </c>
      <c r="F2466" s="1">
        <f t="shared" si="76"/>
        <v>500</v>
      </c>
      <c r="G2466" s="1">
        <f t="shared" si="77"/>
        <v>2000</v>
      </c>
    </row>
    <row r="2467" spans="1:7" x14ac:dyDescent="0.25">
      <c r="A2467" s="1">
        <v>3151</v>
      </c>
      <c r="B2467" s="1" t="s">
        <v>237</v>
      </c>
      <c r="C2467" s="2">
        <v>44613</v>
      </c>
      <c r="D2467" s="1" t="s">
        <v>16</v>
      </c>
      <c r="E2467" s="1">
        <v>4</v>
      </c>
      <c r="F2467" s="1">
        <f t="shared" si="76"/>
        <v>150</v>
      </c>
      <c r="G2467" s="1">
        <f t="shared" si="77"/>
        <v>600</v>
      </c>
    </row>
    <row r="2468" spans="1:7" x14ac:dyDescent="0.25">
      <c r="A2468" s="1">
        <v>1716</v>
      </c>
      <c r="B2468" s="1" t="s">
        <v>237</v>
      </c>
      <c r="C2468" s="2">
        <v>44626</v>
      </c>
      <c r="D2468" s="1" t="s">
        <v>14</v>
      </c>
      <c r="E2468" s="1">
        <v>5</v>
      </c>
      <c r="F2468" s="1">
        <f t="shared" si="76"/>
        <v>500</v>
      </c>
      <c r="G2468" s="1">
        <f t="shared" si="77"/>
        <v>2500</v>
      </c>
    </row>
    <row r="2469" spans="1:7" x14ac:dyDescent="0.25">
      <c r="A2469" s="1">
        <v>2965</v>
      </c>
      <c r="B2469" s="1" t="s">
        <v>237</v>
      </c>
      <c r="C2469" s="2">
        <v>44681</v>
      </c>
      <c r="D2469" s="1" t="s">
        <v>16</v>
      </c>
      <c r="E2469" s="1">
        <v>3</v>
      </c>
      <c r="F2469" s="1">
        <f t="shared" si="76"/>
        <v>150</v>
      </c>
      <c r="G2469" s="1">
        <f t="shared" si="77"/>
        <v>450</v>
      </c>
    </row>
    <row r="2470" spans="1:7" x14ac:dyDescent="0.25">
      <c r="A2470" s="1">
        <v>2710</v>
      </c>
      <c r="B2470" s="1" t="s">
        <v>237</v>
      </c>
      <c r="C2470" s="2">
        <v>44656</v>
      </c>
      <c r="D2470" s="1" t="s">
        <v>11</v>
      </c>
      <c r="E2470" s="1">
        <v>4</v>
      </c>
      <c r="F2470" s="1">
        <f t="shared" si="76"/>
        <v>1000</v>
      </c>
      <c r="G2470" s="1">
        <f t="shared" si="77"/>
        <v>4000</v>
      </c>
    </row>
    <row r="2471" spans="1:7" x14ac:dyDescent="0.25">
      <c r="A2471" s="1">
        <v>2747</v>
      </c>
      <c r="B2471" s="1" t="s">
        <v>229</v>
      </c>
      <c r="C2471" s="2">
        <v>44747</v>
      </c>
      <c r="D2471" s="1" t="s">
        <v>8</v>
      </c>
      <c r="E2471" s="1">
        <v>2</v>
      </c>
      <c r="F2471" s="1">
        <f t="shared" si="76"/>
        <v>1500</v>
      </c>
      <c r="G2471" s="1">
        <f t="shared" si="77"/>
        <v>3000</v>
      </c>
    </row>
    <row r="2472" spans="1:7" x14ac:dyDescent="0.25">
      <c r="A2472" s="1">
        <v>1085</v>
      </c>
      <c r="B2472" s="1" t="s">
        <v>229</v>
      </c>
      <c r="C2472" s="2">
        <v>44730</v>
      </c>
      <c r="D2472" s="1" t="s">
        <v>8</v>
      </c>
      <c r="E2472" s="1">
        <v>3</v>
      </c>
      <c r="F2472" s="1">
        <f t="shared" si="76"/>
        <v>1500</v>
      </c>
      <c r="G2472" s="1">
        <f t="shared" si="77"/>
        <v>4500</v>
      </c>
    </row>
    <row r="2473" spans="1:7" x14ac:dyDescent="0.25">
      <c r="A2473" s="1">
        <v>1621</v>
      </c>
      <c r="B2473" s="1" t="s">
        <v>229</v>
      </c>
      <c r="C2473" s="2">
        <v>44743</v>
      </c>
      <c r="D2473" s="1" t="s">
        <v>542</v>
      </c>
      <c r="E2473" s="1">
        <v>1</v>
      </c>
      <c r="F2473" s="1">
        <f t="shared" si="76"/>
        <v>400</v>
      </c>
      <c r="G2473" s="1">
        <f t="shared" si="77"/>
        <v>400</v>
      </c>
    </row>
    <row r="2474" spans="1:7" x14ac:dyDescent="0.25">
      <c r="A2474" s="1">
        <v>3283</v>
      </c>
      <c r="B2474" s="1" t="s">
        <v>229</v>
      </c>
      <c r="C2474" s="2">
        <v>44601</v>
      </c>
      <c r="D2474" s="1" t="s">
        <v>11</v>
      </c>
      <c r="E2474" s="1">
        <v>1</v>
      </c>
      <c r="F2474" s="1">
        <f t="shared" si="76"/>
        <v>1000</v>
      </c>
      <c r="G2474" s="1">
        <f t="shared" si="77"/>
        <v>1000</v>
      </c>
    </row>
    <row r="2475" spans="1:7" x14ac:dyDescent="0.25">
      <c r="A2475" s="1">
        <v>1405</v>
      </c>
      <c r="B2475" s="1" t="s">
        <v>178</v>
      </c>
      <c r="C2475" s="2">
        <v>44654</v>
      </c>
      <c r="D2475" s="1" t="s">
        <v>8</v>
      </c>
      <c r="E2475" s="1">
        <v>5</v>
      </c>
      <c r="F2475" s="1">
        <f t="shared" si="76"/>
        <v>1500</v>
      </c>
      <c r="G2475" s="1">
        <f t="shared" si="77"/>
        <v>7500</v>
      </c>
    </row>
    <row r="2476" spans="1:7" x14ac:dyDescent="0.25">
      <c r="A2476" s="1">
        <v>3290</v>
      </c>
      <c r="B2476" s="1" t="s">
        <v>178</v>
      </c>
      <c r="C2476" s="2">
        <v>44589</v>
      </c>
      <c r="D2476" s="1" t="s">
        <v>542</v>
      </c>
      <c r="E2476" s="1">
        <v>1</v>
      </c>
      <c r="F2476" s="1">
        <f t="shared" si="76"/>
        <v>400</v>
      </c>
      <c r="G2476" s="1">
        <f t="shared" si="77"/>
        <v>400</v>
      </c>
    </row>
    <row r="2477" spans="1:7" x14ac:dyDescent="0.25">
      <c r="A2477" s="1">
        <v>1723</v>
      </c>
      <c r="B2477" s="1" t="s">
        <v>178</v>
      </c>
      <c r="C2477" s="2">
        <v>44574</v>
      </c>
      <c r="D2477" s="1" t="s">
        <v>16</v>
      </c>
      <c r="E2477" s="1">
        <v>5</v>
      </c>
      <c r="F2477" s="1">
        <f t="shared" si="76"/>
        <v>150</v>
      </c>
      <c r="G2477" s="1">
        <f t="shared" si="77"/>
        <v>750</v>
      </c>
    </row>
    <row r="2478" spans="1:7" x14ac:dyDescent="0.25">
      <c r="A2478" s="1">
        <v>3064</v>
      </c>
      <c r="B2478" s="1" t="s">
        <v>108</v>
      </c>
      <c r="C2478" s="2">
        <v>44569</v>
      </c>
      <c r="D2478" s="1" t="s">
        <v>37</v>
      </c>
      <c r="E2478" s="1">
        <v>1</v>
      </c>
      <c r="F2478" s="1">
        <f t="shared" si="76"/>
        <v>600</v>
      </c>
      <c r="G2478" s="1">
        <f t="shared" si="77"/>
        <v>600</v>
      </c>
    </row>
    <row r="2479" spans="1:7" x14ac:dyDescent="0.25">
      <c r="A2479" s="1">
        <v>3131</v>
      </c>
      <c r="B2479" s="1" t="s">
        <v>108</v>
      </c>
      <c r="C2479" s="2">
        <v>44649</v>
      </c>
      <c r="D2479" s="1" t="s">
        <v>37</v>
      </c>
      <c r="E2479" s="1">
        <v>5</v>
      </c>
      <c r="F2479" s="1">
        <f t="shared" si="76"/>
        <v>600</v>
      </c>
      <c r="G2479" s="1">
        <f t="shared" si="77"/>
        <v>3000</v>
      </c>
    </row>
    <row r="2480" spans="1:7" x14ac:dyDescent="0.25">
      <c r="A2480" s="1">
        <v>1437</v>
      </c>
      <c r="B2480" s="1" t="s">
        <v>108</v>
      </c>
      <c r="C2480" s="2">
        <v>44814</v>
      </c>
      <c r="D2480" s="1" t="s">
        <v>8</v>
      </c>
      <c r="E2480" s="1">
        <v>4</v>
      </c>
      <c r="F2480" s="1">
        <f t="shared" si="76"/>
        <v>1500</v>
      </c>
      <c r="G2480" s="1">
        <f t="shared" si="77"/>
        <v>6000</v>
      </c>
    </row>
    <row r="2481" spans="1:7" x14ac:dyDescent="0.25">
      <c r="A2481" s="1">
        <v>2338</v>
      </c>
      <c r="B2481" s="1" t="s">
        <v>108</v>
      </c>
      <c r="C2481" s="2">
        <v>44774</v>
      </c>
      <c r="D2481" s="1" t="s">
        <v>37</v>
      </c>
      <c r="E2481" s="1">
        <v>2</v>
      </c>
      <c r="F2481" s="1">
        <f t="shared" si="76"/>
        <v>600</v>
      </c>
      <c r="G2481" s="1">
        <f t="shared" si="77"/>
        <v>1200</v>
      </c>
    </row>
    <row r="2482" spans="1:7" x14ac:dyDescent="0.25">
      <c r="A2482" s="1">
        <v>2539</v>
      </c>
      <c r="B2482" s="1" t="s">
        <v>234</v>
      </c>
      <c r="C2482" s="2">
        <v>44825</v>
      </c>
      <c r="D2482" s="1" t="s">
        <v>11</v>
      </c>
      <c r="E2482" s="1">
        <v>3</v>
      </c>
      <c r="F2482" s="1">
        <f t="shared" si="76"/>
        <v>1000</v>
      </c>
      <c r="G2482" s="1">
        <f t="shared" si="77"/>
        <v>3000</v>
      </c>
    </row>
    <row r="2483" spans="1:7" x14ac:dyDescent="0.25">
      <c r="A2483" s="1">
        <v>2055</v>
      </c>
      <c r="B2483" s="1" t="s">
        <v>234</v>
      </c>
      <c r="C2483" s="2">
        <v>44589</v>
      </c>
      <c r="D2483" s="1" t="s">
        <v>14</v>
      </c>
      <c r="E2483" s="1">
        <v>5</v>
      </c>
      <c r="F2483" s="1">
        <f t="shared" si="76"/>
        <v>500</v>
      </c>
      <c r="G2483" s="1">
        <f t="shared" si="77"/>
        <v>2500</v>
      </c>
    </row>
    <row r="2484" spans="1:7" x14ac:dyDescent="0.25">
      <c r="A2484" s="1">
        <v>1038</v>
      </c>
      <c r="B2484" s="1" t="s">
        <v>234</v>
      </c>
      <c r="C2484" s="2">
        <v>44698</v>
      </c>
      <c r="D2484" s="1" t="s">
        <v>14</v>
      </c>
      <c r="E2484" s="1">
        <v>4</v>
      </c>
      <c r="F2484" s="1">
        <f t="shared" si="76"/>
        <v>500</v>
      </c>
      <c r="G2484" s="1">
        <f t="shared" si="77"/>
        <v>2000</v>
      </c>
    </row>
    <row r="2485" spans="1:7" x14ac:dyDescent="0.25">
      <c r="A2485" s="1">
        <v>2504</v>
      </c>
      <c r="B2485" s="1" t="s">
        <v>234</v>
      </c>
      <c r="C2485" s="2">
        <v>44573</v>
      </c>
      <c r="D2485" s="1" t="s">
        <v>16</v>
      </c>
      <c r="E2485" s="1">
        <v>1</v>
      </c>
      <c r="F2485" s="1">
        <f t="shared" si="76"/>
        <v>150</v>
      </c>
      <c r="G2485" s="1">
        <f t="shared" si="77"/>
        <v>150</v>
      </c>
    </row>
    <row r="2486" spans="1:7" x14ac:dyDescent="0.25">
      <c r="A2486" s="1">
        <v>1541</v>
      </c>
      <c r="B2486" s="1" t="s">
        <v>234</v>
      </c>
      <c r="C2486" s="2">
        <v>44601</v>
      </c>
      <c r="D2486" s="1" t="s">
        <v>37</v>
      </c>
      <c r="E2486" s="1">
        <v>1</v>
      </c>
      <c r="F2486" s="1">
        <f t="shared" si="76"/>
        <v>600</v>
      </c>
      <c r="G2486" s="1">
        <f t="shared" si="77"/>
        <v>600</v>
      </c>
    </row>
    <row r="2487" spans="1:7" x14ac:dyDescent="0.25">
      <c r="A2487" s="1">
        <v>2155</v>
      </c>
      <c r="B2487" s="1" t="s">
        <v>234</v>
      </c>
      <c r="C2487" s="2">
        <v>44865</v>
      </c>
      <c r="D2487" s="1" t="s">
        <v>37</v>
      </c>
      <c r="E2487" s="1">
        <v>2</v>
      </c>
      <c r="F2487" s="1">
        <f t="shared" si="76"/>
        <v>600</v>
      </c>
      <c r="G2487" s="1">
        <f t="shared" si="77"/>
        <v>1200</v>
      </c>
    </row>
    <row r="2488" spans="1:7" x14ac:dyDescent="0.25">
      <c r="A2488" s="1">
        <v>1822</v>
      </c>
      <c r="B2488" s="1" t="s">
        <v>43</v>
      </c>
      <c r="C2488" s="2">
        <v>44892</v>
      </c>
      <c r="D2488" s="1" t="s">
        <v>8</v>
      </c>
      <c r="E2488" s="1">
        <v>3</v>
      </c>
      <c r="F2488" s="1">
        <f t="shared" si="76"/>
        <v>1500</v>
      </c>
      <c r="G2488" s="1">
        <f t="shared" si="77"/>
        <v>4500</v>
      </c>
    </row>
    <row r="2489" spans="1:7" x14ac:dyDescent="0.25">
      <c r="A2489" s="1">
        <v>1027</v>
      </c>
      <c r="B2489" s="1" t="s">
        <v>43</v>
      </c>
      <c r="C2489" s="2">
        <v>44801</v>
      </c>
      <c r="D2489" s="1" t="s">
        <v>8</v>
      </c>
      <c r="E2489" s="1">
        <v>5</v>
      </c>
      <c r="F2489" s="1">
        <f t="shared" si="76"/>
        <v>1500</v>
      </c>
      <c r="G2489" s="1">
        <f t="shared" si="77"/>
        <v>7500</v>
      </c>
    </row>
    <row r="2490" spans="1:7" x14ac:dyDescent="0.25">
      <c r="A2490" s="1">
        <v>1342</v>
      </c>
      <c r="B2490" s="1" t="s">
        <v>43</v>
      </c>
      <c r="C2490" s="2">
        <v>44774</v>
      </c>
      <c r="D2490" s="1" t="s">
        <v>37</v>
      </c>
      <c r="E2490" s="1">
        <v>3</v>
      </c>
      <c r="F2490" s="1">
        <f t="shared" si="76"/>
        <v>600</v>
      </c>
      <c r="G2490" s="1">
        <f t="shared" si="77"/>
        <v>1800</v>
      </c>
    </row>
    <row r="2491" spans="1:7" x14ac:dyDescent="0.25">
      <c r="A2491" s="1">
        <v>3308</v>
      </c>
      <c r="B2491" s="1" t="s">
        <v>43</v>
      </c>
      <c r="C2491" s="2">
        <v>44906</v>
      </c>
      <c r="D2491" s="1" t="s">
        <v>14</v>
      </c>
      <c r="E2491" s="1">
        <v>4</v>
      </c>
      <c r="F2491" s="1">
        <f t="shared" si="76"/>
        <v>500</v>
      </c>
      <c r="G2491" s="1">
        <f t="shared" si="77"/>
        <v>2000</v>
      </c>
    </row>
    <row r="2492" spans="1:7" x14ac:dyDescent="0.25">
      <c r="A2492" s="1">
        <v>2567</v>
      </c>
      <c r="B2492" s="1" t="s">
        <v>43</v>
      </c>
      <c r="C2492" s="2">
        <v>44919</v>
      </c>
      <c r="D2492" s="1" t="s">
        <v>16</v>
      </c>
      <c r="E2492" s="1">
        <v>3</v>
      </c>
      <c r="F2492" s="1">
        <f t="shared" si="76"/>
        <v>150</v>
      </c>
      <c r="G2492" s="1">
        <f t="shared" si="77"/>
        <v>450</v>
      </c>
    </row>
    <row r="2493" spans="1:7" x14ac:dyDescent="0.25">
      <c r="A2493" s="1">
        <v>2212</v>
      </c>
      <c r="B2493" s="1" t="s">
        <v>43</v>
      </c>
      <c r="C2493" s="2">
        <v>44659</v>
      </c>
      <c r="D2493" s="1" t="s">
        <v>37</v>
      </c>
      <c r="E2493" s="1">
        <v>3</v>
      </c>
      <c r="F2493" s="1">
        <f t="shared" si="76"/>
        <v>600</v>
      </c>
      <c r="G2493" s="1">
        <f t="shared" si="77"/>
        <v>1800</v>
      </c>
    </row>
    <row r="2494" spans="1:7" x14ac:dyDescent="0.25">
      <c r="A2494" s="1">
        <v>1151</v>
      </c>
      <c r="B2494" s="1" t="s">
        <v>43</v>
      </c>
      <c r="C2494" s="2">
        <v>44805</v>
      </c>
      <c r="D2494" s="1" t="s">
        <v>16</v>
      </c>
      <c r="E2494" s="1">
        <v>1</v>
      </c>
      <c r="F2494" s="1">
        <f t="shared" si="76"/>
        <v>150</v>
      </c>
      <c r="G2494" s="1">
        <f t="shared" si="77"/>
        <v>150</v>
      </c>
    </row>
    <row r="2495" spans="1:7" x14ac:dyDescent="0.25">
      <c r="A2495" s="1">
        <v>1701</v>
      </c>
      <c r="B2495" s="1" t="s">
        <v>43</v>
      </c>
      <c r="C2495" s="2">
        <v>44694</v>
      </c>
      <c r="D2495" s="1" t="s">
        <v>16</v>
      </c>
      <c r="E2495" s="1">
        <v>1</v>
      </c>
      <c r="F2495" s="1">
        <f t="shared" si="76"/>
        <v>150</v>
      </c>
      <c r="G2495" s="1">
        <f t="shared" si="77"/>
        <v>150</v>
      </c>
    </row>
    <row r="2496" spans="1:7" x14ac:dyDescent="0.25">
      <c r="A2496" s="1">
        <v>3477</v>
      </c>
      <c r="B2496" s="1" t="s">
        <v>151</v>
      </c>
      <c r="C2496" s="2">
        <v>44807</v>
      </c>
      <c r="D2496" s="1" t="s">
        <v>37</v>
      </c>
      <c r="E2496" s="1">
        <v>3</v>
      </c>
      <c r="F2496" s="1">
        <f t="shared" si="76"/>
        <v>600</v>
      </c>
      <c r="G2496" s="1">
        <f t="shared" si="77"/>
        <v>1800</v>
      </c>
    </row>
    <row r="2497" spans="1:7" x14ac:dyDescent="0.25">
      <c r="A2497" s="1">
        <v>2461</v>
      </c>
      <c r="B2497" s="1" t="s">
        <v>151</v>
      </c>
      <c r="C2497" s="2">
        <v>44887</v>
      </c>
      <c r="D2497" s="1" t="s">
        <v>16</v>
      </c>
      <c r="E2497" s="1">
        <v>1</v>
      </c>
      <c r="F2497" s="1">
        <f t="shared" si="76"/>
        <v>150</v>
      </c>
      <c r="G2497" s="1">
        <f t="shared" si="77"/>
        <v>150</v>
      </c>
    </row>
    <row r="2498" spans="1:7" x14ac:dyDescent="0.25">
      <c r="A2498" s="1">
        <v>2435</v>
      </c>
      <c r="B2498" s="1" t="s">
        <v>83</v>
      </c>
      <c r="C2498" s="2">
        <v>44813</v>
      </c>
      <c r="D2498" s="1" t="s">
        <v>14</v>
      </c>
      <c r="E2498" s="1">
        <v>1</v>
      </c>
      <c r="F2498" s="1">
        <f t="shared" si="76"/>
        <v>500</v>
      </c>
      <c r="G2498" s="1">
        <f t="shared" ref="G2498:G2501" si="78">F2498*E2498</f>
        <v>500</v>
      </c>
    </row>
    <row r="2499" spans="1:7" x14ac:dyDescent="0.25">
      <c r="A2499" s="1">
        <v>2696</v>
      </c>
      <c r="B2499" s="1" t="s">
        <v>83</v>
      </c>
      <c r="C2499" s="2">
        <v>44756</v>
      </c>
      <c r="D2499" s="1" t="s">
        <v>16</v>
      </c>
      <c r="E2499" s="1">
        <v>5</v>
      </c>
      <c r="F2499" s="1">
        <f t="shared" si="76"/>
        <v>150</v>
      </c>
      <c r="G2499" s="1">
        <f t="shared" si="78"/>
        <v>750</v>
      </c>
    </row>
    <row r="2500" spans="1:7" x14ac:dyDescent="0.25">
      <c r="A2500" s="1">
        <v>3436</v>
      </c>
      <c r="B2500" s="1" t="s">
        <v>83</v>
      </c>
      <c r="C2500" s="2">
        <v>44603</v>
      </c>
      <c r="D2500" s="1" t="s">
        <v>11</v>
      </c>
      <c r="E2500" s="1">
        <v>2</v>
      </c>
      <c r="F2500" s="1">
        <f t="shared" si="76"/>
        <v>1000</v>
      </c>
      <c r="G2500" s="1">
        <f t="shared" si="78"/>
        <v>2000</v>
      </c>
    </row>
    <row r="2501" spans="1:7" x14ac:dyDescent="0.25">
      <c r="A2501" s="1">
        <v>1173</v>
      </c>
      <c r="B2501" s="1" t="s">
        <v>81</v>
      </c>
      <c r="C2501" s="2">
        <v>44599</v>
      </c>
      <c r="D2501" s="1" t="s">
        <v>14</v>
      </c>
      <c r="E2501" s="1">
        <v>1</v>
      </c>
      <c r="F2501" s="1">
        <f t="shared" si="76"/>
        <v>500</v>
      </c>
      <c r="G2501" s="1">
        <f t="shared" si="78"/>
        <v>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Y523"/>
  <sheetViews>
    <sheetView workbookViewId="0">
      <selection activeCell="K2" sqref="K2:Q14"/>
    </sheetView>
  </sheetViews>
  <sheetFormatPr defaultColWidth="13.85546875" defaultRowHeight="15" x14ac:dyDescent="0.25"/>
  <cols>
    <col min="1" max="1" width="3.85546875" style="1" bestFit="1" customWidth="1"/>
    <col min="2" max="2" width="19" bestFit="1" customWidth="1"/>
    <col min="3" max="3" width="14.28515625" bestFit="1" customWidth="1"/>
    <col min="4" max="4" width="3.85546875" style="1" customWidth="1"/>
    <col min="5" max="5" width="15.42578125" style="1" customWidth="1"/>
    <col min="6" max="6" width="25" style="1" customWidth="1"/>
    <col min="7" max="7" width="22.28515625" style="1" bestFit="1" customWidth="1"/>
    <col min="8" max="8" width="10" style="1" bestFit="1" customWidth="1"/>
    <col min="9" max="9" width="17.7109375" style="1" bestFit="1" customWidth="1"/>
    <col min="10" max="10" width="3.85546875" style="1" bestFit="1" customWidth="1"/>
    <col min="11" max="11" width="7.140625" style="1" bestFit="1" customWidth="1"/>
    <col min="12" max="12" width="10.42578125" style="1" bestFit="1" customWidth="1"/>
    <col min="13" max="13" width="9.42578125" style="1" bestFit="1" customWidth="1"/>
    <col min="14" max="14" width="12.140625" style="1" bestFit="1" customWidth="1"/>
    <col min="15" max="15" width="6.5703125" style="1" bestFit="1" customWidth="1"/>
    <col min="16" max="16" width="6.85546875" style="1" bestFit="1" customWidth="1"/>
    <col min="17" max="17" width="6.28515625" style="1" bestFit="1" customWidth="1"/>
    <col min="18" max="21" width="4.85546875" style="1" bestFit="1" customWidth="1"/>
    <col min="22" max="22" width="6.85546875" style="1" bestFit="1" customWidth="1"/>
    <col min="23" max="23" width="10.7109375" style="1" bestFit="1" customWidth="1"/>
    <col min="24" max="16384" width="13.85546875" style="1"/>
  </cols>
  <sheetData>
    <row r="1" spans="1:25" x14ac:dyDescent="0.25">
      <c r="X1" s="1" t="s">
        <v>557</v>
      </c>
      <c r="Y1" s="13" t="s">
        <v>554</v>
      </c>
    </row>
    <row r="2" spans="1:25" x14ac:dyDescent="0.25">
      <c r="A2"/>
      <c r="B2" s="3" t="s">
        <v>548</v>
      </c>
      <c r="C2" t="s">
        <v>550</v>
      </c>
      <c r="D2"/>
      <c r="E2"/>
      <c r="F2"/>
      <c r="G2" s="3" t="s">
        <v>551</v>
      </c>
      <c r="H2" t="s">
        <v>553</v>
      </c>
      <c r="I2" t="s">
        <v>546</v>
      </c>
      <c r="J2"/>
      <c r="K2" s="12"/>
      <c r="L2" s="13" t="s">
        <v>14</v>
      </c>
      <c r="M2" s="14" t="s">
        <v>8</v>
      </c>
      <c r="N2" s="13" t="s">
        <v>16</v>
      </c>
      <c r="O2" s="13" t="s">
        <v>11</v>
      </c>
      <c r="P2" s="13" t="s">
        <v>37</v>
      </c>
      <c r="Q2" s="13" t="s">
        <v>542</v>
      </c>
      <c r="R2" s="13" t="s">
        <v>619</v>
      </c>
      <c r="S2"/>
      <c r="T2"/>
      <c r="U2"/>
      <c r="V2"/>
      <c r="W2" s="10">
        <v>44562</v>
      </c>
      <c r="X2" s="29">
        <v>410450</v>
      </c>
      <c r="Y2" s="13">
        <f t="shared" ref="Y2:Y13" si="0">SUM(L3:Q3)</f>
        <v>628</v>
      </c>
    </row>
    <row r="3" spans="1:25" x14ac:dyDescent="0.25">
      <c r="A3"/>
      <c r="B3" s="4" t="s">
        <v>14</v>
      </c>
      <c r="C3" s="6">
        <v>629500</v>
      </c>
      <c r="D3"/>
      <c r="E3"/>
      <c r="F3"/>
      <c r="G3" s="4" t="s">
        <v>14</v>
      </c>
      <c r="H3" s="5">
        <v>1259</v>
      </c>
      <c r="I3" s="5">
        <v>629500</v>
      </c>
      <c r="J3"/>
      <c r="K3" s="8">
        <v>44562</v>
      </c>
      <c r="L3" s="14">
        <v>130</v>
      </c>
      <c r="M3" s="14">
        <v>77</v>
      </c>
      <c r="N3" s="14">
        <v>93</v>
      </c>
      <c r="O3" s="14">
        <v>117</v>
      </c>
      <c r="P3" s="14">
        <v>73</v>
      </c>
      <c r="Q3" s="14">
        <v>138</v>
      </c>
      <c r="R3" s="9">
        <f>SUM(L3:Q3)</f>
        <v>628</v>
      </c>
      <c r="S3"/>
      <c r="T3"/>
      <c r="U3"/>
      <c r="V3"/>
      <c r="W3" s="10">
        <v>44593</v>
      </c>
      <c r="X3" s="29">
        <v>332150</v>
      </c>
      <c r="Y3" s="13">
        <f t="shared" si="0"/>
        <v>526</v>
      </c>
    </row>
    <row r="4" spans="1:25" x14ac:dyDescent="0.25">
      <c r="B4" s="4" t="s">
        <v>8</v>
      </c>
      <c r="C4" s="6">
        <v>2022000</v>
      </c>
      <c r="G4" s="4" t="s">
        <v>8</v>
      </c>
      <c r="H4" s="5">
        <v>1348</v>
      </c>
      <c r="I4" s="5">
        <v>2022000</v>
      </c>
      <c r="K4" s="8">
        <v>44593</v>
      </c>
      <c r="L4" s="14">
        <v>87</v>
      </c>
      <c r="M4" s="14">
        <v>82</v>
      </c>
      <c r="N4" s="14">
        <v>115</v>
      </c>
      <c r="O4" s="14">
        <v>60</v>
      </c>
      <c r="P4" s="14">
        <v>78</v>
      </c>
      <c r="Q4" s="14">
        <v>104</v>
      </c>
      <c r="R4" s="9">
        <f t="shared" ref="R4:R14" si="1">SUM(L4:Q4)</f>
        <v>526</v>
      </c>
      <c r="S4"/>
      <c r="T4"/>
      <c r="U4"/>
      <c r="V4"/>
      <c r="W4" s="10">
        <v>44621</v>
      </c>
      <c r="X4" s="29">
        <v>401200</v>
      </c>
      <c r="Y4" s="13">
        <f t="shared" si="0"/>
        <v>583</v>
      </c>
    </row>
    <row r="5" spans="1:25" x14ac:dyDescent="0.25">
      <c r="B5" s="4" t="s">
        <v>16</v>
      </c>
      <c r="C5" s="6">
        <v>181950</v>
      </c>
      <c r="G5" s="4" t="s">
        <v>16</v>
      </c>
      <c r="H5" s="5">
        <v>1213</v>
      </c>
      <c r="I5" s="5">
        <v>181950</v>
      </c>
      <c r="K5" s="8">
        <v>44621</v>
      </c>
      <c r="L5" s="14">
        <v>73</v>
      </c>
      <c r="M5" s="14">
        <v>93</v>
      </c>
      <c r="N5" s="14">
        <v>88</v>
      </c>
      <c r="O5" s="14">
        <v>91</v>
      </c>
      <c r="P5" s="14">
        <v>129</v>
      </c>
      <c r="Q5" s="14">
        <v>109</v>
      </c>
      <c r="R5" s="9">
        <f t="shared" si="1"/>
        <v>583</v>
      </c>
      <c r="S5"/>
      <c r="T5"/>
      <c r="U5"/>
      <c r="V5"/>
      <c r="W5" s="10">
        <v>44652</v>
      </c>
      <c r="X5" s="29">
        <v>455000</v>
      </c>
      <c r="Y5" s="13">
        <f t="shared" si="0"/>
        <v>621</v>
      </c>
    </row>
    <row r="6" spans="1:25" x14ac:dyDescent="0.25">
      <c r="B6" s="4" t="s">
        <v>11</v>
      </c>
      <c r="C6" s="6">
        <v>1235000</v>
      </c>
      <c r="G6" s="4" t="s">
        <v>11</v>
      </c>
      <c r="H6" s="5">
        <v>1235</v>
      </c>
      <c r="I6" s="5">
        <v>1235000</v>
      </c>
      <c r="K6" s="8">
        <v>44652</v>
      </c>
      <c r="L6" s="14">
        <v>90</v>
      </c>
      <c r="M6" s="14">
        <v>133</v>
      </c>
      <c r="N6" s="14">
        <v>98</v>
      </c>
      <c r="O6" s="14">
        <v>92</v>
      </c>
      <c r="P6" s="14">
        <v>103</v>
      </c>
      <c r="Q6" s="14">
        <v>105</v>
      </c>
      <c r="R6" s="9">
        <f t="shared" si="1"/>
        <v>621</v>
      </c>
      <c r="S6"/>
      <c r="T6"/>
      <c r="U6"/>
      <c r="V6"/>
      <c r="W6" s="10">
        <v>44682</v>
      </c>
      <c r="X6" s="29">
        <v>456000</v>
      </c>
      <c r="Y6" s="13">
        <f t="shared" si="0"/>
        <v>637</v>
      </c>
    </row>
    <row r="7" spans="1:25" x14ac:dyDescent="0.25">
      <c r="B7" s="4" t="s">
        <v>37</v>
      </c>
      <c r="C7" s="6">
        <v>721200</v>
      </c>
      <c r="G7" s="4" t="s">
        <v>37</v>
      </c>
      <c r="H7" s="5">
        <v>1202</v>
      </c>
      <c r="I7" s="5">
        <v>721200</v>
      </c>
      <c r="K7" s="8">
        <v>44682</v>
      </c>
      <c r="L7" s="14">
        <v>111</v>
      </c>
      <c r="M7" s="14">
        <v>117</v>
      </c>
      <c r="N7" s="14">
        <v>72</v>
      </c>
      <c r="O7" s="14">
        <v>90</v>
      </c>
      <c r="P7" s="14">
        <v>127</v>
      </c>
      <c r="Q7" s="14">
        <v>120</v>
      </c>
      <c r="R7" s="9">
        <f t="shared" si="1"/>
        <v>637</v>
      </c>
      <c r="S7"/>
      <c r="T7"/>
      <c r="U7"/>
      <c r="V7"/>
      <c r="W7" s="10">
        <v>44713</v>
      </c>
      <c r="X7" s="29">
        <v>528850</v>
      </c>
      <c r="Y7" s="13">
        <f t="shared" si="0"/>
        <v>713</v>
      </c>
    </row>
    <row r="8" spans="1:25" x14ac:dyDescent="0.25">
      <c r="B8" s="4" t="s">
        <v>19</v>
      </c>
      <c r="C8" s="6">
        <v>522800</v>
      </c>
      <c r="G8" s="4" t="s">
        <v>19</v>
      </c>
      <c r="H8" s="5">
        <v>1307</v>
      </c>
      <c r="I8" s="5">
        <v>522800</v>
      </c>
      <c r="K8" s="8">
        <v>44713</v>
      </c>
      <c r="L8" s="14">
        <v>112</v>
      </c>
      <c r="M8" s="14">
        <v>157</v>
      </c>
      <c r="N8" s="14">
        <v>109</v>
      </c>
      <c r="O8" s="14">
        <v>115</v>
      </c>
      <c r="P8" s="14">
        <v>90</v>
      </c>
      <c r="Q8" s="14">
        <v>130</v>
      </c>
      <c r="R8" s="9">
        <f t="shared" si="1"/>
        <v>713</v>
      </c>
      <c r="S8"/>
      <c r="T8"/>
      <c r="U8"/>
      <c r="V8"/>
      <c r="W8" s="10">
        <v>44743</v>
      </c>
      <c r="X8" s="29">
        <v>477000</v>
      </c>
      <c r="Y8" s="13">
        <f t="shared" si="0"/>
        <v>656</v>
      </c>
    </row>
    <row r="9" spans="1:25" x14ac:dyDescent="0.25">
      <c r="B9" s="4" t="s">
        <v>544</v>
      </c>
      <c r="C9" s="5"/>
      <c r="G9" s="4" t="s">
        <v>544</v>
      </c>
      <c r="H9" s="5"/>
      <c r="I9" s="5"/>
      <c r="K9" s="8">
        <v>44743</v>
      </c>
      <c r="L9" s="14">
        <v>125</v>
      </c>
      <c r="M9" s="14">
        <v>124</v>
      </c>
      <c r="N9" s="14">
        <v>74</v>
      </c>
      <c r="O9" s="14">
        <v>93</v>
      </c>
      <c r="P9" s="14">
        <v>142</v>
      </c>
      <c r="Q9" s="14">
        <v>98</v>
      </c>
      <c r="R9" s="9">
        <f t="shared" si="1"/>
        <v>656</v>
      </c>
      <c r="S9"/>
      <c r="T9"/>
      <c r="U9"/>
      <c r="V9"/>
      <c r="W9" s="10">
        <v>44774</v>
      </c>
      <c r="X9" s="29">
        <v>403900</v>
      </c>
      <c r="Y9" s="13">
        <f t="shared" si="0"/>
        <v>632</v>
      </c>
    </row>
    <row r="10" spans="1:25" x14ac:dyDescent="0.25">
      <c r="B10" s="4" t="s">
        <v>549</v>
      </c>
      <c r="C10" s="6">
        <v>5312450</v>
      </c>
      <c r="G10" s="7" t="s">
        <v>544</v>
      </c>
      <c r="H10" s="5"/>
      <c r="I10" s="5"/>
      <c r="K10" s="8">
        <v>44774</v>
      </c>
      <c r="L10" s="14">
        <v>82</v>
      </c>
      <c r="M10" s="14">
        <v>80</v>
      </c>
      <c r="N10" s="14">
        <v>138</v>
      </c>
      <c r="O10" s="14">
        <v>116</v>
      </c>
      <c r="P10" s="14">
        <v>99</v>
      </c>
      <c r="Q10" s="14">
        <v>117</v>
      </c>
      <c r="R10" s="9">
        <f t="shared" si="1"/>
        <v>632</v>
      </c>
      <c r="S10"/>
      <c r="T10"/>
      <c r="U10"/>
      <c r="V10"/>
      <c r="W10" s="10">
        <v>44805</v>
      </c>
      <c r="X10" s="29">
        <v>474800</v>
      </c>
      <c r="Y10" s="13">
        <f t="shared" si="0"/>
        <v>676</v>
      </c>
    </row>
    <row r="11" spans="1:25" x14ac:dyDescent="0.25">
      <c r="G11" s="4" t="s">
        <v>552</v>
      </c>
      <c r="H11" s="5">
        <v>7564</v>
      </c>
      <c r="I11" s="5">
        <v>5312450</v>
      </c>
      <c r="J11"/>
      <c r="K11" s="8">
        <v>44805</v>
      </c>
      <c r="L11" s="14">
        <v>121</v>
      </c>
      <c r="M11" s="14">
        <v>121</v>
      </c>
      <c r="N11" s="14">
        <v>124</v>
      </c>
      <c r="O11" s="14">
        <v>122</v>
      </c>
      <c r="P11" s="14">
        <v>85</v>
      </c>
      <c r="Q11" s="14">
        <v>103</v>
      </c>
      <c r="R11" s="9">
        <f t="shared" si="1"/>
        <v>676</v>
      </c>
      <c r="S11"/>
      <c r="T11"/>
      <c r="U11"/>
      <c r="V11"/>
      <c r="W11" s="10">
        <v>44835</v>
      </c>
      <c r="X11" s="29">
        <v>438600</v>
      </c>
      <c r="Y11" s="13">
        <f t="shared" si="0"/>
        <v>617</v>
      </c>
    </row>
    <row r="12" spans="1:25" x14ac:dyDescent="0.25">
      <c r="B12" t="s">
        <v>37</v>
      </c>
      <c r="C12" s="6">
        <f>GETPIVOTDATA("Total_price",$B$2,"Product_name","Mobile")</f>
        <v>721200</v>
      </c>
      <c r="G12"/>
      <c r="H12"/>
      <c r="I12"/>
      <c r="J12"/>
      <c r="K12" s="8">
        <v>44835</v>
      </c>
      <c r="L12" s="14">
        <v>77</v>
      </c>
      <c r="M12" s="14">
        <v>111</v>
      </c>
      <c r="N12" s="14">
        <v>116</v>
      </c>
      <c r="O12" s="14">
        <v>119</v>
      </c>
      <c r="P12" s="14">
        <v>98</v>
      </c>
      <c r="Q12" s="14">
        <v>96</v>
      </c>
      <c r="R12" s="9">
        <f t="shared" si="1"/>
        <v>617</v>
      </c>
      <c r="S12"/>
      <c r="T12"/>
      <c r="U12"/>
      <c r="V12"/>
      <c r="W12" s="10">
        <v>44866</v>
      </c>
      <c r="X12" s="29">
        <v>474700</v>
      </c>
      <c r="Y12" s="13">
        <f t="shared" si="0"/>
        <v>609</v>
      </c>
    </row>
    <row r="13" spans="1:25" x14ac:dyDescent="0.25">
      <c r="B13" t="s">
        <v>16</v>
      </c>
      <c r="C13" s="6">
        <f>GETPIVOTDATA("Total_price",$B$2,"Product_name","Headphones")</f>
        <v>181950</v>
      </c>
      <c r="G13"/>
      <c r="H13"/>
      <c r="I13"/>
      <c r="J13"/>
      <c r="K13" s="8">
        <v>44866</v>
      </c>
      <c r="L13" s="14">
        <v>120</v>
      </c>
      <c r="M13" s="14">
        <v>138</v>
      </c>
      <c r="N13" s="14">
        <v>74</v>
      </c>
      <c r="O13" s="14">
        <v>114</v>
      </c>
      <c r="P13" s="14">
        <v>87</v>
      </c>
      <c r="Q13" s="14">
        <v>76</v>
      </c>
      <c r="R13" s="9">
        <f t="shared" si="1"/>
        <v>609</v>
      </c>
      <c r="S13"/>
      <c r="T13"/>
      <c r="U13"/>
      <c r="V13"/>
      <c r="W13" s="10">
        <v>44896</v>
      </c>
      <c r="X13" s="29">
        <v>459800</v>
      </c>
      <c r="Y13" s="13">
        <f t="shared" si="0"/>
        <v>666</v>
      </c>
    </row>
    <row r="14" spans="1:25" x14ac:dyDescent="0.25">
      <c r="B14" t="s">
        <v>11</v>
      </c>
      <c r="C14" s="6">
        <f>GETPIVOTDATA("Total_price",$B$2,"Product_name","Laptop")</f>
        <v>1235000</v>
      </c>
      <c r="G14"/>
      <c r="H14"/>
      <c r="I14"/>
      <c r="J14"/>
      <c r="K14" s="8">
        <v>44896</v>
      </c>
      <c r="L14" s="14">
        <v>131</v>
      </c>
      <c r="M14" s="14">
        <v>115</v>
      </c>
      <c r="N14" s="14">
        <v>112</v>
      </c>
      <c r="O14" s="14">
        <v>106</v>
      </c>
      <c r="P14" s="14">
        <v>91</v>
      </c>
      <c r="Q14" s="14">
        <v>111</v>
      </c>
      <c r="R14" s="9">
        <f t="shared" si="1"/>
        <v>666</v>
      </c>
      <c r="S14"/>
      <c r="T14"/>
      <c r="U14"/>
      <c r="V14"/>
      <c r="W14"/>
    </row>
    <row r="15" spans="1:25" x14ac:dyDescent="0.25">
      <c r="B15" t="s">
        <v>14</v>
      </c>
      <c r="C15" s="6">
        <f>GETPIVOTDATA("Total_price",$B$2,"Product_name","Camera")</f>
        <v>629500</v>
      </c>
      <c r="G15"/>
      <c r="H15"/>
      <c r="I15"/>
      <c r="J15"/>
      <c r="R15"/>
      <c r="S15"/>
      <c r="T15"/>
      <c r="U15"/>
      <c r="V15"/>
      <c r="W15"/>
    </row>
    <row r="16" spans="1:25" x14ac:dyDescent="0.25">
      <c r="B16" t="s">
        <v>542</v>
      </c>
      <c r="C16" s="6">
        <f>GETPIVOTDATA("Total_price",$B$2,"Product_name","tablet")</f>
        <v>522800</v>
      </c>
      <c r="G16"/>
      <c r="H16"/>
      <c r="I16"/>
      <c r="J16"/>
      <c r="R16"/>
      <c r="S16"/>
      <c r="T16"/>
      <c r="U16"/>
      <c r="V16"/>
      <c r="W16"/>
    </row>
    <row r="17" spans="1:23" x14ac:dyDescent="0.25">
      <c r="B17" t="s">
        <v>8</v>
      </c>
      <c r="C17" s="6">
        <f>GETPIVOTDATA("Total_price",$B$2,"Product_name","Computer")</f>
        <v>2022000</v>
      </c>
      <c r="G17"/>
      <c r="H17"/>
      <c r="I17"/>
      <c r="J17"/>
      <c r="M17" s="15"/>
      <c r="N17" s="11"/>
      <c r="O17" s="11"/>
      <c r="P17" s="11"/>
      <c r="Q17" s="11"/>
      <c r="R17"/>
      <c r="S17"/>
      <c r="T17"/>
      <c r="U17"/>
      <c r="V17"/>
      <c r="W17"/>
    </row>
    <row r="18" spans="1:23" x14ac:dyDescent="0.25">
      <c r="B18" t="s">
        <v>619</v>
      </c>
      <c r="C18" s="6">
        <f>SUM(C12:C17)</f>
        <v>5312450</v>
      </c>
      <c r="G18"/>
      <c r="H18"/>
      <c r="I18"/>
      <c r="J18"/>
      <c r="M18" s="15"/>
      <c r="N18" s="11"/>
      <c r="O18" s="11"/>
      <c r="P18" s="11"/>
      <c r="Q18" s="11"/>
      <c r="R18"/>
      <c r="S18"/>
      <c r="T18"/>
      <c r="U18"/>
      <c r="V18"/>
      <c r="W18"/>
    </row>
    <row r="19" spans="1:23" x14ac:dyDescent="0.25">
      <c r="A19"/>
      <c r="G19"/>
      <c r="H19"/>
      <c r="I19"/>
      <c r="J19"/>
      <c r="M19" s="15"/>
      <c r="N19" s="11"/>
      <c r="O19" s="11"/>
      <c r="P19" s="11"/>
      <c r="Q19" s="11"/>
      <c r="R19"/>
      <c r="S19"/>
      <c r="T19"/>
      <c r="U19"/>
      <c r="V19"/>
      <c r="W19"/>
    </row>
    <row r="20" spans="1:23" x14ac:dyDescent="0.25">
      <c r="A20"/>
      <c r="G20"/>
      <c r="H20"/>
      <c r="I20"/>
      <c r="J20"/>
      <c r="M20" s="15"/>
      <c r="N20" s="11"/>
      <c r="O20" s="11"/>
      <c r="P20" s="11"/>
      <c r="Q20" s="11"/>
      <c r="R20"/>
      <c r="S20"/>
      <c r="T20"/>
      <c r="U20"/>
      <c r="V20"/>
      <c r="W20"/>
    </row>
    <row r="21" spans="1:23" x14ac:dyDescent="0.25">
      <c r="A21"/>
      <c r="B21" s="3" t="s">
        <v>548</v>
      </c>
      <c r="C21" t="s">
        <v>553</v>
      </c>
      <c r="G21"/>
      <c r="H21"/>
      <c r="I21"/>
      <c r="J21"/>
      <c r="M21" s="15"/>
      <c r="N21" s="11"/>
      <c r="O21" s="11"/>
      <c r="P21" s="11"/>
      <c r="Q21" s="11"/>
      <c r="R21"/>
      <c r="S21"/>
      <c r="T21"/>
      <c r="U21"/>
      <c r="V21"/>
      <c r="W21"/>
    </row>
    <row r="22" spans="1:23" x14ac:dyDescent="0.25">
      <c r="A22"/>
      <c r="B22" s="4" t="s">
        <v>14</v>
      </c>
      <c r="C22" s="5">
        <v>1259</v>
      </c>
      <c r="G22"/>
      <c r="H22"/>
      <c r="I22"/>
      <c r="J22"/>
      <c r="M22" s="15"/>
      <c r="N22" s="11"/>
      <c r="O22" s="11"/>
      <c r="P22" s="11"/>
      <c r="Q22" s="11"/>
      <c r="R22"/>
      <c r="S22"/>
      <c r="T22"/>
      <c r="U22"/>
      <c r="V22"/>
      <c r="W22"/>
    </row>
    <row r="23" spans="1:23" x14ac:dyDescent="0.25">
      <c r="A23"/>
      <c r="B23" s="4" t="s">
        <v>8</v>
      </c>
      <c r="C23" s="5">
        <v>1348</v>
      </c>
      <c r="G23"/>
      <c r="H23"/>
      <c r="I23"/>
      <c r="J23"/>
      <c r="M23" s="15"/>
      <c r="N23" s="11"/>
      <c r="O23" s="11"/>
      <c r="P23" s="11"/>
      <c r="Q23" s="11"/>
      <c r="R23"/>
      <c r="S23"/>
      <c r="T23"/>
      <c r="U23"/>
      <c r="V23"/>
      <c r="W23"/>
    </row>
    <row r="24" spans="1:23" x14ac:dyDescent="0.25">
      <c r="A24"/>
      <c r="B24" s="4" t="s">
        <v>16</v>
      </c>
      <c r="C24" s="5">
        <v>1213</v>
      </c>
      <c r="G24"/>
      <c r="H24"/>
      <c r="I24"/>
      <c r="J24"/>
      <c r="M24" s="15"/>
      <c r="N24" s="11"/>
      <c r="O24" s="11"/>
      <c r="P24" s="11"/>
      <c r="Q24" s="11"/>
      <c r="R24"/>
      <c r="S24"/>
      <c r="T24"/>
      <c r="U24"/>
      <c r="V24"/>
      <c r="W24"/>
    </row>
    <row r="25" spans="1:23" x14ac:dyDescent="0.25">
      <c r="A25"/>
      <c r="B25" s="4" t="s">
        <v>11</v>
      </c>
      <c r="C25" s="5">
        <v>1235</v>
      </c>
      <c r="G25"/>
      <c r="H25"/>
      <c r="I25"/>
      <c r="J25"/>
      <c r="M25" s="15"/>
      <c r="N25" s="11"/>
      <c r="O25" s="11"/>
      <c r="P25" s="11"/>
      <c r="Q25" s="11"/>
      <c r="R25"/>
      <c r="S25"/>
      <c r="T25"/>
      <c r="U25"/>
      <c r="V25"/>
      <c r="W25"/>
    </row>
    <row r="26" spans="1:23" x14ac:dyDescent="0.25">
      <c r="A26"/>
      <c r="B26" s="4" t="s">
        <v>37</v>
      </c>
      <c r="C26" s="5">
        <v>1202</v>
      </c>
      <c r="G26"/>
      <c r="H26"/>
      <c r="I26"/>
      <c r="J26"/>
      <c r="M26" s="15"/>
      <c r="N26" s="11"/>
      <c r="O26" s="11"/>
      <c r="P26" s="11"/>
      <c r="Q26" s="11"/>
      <c r="R26"/>
      <c r="S26"/>
      <c r="T26"/>
      <c r="U26"/>
      <c r="V26"/>
      <c r="W26"/>
    </row>
    <row r="27" spans="1:23" x14ac:dyDescent="0.25">
      <c r="A27"/>
      <c r="B27" s="4" t="s">
        <v>19</v>
      </c>
      <c r="C27" s="5">
        <v>1307</v>
      </c>
      <c r="G27"/>
      <c r="H27"/>
      <c r="I27"/>
      <c r="J27"/>
      <c r="M27" s="15"/>
      <c r="N27" s="11"/>
      <c r="O27" s="11"/>
      <c r="P27" s="11"/>
      <c r="Q27" s="11"/>
      <c r="R27"/>
      <c r="S27"/>
      <c r="T27"/>
      <c r="U27"/>
      <c r="V27"/>
      <c r="W27"/>
    </row>
    <row r="28" spans="1:23" x14ac:dyDescent="0.25">
      <c r="A28"/>
      <c r="B28" s="4" t="s">
        <v>544</v>
      </c>
      <c r="C28" s="5"/>
      <c r="D28"/>
      <c r="E28"/>
      <c r="F28"/>
      <c r="G28"/>
      <c r="H28"/>
      <c r="I28"/>
      <c r="J28"/>
      <c r="M28" s="15"/>
      <c r="N28" s="11"/>
      <c r="O28" s="11"/>
      <c r="P28" s="11"/>
      <c r="Q28" s="11"/>
      <c r="R28"/>
      <c r="S28"/>
      <c r="T28"/>
      <c r="U28"/>
      <c r="V28"/>
      <c r="W28"/>
    </row>
    <row r="29" spans="1:23" x14ac:dyDescent="0.25">
      <c r="A29"/>
      <c r="B29" s="1"/>
      <c r="C29" s="1"/>
      <c r="D29"/>
      <c r="E29"/>
      <c r="F29"/>
      <c r="G29"/>
      <c r="H29"/>
      <c r="I29"/>
      <c r="J29"/>
      <c r="M29" s="15"/>
      <c r="N29" s="11"/>
      <c r="O29" s="11"/>
      <c r="P29" s="11"/>
      <c r="Q29" s="11"/>
      <c r="R29"/>
      <c r="S29"/>
      <c r="T29"/>
      <c r="U29"/>
      <c r="V29"/>
      <c r="W29"/>
    </row>
    <row r="30" spans="1:23" x14ac:dyDescent="0.25">
      <c r="A30"/>
      <c r="B30" t="s">
        <v>37</v>
      </c>
      <c r="C30">
        <v>1202</v>
      </c>
      <c r="D30"/>
      <c r="E30"/>
      <c r="F30"/>
      <c r="G30"/>
      <c r="H30"/>
      <c r="I30"/>
      <c r="J30"/>
      <c r="M30" s="15"/>
      <c r="N30" s="11"/>
      <c r="O30" s="11"/>
      <c r="P30" s="11"/>
      <c r="Q30" s="11"/>
      <c r="R30"/>
      <c r="S30"/>
      <c r="T30"/>
      <c r="U30"/>
      <c r="V30"/>
      <c r="W30"/>
    </row>
    <row r="31" spans="1:23" x14ac:dyDescent="0.25">
      <c r="A31"/>
      <c r="B31" t="s">
        <v>16</v>
      </c>
      <c r="C31">
        <v>1213</v>
      </c>
      <c r="D31"/>
      <c r="E31"/>
      <c r="F31"/>
      <c r="G31"/>
      <c r="H31"/>
      <c r="I31"/>
      <c r="J31"/>
      <c r="K31" s="11"/>
      <c r="L31" s="16"/>
      <c r="M31" s="15"/>
      <c r="N31" s="11"/>
      <c r="O31" s="11"/>
      <c r="P31" s="11"/>
      <c r="Q31" s="11"/>
      <c r="R31"/>
      <c r="S31"/>
      <c r="T31"/>
      <c r="U31"/>
      <c r="V31"/>
      <c r="W31"/>
    </row>
    <row r="32" spans="1:23" x14ac:dyDescent="0.25">
      <c r="A32"/>
      <c r="B32" t="s">
        <v>11</v>
      </c>
      <c r="C32">
        <v>1235</v>
      </c>
      <c r="D32"/>
      <c r="E32"/>
      <c r="F32"/>
      <c r="G32"/>
      <c r="H32"/>
      <c r="I32"/>
      <c r="J32"/>
      <c r="K32" s="11"/>
      <c r="L32" s="16"/>
      <c r="M32" s="15"/>
      <c r="N32" s="11"/>
      <c r="O32" s="11"/>
      <c r="P32" s="11"/>
      <c r="Q32" s="11"/>
      <c r="R32"/>
      <c r="S32"/>
      <c r="T32"/>
      <c r="U32"/>
      <c r="V32"/>
      <c r="W32"/>
    </row>
    <row r="33" spans="1:23" x14ac:dyDescent="0.25">
      <c r="A33"/>
      <c r="B33" t="s">
        <v>14</v>
      </c>
      <c r="C33">
        <v>1259</v>
      </c>
      <c r="D33"/>
      <c r="E33"/>
      <c r="F33"/>
      <c r="G33"/>
      <c r="H33"/>
      <c r="I33"/>
      <c r="J33"/>
      <c r="K33" s="11"/>
      <c r="L33" s="16"/>
      <c r="M33" s="15"/>
      <c r="N33" s="11"/>
      <c r="O33" s="11"/>
      <c r="P33" s="11"/>
      <c r="Q33" s="11"/>
      <c r="R33"/>
      <c r="S33"/>
      <c r="T33"/>
      <c r="U33"/>
      <c r="V33"/>
      <c r="W33"/>
    </row>
    <row r="34" spans="1:23" x14ac:dyDescent="0.25">
      <c r="A34"/>
      <c r="B34" t="s">
        <v>542</v>
      </c>
      <c r="C34">
        <v>1307</v>
      </c>
      <c r="D34"/>
      <c r="E34"/>
      <c r="F34"/>
      <c r="G34"/>
      <c r="H34"/>
      <c r="I34"/>
      <c r="J34"/>
      <c r="K34" s="11"/>
      <c r="L34" s="16"/>
      <c r="M34" s="15"/>
      <c r="N34" s="11"/>
      <c r="O34" s="11"/>
      <c r="P34" s="11"/>
      <c r="Q34" s="11"/>
      <c r="R34"/>
      <c r="S34"/>
      <c r="T34"/>
      <c r="U34"/>
      <c r="V34"/>
      <c r="W34"/>
    </row>
    <row r="35" spans="1:23" x14ac:dyDescent="0.25">
      <c r="A35"/>
      <c r="B35" t="s">
        <v>8</v>
      </c>
      <c r="C35">
        <v>1348</v>
      </c>
      <c r="D35"/>
      <c r="E35"/>
      <c r="F35"/>
      <c r="G35"/>
      <c r="H35"/>
      <c r="I35"/>
      <c r="J35"/>
      <c r="K35" s="11"/>
      <c r="L35" s="16"/>
      <c r="M35" s="15"/>
      <c r="N35" s="11"/>
      <c r="O35" s="11"/>
      <c r="P35" s="11"/>
      <c r="Q35" s="11"/>
      <c r="R35"/>
      <c r="S35"/>
      <c r="T35"/>
      <c r="U35"/>
      <c r="V35"/>
      <c r="W35"/>
    </row>
    <row r="36" spans="1:23" x14ac:dyDescent="0.25">
      <c r="A36"/>
      <c r="B36" t="s">
        <v>619</v>
      </c>
      <c r="C36">
        <f>SUM(C30:C35)</f>
        <v>7564</v>
      </c>
      <c r="D36"/>
      <c r="E36"/>
      <c r="F36"/>
      <c r="G36"/>
      <c r="H36"/>
      <c r="I36"/>
      <c r="J36"/>
      <c r="K36" s="11"/>
      <c r="L36" s="16"/>
      <c r="M36" s="15"/>
      <c r="N36" s="11"/>
      <c r="O36" s="11"/>
      <c r="P36" s="11"/>
      <c r="Q36" s="11"/>
      <c r="R36"/>
      <c r="S36"/>
      <c r="T36"/>
      <c r="U36"/>
      <c r="V36"/>
      <c r="W36"/>
    </row>
    <row r="37" spans="1:23" x14ac:dyDescent="0.25">
      <c r="A37"/>
      <c r="D37"/>
      <c r="E37"/>
      <c r="F37"/>
      <c r="G37"/>
      <c r="H37"/>
      <c r="I37"/>
      <c r="J37"/>
      <c r="K37" s="11"/>
      <c r="L37" s="16"/>
      <c r="M37" s="15"/>
      <c r="N37" s="11"/>
      <c r="O37" s="11"/>
      <c r="P37" s="11"/>
      <c r="Q37" s="11"/>
      <c r="R37"/>
      <c r="S37"/>
      <c r="T37"/>
      <c r="U37"/>
      <c r="V37"/>
      <c r="W37"/>
    </row>
    <row r="38" spans="1:23" x14ac:dyDescent="0.25">
      <c r="A38"/>
      <c r="D38"/>
      <c r="E38"/>
      <c r="F38"/>
      <c r="G38"/>
      <c r="H38"/>
      <c r="I38"/>
      <c r="J38"/>
      <c r="K38" s="11"/>
      <c r="L38" s="16"/>
      <c r="M38" s="15"/>
      <c r="N38" s="11"/>
      <c r="O38" s="11"/>
      <c r="P38" s="11"/>
      <c r="Q38" s="11"/>
      <c r="R38"/>
      <c r="S38"/>
      <c r="T38"/>
      <c r="U38"/>
      <c r="V38"/>
      <c r="W38"/>
    </row>
    <row r="39" spans="1:23" x14ac:dyDescent="0.25">
      <c r="A39"/>
      <c r="D39"/>
      <c r="E39"/>
      <c r="F39"/>
      <c r="G39"/>
      <c r="H39"/>
      <c r="I39"/>
      <c r="J39"/>
      <c r="K39" s="11"/>
      <c r="L39" s="16"/>
      <c r="M39" s="15"/>
      <c r="N39" s="11"/>
      <c r="O39" s="11"/>
      <c r="P39" s="11"/>
      <c r="Q39" s="11"/>
      <c r="R39"/>
      <c r="S39"/>
      <c r="T39"/>
      <c r="U39"/>
      <c r="V39"/>
      <c r="W39"/>
    </row>
    <row r="40" spans="1:23" x14ac:dyDescent="0.25">
      <c r="A40"/>
      <c r="D40"/>
      <c r="E40"/>
      <c r="F40"/>
      <c r="G40"/>
      <c r="H40"/>
      <c r="I40"/>
      <c r="J40"/>
      <c r="K40" s="11"/>
      <c r="L40" s="11"/>
      <c r="M40" s="11"/>
      <c r="N40" s="11"/>
      <c r="O40" s="11"/>
      <c r="P40" s="11"/>
      <c r="Q40" s="11"/>
      <c r="R40"/>
      <c r="S40"/>
      <c r="T40"/>
      <c r="U40"/>
      <c r="V40"/>
      <c r="W40"/>
    </row>
    <row r="41" spans="1:23" x14ac:dyDescent="0.25">
      <c r="A41"/>
      <c r="D41"/>
      <c r="E41"/>
      <c r="F41"/>
      <c r="G41"/>
      <c r="H41"/>
      <c r="I41"/>
      <c r="J41"/>
      <c r="K41" s="11"/>
      <c r="L41" s="11"/>
      <c r="M41" s="11"/>
      <c r="N41" s="11"/>
      <c r="O41" s="11"/>
      <c r="P41" s="11"/>
      <c r="Q41" s="11"/>
      <c r="R41"/>
      <c r="S41"/>
      <c r="T41"/>
      <c r="U41"/>
      <c r="V41"/>
      <c r="W41"/>
    </row>
    <row r="42" spans="1:23" x14ac:dyDescent="0.25">
      <c r="A42"/>
      <c r="D42"/>
      <c r="E42"/>
      <c r="F42"/>
      <c r="G42"/>
      <c r="H42"/>
      <c r="I42"/>
      <c r="J42"/>
      <c r="K42" s="11"/>
      <c r="L42" s="11"/>
      <c r="M42" s="11"/>
      <c r="N42" s="11"/>
      <c r="O42" s="11"/>
      <c r="P42" s="11"/>
      <c r="Q42" s="11"/>
      <c r="R42"/>
      <c r="S42"/>
      <c r="T42"/>
      <c r="U42"/>
      <c r="V42"/>
      <c r="W42"/>
    </row>
    <row r="43" spans="1:23" x14ac:dyDescent="0.25">
      <c r="A43"/>
      <c r="D43"/>
      <c r="E43"/>
      <c r="F43"/>
      <c r="G43"/>
      <c r="H43"/>
      <c r="I43"/>
      <c r="J43"/>
      <c r="K43" s="11"/>
      <c r="L43" s="11"/>
      <c r="M43" s="11"/>
      <c r="N43" s="11"/>
      <c r="O43" s="11"/>
      <c r="P43" s="11"/>
      <c r="Q43" s="11"/>
      <c r="R43"/>
      <c r="S43"/>
      <c r="T43"/>
      <c r="U43"/>
      <c r="V43"/>
      <c r="W43"/>
    </row>
    <row r="44" spans="1:23" x14ac:dyDescent="0.25">
      <c r="A44"/>
      <c r="D44"/>
      <c r="E44"/>
      <c r="F44"/>
      <c r="G44"/>
      <c r="H44"/>
      <c r="I44"/>
      <c r="J44"/>
      <c r="K44" s="11"/>
      <c r="L44" s="11"/>
      <c r="M44" s="11"/>
      <c r="N44" s="11"/>
      <c r="O44" s="11"/>
      <c r="P44" s="11"/>
      <c r="Q44" s="11"/>
      <c r="R44"/>
      <c r="S44"/>
      <c r="T44"/>
      <c r="U44"/>
      <c r="V44"/>
      <c r="W44"/>
    </row>
    <row r="45" spans="1:23" x14ac:dyDescent="0.25">
      <c r="A45"/>
      <c r="D45"/>
      <c r="E45"/>
      <c r="F45"/>
      <c r="G45"/>
      <c r="H45"/>
      <c r="I45"/>
      <c r="J45"/>
      <c r="K45" s="11"/>
      <c r="L45" s="11"/>
      <c r="M45" s="11"/>
      <c r="N45" s="11"/>
      <c r="O45" s="11"/>
      <c r="P45" s="11"/>
      <c r="Q45" s="11"/>
      <c r="R45"/>
      <c r="S45"/>
      <c r="T45"/>
      <c r="U45"/>
      <c r="V45"/>
      <c r="W45"/>
    </row>
    <row r="46" spans="1:23" x14ac:dyDescent="0.25">
      <c r="A46"/>
      <c r="D46"/>
      <c r="E46"/>
      <c r="F46"/>
      <c r="G46"/>
      <c r="H46"/>
      <c r="I46"/>
      <c r="J46"/>
      <c r="K46" s="11"/>
      <c r="L46" s="11"/>
      <c r="M46" s="11"/>
      <c r="N46" s="11"/>
      <c r="O46" s="11"/>
      <c r="P46" s="11"/>
      <c r="Q46" s="11"/>
      <c r="R46"/>
      <c r="S46"/>
      <c r="T46"/>
      <c r="U46"/>
      <c r="V46"/>
      <c r="W46"/>
    </row>
    <row r="47" spans="1:23" x14ac:dyDescent="0.25">
      <c r="A47"/>
      <c r="D47"/>
      <c r="E47"/>
      <c r="F47"/>
      <c r="G47"/>
      <c r="H47"/>
      <c r="I47"/>
      <c r="J47"/>
      <c r="K47" s="11"/>
      <c r="L47" s="11"/>
      <c r="M47" s="11"/>
      <c r="N47" s="11"/>
      <c r="O47" s="11"/>
      <c r="P47" s="11"/>
      <c r="Q47" s="11"/>
      <c r="R47"/>
      <c r="S47"/>
      <c r="T47"/>
      <c r="U47"/>
      <c r="V47"/>
      <c r="W47"/>
    </row>
    <row r="48" spans="1:23" x14ac:dyDescent="0.25">
      <c r="A48"/>
      <c r="D48"/>
      <c r="E48"/>
      <c r="F48"/>
      <c r="G48"/>
      <c r="H48"/>
      <c r="I48"/>
      <c r="J48"/>
      <c r="K48" s="11"/>
      <c r="L48" s="11"/>
      <c r="M48" s="11"/>
      <c r="N48" s="11"/>
      <c r="O48" s="11"/>
      <c r="P48" s="11"/>
      <c r="Q48" s="11"/>
      <c r="R48"/>
      <c r="S48"/>
      <c r="T48"/>
      <c r="U48"/>
      <c r="V48"/>
      <c r="W48"/>
    </row>
    <row r="49" spans="1:23" x14ac:dyDescent="0.25">
      <c r="A49"/>
      <c r="D49"/>
      <c r="E49"/>
      <c r="F49"/>
      <c r="G49"/>
      <c r="H49"/>
      <c r="I49"/>
      <c r="J49"/>
      <c r="K49" s="11"/>
      <c r="L49" s="11"/>
      <c r="M49" s="11"/>
      <c r="N49" s="11"/>
      <c r="O49" s="11"/>
      <c r="P49" s="11"/>
      <c r="Q49" s="11"/>
      <c r="R49"/>
      <c r="S49"/>
      <c r="T49"/>
      <c r="U49"/>
      <c r="V49"/>
      <c r="W49"/>
    </row>
    <row r="50" spans="1:23" x14ac:dyDescent="0.25">
      <c r="A50"/>
      <c r="D50"/>
      <c r="E50"/>
      <c r="F50"/>
      <c r="G50"/>
      <c r="H50"/>
      <c r="I50"/>
      <c r="J50"/>
      <c r="K50" s="11"/>
      <c r="L50" s="11"/>
      <c r="M50" s="11"/>
      <c r="N50" s="11"/>
      <c r="O50" s="11"/>
      <c r="P50" s="11"/>
      <c r="Q50" s="11"/>
      <c r="R50"/>
      <c r="S50"/>
      <c r="T50"/>
      <c r="U50"/>
      <c r="V50"/>
      <c r="W50"/>
    </row>
    <row r="51" spans="1:23" x14ac:dyDescent="0.25">
      <c r="A51"/>
      <c r="D51"/>
      <c r="E51"/>
      <c r="F51"/>
      <c r="G51"/>
      <c r="H51"/>
      <c r="I51"/>
      <c r="J51"/>
      <c r="K51" s="11"/>
      <c r="L51" s="11"/>
      <c r="M51" s="11"/>
      <c r="N51" s="11"/>
      <c r="O51" s="11"/>
      <c r="P51" s="11"/>
      <c r="Q51" s="11"/>
      <c r="R51"/>
      <c r="S51"/>
      <c r="T51"/>
      <c r="U51"/>
      <c r="V51"/>
      <c r="W51"/>
    </row>
    <row r="52" spans="1:23" x14ac:dyDescent="0.25">
      <c r="A52"/>
      <c r="D52"/>
      <c r="E52"/>
      <c r="F52"/>
      <c r="G52"/>
      <c r="H52"/>
      <c r="I52"/>
      <c r="J52"/>
      <c r="K52" s="11"/>
      <c r="L52" s="11"/>
      <c r="M52" s="11"/>
      <c r="N52" s="11"/>
      <c r="O52" s="11"/>
      <c r="P52" s="11"/>
      <c r="Q52" s="11"/>
      <c r="R52"/>
      <c r="S52"/>
      <c r="T52"/>
      <c r="U52"/>
      <c r="V52"/>
      <c r="W52"/>
    </row>
    <row r="53" spans="1:23" x14ac:dyDescent="0.25">
      <c r="A53"/>
      <c r="D53"/>
      <c r="E53"/>
      <c r="F53"/>
      <c r="G53"/>
      <c r="H53"/>
      <c r="I53"/>
      <c r="J53"/>
      <c r="K53" s="11"/>
      <c r="L53" s="11"/>
      <c r="M53" s="11"/>
      <c r="N53" s="11"/>
      <c r="O53" s="11"/>
      <c r="P53" s="11"/>
      <c r="Q53" s="11"/>
      <c r="R53"/>
      <c r="S53"/>
      <c r="T53"/>
      <c r="U53"/>
      <c r="V53"/>
      <c r="W53"/>
    </row>
    <row r="54" spans="1:23" x14ac:dyDescent="0.25">
      <c r="A54"/>
      <c r="D54"/>
      <c r="E54"/>
      <c r="F54"/>
      <c r="G54"/>
      <c r="H54"/>
      <c r="I54"/>
      <c r="J54"/>
      <c r="K54" s="11"/>
      <c r="L54" s="11"/>
      <c r="M54" s="11"/>
      <c r="N54" s="11"/>
      <c r="O54" s="11"/>
      <c r="P54" s="11"/>
      <c r="Q54" s="11"/>
      <c r="R54"/>
      <c r="S54"/>
      <c r="T54"/>
      <c r="U54"/>
      <c r="V54"/>
      <c r="W54"/>
    </row>
    <row r="55" spans="1:23" x14ac:dyDescent="0.25">
      <c r="A55"/>
      <c r="D55"/>
      <c r="E55"/>
      <c r="F55"/>
      <c r="G55"/>
      <c r="H55"/>
      <c r="I55"/>
      <c r="J55"/>
      <c r="K55" s="11"/>
      <c r="L55" s="11"/>
      <c r="M55" s="11"/>
      <c r="N55" s="11"/>
      <c r="O55" s="11"/>
      <c r="P55" s="11"/>
      <c r="Q55" s="11"/>
      <c r="R55"/>
      <c r="S55"/>
      <c r="T55"/>
      <c r="U55"/>
      <c r="V55"/>
      <c r="W55"/>
    </row>
    <row r="56" spans="1:23" x14ac:dyDescent="0.25">
      <c r="A56"/>
      <c r="D56"/>
      <c r="E56"/>
      <c r="F56"/>
      <c r="G56"/>
      <c r="H56"/>
      <c r="I56"/>
      <c r="J56"/>
      <c r="K56" s="11"/>
      <c r="L56" s="11"/>
      <c r="M56" s="11"/>
      <c r="N56" s="11"/>
      <c r="O56" s="11"/>
      <c r="P56" s="11"/>
      <c r="Q56" s="11"/>
      <c r="R56"/>
      <c r="S56"/>
      <c r="T56"/>
      <c r="U56"/>
      <c r="V56"/>
      <c r="W56"/>
    </row>
    <row r="57" spans="1:23" x14ac:dyDescent="0.25">
      <c r="A57"/>
      <c r="D57"/>
      <c r="E57"/>
      <c r="F57"/>
      <c r="G57"/>
      <c r="H57"/>
      <c r="I57"/>
      <c r="J57"/>
      <c r="K57" s="11"/>
      <c r="L57" s="11"/>
      <c r="M57" s="11"/>
      <c r="N57" s="11"/>
      <c r="O57" s="11"/>
      <c r="P57" s="11"/>
      <c r="Q57" s="11"/>
      <c r="R57"/>
      <c r="S57"/>
      <c r="T57"/>
      <c r="U57"/>
      <c r="V57"/>
      <c r="W57"/>
    </row>
    <row r="58" spans="1:23" x14ac:dyDescent="0.25">
      <c r="A58"/>
      <c r="D58"/>
      <c r="E58"/>
      <c r="F58"/>
      <c r="G58"/>
      <c r="H58"/>
      <c r="I58"/>
      <c r="J58"/>
      <c r="K58" s="11"/>
      <c r="L58" s="11"/>
      <c r="M58" s="11"/>
      <c r="N58" s="11"/>
      <c r="O58" s="11"/>
      <c r="P58" s="11"/>
      <c r="Q58" s="11"/>
      <c r="R58"/>
      <c r="S58"/>
      <c r="T58"/>
      <c r="U58"/>
      <c r="V58"/>
      <c r="W58"/>
    </row>
    <row r="59" spans="1:23" x14ac:dyDescent="0.25">
      <c r="A59"/>
      <c r="D59"/>
      <c r="E59"/>
      <c r="F59"/>
      <c r="G59"/>
      <c r="H59"/>
      <c r="I59"/>
      <c r="J59"/>
      <c r="K59" s="11"/>
      <c r="L59" s="11"/>
      <c r="M59" s="11"/>
      <c r="N59" s="11"/>
      <c r="O59" s="11"/>
      <c r="P59" s="11"/>
      <c r="Q59" s="11"/>
      <c r="R59"/>
      <c r="S59"/>
      <c r="T59"/>
      <c r="U59"/>
      <c r="V59"/>
      <c r="W59"/>
    </row>
    <row r="60" spans="1:23" x14ac:dyDescent="0.25">
      <c r="A60"/>
      <c r="D60"/>
      <c r="E60"/>
      <c r="F60"/>
      <c r="G60"/>
      <c r="H60"/>
      <c r="I60"/>
      <c r="J60"/>
      <c r="K60" s="11"/>
      <c r="L60" s="11"/>
      <c r="M60" s="11"/>
      <c r="N60" s="11"/>
      <c r="O60" s="11"/>
      <c r="P60" s="11"/>
      <c r="Q60" s="11"/>
      <c r="R60"/>
      <c r="S60"/>
      <c r="T60"/>
      <c r="U60"/>
      <c r="V60"/>
      <c r="W60"/>
    </row>
    <row r="61" spans="1:23" x14ac:dyDescent="0.25">
      <c r="A61"/>
      <c r="D61"/>
      <c r="E61"/>
      <c r="F61"/>
      <c r="G61"/>
      <c r="H61"/>
      <c r="I61"/>
      <c r="J61"/>
      <c r="K61" s="11"/>
      <c r="L61" s="11"/>
      <c r="M61" s="11"/>
      <c r="N61" s="11"/>
      <c r="O61" s="11"/>
      <c r="P61" s="11"/>
      <c r="Q61" s="11"/>
      <c r="R61"/>
      <c r="S61"/>
      <c r="T61"/>
      <c r="U61"/>
      <c r="V61"/>
      <c r="W61"/>
    </row>
    <row r="62" spans="1:23" x14ac:dyDescent="0.25">
      <c r="A62"/>
      <c r="D62"/>
      <c r="E62"/>
      <c r="F62"/>
      <c r="G62"/>
      <c r="H62"/>
      <c r="I62"/>
      <c r="J62"/>
      <c r="K62" s="11"/>
      <c r="L62" s="11"/>
      <c r="M62" s="11"/>
      <c r="N62" s="11"/>
      <c r="O62" s="11"/>
      <c r="P62" s="11"/>
      <c r="Q62" s="11"/>
      <c r="R62"/>
      <c r="S62"/>
      <c r="T62"/>
      <c r="U62"/>
      <c r="V62"/>
      <c r="W62"/>
    </row>
    <row r="63" spans="1:23" x14ac:dyDescent="0.25">
      <c r="A63"/>
      <c r="D63"/>
      <c r="E63"/>
      <c r="F63"/>
      <c r="G63"/>
      <c r="H63"/>
      <c r="I63"/>
      <c r="J63"/>
      <c r="K63" s="11"/>
      <c r="L63" s="11"/>
      <c r="M63" s="11"/>
      <c r="N63" s="11"/>
      <c r="O63" s="11"/>
      <c r="P63" s="11"/>
      <c r="Q63" s="11"/>
      <c r="R63"/>
      <c r="S63"/>
      <c r="T63"/>
      <c r="U63"/>
      <c r="V63"/>
      <c r="W63"/>
    </row>
    <row r="64" spans="1:23" x14ac:dyDescent="0.25">
      <c r="A64"/>
      <c r="D64"/>
      <c r="E64"/>
      <c r="F64"/>
      <c r="G64"/>
      <c r="H64"/>
      <c r="I64"/>
      <c r="J64"/>
      <c r="K64" s="11"/>
      <c r="L64" s="11"/>
      <c r="M64" s="11"/>
      <c r="N64" s="11"/>
      <c r="O64" s="11"/>
      <c r="P64" s="11"/>
      <c r="Q64" s="11"/>
      <c r="R64"/>
      <c r="S64"/>
      <c r="T64"/>
      <c r="U64"/>
      <c r="V64"/>
      <c r="W64"/>
    </row>
    <row r="65" spans="1:23" x14ac:dyDescent="0.25">
      <c r="A65"/>
      <c r="D65"/>
      <c r="E65"/>
      <c r="F65"/>
      <c r="G65"/>
      <c r="H65"/>
      <c r="I65"/>
      <c r="J65"/>
      <c r="K65" s="11"/>
      <c r="L65" s="11"/>
      <c r="M65" s="11"/>
      <c r="N65" s="11"/>
      <c r="O65" s="11"/>
      <c r="P65" s="11"/>
      <c r="Q65" s="11"/>
      <c r="R65"/>
      <c r="S65"/>
      <c r="T65"/>
      <c r="U65"/>
      <c r="V65"/>
      <c r="W65"/>
    </row>
    <row r="66" spans="1:23" x14ac:dyDescent="0.25">
      <c r="A66"/>
      <c r="D66"/>
      <c r="E66"/>
      <c r="F66"/>
      <c r="G66"/>
      <c r="H66"/>
      <c r="I66"/>
      <c r="J66"/>
      <c r="K66" s="11"/>
      <c r="L66" s="11"/>
      <c r="M66" s="11"/>
      <c r="N66" s="11"/>
      <c r="O66" s="11"/>
      <c r="P66" s="11"/>
      <c r="Q66" s="11"/>
      <c r="R66"/>
      <c r="S66"/>
      <c r="T66"/>
      <c r="U66"/>
      <c r="V66"/>
      <c r="W66"/>
    </row>
    <row r="67" spans="1:23" x14ac:dyDescent="0.25">
      <c r="A67"/>
      <c r="D67"/>
      <c r="E67"/>
      <c r="F67"/>
      <c r="G67"/>
      <c r="H67"/>
      <c r="I67"/>
      <c r="J67"/>
      <c r="K67" s="11"/>
      <c r="L67" s="11"/>
      <c r="M67" s="11"/>
      <c r="N67" s="11"/>
      <c r="O67" s="11"/>
      <c r="P67" s="11"/>
      <c r="Q67" s="11"/>
      <c r="R67"/>
      <c r="S67"/>
      <c r="T67"/>
      <c r="U67"/>
      <c r="V67"/>
      <c r="W67"/>
    </row>
    <row r="68" spans="1:23" x14ac:dyDescent="0.25">
      <c r="A68"/>
      <c r="D68"/>
      <c r="E68"/>
      <c r="F68"/>
      <c r="G68"/>
      <c r="H68"/>
      <c r="I68"/>
      <c r="J68"/>
      <c r="K68" s="11"/>
      <c r="L68" s="11"/>
      <c r="M68" s="11"/>
      <c r="N68" s="11"/>
      <c r="O68" s="11"/>
      <c r="P68" s="11"/>
      <c r="Q68" s="11"/>
      <c r="R68"/>
      <c r="S68"/>
      <c r="T68"/>
      <c r="U68"/>
      <c r="V68"/>
      <c r="W68"/>
    </row>
    <row r="69" spans="1:23" x14ac:dyDescent="0.25">
      <c r="A69"/>
      <c r="D69"/>
      <c r="E69"/>
      <c r="F69"/>
      <c r="G69"/>
      <c r="H69"/>
      <c r="I69"/>
      <c r="J69"/>
      <c r="K69" s="11"/>
      <c r="L69" s="11"/>
      <c r="M69" s="11"/>
      <c r="N69" s="11"/>
      <c r="O69" s="11"/>
      <c r="P69" s="11"/>
      <c r="Q69" s="11"/>
      <c r="R69"/>
      <c r="S69"/>
      <c r="T69"/>
      <c r="U69"/>
      <c r="V69"/>
      <c r="W69"/>
    </row>
    <row r="70" spans="1:23" x14ac:dyDescent="0.25">
      <c r="A70"/>
      <c r="D70"/>
      <c r="E70"/>
      <c r="F70"/>
      <c r="G70"/>
      <c r="H70"/>
      <c r="I70"/>
      <c r="J70"/>
      <c r="K70" s="11"/>
      <c r="L70" s="11"/>
      <c r="M70" s="11"/>
      <c r="N70" s="11"/>
      <c r="O70" s="11"/>
      <c r="P70" s="11"/>
      <c r="Q70" s="11"/>
      <c r="R70"/>
      <c r="S70"/>
      <c r="T70"/>
      <c r="U70"/>
      <c r="V70"/>
      <c r="W70"/>
    </row>
    <row r="71" spans="1:23" x14ac:dyDescent="0.25">
      <c r="A71"/>
      <c r="D71"/>
      <c r="E71"/>
      <c r="F71"/>
      <c r="G71"/>
      <c r="H71"/>
      <c r="I71"/>
      <c r="J71"/>
      <c r="K71" s="11"/>
      <c r="L71" s="11"/>
      <c r="M71" s="11"/>
      <c r="N71" s="11"/>
      <c r="O71" s="11"/>
      <c r="P71" s="11"/>
      <c r="Q71" s="11"/>
      <c r="R71"/>
      <c r="S71"/>
      <c r="T71"/>
      <c r="U71"/>
      <c r="V71"/>
      <c r="W71"/>
    </row>
    <row r="72" spans="1:23" x14ac:dyDescent="0.25">
      <c r="A72"/>
      <c r="D72"/>
      <c r="E72"/>
      <c r="F72"/>
      <c r="G72"/>
      <c r="H72"/>
      <c r="I72"/>
      <c r="J72"/>
      <c r="K72" s="11"/>
      <c r="L72" s="11"/>
      <c r="M72" s="11"/>
      <c r="N72" s="11"/>
      <c r="O72" s="11"/>
      <c r="P72" s="11"/>
      <c r="Q72" s="11"/>
      <c r="R72"/>
      <c r="S72"/>
      <c r="T72"/>
      <c r="U72"/>
      <c r="V72"/>
      <c r="W72"/>
    </row>
    <row r="73" spans="1:23" x14ac:dyDescent="0.25">
      <c r="A73"/>
      <c r="D73"/>
      <c r="E73"/>
      <c r="F73"/>
      <c r="G73"/>
      <c r="H73"/>
      <c r="I73"/>
      <c r="J73"/>
      <c r="K73" s="11"/>
      <c r="L73" s="11"/>
      <c r="M73" s="11"/>
      <c r="N73" s="11"/>
      <c r="O73" s="11"/>
      <c r="P73" s="11"/>
      <c r="Q73" s="11"/>
      <c r="R73"/>
      <c r="S73"/>
      <c r="T73"/>
      <c r="U73"/>
      <c r="V73"/>
      <c r="W73"/>
    </row>
    <row r="74" spans="1:23" x14ac:dyDescent="0.25">
      <c r="A74"/>
      <c r="D74"/>
      <c r="E74"/>
      <c r="F74"/>
      <c r="G74"/>
      <c r="H74"/>
      <c r="I74"/>
      <c r="J74"/>
      <c r="K74" s="11"/>
      <c r="L74" s="11"/>
      <c r="M74" s="11"/>
      <c r="N74" s="11"/>
      <c r="O74" s="11"/>
      <c r="P74" s="11"/>
      <c r="Q74" s="11"/>
      <c r="R74"/>
      <c r="S74"/>
      <c r="T74"/>
      <c r="U74"/>
      <c r="V74"/>
      <c r="W74"/>
    </row>
    <row r="75" spans="1:23" x14ac:dyDescent="0.25">
      <c r="A75"/>
      <c r="D75"/>
      <c r="E75"/>
      <c r="F75"/>
      <c r="G75"/>
      <c r="H75"/>
      <c r="I75"/>
      <c r="J75"/>
      <c r="K75" s="11"/>
      <c r="L75" s="11"/>
      <c r="M75" s="11"/>
      <c r="N75" s="11"/>
      <c r="O75" s="11"/>
      <c r="P75" s="11"/>
      <c r="Q75" s="11"/>
      <c r="R75"/>
      <c r="S75"/>
      <c r="T75"/>
      <c r="U75"/>
      <c r="V75"/>
      <c r="W75"/>
    </row>
    <row r="76" spans="1:23" x14ac:dyDescent="0.25">
      <c r="A76"/>
      <c r="D76"/>
      <c r="E76"/>
      <c r="F76"/>
      <c r="G76"/>
      <c r="H76"/>
      <c r="I76"/>
      <c r="J76"/>
      <c r="K76" s="11"/>
      <c r="L76" s="11"/>
      <c r="M76" s="11"/>
      <c r="N76" s="11"/>
      <c r="O76" s="11"/>
      <c r="P76" s="11"/>
      <c r="Q76" s="11"/>
      <c r="R76"/>
      <c r="S76"/>
      <c r="T76"/>
      <c r="U76"/>
      <c r="V76"/>
      <c r="W76"/>
    </row>
    <row r="77" spans="1:23" x14ac:dyDescent="0.25">
      <c r="A77"/>
      <c r="D77"/>
      <c r="E77"/>
      <c r="F77"/>
      <c r="G77"/>
      <c r="H77"/>
      <c r="I77"/>
      <c r="J77"/>
      <c r="K77" s="11"/>
      <c r="L77" s="11"/>
      <c r="M77" s="11"/>
      <c r="N77" s="11"/>
      <c r="O77" s="11"/>
      <c r="P77" s="11"/>
      <c r="Q77" s="11"/>
      <c r="R77"/>
      <c r="S77"/>
      <c r="T77"/>
      <c r="U77"/>
      <c r="V77"/>
      <c r="W77"/>
    </row>
    <row r="78" spans="1:23" x14ac:dyDescent="0.25">
      <c r="A78"/>
      <c r="D78"/>
      <c r="E78"/>
      <c r="F78"/>
      <c r="G78"/>
      <c r="H78"/>
      <c r="I78"/>
      <c r="J78"/>
      <c r="K78" s="11"/>
      <c r="L78" s="11"/>
      <c r="M78" s="11"/>
      <c r="N78" s="11"/>
      <c r="O78" s="11"/>
      <c r="P78" s="11"/>
      <c r="Q78" s="11"/>
      <c r="R78"/>
      <c r="S78"/>
      <c r="T78"/>
      <c r="U78"/>
      <c r="V78"/>
      <c r="W78"/>
    </row>
    <row r="79" spans="1:23" x14ac:dyDescent="0.25">
      <c r="A79"/>
      <c r="D79"/>
      <c r="E79"/>
      <c r="F79"/>
      <c r="G79"/>
      <c r="H79"/>
      <c r="I79"/>
      <c r="J79"/>
      <c r="K79" s="11"/>
      <c r="L79" s="11"/>
      <c r="M79" s="11"/>
      <c r="N79" s="11"/>
      <c r="O79" s="11"/>
      <c r="P79" s="11"/>
      <c r="Q79" s="11"/>
      <c r="R79"/>
      <c r="S79"/>
      <c r="T79"/>
      <c r="U79"/>
      <c r="V79"/>
      <c r="W79"/>
    </row>
    <row r="80" spans="1:23" x14ac:dyDescent="0.25">
      <c r="A80"/>
      <c r="D80"/>
      <c r="E80"/>
      <c r="F80"/>
      <c r="G80"/>
      <c r="H80"/>
      <c r="I80"/>
      <c r="J80"/>
      <c r="K80" s="11"/>
      <c r="L80" s="11"/>
      <c r="M80" s="11"/>
      <c r="N80" s="11"/>
      <c r="O80" s="11"/>
      <c r="P80" s="11"/>
      <c r="Q80" s="11"/>
      <c r="R80"/>
      <c r="S80"/>
      <c r="T80"/>
      <c r="U80"/>
      <c r="V80"/>
      <c r="W80"/>
    </row>
    <row r="81" spans="1:23" x14ac:dyDescent="0.25">
      <c r="A81"/>
      <c r="D81"/>
      <c r="E81"/>
      <c r="F81"/>
      <c r="G81"/>
      <c r="H81"/>
      <c r="I81"/>
      <c r="J81"/>
      <c r="K81" s="11"/>
      <c r="L81" s="11"/>
      <c r="M81" s="11"/>
      <c r="N81" s="11"/>
      <c r="O81" s="11"/>
      <c r="P81" s="11"/>
      <c r="Q81" s="11"/>
      <c r="R81"/>
      <c r="S81"/>
      <c r="T81"/>
      <c r="U81"/>
      <c r="V81"/>
      <c r="W81"/>
    </row>
    <row r="82" spans="1:23" x14ac:dyDescent="0.25">
      <c r="A82"/>
      <c r="D82"/>
      <c r="E82"/>
      <c r="F82"/>
      <c r="G82"/>
      <c r="H82"/>
      <c r="I82"/>
      <c r="J82"/>
      <c r="K82" s="11"/>
      <c r="L82" s="11"/>
      <c r="M82" s="11"/>
      <c r="N82" s="11"/>
      <c r="O82" s="11"/>
      <c r="P82" s="11"/>
      <c r="Q82" s="11"/>
      <c r="R82"/>
      <c r="S82"/>
      <c r="T82"/>
      <c r="U82"/>
      <c r="V82"/>
      <c r="W82"/>
    </row>
    <row r="83" spans="1:23" x14ac:dyDescent="0.25">
      <c r="A83"/>
      <c r="D83"/>
      <c r="E83"/>
      <c r="F83"/>
      <c r="G83"/>
      <c r="H83"/>
      <c r="I83"/>
      <c r="J83"/>
      <c r="K83" s="11"/>
      <c r="L83" s="11"/>
      <c r="M83" s="11"/>
      <c r="N83" s="11"/>
      <c r="O83" s="11"/>
      <c r="P83" s="11"/>
      <c r="Q83" s="11"/>
      <c r="R83"/>
      <c r="S83"/>
      <c r="T83"/>
      <c r="U83"/>
      <c r="V83"/>
      <c r="W83"/>
    </row>
    <row r="84" spans="1:23" x14ac:dyDescent="0.25">
      <c r="A84"/>
      <c r="D84"/>
      <c r="E84"/>
      <c r="F84"/>
      <c r="G84"/>
      <c r="H84"/>
      <c r="I84"/>
      <c r="J84"/>
      <c r="K84" s="11"/>
      <c r="L84" s="11"/>
      <c r="M84" s="11"/>
      <c r="N84" s="11"/>
      <c r="O84" s="11"/>
      <c r="P84" s="11"/>
      <c r="Q84" s="11"/>
      <c r="R84"/>
      <c r="S84"/>
      <c r="T84"/>
      <c r="U84"/>
      <c r="V84"/>
      <c r="W84"/>
    </row>
    <row r="85" spans="1:23" x14ac:dyDescent="0.25">
      <c r="A85"/>
      <c r="D85"/>
      <c r="E85"/>
      <c r="F85"/>
      <c r="G85"/>
      <c r="H85"/>
      <c r="I85"/>
      <c r="J85"/>
      <c r="K85" s="11"/>
      <c r="L85" s="11"/>
      <c r="M85" s="11"/>
      <c r="N85" s="11"/>
      <c r="O85" s="11"/>
      <c r="P85" s="11"/>
      <c r="Q85" s="11"/>
      <c r="R85"/>
      <c r="S85"/>
      <c r="T85"/>
      <c r="U85"/>
      <c r="V85"/>
      <c r="W85"/>
    </row>
    <row r="86" spans="1:23" x14ac:dyDescent="0.25">
      <c r="A86"/>
      <c r="D86"/>
      <c r="E86"/>
      <c r="F86"/>
      <c r="G86"/>
      <c r="H86"/>
      <c r="I86"/>
      <c r="J86"/>
      <c r="K86" s="11"/>
      <c r="L86" s="11"/>
      <c r="M86" s="11"/>
      <c r="N86" s="11"/>
      <c r="O86" s="11"/>
      <c r="P86" s="11"/>
      <c r="Q86" s="11"/>
      <c r="R86"/>
      <c r="S86"/>
      <c r="T86"/>
      <c r="U86"/>
      <c r="V86"/>
      <c r="W86"/>
    </row>
    <row r="87" spans="1:23" x14ac:dyDescent="0.25">
      <c r="A87"/>
      <c r="D87"/>
      <c r="E87"/>
      <c r="F87"/>
      <c r="G87"/>
      <c r="H87"/>
      <c r="I87"/>
      <c r="J87"/>
      <c r="K87" s="11"/>
      <c r="L87" s="11"/>
      <c r="M87" s="11"/>
      <c r="N87" s="11"/>
      <c r="O87" s="11"/>
      <c r="P87" s="11"/>
      <c r="Q87" s="11"/>
      <c r="R87"/>
      <c r="S87"/>
      <c r="T87"/>
      <c r="U87"/>
      <c r="V87"/>
      <c r="W87"/>
    </row>
    <row r="88" spans="1:23" x14ac:dyDescent="0.25">
      <c r="A88"/>
      <c r="D88"/>
      <c r="E88"/>
      <c r="F88"/>
      <c r="G88"/>
      <c r="H88"/>
      <c r="I88"/>
      <c r="J88"/>
      <c r="K88" s="11"/>
      <c r="L88" s="11"/>
      <c r="M88" s="11"/>
      <c r="N88" s="11"/>
      <c r="O88" s="11"/>
      <c r="P88" s="11"/>
      <c r="Q88" s="11"/>
      <c r="R88"/>
      <c r="S88"/>
      <c r="T88"/>
      <c r="U88"/>
      <c r="V88"/>
      <c r="W88"/>
    </row>
    <row r="89" spans="1:23" x14ac:dyDescent="0.25">
      <c r="A89"/>
      <c r="D89"/>
      <c r="E89"/>
      <c r="F89"/>
      <c r="G89"/>
      <c r="H89"/>
      <c r="I89"/>
      <c r="J89"/>
      <c r="K89" s="11"/>
      <c r="L89" s="11"/>
      <c r="M89" s="11"/>
      <c r="N89" s="11"/>
      <c r="O89" s="11"/>
      <c r="P89" s="11"/>
      <c r="Q89" s="11"/>
      <c r="R89"/>
      <c r="S89"/>
      <c r="T89"/>
      <c r="U89"/>
      <c r="V89"/>
      <c r="W89"/>
    </row>
    <row r="90" spans="1:23" x14ac:dyDescent="0.25">
      <c r="A90"/>
      <c r="D90"/>
      <c r="E90"/>
      <c r="F90"/>
      <c r="G90"/>
      <c r="H90"/>
      <c r="I90"/>
      <c r="J90"/>
      <c r="K90" s="11"/>
      <c r="L90" s="11"/>
      <c r="M90" s="11"/>
      <c r="N90" s="11"/>
      <c r="O90" s="11"/>
      <c r="P90" s="11"/>
      <c r="Q90" s="11"/>
      <c r="R90"/>
      <c r="S90"/>
      <c r="T90"/>
      <c r="U90"/>
      <c r="V90"/>
      <c r="W90"/>
    </row>
    <row r="91" spans="1:23" x14ac:dyDescent="0.25">
      <c r="A91"/>
      <c r="D91"/>
      <c r="E91"/>
      <c r="F91"/>
      <c r="G91"/>
      <c r="H91"/>
      <c r="I91"/>
      <c r="J91"/>
      <c r="K91" s="11"/>
      <c r="L91" s="11"/>
      <c r="M91" s="11"/>
      <c r="N91" s="11"/>
      <c r="O91" s="11"/>
      <c r="P91" s="11"/>
      <c r="Q91" s="11"/>
      <c r="R91"/>
      <c r="S91"/>
      <c r="T91"/>
      <c r="U91"/>
      <c r="V91"/>
      <c r="W91"/>
    </row>
    <row r="92" spans="1:23" x14ac:dyDescent="0.25">
      <c r="A92"/>
      <c r="D92"/>
      <c r="E92"/>
      <c r="F92"/>
      <c r="G92"/>
      <c r="H92"/>
      <c r="I92"/>
      <c r="J92"/>
      <c r="K92" s="11"/>
      <c r="L92" s="11"/>
      <c r="M92" s="11"/>
      <c r="N92" s="11"/>
      <c r="O92" s="11"/>
      <c r="P92" s="11"/>
      <c r="Q92" s="11"/>
      <c r="R92"/>
      <c r="S92"/>
      <c r="T92"/>
      <c r="U92"/>
      <c r="V92"/>
      <c r="W92"/>
    </row>
    <row r="93" spans="1:23" x14ac:dyDescent="0.25">
      <c r="A93"/>
      <c r="D93"/>
      <c r="E93"/>
      <c r="F93"/>
      <c r="G93"/>
      <c r="H93"/>
      <c r="I93"/>
      <c r="J93"/>
      <c r="K93" s="11"/>
      <c r="L93" s="11"/>
      <c r="M93" s="11"/>
      <c r="N93" s="11"/>
      <c r="O93" s="11"/>
      <c r="P93" s="11"/>
      <c r="Q93" s="11"/>
      <c r="R93"/>
      <c r="S93"/>
      <c r="T93"/>
      <c r="U93"/>
      <c r="V93"/>
      <c r="W93"/>
    </row>
    <row r="94" spans="1:23" x14ac:dyDescent="0.25">
      <c r="A94"/>
      <c r="D94"/>
      <c r="E94"/>
      <c r="F94"/>
      <c r="G94"/>
      <c r="H94"/>
      <c r="I94"/>
      <c r="J94"/>
      <c r="K94" s="11"/>
      <c r="L94" s="11"/>
      <c r="M94" s="11"/>
      <c r="N94" s="11"/>
      <c r="O94" s="11"/>
      <c r="P94" s="11"/>
      <c r="Q94" s="11"/>
      <c r="R94"/>
      <c r="S94"/>
      <c r="T94"/>
      <c r="U94"/>
      <c r="V94"/>
      <c r="W94"/>
    </row>
    <row r="95" spans="1:23" x14ac:dyDescent="0.25">
      <c r="A95"/>
      <c r="D95"/>
      <c r="E95"/>
      <c r="F95"/>
      <c r="G95"/>
      <c r="H95"/>
      <c r="I95"/>
      <c r="J95"/>
      <c r="K95" s="11"/>
      <c r="L95" s="11"/>
      <c r="M95" s="11"/>
      <c r="N95" s="11"/>
      <c r="O95" s="11"/>
      <c r="P95" s="11"/>
      <c r="Q95" s="11"/>
      <c r="R95"/>
      <c r="S95"/>
      <c r="T95"/>
      <c r="U95"/>
      <c r="V95"/>
      <c r="W95"/>
    </row>
    <row r="96" spans="1:23" x14ac:dyDescent="0.25">
      <c r="A96"/>
      <c r="D96"/>
      <c r="E96"/>
      <c r="F96"/>
      <c r="G96"/>
      <c r="H96"/>
      <c r="I96"/>
      <c r="J96"/>
      <c r="K96" s="11"/>
      <c r="L96" s="11"/>
      <c r="M96" s="11"/>
      <c r="N96" s="11"/>
      <c r="O96" s="11"/>
      <c r="P96" s="11"/>
      <c r="Q96" s="11"/>
      <c r="R96"/>
      <c r="S96"/>
      <c r="T96"/>
      <c r="U96"/>
      <c r="V96"/>
      <c r="W96"/>
    </row>
    <row r="97" spans="1:23" x14ac:dyDescent="0.25">
      <c r="A97"/>
      <c r="D97"/>
      <c r="E97"/>
      <c r="F97"/>
      <c r="G97"/>
      <c r="H97"/>
      <c r="I97"/>
      <c r="J97"/>
      <c r="K97" s="11"/>
      <c r="L97" s="11"/>
      <c r="M97" s="11"/>
      <c r="N97" s="11"/>
      <c r="O97" s="11"/>
      <c r="P97" s="11"/>
      <c r="Q97" s="11"/>
      <c r="R97"/>
      <c r="S97"/>
      <c r="T97"/>
      <c r="U97"/>
      <c r="V97"/>
      <c r="W97"/>
    </row>
    <row r="98" spans="1:23" x14ac:dyDescent="0.25">
      <c r="A98"/>
      <c r="D98"/>
      <c r="E98"/>
      <c r="F98"/>
      <c r="G98"/>
      <c r="H98"/>
      <c r="I98"/>
      <c r="J98"/>
      <c r="K98" s="11"/>
      <c r="L98" s="11"/>
      <c r="M98" s="11"/>
      <c r="N98" s="11"/>
      <c r="O98" s="11"/>
      <c r="P98" s="11"/>
      <c r="Q98" s="11"/>
      <c r="R98"/>
      <c r="S98"/>
      <c r="T98"/>
      <c r="U98"/>
      <c r="V98"/>
      <c r="W98"/>
    </row>
    <row r="99" spans="1:23" x14ac:dyDescent="0.25">
      <c r="A99"/>
      <c r="D99"/>
      <c r="E99"/>
      <c r="F99"/>
      <c r="G99"/>
      <c r="H99"/>
      <c r="I99"/>
      <c r="J99"/>
      <c r="K99" s="11"/>
      <c r="L99" s="11"/>
      <c r="M99" s="11"/>
      <c r="N99" s="11"/>
      <c r="O99" s="11"/>
      <c r="P99" s="11"/>
      <c r="Q99" s="11"/>
      <c r="R99"/>
      <c r="S99"/>
      <c r="T99"/>
      <c r="U99"/>
      <c r="V99"/>
      <c r="W99"/>
    </row>
    <row r="100" spans="1:23" x14ac:dyDescent="0.25">
      <c r="A100"/>
      <c r="D100"/>
      <c r="E100"/>
      <c r="F100"/>
      <c r="G100"/>
      <c r="H100"/>
      <c r="I100"/>
      <c r="J100"/>
      <c r="K100" s="11"/>
      <c r="L100" s="11"/>
      <c r="M100" s="11"/>
      <c r="N100" s="11"/>
      <c r="O100" s="11"/>
      <c r="P100" s="11"/>
      <c r="Q100" s="11"/>
      <c r="R100"/>
      <c r="S100"/>
      <c r="T100"/>
      <c r="U100"/>
      <c r="V100"/>
      <c r="W100"/>
    </row>
    <row r="101" spans="1:23" x14ac:dyDescent="0.25">
      <c r="A101"/>
      <c r="D101"/>
      <c r="E101"/>
      <c r="F101"/>
      <c r="G101"/>
      <c r="H101"/>
      <c r="I101"/>
      <c r="J101"/>
      <c r="K101" s="11"/>
      <c r="L101" s="11"/>
      <c r="M101" s="11"/>
      <c r="N101" s="11"/>
      <c r="O101" s="11"/>
      <c r="P101" s="11"/>
      <c r="Q101" s="11"/>
      <c r="R101"/>
      <c r="S101"/>
      <c r="T101"/>
      <c r="U101"/>
      <c r="V101"/>
      <c r="W101"/>
    </row>
    <row r="102" spans="1:23" x14ac:dyDescent="0.25">
      <c r="A102"/>
      <c r="D102"/>
      <c r="E102"/>
      <c r="F102"/>
      <c r="G102"/>
      <c r="H102"/>
      <c r="I102"/>
      <c r="J102"/>
      <c r="K102" s="11"/>
      <c r="L102" s="11"/>
      <c r="M102" s="11"/>
      <c r="N102" s="11"/>
      <c r="O102" s="11"/>
      <c r="P102" s="11"/>
      <c r="Q102" s="11"/>
      <c r="R102"/>
      <c r="S102"/>
      <c r="T102"/>
      <c r="U102"/>
      <c r="V102"/>
      <c r="W102"/>
    </row>
    <row r="103" spans="1:23" x14ac:dyDescent="0.25">
      <c r="A103"/>
      <c r="D103"/>
      <c r="E103"/>
      <c r="F103"/>
      <c r="G103"/>
      <c r="H103"/>
      <c r="I103"/>
      <c r="J103"/>
      <c r="K103" s="11"/>
      <c r="L103" s="11"/>
      <c r="M103" s="11"/>
      <c r="N103" s="11"/>
      <c r="O103" s="11"/>
      <c r="P103" s="11"/>
      <c r="Q103" s="11"/>
      <c r="R103"/>
      <c r="S103"/>
      <c r="T103"/>
      <c r="U103"/>
      <c r="V103"/>
      <c r="W103"/>
    </row>
    <row r="104" spans="1:23" x14ac:dyDescent="0.25">
      <c r="A104"/>
      <c r="D104"/>
      <c r="E104"/>
      <c r="F104"/>
      <c r="G104"/>
      <c r="H104"/>
      <c r="I104"/>
      <c r="J104"/>
      <c r="K104" s="11"/>
      <c r="L104" s="11"/>
      <c r="M104" s="11"/>
      <c r="N104" s="11"/>
      <c r="O104" s="11"/>
      <c r="P104" s="11"/>
      <c r="Q104" s="11"/>
      <c r="R104"/>
      <c r="S104"/>
      <c r="T104"/>
      <c r="U104"/>
      <c r="V104"/>
      <c r="W104"/>
    </row>
    <row r="105" spans="1:23" x14ac:dyDescent="0.25">
      <c r="A105"/>
      <c r="D105"/>
      <c r="E105"/>
      <c r="F105"/>
      <c r="G105"/>
      <c r="H105"/>
      <c r="I105"/>
      <c r="J105"/>
      <c r="K105" s="11"/>
      <c r="L105" s="11"/>
      <c r="M105" s="11"/>
      <c r="N105" s="11"/>
      <c r="O105" s="11"/>
      <c r="P105" s="11"/>
      <c r="Q105" s="11"/>
      <c r="R105"/>
      <c r="S105"/>
      <c r="T105"/>
      <c r="U105"/>
      <c r="V105"/>
      <c r="W105"/>
    </row>
    <row r="106" spans="1:23" x14ac:dyDescent="0.25">
      <c r="A106"/>
      <c r="D106"/>
      <c r="E106"/>
      <c r="F106"/>
      <c r="G106"/>
      <c r="H106"/>
      <c r="I106"/>
      <c r="J106"/>
      <c r="K106" s="11"/>
      <c r="L106" s="11"/>
      <c r="M106" s="11"/>
      <c r="N106" s="11"/>
      <c r="O106" s="11"/>
      <c r="P106" s="11"/>
      <c r="Q106" s="11"/>
      <c r="R106"/>
      <c r="S106"/>
      <c r="T106"/>
      <c r="U106"/>
      <c r="V106"/>
      <c r="W106"/>
    </row>
    <row r="107" spans="1:23" x14ac:dyDescent="0.25">
      <c r="A107"/>
      <c r="D107"/>
      <c r="E107"/>
      <c r="F107"/>
      <c r="G107"/>
      <c r="H107"/>
      <c r="I107"/>
      <c r="J107"/>
      <c r="K107" s="11"/>
      <c r="L107" s="11"/>
      <c r="M107" s="11"/>
      <c r="N107" s="11"/>
      <c r="O107" s="11"/>
      <c r="P107" s="11"/>
      <c r="Q107" s="11"/>
      <c r="R107"/>
      <c r="S107"/>
      <c r="T107"/>
      <c r="U107"/>
      <c r="V107"/>
      <c r="W107"/>
    </row>
    <row r="108" spans="1:23" x14ac:dyDescent="0.25">
      <c r="A108"/>
      <c r="D108"/>
      <c r="E108"/>
      <c r="F108"/>
      <c r="G108"/>
      <c r="H108"/>
      <c r="I108"/>
      <c r="J108"/>
      <c r="K108" s="11"/>
      <c r="L108" s="11"/>
      <c r="M108" s="11"/>
      <c r="N108" s="11"/>
      <c r="O108" s="11"/>
      <c r="P108" s="11"/>
      <c r="Q108" s="11"/>
      <c r="R108"/>
      <c r="S108"/>
      <c r="T108"/>
      <c r="U108"/>
      <c r="V108"/>
      <c r="W108"/>
    </row>
    <row r="109" spans="1:23" x14ac:dyDescent="0.25">
      <c r="A109"/>
      <c r="D109"/>
      <c r="E109"/>
      <c r="F109"/>
      <c r="G109"/>
      <c r="H109"/>
      <c r="I109"/>
      <c r="J109"/>
      <c r="K109" s="11"/>
      <c r="L109" s="11"/>
      <c r="M109" s="11"/>
      <c r="N109" s="11"/>
      <c r="O109" s="11"/>
      <c r="P109" s="11"/>
      <c r="Q109" s="11"/>
      <c r="R109"/>
      <c r="S109"/>
      <c r="T109"/>
      <c r="U109"/>
      <c r="V109"/>
      <c r="W109"/>
    </row>
    <row r="110" spans="1:23" x14ac:dyDescent="0.25">
      <c r="A110"/>
      <c r="D110"/>
      <c r="E110"/>
      <c r="F110"/>
      <c r="G110"/>
      <c r="H110"/>
      <c r="I110"/>
      <c r="J110"/>
      <c r="K110" s="11"/>
      <c r="L110" s="11"/>
      <c r="M110" s="11"/>
      <c r="N110" s="11"/>
      <c r="O110" s="11"/>
      <c r="P110" s="11"/>
      <c r="Q110" s="11"/>
      <c r="R110"/>
      <c r="S110"/>
      <c r="T110"/>
      <c r="U110"/>
      <c r="V110"/>
      <c r="W110"/>
    </row>
    <row r="111" spans="1:23" x14ac:dyDescent="0.25">
      <c r="A111"/>
      <c r="D111"/>
      <c r="E111"/>
      <c r="F111"/>
      <c r="G111"/>
      <c r="H111"/>
      <c r="I111"/>
      <c r="J111"/>
      <c r="K111" s="11"/>
      <c r="L111" s="11"/>
      <c r="M111" s="11"/>
      <c r="N111" s="11"/>
      <c r="O111" s="11"/>
      <c r="P111" s="11"/>
      <c r="Q111" s="11"/>
      <c r="R111"/>
      <c r="S111"/>
      <c r="T111"/>
      <c r="U111"/>
      <c r="V111"/>
      <c r="W111"/>
    </row>
    <row r="112" spans="1:23" x14ac:dyDescent="0.25">
      <c r="A112"/>
      <c r="D112"/>
      <c r="E112"/>
      <c r="F112"/>
      <c r="G112"/>
      <c r="H112"/>
      <c r="I112"/>
      <c r="J112"/>
      <c r="K112" s="11"/>
      <c r="L112" s="11"/>
      <c r="M112" s="11"/>
      <c r="N112" s="11"/>
      <c r="O112" s="11"/>
      <c r="P112" s="11"/>
      <c r="Q112" s="11"/>
      <c r="R112"/>
      <c r="S112"/>
      <c r="T112"/>
      <c r="U112"/>
      <c r="V112"/>
      <c r="W112"/>
    </row>
    <row r="113" spans="1:23" x14ac:dyDescent="0.25">
      <c r="A113"/>
      <c r="D113"/>
      <c r="E113"/>
      <c r="F113"/>
      <c r="G113"/>
      <c r="H113"/>
      <c r="I113"/>
      <c r="J113"/>
      <c r="K113" s="11"/>
      <c r="L113" s="11"/>
      <c r="M113" s="11"/>
      <c r="N113" s="11"/>
      <c r="O113" s="11"/>
      <c r="P113" s="11"/>
      <c r="Q113" s="11"/>
      <c r="R113"/>
      <c r="S113"/>
      <c r="T113"/>
      <c r="U113"/>
      <c r="V113"/>
      <c r="W113"/>
    </row>
    <row r="114" spans="1:23" x14ac:dyDescent="0.25">
      <c r="A114"/>
      <c r="D114"/>
      <c r="E114"/>
      <c r="F114"/>
      <c r="G114"/>
      <c r="H114"/>
      <c r="I114"/>
      <c r="J114"/>
      <c r="K114" s="11"/>
      <c r="L114" s="11"/>
      <c r="M114" s="11"/>
      <c r="N114" s="11"/>
      <c r="O114" s="11"/>
      <c r="P114" s="11"/>
      <c r="Q114" s="11"/>
      <c r="R114"/>
      <c r="S114"/>
      <c r="T114"/>
      <c r="U114"/>
      <c r="V114"/>
      <c r="W114"/>
    </row>
    <row r="115" spans="1:23" x14ac:dyDescent="0.25">
      <c r="A115"/>
      <c r="D115"/>
      <c r="E115"/>
      <c r="F115"/>
      <c r="G115"/>
      <c r="H115"/>
      <c r="I115"/>
      <c r="J115"/>
      <c r="K115" s="11"/>
      <c r="L115" s="11"/>
      <c r="M115" s="11"/>
      <c r="N115" s="11"/>
      <c r="O115" s="11"/>
      <c r="P115" s="11"/>
      <c r="Q115" s="11"/>
      <c r="R115"/>
      <c r="S115"/>
      <c r="T115"/>
      <c r="U115"/>
      <c r="V115"/>
      <c r="W115"/>
    </row>
    <row r="116" spans="1:23" x14ac:dyDescent="0.25">
      <c r="A116"/>
      <c r="D116"/>
      <c r="E116"/>
      <c r="F116"/>
      <c r="G116"/>
      <c r="H116"/>
      <c r="I116"/>
      <c r="J116"/>
      <c r="K116" s="11"/>
      <c r="L116" s="11"/>
      <c r="M116" s="11"/>
      <c r="N116" s="11"/>
      <c r="O116" s="11"/>
      <c r="P116" s="11"/>
      <c r="Q116" s="11"/>
      <c r="R116"/>
      <c r="S116"/>
      <c r="T116"/>
      <c r="U116"/>
      <c r="V116"/>
      <c r="W116"/>
    </row>
    <row r="117" spans="1:23" x14ac:dyDescent="0.25">
      <c r="A117"/>
      <c r="D117"/>
      <c r="E117"/>
      <c r="F117"/>
      <c r="G117"/>
      <c r="H117"/>
      <c r="I117"/>
      <c r="J117"/>
      <c r="K117" s="11"/>
      <c r="L117" s="11"/>
      <c r="M117" s="11"/>
      <c r="N117" s="11"/>
      <c r="O117" s="11"/>
      <c r="P117" s="11"/>
      <c r="Q117" s="11"/>
      <c r="R117"/>
      <c r="S117"/>
      <c r="T117"/>
      <c r="U117"/>
      <c r="V117"/>
      <c r="W117"/>
    </row>
    <row r="118" spans="1:23" x14ac:dyDescent="0.25">
      <c r="A118"/>
      <c r="D118"/>
      <c r="E118"/>
      <c r="F118"/>
      <c r="G118"/>
      <c r="H118"/>
      <c r="I118"/>
      <c r="J118"/>
      <c r="K118" s="11"/>
      <c r="L118" s="11"/>
      <c r="M118" s="11"/>
      <c r="N118" s="11"/>
      <c r="O118" s="11"/>
      <c r="P118" s="11"/>
      <c r="Q118" s="11"/>
      <c r="R118"/>
      <c r="S118"/>
      <c r="T118"/>
      <c r="U118"/>
      <c r="V118"/>
      <c r="W118"/>
    </row>
    <row r="119" spans="1:23" x14ac:dyDescent="0.25">
      <c r="A119"/>
      <c r="D119"/>
      <c r="E119"/>
      <c r="F119"/>
      <c r="G119"/>
      <c r="H119"/>
      <c r="I119"/>
      <c r="J119"/>
      <c r="K119" s="11"/>
      <c r="L119" s="11"/>
      <c r="M119" s="11"/>
      <c r="N119" s="11"/>
      <c r="O119" s="11"/>
      <c r="P119" s="11"/>
      <c r="Q119" s="11"/>
      <c r="R119"/>
      <c r="S119"/>
      <c r="T119"/>
      <c r="U119"/>
      <c r="V119"/>
      <c r="W119"/>
    </row>
    <row r="120" spans="1:23" x14ac:dyDescent="0.25">
      <c r="A120"/>
      <c r="D120"/>
      <c r="E120"/>
      <c r="F120"/>
      <c r="G120"/>
      <c r="H120"/>
      <c r="I120"/>
      <c r="J120"/>
      <c r="K120" s="11"/>
      <c r="L120" s="11"/>
      <c r="M120" s="11"/>
      <c r="N120" s="11"/>
      <c r="O120" s="11"/>
      <c r="P120" s="11"/>
      <c r="Q120" s="11"/>
      <c r="R120"/>
      <c r="S120"/>
      <c r="T120"/>
      <c r="U120"/>
      <c r="V120"/>
      <c r="W120"/>
    </row>
    <row r="121" spans="1:23" x14ac:dyDescent="0.25">
      <c r="A121"/>
      <c r="D121"/>
      <c r="E121"/>
      <c r="F121"/>
      <c r="G121"/>
      <c r="H121"/>
      <c r="I121"/>
      <c r="J121"/>
      <c r="K121" s="11"/>
      <c r="L121" s="11"/>
      <c r="M121" s="11"/>
      <c r="N121" s="11"/>
      <c r="O121" s="11"/>
      <c r="P121" s="11"/>
      <c r="Q121" s="11"/>
      <c r="R121"/>
      <c r="S121"/>
      <c r="T121"/>
      <c r="U121"/>
      <c r="V121"/>
      <c r="W121"/>
    </row>
    <row r="122" spans="1:23" x14ac:dyDescent="0.25">
      <c r="A122"/>
      <c r="D122"/>
      <c r="E122"/>
      <c r="F122"/>
      <c r="G122"/>
      <c r="H122"/>
      <c r="I122"/>
      <c r="J122"/>
      <c r="K122" s="11"/>
      <c r="L122" s="11"/>
      <c r="M122" s="11"/>
      <c r="N122" s="11"/>
      <c r="O122" s="11"/>
      <c r="P122" s="11"/>
      <c r="Q122" s="11"/>
      <c r="R122"/>
      <c r="S122"/>
      <c r="T122"/>
      <c r="U122"/>
      <c r="V122"/>
      <c r="W122"/>
    </row>
    <row r="123" spans="1:23" x14ac:dyDescent="0.25">
      <c r="A123"/>
      <c r="D123"/>
      <c r="E123"/>
      <c r="F123"/>
      <c r="G123"/>
      <c r="H123"/>
      <c r="I123"/>
      <c r="J123"/>
      <c r="K123" s="11"/>
      <c r="L123" s="11"/>
      <c r="M123" s="11"/>
      <c r="N123" s="11"/>
      <c r="O123" s="11"/>
      <c r="P123" s="11"/>
      <c r="Q123" s="11"/>
      <c r="R123"/>
      <c r="S123"/>
      <c r="T123"/>
      <c r="U123"/>
      <c r="V123"/>
      <c r="W123"/>
    </row>
    <row r="124" spans="1:23" x14ac:dyDescent="0.25">
      <c r="A124"/>
      <c r="D124"/>
      <c r="E124"/>
      <c r="F124"/>
      <c r="G124"/>
      <c r="H124"/>
      <c r="I124"/>
      <c r="J124"/>
      <c r="K124" s="11"/>
      <c r="L124" s="11"/>
      <c r="M124" s="11"/>
      <c r="N124" s="11"/>
      <c r="O124" s="11"/>
      <c r="P124" s="11"/>
      <c r="Q124" s="11"/>
      <c r="R124"/>
      <c r="S124"/>
      <c r="T124"/>
      <c r="U124"/>
      <c r="V124"/>
      <c r="W124"/>
    </row>
    <row r="125" spans="1:23" x14ac:dyDescent="0.25">
      <c r="A125"/>
      <c r="D125"/>
      <c r="E125"/>
      <c r="F125"/>
      <c r="G125"/>
      <c r="H125"/>
      <c r="I125"/>
      <c r="J125"/>
      <c r="K125" s="11"/>
      <c r="L125" s="11"/>
      <c r="M125" s="11"/>
      <c r="N125" s="11"/>
      <c r="O125" s="11"/>
      <c r="P125" s="11"/>
      <c r="Q125" s="11"/>
      <c r="R125"/>
      <c r="S125"/>
      <c r="T125"/>
      <c r="U125"/>
      <c r="V125"/>
      <c r="W125"/>
    </row>
    <row r="126" spans="1:23" x14ac:dyDescent="0.25">
      <c r="A126"/>
      <c r="D126"/>
      <c r="E126"/>
      <c r="F126"/>
      <c r="G126"/>
      <c r="H126"/>
      <c r="I126"/>
      <c r="J126"/>
      <c r="K126" s="11"/>
      <c r="L126" s="11"/>
      <c r="M126" s="11"/>
      <c r="N126" s="11"/>
      <c r="O126" s="11"/>
      <c r="P126" s="11"/>
      <c r="Q126" s="11"/>
      <c r="R126"/>
      <c r="S126"/>
      <c r="T126"/>
      <c r="U126"/>
      <c r="V126"/>
      <c r="W126"/>
    </row>
    <row r="127" spans="1:23" x14ac:dyDescent="0.25">
      <c r="A127"/>
      <c r="D127"/>
      <c r="E127"/>
      <c r="F127"/>
      <c r="G127"/>
      <c r="H127"/>
      <c r="I127"/>
      <c r="J127"/>
      <c r="K127" s="11"/>
      <c r="L127" s="11"/>
      <c r="M127" s="11"/>
      <c r="N127" s="11"/>
      <c r="O127" s="11"/>
      <c r="P127" s="11"/>
      <c r="Q127" s="11"/>
      <c r="R127"/>
      <c r="S127"/>
      <c r="T127"/>
      <c r="U127"/>
      <c r="V127"/>
      <c r="W127"/>
    </row>
    <row r="128" spans="1:23" x14ac:dyDescent="0.25">
      <c r="A128"/>
      <c r="D128"/>
      <c r="E128"/>
      <c r="F128"/>
      <c r="G128"/>
      <c r="H128"/>
      <c r="I128"/>
      <c r="J128"/>
      <c r="K128" s="11"/>
      <c r="L128" s="11"/>
      <c r="M128" s="11"/>
      <c r="N128" s="11"/>
      <c r="O128" s="11"/>
      <c r="P128" s="11"/>
      <c r="Q128" s="11"/>
      <c r="R128"/>
      <c r="S128"/>
      <c r="T128"/>
      <c r="U128"/>
      <c r="V128"/>
      <c r="W128"/>
    </row>
    <row r="129" spans="1:23" x14ac:dyDescent="0.25">
      <c r="A129"/>
      <c r="D129"/>
      <c r="E129"/>
      <c r="F129"/>
      <c r="G129"/>
      <c r="H129"/>
      <c r="I129"/>
      <c r="J129"/>
      <c r="K129" s="11"/>
      <c r="L129" s="11"/>
      <c r="M129" s="11"/>
      <c r="N129" s="11"/>
      <c r="O129" s="11"/>
      <c r="P129" s="11"/>
      <c r="Q129" s="11"/>
      <c r="R129"/>
      <c r="S129"/>
      <c r="T129"/>
      <c r="U129"/>
      <c r="V129"/>
      <c r="W129"/>
    </row>
    <row r="130" spans="1:23" x14ac:dyDescent="0.25">
      <c r="A130"/>
      <c r="D130"/>
      <c r="E130"/>
      <c r="F130"/>
      <c r="G130"/>
      <c r="H130"/>
      <c r="I130"/>
      <c r="J130"/>
      <c r="K130" s="11"/>
      <c r="L130" s="11"/>
      <c r="M130" s="11"/>
      <c r="N130" s="11"/>
      <c r="O130" s="11"/>
      <c r="P130" s="11"/>
      <c r="Q130" s="11"/>
      <c r="R130"/>
      <c r="S130"/>
      <c r="T130"/>
      <c r="U130"/>
      <c r="V130"/>
      <c r="W130"/>
    </row>
    <row r="131" spans="1:23" x14ac:dyDescent="0.25">
      <c r="A131"/>
      <c r="D131"/>
      <c r="E131"/>
      <c r="F131"/>
      <c r="G131"/>
      <c r="H131"/>
      <c r="I131"/>
      <c r="J131"/>
      <c r="K131" s="11"/>
      <c r="L131" s="11"/>
      <c r="M131" s="11"/>
      <c r="N131" s="11"/>
      <c r="O131" s="11"/>
      <c r="P131" s="11"/>
      <c r="Q131" s="11"/>
      <c r="R131"/>
      <c r="S131"/>
      <c r="T131"/>
      <c r="U131"/>
      <c r="V131"/>
      <c r="W131"/>
    </row>
    <row r="132" spans="1:23" x14ac:dyDescent="0.25">
      <c r="A132"/>
      <c r="D132"/>
      <c r="E132"/>
      <c r="F132"/>
      <c r="G132"/>
      <c r="H132"/>
      <c r="I132"/>
      <c r="J132"/>
      <c r="K132" s="11"/>
      <c r="L132" s="11"/>
      <c r="M132" s="11"/>
      <c r="N132" s="11"/>
      <c r="O132" s="11"/>
      <c r="P132" s="11"/>
      <c r="Q132" s="11"/>
      <c r="R132"/>
      <c r="S132"/>
      <c r="T132"/>
      <c r="U132"/>
      <c r="V132"/>
      <c r="W132"/>
    </row>
    <row r="133" spans="1:23" x14ac:dyDescent="0.25">
      <c r="A133"/>
      <c r="D133"/>
      <c r="E133"/>
      <c r="F133"/>
      <c r="G133"/>
      <c r="H133"/>
      <c r="I133"/>
      <c r="J133"/>
      <c r="K133" s="11"/>
      <c r="L133" s="11"/>
      <c r="M133" s="11"/>
      <c r="N133" s="11"/>
      <c r="O133" s="11"/>
      <c r="P133" s="11"/>
      <c r="Q133" s="11"/>
      <c r="R133"/>
      <c r="S133"/>
      <c r="T133"/>
      <c r="U133"/>
      <c r="V133"/>
      <c r="W133"/>
    </row>
    <row r="134" spans="1:23" x14ac:dyDescent="0.25">
      <c r="A134"/>
      <c r="D134"/>
      <c r="E134"/>
      <c r="F134"/>
      <c r="G134"/>
      <c r="H134"/>
      <c r="I134"/>
      <c r="J134"/>
      <c r="K134" s="11"/>
      <c r="L134" s="11"/>
      <c r="M134" s="11"/>
      <c r="N134" s="11"/>
      <c r="O134" s="11"/>
      <c r="P134" s="11"/>
      <c r="Q134" s="11"/>
      <c r="R134"/>
      <c r="S134"/>
      <c r="T134"/>
      <c r="U134"/>
      <c r="V134"/>
      <c r="W134"/>
    </row>
    <row r="135" spans="1:23" x14ac:dyDescent="0.25">
      <c r="A135"/>
      <c r="D135"/>
      <c r="E135"/>
      <c r="F135"/>
      <c r="G135"/>
      <c r="H135"/>
      <c r="I135"/>
      <c r="J135"/>
      <c r="K135" s="11"/>
      <c r="L135" s="11"/>
      <c r="M135" s="11"/>
      <c r="N135" s="11"/>
      <c r="O135" s="11"/>
      <c r="P135" s="11"/>
      <c r="Q135" s="11"/>
      <c r="R135"/>
      <c r="S135"/>
      <c r="T135"/>
      <c r="U135"/>
      <c r="V135"/>
      <c r="W135"/>
    </row>
    <row r="136" spans="1:23" x14ac:dyDescent="0.25">
      <c r="A136"/>
      <c r="D136"/>
      <c r="E136"/>
      <c r="F136"/>
      <c r="G136"/>
      <c r="H136"/>
      <c r="I136"/>
      <c r="J136"/>
      <c r="K136" s="11"/>
      <c r="L136" s="11"/>
      <c r="M136" s="11"/>
      <c r="N136" s="11"/>
      <c r="O136" s="11"/>
      <c r="P136" s="11"/>
      <c r="Q136" s="11"/>
      <c r="R136"/>
      <c r="S136"/>
      <c r="T136"/>
      <c r="U136"/>
      <c r="V136"/>
      <c r="W136"/>
    </row>
    <row r="137" spans="1:23" x14ac:dyDescent="0.25">
      <c r="A137"/>
      <c r="D137"/>
      <c r="E137"/>
      <c r="F137"/>
      <c r="G137"/>
      <c r="H137"/>
      <c r="I137"/>
      <c r="J137"/>
      <c r="K137" s="11"/>
      <c r="L137" s="11"/>
      <c r="M137" s="11"/>
      <c r="N137" s="11"/>
      <c r="O137" s="11"/>
      <c r="P137" s="11"/>
      <c r="Q137" s="11"/>
      <c r="R137"/>
      <c r="S137"/>
      <c r="T137"/>
      <c r="U137"/>
      <c r="V137"/>
      <c r="W137"/>
    </row>
    <row r="138" spans="1:23" x14ac:dyDescent="0.25">
      <c r="A138"/>
      <c r="D138"/>
      <c r="E138"/>
      <c r="F138"/>
      <c r="G138"/>
      <c r="H138"/>
      <c r="I138"/>
      <c r="J138"/>
      <c r="K138" s="11"/>
      <c r="L138" s="11"/>
      <c r="M138" s="11"/>
      <c r="N138" s="11"/>
      <c r="O138" s="11"/>
      <c r="P138" s="11"/>
      <c r="Q138" s="11"/>
      <c r="R138"/>
      <c r="S138"/>
      <c r="T138"/>
      <c r="U138"/>
      <c r="V138"/>
      <c r="W138"/>
    </row>
    <row r="139" spans="1:23" x14ac:dyDescent="0.25">
      <c r="A139"/>
      <c r="D139"/>
      <c r="E139"/>
      <c r="F139"/>
      <c r="G139"/>
      <c r="H139"/>
      <c r="I139"/>
      <c r="J139"/>
      <c r="K139" s="11"/>
      <c r="L139" s="11"/>
      <c r="M139" s="11"/>
      <c r="N139" s="11"/>
      <c r="O139" s="11"/>
      <c r="P139" s="11"/>
      <c r="Q139" s="11"/>
      <c r="R139"/>
      <c r="S139"/>
      <c r="T139"/>
      <c r="U139"/>
      <c r="V139"/>
      <c r="W139"/>
    </row>
    <row r="140" spans="1:23" x14ac:dyDescent="0.25">
      <c r="A140"/>
      <c r="D140"/>
      <c r="E140"/>
      <c r="F140"/>
      <c r="G140"/>
      <c r="H140"/>
      <c r="I140"/>
      <c r="J140"/>
      <c r="K140" s="11"/>
      <c r="L140" s="11"/>
      <c r="M140" s="11"/>
      <c r="N140" s="11"/>
      <c r="O140" s="11"/>
      <c r="P140" s="11"/>
      <c r="Q140" s="11"/>
      <c r="R140"/>
      <c r="S140"/>
      <c r="T140"/>
      <c r="U140"/>
      <c r="V140"/>
      <c r="W140"/>
    </row>
    <row r="141" spans="1:23" x14ac:dyDescent="0.25">
      <c r="A141"/>
      <c r="D141"/>
      <c r="E141"/>
      <c r="F141"/>
      <c r="G141"/>
      <c r="H141"/>
      <c r="I141"/>
      <c r="J141"/>
      <c r="K141" s="11"/>
      <c r="L141" s="11"/>
      <c r="M141" s="11"/>
      <c r="N141" s="11"/>
      <c r="O141" s="11"/>
      <c r="P141" s="11"/>
      <c r="Q141" s="11"/>
      <c r="R141"/>
      <c r="S141"/>
      <c r="T141"/>
      <c r="U141"/>
      <c r="V141"/>
      <c r="W141"/>
    </row>
    <row r="142" spans="1:23" x14ac:dyDescent="0.25">
      <c r="A142"/>
      <c r="D142"/>
      <c r="E142"/>
      <c r="F142"/>
      <c r="G142"/>
      <c r="H142"/>
      <c r="I142"/>
      <c r="J142"/>
      <c r="K142" s="11"/>
      <c r="L142" s="11"/>
      <c r="M142" s="11"/>
      <c r="N142" s="11"/>
      <c r="O142" s="11"/>
      <c r="P142" s="11"/>
      <c r="Q142" s="11"/>
      <c r="R142"/>
      <c r="S142"/>
      <c r="T142"/>
      <c r="U142"/>
      <c r="V142"/>
      <c r="W142"/>
    </row>
    <row r="143" spans="1:23" x14ac:dyDescent="0.25">
      <c r="A143"/>
      <c r="D143"/>
      <c r="E143"/>
      <c r="F143"/>
      <c r="G143"/>
      <c r="H143"/>
      <c r="I143"/>
      <c r="J143"/>
      <c r="K143" s="11"/>
      <c r="L143" s="11"/>
      <c r="M143" s="11"/>
      <c r="N143" s="11"/>
      <c r="O143" s="11"/>
      <c r="P143" s="11"/>
      <c r="Q143" s="11"/>
      <c r="R143"/>
      <c r="S143"/>
      <c r="T143"/>
      <c r="U143"/>
      <c r="V143"/>
      <c r="W143"/>
    </row>
    <row r="144" spans="1:23" x14ac:dyDescent="0.25">
      <c r="A144"/>
      <c r="D144"/>
      <c r="E144"/>
      <c r="F144"/>
      <c r="G144"/>
      <c r="H144"/>
      <c r="I144"/>
      <c r="J144"/>
      <c r="K144" s="11"/>
      <c r="L144" s="11"/>
      <c r="M144" s="11"/>
      <c r="N144" s="11"/>
      <c r="O144" s="11"/>
      <c r="P144" s="11"/>
      <c r="Q144" s="11"/>
      <c r="R144"/>
      <c r="S144"/>
      <c r="T144"/>
      <c r="U144"/>
      <c r="V144"/>
      <c r="W144"/>
    </row>
    <row r="145" spans="1:23" x14ac:dyDescent="0.25">
      <c r="A145"/>
      <c r="D145"/>
      <c r="E145"/>
      <c r="F145"/>
      <c r="G145"/>
      <c r="H145"/>
      <c r="I145"/>
      <c r="J145"/>
      <c r="K145" s="11"/>
      <c r="L145" s="11"/>
      <c r="M145" s="11"/>
      <c r="N145" s="11"/>
      <c r="O145" s="11"/>
      <c r="P145" s="11"/>
      <c r="Q145" s="11"/>
      <c r="R145"/>
      <c r="S145"/>
      <c r="T145"/>
      <c r="U145"/>
      <c r="V145"/>
      <c r="W145"/>
    </row>
    <row r="146" spans="1:23" x14ac:dyDescent="0.25">
      <c r="A146"/>
      <c r="D146"/>
      <c r="E146"/>
      <c r="F146"/>
      <c r="G146"/>
      <c r="H146"/>
      <c r="I146"/>
      <c r="J146"/>
      <c r="K146" s="11"/>
      <c r="L146" s="11"/>
      <c r="M146" s="11"/>
      <c r="N146" s="11"/>
      <c r="O146" s="11"/>
      <c r="P146" s="11"/>
      <c r="Q146" s="11"/>
      <c r="R146"/>
      <c r="S146"/>
      <c r="T146"/>
      <c r="U146"/>
      <c r="V146"/>
      <c r="W146"/>
    </row>
    <row r="147" spans="1:23" x14ac:dyDescent="0.25">
      <c r="A147"/>
      <c r="D147"/>
      <c r="E147"/>
      <c r="F147"/>
      <c r="G147"/>
      <c r="H147"/>
      <c r="I147"/>
      <c r="J147"/>
      <c r="K147" s="11"/>
      <c r="L147" s="11"/>
      <c r="M147" s="11"/>
      <c r="N147" s="11"/>
      <c r="O147" s="11"/>
      <c r="P147" s="11"/>
      <c r="Q147" s="11"/>
      <c r="R147"/>
      <c r="S147"/>
      <c r="T147"/>
      <c r="U147"/>
      <c r="V147"/>
      <c r="W147"/>
    </row>
    <row r="148" spans="1:23" x14ac:dyDescent="0.25">
      <c r="A148"/>
      <c r="D148"/>
      <c r="E148"/>
      <c r="F148"/>
      <c r="G148"/>
      <c r="H148"/>
      <c r="I148"/>
      <c r="J148"/>
      <c r="K148" s="11"/>
      <c r="L148" s="11"/>
      <c r="M148" s="11"/>
      <c r="N148" s="11"/>
      <c r="O148" s="11"/>
      <c r="P148" s="11"/>
      <c r="Q148" s="11"/>
      <c r="R148"/>
      <c r="S148"/>
      <c r="T148"/>
      <c r="U148"/>
      <c r="V148"/>
      <c r="W148"/>
    </row>
    <row r="149" spans="1:23" x14ac:dyDescent="0.25">
      <c r="A149"/>
      <c r="D149"/>
      <c r="E149"/>
      <c r="F149"/>
      <c r="G149"/>
      <c r="H149"/>
      <c r="I149"/>
      <c r="J149"/>
      <c r="K149" s="11"/>
      <c r="L149" s="11"/>
      <c r="M149" s="11"/>
      <c r="N149" s="11"/>
      <c r="O149" s="11"/>
      <c r="P149" s="11"/>
      <c r="Q149" s="11"/>
      <c r="R149"/>
      <c r="S149"/>
      <c r="T149"/>
      <c r="U149"/>
      <c r="V149"/>
      <c r="W149"/>
    </row>
    <row r="150" spans="1:23" x14ac:dyDescent="0.25">
      <c r="A150"/>
      <c r="D150"/>
      <c r="E150"/>
      <c r="F150"/>
      <c r="G150"/>
      <c r="H150"/>
      <c r="I150"/>
      <c r="J150"/>
      <c r="K150" s="11"/>
      <c r="L150" s="11"/>
      <c r="M150" s="11"/>
      <c r="N150" s="11"/>
      <c r="O150" s="11"/>
      <c r="P150" s="11"/>
      <c r="Q150" s="11"/>
      <c r="R150"/>
      <c r="S150"/>
      <c r="T150"/>
      <c r="U150"/>
      <c r="V150"/>
      <c r="W150"/>
    </row>
    <row r="151" spans="1:23" x14ac:dyDescent="0.25">
      <c r="A151"/>
      <c r="D151"/>
      <c r="E151"/>
      <c r="F151"/>
      <c r="G151"/>
      <c r="H151"/>
      <c r="I151"/>
      <c r="J151"/>
      <c r="K151" s="11"/>
      <c r="L151" s="11"/>
      <c r="M151" s="11"/>
      <c r="N151" s="11"/>
      <c r="O151" s="11"/>
      <c r="P151" s="11"/>
      <c r="Q151" s="11"/>
      <c r="R151"/>
      <c r="S151"/>
      <c r="T151"/>
      <c r="U151"/>
      <c r="V151"/>
      <c r="W151"/>
    </row>
    <row r="152" spans="1:23" x14ac:dyDescent="0.25">
      <c r="A152"/>
      <c r="D152"/>
      <c r="E152"/>
      <c r="F152"/>
      <c r="G152"/>
      <c r="H152"/>
      <c r="I152"/>
      <c r="J152"/>
      <c r="K152" s="11"/>
      <c r="L152" s="11"/>
      <c r="M152" s="11"/>
      <c r="N152" s="11"/>
      <c r="O152" s="11"/>
      <c r="P152" s="11"/>
      <c r="Q152" s="11"/>
      <c r="R152"/>
      <c r="S152"/>
      <c r="T152"/>
      <c r="U152"/>
      <c r="V152"/>
      <c r="W152"/>
    </row>
    <row r="153" spans="1:23" x14ac:dyDescent="0.25">
      <c r="A153"/>
      <c r="D153"/>
      <c r="E153"/>
      <c r="F153"/>
      <c r="G153"/>
      <c r="H153"/>
      <c r="I153"/>
      <c r="J153"/>
      <c r="K153" s="11"/>
      <c r="L153" s="11"/>
      <c r="M153" s="11"/>
      <c r="N153" s="11"/>
      <c r="O153" s="11"/>
      <c r="P153" s="11"/>
      <c r="Q153" s="11"/>
      <c r="R153"/>
      <c r="S153"/>
      <c r="T153"/>
      <c r="U153"/>
      <c r="V153"/>
      <c r="W153"/>
    </row>
    <row r="154" spans="1:23" x14ac:dyDescent="0.25">
      <c r="A154"/>
      <c r="D154"/>
      <c r="E154"/>
      <c r="F154"/>
      <c r="G154"/>
      <c r="H154"/>
      <c r="I154"/>
      <c r="J154"/>
      <c r="K154" s="11"/>
      <c r="L154" s="11"/>
      <c r="M154" s="11"/>
      <c r="N154" s="11"/>
      <c r="O154" s="11"/>
      <c r="P154" s="11"/>
      <c r="Q154" s="11"/>
      <c r="R154"/>
      <c r="S154"/>
      <c r="T154"/>
      <c r="U154"/>
      <c r="V154"/>
      <c r="W154"/>
    </row>
    <row r="155" spans="1:23" x14ac:dyDescent="0.25">
      <c r="A155"/>
      <c r="D155"/>
      <c r="E155"/>
      <c r="F155"/>
      <c r="G155"/>
      <c r="H155"/>
      <c r="I155"/>
      <c r="J155"/>
      <c r="K155" s="11"/>
      <c r="L155" s="11"/>
      <c r="M155" s="11"/>
      <c r="N155" s="11"/>
      <c r="O155" s="11"/>
      <c r="P155" s="11"/>
      <c r="Q155" s="11"/>
      <c r="R155"/>
      <c r="S155"/>
      <c r="T155"/>
      <c r="U155"/>
      <c r="V155"/>
      <c r="W155"/>
    </row>
    <row r="156" spans="1:23" x14ac:dyDescent="0.25">
      <c r="A156"/>
      <c r="D156"/>
      <c r="E156"/>
      <c r="F156"/>
      <c r="G156"/>
      <c r="H156"/>
      <c r="I156"/>
      <c r="J156"/>
      <c r="K156" s="11"/>
      <c r="L156" s="11"/>
      <c r="M156" s="11"/>
      <c r="N156" s="11"/>
      <c r="O156" s="11"/>
      <c r="P156" s="11"/>
      <c r="Q156" s="11"/>
      <c r="R156"/>
      <c r="S156"/>
      <c r="T156"/>
      <c r="U156"/>
      <c r="V156"/>
      <c r="W156"/>
    </row>
    <row r="157" spans="1:23" x14ac:dyDescent="0.25">
      <c r="A157"/>
      <c r="D157"/>
      <c r="E157"/>
      <c r="F157"/>
      <c r="G157"/>
      <c r="H157"/>
      <c r="I157"/>
      <c r="J157"/>
      <c r="K157" s="11"/>
      <c r="L157" s="11"/>
      <c r="M157" s="11"/>
      <c r="N157" s="11"/>
      <c r="O157" s="11"/>
      <c r="P157" s="11"/>
      <c r="Q157" s="11"/>
      <c r="R157"/>
      <c r="S157"/>
      <c r="T157"/>
      <c r="U157"/>
      <c r="V157"/>
      <c r="W157"/>
    </row>
    <row r="158" spans="1:23" x14ac:dyDescent="0.25">
      <c r="A158"/>
      <c r="D158"/>
      <c r="E158"/>
      <c r="F158"/>
      <c r="G158"/>
      <c r="H158"/>
      <c r="I158"/>
      <c r="J158"/>
      <c r="K158" s="11"/>
      <c r="L158" s="11"/>
      <c r="M158" s="11"/>
      <c r="N158" s="11"/>
      <c r="O158" s="11"/>
      <c r="P158" s="11"/>
      <c r="Q158" s="11"/>
      <c r="R158"/>
      <c r="S158"/>
      <c r="T158"/>
      <c r="U158"/>
      <c r="V158"/>
      <c r="W158"/>
    </row>
    <row r="159" spans="1:23" x14ac:dyDescent="0.25">
      <c r="A159"/>
      <c r="D159"/>
      <c r="E159"/>
      <c r="F159"/>
      <c r="G159"/>
      <c r="H159"/>
      <c r="I159"/>
      <c r="J159"/>
      <c r="K159" s="11"/>
      <c r="L159" s="11"/>
      <c r="M159" s="11"/>
      <c r="N159" s="11"/>
      <c r="O159" s="11"/>
      <c r="P159" s="11"/>
      <c r="Q159" s="11"/>
      <c r="R159"/>
      <c r="S159"/>
      <c r="T159"/>
      <c r="U159"/>
      <c r="V159"/>
      <c r="W159"/>
    </row>
    <row r="160" spans="1:23" x14ac:dyDescent="0.25">
      <c r="A160"/>
      <c r="D160"/>
      <c r="E160"/>
      <c r="F160"/>
      <c r="G160"/>
      <c r="H160"/>
      <c r="I160"/>
      <c r="J160"/>
      <c r="K160" s="11"/>
      <c r="L160" s="11"/>
      <c r="M160" s="11"/>
      <c r="N160" s="11"/>
      <c r="O160" s="11"/>
      <c r="P160" s="11"/>
      <c r="Q160" s="11"/>
      <c r="R160"/>
      <c r="S160"/>
      <c r="T160"/>
      <c r="U160"/>
      <c r="V160"/>
      <c r="W160"/>
    </row>
    <row r="161" spans="1:23" x14ac:dyDescent="0.25">
      <c r="A161"/>
      <c r="D161"/>
      <c r="E161"/>
      <c r="F161"/>
      <c r="G161"/>
      <c r="H161"/>
      <c r="I161"/>
      <c r="J161"/>
      <c r="K161" s="11"/>
      <c r="L161" s="11"/>
      <c r="M161" s="11"/>
      <c r="N161" s="11"/>
      <c r="O161" s="11"/>
      <c r="P161" s="11"/>
      <c r="Q161" s="11"/>
      <c r="R161"/>
      <c r="S161"/>
      <c r="T161"/>
      <c r="U161"/>
      <c r="V161"/>
      <c r="W161"/>
    </row>
    <row r="162" spans="1:23" x14ac:dyDescent="0.25">
      <c r="A162"/>
      <c r="D162"/>
      <c r="E162"/>
      <c r="F162"/>
      <c r="G162"/>
      <c r="H162"/>
      <c r="I162"/>
      <c r="J162"/>
      <c r="K162" s="11"/>
      <c r="L162" s="11"/>
      <c r="M162" s="11"/>
      <c r="N162" s="11"/>
      <c r="O162" s="11"/>
      <c r="P162" s="11"/>
      <c r="Q162" s="11"/>
      <c r="R162"/>
      <c r="S162"/>
      <c r="T162"/>
      <c r="U162"/>
      <c r="V162"/>
      <c r="W162"/>
    </row>
    <row r="163" spans="1:23" x14ac:dyDescent="0.25">
      <c r="A163"/>
      <c r="D163"/>
      <c r="E163"/>
      <c r="F163"/>
      <c r="G163"/>
      <c r="H163"/>
      <c r="I163"/>
      <c r="J163"/>
      <c r="K163" s="11"/>
      <c r="L163" s="11"/>
      <c r="M163" s="11"/>
      <c r="N163" s="11"/>
      <c r="O163" s="11"/>
      <c r="P163" s="11"/>
      <c r="Q163" s="11"/>
      <c r="R163"/>
      <c r="S163"/>
      <c r="T163"/>
      <c r="U163"/>
      <c r="V163"/>
      <c r="W163"/>
    </row>
    <row r="164" spans="1:23" x14ac:dyDescent="0.25">
      <c r="A164"/>
      <c r="D164"/>
      <c r="E164"/>
      <c r="F164"/>
      <c r="G164"/>
      <c r="H164"/>
      <c r="I164"/>
      <c r="J164"/>
      <c r="K164" s="11"/>
      <c r="L164" s="11"/>
      <c r="M164" s="11"/>
      <c r="N164" s="11"/>
      <c r="O164" s="11"/>
      <c r="P164" s="11"/>
      <c r="Q164" s="11"/>
      <c r="R164"/>
      <c r="S164"/>
      <c r="T164"/>
      <c r="U164"/>
      <c r="V164"/>
      <c r="W164"/>
    </row>
    <row r="165" spans="1:23" x14ac:dyDescent="0.25">
      <c r="A165"/>
      <c r="D165"/>
      <c r="E165"/>
      <c r="F165"/>
      <c r="G165"/>
      <c r="H165"/>
      <c r="I165"/>
      <c r="J165"/>
      <c r="K165" s="11"/>
      <c r="L165" s="11"/>
      <c r="M165" s="11"/>
      <c r="N165" s="11"/>
      <c r="O165" s="11"/>
      <c r="P165" s="11"/>
      <c r="Q165" s="11"/>
      <c r="R165"/>
      <c r="S165"/>
      <c r="T165"/>
      <c r="U165"/>
      <c r="V165"/>
      <c r="W165"/>
    </row>
    <row r="166" spans="1:23" x14ac:dyDescent="0.25">
      <c r="A166"/>
      <c r="D166"/>
      <c r="E166"/>
      <c r="F166"/>
      <c r="G166"/>
      <c r="H166"/>
      <c r="I166"/>
      <c r="J166"/>
      <c r="K166" s="11"/>
      <c r="L166" s="11"/>
      <c r="M166" s="11"/>
      <c r="N166" s="11"/>
      <c r="O166" s="11"/>
      <c r="P166" s="11"/>
      <c r="Q166" s="11"/>
      <c r="R166"/>
      <c r="S166"/>
      <c r="T166"/>
      <c r="U166"/>
      <c r="V166"/>
      <c r="W166"/>
    </row>
    <row r="167" spans="1:23" x14ac:dyDescent="0.25">
      <c r="A167"/>
      <c r="D167"/>
      <c r="E167"/>
      <c r="F167"/>
      <c r="G167"/>
      <c r="H167"/>
      <c r="I167"/>
      <c r="J167"/>
      <c r="K167" s="11"/>
      <c r="L167" s="11"/>
      <c r="M167" s="11"/>
      <c r="N167" s="11"/>
      <c r="O167" s="11"/>
      <c r="P167" s="11"/>
      <c r="Q167" s="11"/>
      <c r="R167"/>
      <c r="S167"/>
      <c r="T167"/>
      <c r="U167"/>
      <c r="V167"/>
      <c r="W167"/>
    </row>
    <row r="168" spans="1:23" x14ac:dyDescent="0.25">
      <c r="A168"/>
      <c r="D168"/>
      <c r="E168"/>
      <c r="F168"/>
      <c r="G168"/>
      <c r="H168"/>
      <c r="I168"/>
      <c r="J168"/>
      <c r="K168" s="11"/>
      <c r="L168" s="11"/>
      <c r="M168" s="11"/>
      <c r="N168" s="11"/>
      <c r="O168" s="11"/>
      <c r="P168" s="11"/>
      <c r="Q168" s="11"/>
      <c r="R168"/>
      <c r="S168"/>
      <c r="T168"/>
      <c r="U168"/>
      <c r="V168"/>
      <c r="W168"/>
    </row>
    <row r="169" spans="1:23" x14ac:dyDescent="0.25">
      <c r="A169"/>
      <c r="D169"/>
      <c r="E169"/>
      <c r="F169"/>
      <c r="G169"/>
      <c r="H169"/>
      <c r="I169"/>
      <c r="J169"/>
      <c r="K169" s="11"/>
      <c r="L169" s="11"/>
      <c r="M169" s="11"/>
      <c r="N169" s="11"/>
      <c r="O169" s="11"/>
      <c r="P169" s="11"/>
      <c r="Q169" s="11"/>
      <c r="R169"/>
      <c r="S169"/>
      <c r="T169"/>
      <c r="U169"/>
      <c r="V169"/>
      <c r="W169"/>
    </row>
    <row r="170" spans="1:23" x14ac:dyDescent="0.25">
      <c r="A170"/>
      <c r="D170"/>
      <c r="E170"/>
      <c r="F170"/>
      <c r="G170"/>
      <c r="H170"/>
      <c r="I170"/>
      <c r="J170"/>
      <c r="K170" s="11"/>
      <c r="L170" s="11"/>
      <c r="M170" s="11"/>
      <c r="N170" s="11"/>
      <c r="O170" s="11"/>
      <c r="P170" s="11"/>
      <c r="Q170" s="11"/>
      <c r="R170"/>
      <c r="S170"/>
      <c r="T170"/>
      <c r="U170"/>
      <c r="V170"/>
      <c r="W170"/>
    </row>
    <row r="171" spans="1:23" x14ac:dyDescent="0.25">
      <c r="A171"/>
      <c r="D171"/>
      <c r="E171"/>
      <c r="F171"/>
      <c r="G171"/>
      <c r="H171"/>
      <c r="I171"/>
      <c r="J171"/>
      <c r="K171" s="11"/>
      <c r="L171" s="11"/>
      <c r="M171" s="11"/>
      <c r="N171" s="11"/>
      <c r="O171" s="11"/>
      <c r="P171" s="11"/>
      <c r="Q171" s="11"/>
      <c r="R171"/>
      <c r="S171"/>
      <c r="T171"/>
      <c r="U171"/>
      <c r="V171"/>
      <c r="W171"/>
    </row>
    <row r="172" spans="1:23" x14ac:dyDescent="0.25">
      <c r="A172"/>
      <c r="D172"/>
      <c r="E172"/>
      <c r="F172"/>
      <c r="G172"/>
      <c r="H172"/>
      <c r="I172"/>
      <c r="J172"/>
      <c r="K172" s="11"/>
      <c r="L172" s="11"/>
      <c r="M172" s="11"/>
      <c r="N172" s="11"/>
      <c r="O172" s="11"/>
      <c r="P172" s="11"/>
      <c r="Q172" s="11"/>
      <c r="R172"/>
      <c r="S172"/>
      <c r="T172"/>
      <c r="U172"/>
      <c r="V172"/>
      <c r="W172"/>
    </row>
    <row r="173" spans="1:23" x14ac:dyDescent="0.25">
      <c r="A173"/>
      <c r="D173"/>
      <c r="E173"/>
      <c r="F173"/>
      <c r="G173"/>
      <c r="H173"/>
      <c r="I173"/>
      <c r="J173"/>
      <c r="K173" s="11"/>
      <c r="L173" s="11"/>
      <c r="M173" s="11"/>
      <c r="N173" s="11"/>
      <c r="O173" s="11"/>
      <c r="P173" s="11"/>
      <c r="Q173" s="11"/>
      <c r="R173"/>
      <c r="S173"/>
      <c r="T173"/>
      <c r="U173"/>
      <c r="V173"/>
      <c r="W173"/>
    </row>
    <row r="174" spans="1:23" x14ac:dyDescent="0.25">
      <c r="A174"/>
      <c r="D174"/>
      <c r="E174"/>
      <c r="F174"/>
      <c r="G174"/>
      <c r="H174"/>
      <c r="I174"/>
      <c r="J174"/>
      <c r="K174" s="11"/>
      <c r="L174" s="11"/>
      <c r="M174" s="11"/>
      <c r="N174" s="11"/>
      <c r="O174" s="11"/>
      <c r="P174" s="11"/>
      <c r="Q174" s="11"/>
      <c r="R174"/>
      <c r="S174"/>
      <c r="T174"/>
      <c r="U174"/>
      <c r="V174"/>
      <c r="W174"/>
    </row>
    <row r="175" spans="1:23" x14ac:dyDescent="0.25">
      <c r="A175"/>
      <c r="D175"/>
      <c r="E175"/>
      <c r="F175"/>
      <c r="G175"/>
      <c r="H175"/>
      <c r="I175"/>
      <c r="J175"/>
      <c r="K175" s="11"/>
      <c r="L175" s="11"/>
      <c r="M175" s="11"/>
      <c r="N175" s="11"/>
      <c r="O175" s="11"/>
      <c r="P175" s="11"/>
      <c r="Q175" s="11"/>
      <c r="R175"/>
      <c r="S175"/>
      <c r="T175"/>
      <c r="U175"/>
      <c r="V175"/>
      <c r="W175"/>
    </row>
    <row r="176" spans="1:23" x14ac:dyDescent="0.25">
      <c r="A176"/>
      <c r="D176"/>
      <c r="E176"/>
      <c r="F176"/>
      <c r="G176"/>
      <c r="H176"/>
      <c r="I176"/>
      <c r="J176"/>
      <c r="K176" s="11"/>
      <c r="L176" s="11"/>
      <c r="M176" s="11"/>
      <c r="N176" s="11"/>
      <c r="O176" s="11"/>
      <c r="P176" s="11"/>
      <c r="Q176" s="11"/>
      <c r="R176"/>
      <c r="S176"/>
      <c r="T176"/>
      <c r="U176"/>
      <c r="V176"/>
      <c r="W176"/>
    </row>
    <row r="177" spans="1:23" x14ac:dyDescent="0.25">
      <c r="A177"/>
      <c r="D177"/>
      <c r="E177"/>
      <c r="F177"/>
      <c r="G177"/>
      <c r="H177"/>
      <c r="I177"/>
      <c r="J177"/>
      <c r="K177" s="11"/>
      <c r="L177" s="11"/>
      <c r="M177" s="11"/>
      <c r="N177" s="11"/>
      <c r="O177" s="11"/>
      <c r="P177" s="11"/>
      <c r="Q177" s="11"/>
      <c r="R177"/>
      <c r="S177"/>
      <c r="T177"/>
      <c r="U177"/>
      <c r="V177"/>
      <c r="W177"/>
    </row>
    <row r="178" spans="1:23" x14ac:dyDescent="0.25">
      <c r="A178"/>
      <c r="D178"/>
      <c r="E178"/>
      <c r="F178"/>
      <c r="G178"/>
      <c r="H178"/>
      <c r="I178"/>
      <c r="J178"/>
      <c r="K178" s="11"/>
      <c r="L178" s="11"/>
      <c r="M178" s="11"/>
      <c r="N178" s="11"/>
      <c r="O178" s="11"/>
      <c r="P178" s="11"/>
      <c r="Q178" s="11"/>
      <c r="R178"/>
      <c r="S178"/>
      <c r="T178"/>
      <c r="U178"/>
      <c r="V178"/>
      <c r="W178"/>
    </row>
    <row r="179" spans="1:23" x14ac:dyDescent="0.25">
      <c r="A179"/>
      <c r="D179"/>
      <c r="E179"/>
      <c r="F179"/>
      <c r="G179"/>
      <c r="H179"/>
      <c r="I179"/>
      <c r="J179"/>
      <c r="K179" s="11"/>
      <c r="L179" s="11"/>
      <c r="M179" s="11"/>
      <c r="N179" s="11"/>
      <c r="O179" s="11"/>
      <c r="P179" s="11"/>
      <c r="Q179" s="11"/>
      <c r="R179"/>
      <c r="S179"/>
      <c r="T179"/>
      <c r="U179"/>
      <c r="V179"/>
      <c r="W179"/>
    </row>
    <row r="180" spans="1:23" x14ac:dyDescent="0.25">
      <c r="A180"/>
      <c r="D180"/>
      <c r="E180"/>
      <c r="F180"/>
      <c r="G180"/>
      <c r="H180"/>
      <c r="I180"/>
      <c r="J180"/>
      <c r="K180" s="11"/>
      <c r="L180" s="11"/>
      <c r="M180" s="11"/>
      <c r="N180" s="11"/>
      <c r="O180" s="11"/>
      <c r="P180" s="11"/>
      <c r="Q180" s="11"/>
      <c r="R180"/>
      <c r="S180"/>
      <c r="T180"/>
      <c r="U180"/>
      <c r="V180"/>
      <c r="W180"/>
    </row>
    <row r="181" spans="1:23" x14ac:dyDescent="0.25">
      <c r="A181"/>
      <c r="D181"/>
      <c r="E181"/>
      <c r="F181"/>
      <c r="G181"/>
      <c r="H181"/>
      <c r="I181"/>
      <c r="J181"/>
      <c r="K181" s="11"/>
      <c r="L181" s="11"/>
      <c r="M181" s="11"/>
      <c r="N181" s="11"/>
      <c r="O181" s="11"/>
      <c r="P181" s="11"/>
      <c r="Q181" s="11"/>
      <c r="R181"/>
      <c r="S181"/>
      <c r="T181"/>
      <c r="U181"/>
      <c r="V181"/>
      <c r="W181"/>
    </row>
    <row r="182" spans="1:23" x14ac:dyDescent="0.25">
      <c r="A182"/>
      <c r="D182"/>
      <c r="E182"/>
      <c r="F182"/>
      <c r="G182"/>
      <c r="H182"/>
      <c r="I182"/>
      <c r="J182"/>
      <c r="K182" s="11"/>
      <c r="L182" s="11"/>
      <c r="M182" s="11"/>
      <c r="N182" s="11"/>
      <c r="O182" s="11"/>
      <c r="P182" s="11"/>
      <c r="Q182" s="11"/>
      <c r="R182"/>
      <c r="S182"/>
      <c r="T182"/>
      <c r="U182"/>
      <c r="V182"/>
      <c r="W182"/>
    </row>
    <row r="183" spans="1:23" x14ac:dyDescent="0.25">
      <c r="A183"/>
      <c r="D183"/>
      <c r="E183"/>
      <c r="F183"/>
      <c r="G183"/>
      <c r="H183"/>
      <c r="I183"/>
      <c r="J183"/>
      <c r="K183" s="11"/>
      <c r="L183" s="11"/>
      <c r="M183" s="11"/>
      <c r="N183" s="11"/>
      <c r="O183" s="11"/>
      <c r="P183" s="11"/>
      <c r="Q183" s="11"/>
      <c r="R183"/>
      <c r="S183"/>
      <c r="T183"/>
      <c r="U183"/>
      <c r="V183"/>
      <c r="W183"/>
    </row>
    <row r="184" spans="1:23" x14ac:dyDescent="0.25">
      <c r="A184"/>
      <c r="D184"/>
      <c r="E184"/>
      <c r="F184"/>
      <c r="G184"/>
      <c r="H184"/>
      <c r="I184"/>
      <c r="J184"/>
      <c r="K184" s="11"/>
      <c r="L184" s="11"/>
      <c r="M184" s="11"/>
      <c r="N184" s="11"/>
      <c r="O184" s="11"/>
      <c r="P184" s="11"/>
      <c r="Q184" s="11"/>
      <c r="R184"/>
      <c r="S184"/>
      <c r="T184"/>
      <c r="U184"/>
      <c r="V184"/>
      <c r="W184"/>
    </row>
    <row r="185" spans="1:23" x14ac:dyDescent="0.25">
      <c r="A185"/>
      <c r="D185"/>
      <c r="E185"/>
      <c r="F185"/>
      <c r="G185"/>
      <c r="H185"/>
      <c r="I185"/>
      <c r="J185"/>
      <c r="K185" s="11"/>
      <c r="L185" s="11"/>
      <c r="M185" s="11"/>
      <c r="N185" s="11"/>
      <c r="O185" s="11"/>
      <c r="P185" s="11"/>
      <c r="Q185" s="11"/>
      <c r="R185"/>
      <c r="S185"/>
      <c r="T185"/>
      <c r="U185"/>
      <c r="V185"/>
      <c r="W185"/>
    </row>
    <row r="186" spans="1:23" x14ac:dyDescent="0.25">
      <c r="A186"/>
      <c r="D186"/>
      <c r="E186"/>
      <c r="F186"/>
      <c r="G186"/>
      <c r="H186"/>
      <c r="I186"/>
      <c r="J186"/>
      <c r="K186" s="11"/>
      <c r="L186" s="11"/>
      <c r="M186" s="11"/>
      <c r="N186" s="11"/>
      <c r="O186" s="11"/>
      <c r="P186" s="11"/>
      <c r="Q186" s="11"/>
      <c r="R186"/>
      <c r="S186"/>
      <c r="T186"/>
      <c r="U186"/>
      <c r="V186"/>
      <c r="W186"/>
    </row>
    <row r="187" spans="1:23" x14ac:dyDescent="0.25">
      <c r="A187"/>
      <c r="D187"/>
      <c r="E187"/>
      <c r="F187"/>
      <c r="G187"/>
      <c r="H187"/>
      <c r="I187"/>
      <c r="J187"/>
      <c r="K187" s="11"/>
      <c r="L187" s="11"/>
      <c r="M187" s="11"/>
      <c r="N187" s="11"/>
      <c r="O187" s="11"/>
      <c r="P187" s="11"/>
      <c r="Q187" s="11"/>
      <c r="R187"/>
      <c r="S187"/>
      <c r="T187"/>
      <c r="U187"/>
      <c r="V187"/>
      <c r="W187"/>
    </row>
    <row r="188" spans="1:23" x14ac:dyDescent="0.25">
      <c r="A188"/>
      <c r="D188"/>
      <c r="E188"/>
      <c r="F188"/>
      <c r="G188"/>
      <c r="H188"/>
      <c r="I188"/>
      <c r="J188"/>
      <c r="K188" s="11"/>
      <c r="L188" s="11"/>
      <c r="M188" s="11"/>
      <c r="N188" s="11"/>
      <c r="O188" s="11"/>
      <c r="P188" s="11"/>
      <c r="Q188" s="11"/>
      <c r="R188"/>
      <c r="S188"/>
      <c r="T188"/>
      <c r="U188"/>
      <c r="V188"/>
      <c r="W188"/>
    </row>
    <row r="189" spans="1:23" x14ac:dyDescent="0.25">
      <c r="A189"/>
      <c r="D189"/>
      <c r="E189"/>
      <c r="F189"/>
      <c r="G189"/>
      <c r="H189"/>
      <c r="I189"/>
      <c r="J189"/>
      <c r="K189" s="11"/>
      <c r="L189" s="11"/>
      <c r="M189" s="11"/>
      <c r="N189" s="11"/>
      <c r="O189" s="11"/>
      <c r="P189" s="11"/>
      <c r="Q189" s="11"/>
      <c r="R189"/>
      <c r="S189"/>
      <c r="T189"/>
      <c r="U189"/>
      <c r="V189"/>
      <c r="W189"/>
    </row>
    <row r="190" spans="1:23" x14ac:dyDescent="0.25">
      <c r="A190"/>
      <c r="D190"/>
      <c r="E190"/>
      <c r="F190"/>
      <c r="G190"/>
      <c r="H190"/>
      <c r="I190"/>
      <c r="J190"/>
      <c r="K190" s="11"/>
      <c r="L190" s="11"/>
      <c r="M190" s="11"/>
      <c r="N190" s="11"/>
      <c r="O190" s="11"/>
      <c r="P190" s="11"/>
      <c r="Q190" s="11"/>
      <c r="R190"/>
      <c r="S190"/>
      <c r="T190"/>
      <c r="U190"/>
      <c r="V190"/>
      <c r="W190"/>
    </row>
    <row r="191" spans="1:23" x14ac:dyDescent="0.25">
      <c r="A191"/>
      <c r="D191"/>
      <c r="E191"/>
      <c r="F191"/>
      <c r="G191"/>
      <c r="H191"/>
      <c r="I191"/>
      <c r="J191"/>
      <c r="K191" s="11"/>
      <c r="L191" s="11"/>
      <c r="M191" s="11"/>
      <c r="N191" s="11"/>
      <c r="O191" s="11"/>
      <c r="P191" s="11"/>
      <c r="Q191" s="11"/>
      <c r="R191"/>
      <c r="S191"/>
      <c r="T191"/>
      <c r="U191"/>
      <c r="V191"/>
      <c r="W191"/>
    </row>
    <row r="192" spans="1:23" x14ac:dyDescent="0.25">
      <c r="A192"/>
      <c r="D192"/>
      <c r="E192"/>
      <c r="F192"/>
      <c r="G192"/>
      <c r="H192"/>
      <c r="I192"/>
      <c r="J192"/>
      <c r="K192" s="11"/>
      <c r="L192" s="11"/>
      <c r="M192" s="11"/>
      <c r="N192" s="11"/>
      <c r="O192" s="11"/>
      <c r="P192" s="11"/>
      <c r="Q192" s="11"/>
      <c r="R192"/>
      <c r="S192"/>
      <c r="T192"/>
      <c r="U192"/>
      <c r="V192"/>
      <c r="W192"/>
    </row>
    <row r="193" spans="1:23" x14ac:dyDescent="0.25">
      <c r="A193"/>
      <c r="D193"/>
      <c r="E193"/>
      <c r="F193"/>
      <c r="G193"/>
      <c r="H193"/>
      <c r="I193"/>
      <c r="J193"/>
      <c r="K193" s="11"/>
      <c r="L193" s="11"/>
      <c r="M193" s="11"/>
      <c r="N193" s="11"/>
      <c r="O193" s="11"/>
      <c r="P193" s="11"/>
      <c r="Q193" s="11"/>
      <c r="R193"/>
      <c r="S193"/>
      <c r="T193"/>
      <c r="U193"/>
      <c r="V193"/>
      <c r="W193"/>
    </row>
    <row r="194" spans="1:23" x14ac:dyDescent="0.25">
      <c r="A194"/>
      <c r="D194"/>
      <c r="E194"/>
      <c r="F194"/>
      <c r="G194"/>
      <c r="H194"/>
      <c r="I194"/>
      <c r="J194"/>
      <c r="K194" s="11"/>
      <c r="L194" s="11"/>
      <c r="M194" s="11"/>
      <c r="N194" s="11"/>
      <c r="O194" s="11"/>
      <c r="P194" s="11"/>
      <c r="Q194" s="11"/>
      <c r="R194"/>
      <c r="S194"/>
      <c r="T194"/>
      <c r="U194"/>
      <c r="V194"/>
      <c r="W194"/>
    </row>
    <row r="195" spans="1:23" x14ac:dyDescent="0.25">
      <c r="A195"/>
      <c r="D195"/>
      <c r="E195"/>
      <c r="F195"/>
      <c r="G195"/>
      <c r="H195"/>
      <c r="I195"/>
      <c r="J195"/>
      <c r="K195" s="11"/>
      <c r="L195" s="11"/>
      <c r="M195" s="11"/>
      <c r="N195" s="11"/>
      <c r="O195" s="11"/>
      <c r="P195" s="11"/>
      <c r="Q195" s="11"/>
      <c r="R195"/>
      <c r="S195"/>
      <c r="T195"/>
      <c r="U195"/>
      <c r="V195"/>
      <c r="W195"/>
    </row>
    <row r="196" spans="1:23" x14ac:dyDescent="0.25">
      <c r="A196"/>
      <c r="D196"/>
      <c r="E196"/>
      <c r="F196"/>
      <c r="G196"/>
      <c r="H196"/>
      <c r="I196"/>
      <c r="J196"/>
      <c r="K196" s="11"/>
      <c r="L196" s="11"/>
      <c r="M196" s="11"/>
      <c r="N196" s="11"/>
      <c r="O196" s="11"/>
      <c r="P196" s="11"/>
      <c r="Q196" s="11"/>
      <c r="R196"/>
      <c r="S196"/>
      <c r="T196"/>
      <c r="U196"/>
      <c r="V196"/>
      <c r="W196"/>
    </row>
    <row r="197" spans="1:23" x14ac:dyDescent="0.25">
      <c r="A197"/>
      <c r="D197"/>
      <c r="E197"/>
      <c r="F197"/>
      <c r="G197"/>
      <c r="H197"/>
      <c r="I197"/>
      <c r="J197"/>
      <c r="K197" s="11"/>
      <c r="L197" s="11"/>
      <c r="M197" s="11"/>
      <c r="N197" s="11"/>
      <c r="O197" s="11"/>
      <c r="P197" s="11"/>
      <c r="Q197" s="11"/>
      <c r="R197"/>
      <c r="S197"/>
      <c r="T197"/>
      <c r="U197"/>
      <c r="V197"/>
      <c r="W197"/>
    </row>
    <row r="198" spans="1:23" x14ac:dyDescent="0.25">
      <c r="A198"/>
      <c r="D198"/>
      <c r="E198"/>
      <c r="F198"/>
      <c r="G198"/>
      <c r="H198"/>
      <c r="I198"/>
      <c r="J198"/>
      <c r="K198" s="11"/>
      <c r="L198" s="11"/>
      <c r="M198" s="11"/>
      <c r="N198" s="11"/>
      <c r="O198" s="11"/>
      <c r="P198" s="11"/>
      <c r="Q198" s="11"/>
      <c r="R198"/>
      <c r="S198"/>
      <c r="T198"/>
      <c r="U198"/>
      <c r="V198"/>
      <c r="W198"/>
    </row>
    <row r="199" spans="1:23" x14ac:dyDescent="0.25">
      <c r="A199"/>
      <c r="D199"/>
      <c r="E199"/>
      <c r="F199"/>
      <c r="G199"/>
      <c r="H199"/>
      <c r="I199"/>
      <c r="J199"/>
      <c r="K199" s="11"/>
      <c r="L199" s="11"/>
      <c r="M199" s="11"/>
      <c r="N199" s="11"/>
      <c r="O199" s="11"/>
      <c r="P199" s="11"/>
      <c r="Q199" s="11"/>
      <c r="R199"/>
      <c r="S199"/>
      <c r="T199"/>
      <c r="U199"/>
      <c r="V199"/>
      <c r="W199"/>
    </row>
    <row r="200" spans="1:23" x14ac:dyDescent="0.25">
      <c r="A200"/>
      <c r="D200"/>
      <c r="E200"/>
      <c r="F200"/>
      <c r="G200"/>
      <c r="H200"/>
      <c r="I200"/>
      <c r="J200"/>
      <c r="K200" s="11"/>
      <c r="L200" s="11"/>
      <c r="M200" s="11"/>
      <c r="N200" s="11"/>
      <c r="O200" s="11"/>
      <c r="P200" s="11"/>
      <c r="Q200" s="11"/>
      <c r="R200"/>
      <c r="S200"/>
      <c r="T200"/>
      <c r="U200"/>
      <c r="V200"/>
      <c r="W200"/>
    </row>
    <row r="201" spans="1:23" x14ac:dyDescent="0.25">
      <c r="A201"/>
      <c r="D201"/>
      <c r="E201"/>
      <c r="F201"/>
      <c r="G201"/>
      <c r="H201"/>
      <c r="I201"/>
      <c r="J201"/>
      <c r="K201" s="11"/>
      <c r="L201" s="11"/>
      <c r="M201" s="11"/>
      <c r="N201" s="11"/>
      <c r="O201" s="11"/>
      <c r="P201" s="11"/>
      <c r="Q201" s="11"/>
      <c r="R201"/>
      <c r="S201"/>
      <c r="T201"/>
      <c r="U201"/>
      <c r="V201"/>
      <c r="W201"/>
    </row>
    <row r="202" spans="1:23" x14ac:dyDescent="0.25">
      <c r="A202"/>
      <c r="D202"/>
      <c r="E202"/>
      <c r="F202"/>
      <c r="G202"/>
      <c r="H202"/>
      <c r="I202"/>
      <c r="J202"/>
      <c r="K202" s="11"/>
      <c r="L202" s="11"/>
      <c r="M202" s="11"/>
      <c r="N202" s="11"/>
      <c r="O202" s="11"/>
      <c r="P202" s="11"/>
      <c r="Q202" s="11"/>
      <c r="R202"/>
      <c r="S202"/>
      <c r="T202"/>
      <c r="U202"/>
      <c r="V202"/>
      <c r="W202"/>
    </row>
    <row r="203" spans="1:23" x14ac:dyDescent="0.25">
      <c r="A203"/>
      <c r="D203"/>
      <c r="E203"/>
      <c r="F203"/>
      <c r="G203"/>
      <c r="H203"/>
      <c r="I203"/>
      <c r="J203"/>
      <c r="K203" s="11"/>
      <c r="L203" s="11"/>
      <c r="M203" s="11"/>
      <c r="N203" s="11"/>
      <c r="O203" s="11"/>
      <c r="P203" s="11"/>
      <c r="Q203" s="11"/>
      <c r="R203"/>
      <c r="S203"/>
      <c r="T203"/>
      <c r="U203"/>
      <c r="V203"/>
      <c r="W203"/>
    </row>
    <row r="204" spans="1:23" x14ac:dyDescent="0.25">
      <c r="A204"/>
      <c r="D204"/>
      <c r="E204"/>
      <c r="F204"/>
      <c r="G204"/>
      <c r="H204"/>
      <c r="I204"/>
      <c r="J204"/>
      <c r="K204" s="11"/>
      <c r="L204" s="11"/>
      <c r="M204" s="11"/>
      <c r="N204" s="11"/>
      <c r="O204" s="11"/>
      <c r="P204" s="11"/>
      <c r="Q204" s="11"/>
      <c r="R204"/>
      <c r="S204"/>
      <c r="T204"/>
      <c r="U204"/>
      <c r="V204"/>
      <c r="W204"/>
    </row>
    <row r="205" spans="1:23" x14ac:dyDescent="0.25">
      <c r="A205"/>
      <c r="D205"/>
      <c r="E205"/>
      <c r="F205"/>
      <c r="G205"/>
      <c r="H205"/>
      <c r="I205"/>
      <c r="J205"/>
      <c r="K205" s="11"/>
      <c r="L205" s="11"/>
      <c r="M205" s="11"/>
      <c r="N205" s="11"/>
      <c r="O205" s="11"/>
      <c r="P205" s="11"/>
      <c r="Q205" s="11"/>
      <c r="R205"/>
      <c r="S205"/>
      <c r="T205"/>
      <c r="U205"/>
      <c r="V205"/>
      <c r="W205"/>
    </row>
    <row r="206" spans="1:23" x14ac:dyDescent="0.25">
      <c r="A206"/>
      <c r="D206"/>
      <c r="E206"/>
      <c r="F206"/>
      <c r="G206"/>
      <c r="H206"/>
      <c r="I206"/>
      <c r="J206"/>
      <c r="K206" s="11"/>
      <c r="L206" s="11"/>
      <c r="M206" s="11"/>
      <c r="N206" s="11"/>
      <c r="O206" s="11"/>
      <c r="P206" s="11"/>
      <c r="Q206" s="11"/>
      <c r="R206"/>
      <c r="S206"/>
      <c r="T206"/>
      <c r="U206"/>
      <c r="V206"/>
      <c r="W206"/>
    </row>
    <row r="207" spans="1:23" x14ac:dyDescent="0.25">
      <c r="A207"/>
      <c r="D207"/>
      <c r="E207"/>
      <c r="F207"/>
      <c r="G207"/>
      <c r="H207"/>
      <c r="I207"/>
      <c r="J207"/>
      <c r="K207" s="11"/>
      <c r="L207" s="11"/>
      <c r="M207" s="11"/>
      <c r="N207" s="11"/>
      <c r="O207" s="11"/>
      <c r="P207" s="11"/>
      <c r="Q207" s="11"/>
      <c r="R207"/>
      <c r="S207"/>
      <c r="T207"/>
      <c r="U207"/>
      <c r="V207"/>
      <c r="W207"/>
    </row>
    <row r="208" spans="1:23" x14ac:dyDescent="0.25">
      <c r="A208"/>
      <c r="D208"/>
      <c r="E208"/>
      <c r="F208"/>
      <c r="G208"/>
      <c r="H208"/>
      <c r="I208"/>
      <c r="J208"/>
      <c r="K208" s="11"/>
      <c r="L208" s="11"/>
      <c r="M208" s="11"/>
      <c r="N208" s="11"/>
      <c r="O208" s="11"/>
      <c r="P208" s="11"/>
      <c r="Q208" s="11"/>
      <c r="R208"/>
      <c r="S208"/>
      <c r="T208"/>
      <c r="U208"/>
      <c r="V208"/>
      <c r="W208"/>
    </row>
    <row r="209" spans="1:23" x14ac:dyDescent="0.25">
      <c r="A209"/>
      <c r="D209"/>
      <c r="E209"/>
      <c r="F209"/>
      <c r="G209"/>
      <c r="H209"/>
      <c r="I209"/>
      <c r="J209"/>
      <c r="K209" s="11"/>
      <c r="L209" s="11"/>
      <c r="M209" s="11"/>
      <c r="N209" s="11"/>
      <c r="O209" s="11"/>
      <c r="P209" s="11"/>
      <c r="Q209" s="11"/>
      <c r="R209"/>
      <c r="S209"/>
      <c r="T209"/>
      <c r="U209"/>
      <c r="V209"/>
      <c r="W209"/>
    </row>
    <row r="210" spans="1:23" x14ac:dyDescent="0.25">
      <c r="A210"/>
      <c r="D210"/>
      <c r="E210"/>
      <c r="F210"/>
      <c r="G210"/>
      <c r="H210"/>
      <c r="I210"/>
      <c r="J210"/>
      <c r="K210" s="11"/>
      <c r="L210" s="11"/>
      <c r="M210" s="11"/>
      <c r="N210" s="11"/>
      <c r="O210" s="11"/>
      <c r="P210" s="11"/>
      <c r="Q210" s="11"/>
      <c r="R210"/>
      <c r="S210"/>
      <c r="T210"/>
      <c r="U210"/>
      <c r="V210"/>
      <c r="W210"/>
    </row>
    <row r="211" spans="1:23" x14ac:dyDescent="0.25">
      <c r="A211"/>
      <c r="D211"/>
      <c r="E211"/>
      <c r="F211"/>
      <c r="G211"/>
      <c r="H211"/>
      <c r="I211"/>
      <c r="J211"/>
      <c r="K211" s="11"/>
      <c r="L211" s="11"/>
      <c r="M211" s="11"/>
      <c r="N211" s="11"/>
      <c r="O211" s="11"/>
      <c r="P211" s="11"/>
      <c r="Q211" s="11"/>
      <c r="R211"/>
      <c r="S211"/>
      <c r="T211"/>
      <c r="U211"/>
      <c r="V211"/>
      <c r="W211"/>
    </row>
    <row r="212" spans="1:23" x14ac:dyDescent="0.25">
      <c r="A212"/>
      <c r="D212"/>
      <c r="E212"/>
      <c r="F212"/>
      <c r="G212"/>
      <c r="H212"/>
      <c r="I212"/>
      <c r="J212"/>
      <c r="K212" s="11"/>
      <c r="L212" s="11"/>
      <c r="M212" s="11"/>
      <c r="N212" s="11"/>
      <c r="O212" s="11"/>
      <c r="P212" s="11"/>
      <c r="Q212" s="11"/>
      <c r="R212"/>
      <c r="S212"/>
      <c r="T212"/>
      <c r="U212"/>
      <c r="V212"/>
      <c r="W212"/>
    </row>
    <row r="213" spans="1:23" x14ac:dyDescent="0.25">
      <c r="A213"/>
      <c r="D213"/>
      <c r="E213"/>
      <c r="F213"/>
      <c r="G213"/>
      <c r="H213"/>
      <c r="I213"/>
      <c r="J213"/>
      <c r="K213" s="11"/>
      <c r="L213" s="11"/>
      <c r="M213" s="11"/>
      <c r="N213" s="11"/>
      <c r="O213" s="11"/>
      <c r="P213" s="11"/>
      <c r="Q213" s="11"/>
      <c r="R213"/>
      <c r="S213"/>
      <c r="T213"/>
      <c r="U213"/>
      <c r="V213"/>
      <c r="W213"/>
    </row>
    <row r="214" spans="1:23" x14ac:dyDescent="0.25">
      <c r="A214"/>
      <c r="D214"/>
      <c r="E214"/>
      <c r="F214"/>
      <c r="G214"/>
      <c r="H214"/>
      <c r="I214"/>
      <c r="J214"/>
      <c r="K214" s="11"/>
      <c r="L214" s="11"/>
      <c r="M214" s="11"/>
      <c r="N214" s="11"/>
      <c r="O214" s="11"/>
      <c r="P214" s="11"/>
      <c r="Q214" s="11"/>
      <c r="R214"/>
      <c r="S214"/>
      <c r="T214"/>
      <c r="U214"/>
      <c r="V214"/>
      <c r="W214"/>
    </row>
    <row r="215" spans="1:23" x14ac:dyDescent="0.25">
      <c r="A215"/>
      <c r="D215"/>
      <c r="E215"/>
      <c r="F215"/>
      <c r="G215"/>
      <c r="H215"/>
      <c r="I215"/>
      <c r="J215"/>
      <c r="K215" s="11"/>
      <c r="L215" s="11"/>
      <c r="M215" s="11"/>
      <c r="N215" s="11"/>
      <c r="O215" s="11"/>
      <c r="P215" s="11"/>
      <c r="Q215" s="11"/>
      <c r="R215"/>
      <c r="S215"/>
      <c r="T215"/>
      <c r="U215"/>
      <c r="V215"/>
      <c r="W215"/>
    </row>
    <row r="216" spans="1:23" x14ac:dyDescent="0.25">
      <c r="A216"/>
      <c r="D216"/>
      <c r="E216"/>
      <c r="F216"/>
      <c r="G216"/>
      <c r="H216"/>
      <c r="I216"/>
      <c r="J216"/>
      <c r="K216" s="11"/>
      <c r="L216" s="11"/>
      <c r="M216" s="11"/>
      <c r="N216" s="11"/>
      <c r="O216" s="11"/>
      <c r="P216" s="11"/>
      <c r="Q216" s="11"/>
      <c r="R216"/>
      <c r="S216"/>
      <c r="T216"/>
      <c r="U216"/>
      <c r="V216"/>
      <c r="W216"/>
    </row>
    <row r="217" spans="1:23" x14ac:dyDescent="0.25">
      <c r="A217"/>
      <c r="D217"/>
      <c r="E217"/>
      <c r="F217"/>
      <c r="G217"/>
      <c r="H217"/>
      <c r="I217"/>
      <c r="J217"/>
      <c r="K217" s="11"/>
      <c r="L217" s="11"/>
      <c r="M217" s="11"/>
      <c r="N217" s="11"/>
      <c r="O217" s="11"/>
      <c r="P217" s="11"/>
      <c r="Q217" s="11"/>
      <c r="R217"/>
      <c r="S217"/>
      <c r="T217"/>
      <c r="U217"/>
      <c r="V217"/>
      <c r="W217"/>
    </row>
    <row r="218" spans="1:23" x14ac:dyDescent="0.25">
      <c r="A218"/>
      <c r="D218"/>
      <c r="E218"/>
      <c r="F218"/>
      <c r="G218"/>
      <c r="H218"/>
      <c r="I218"/>
      <c r="J218"/>
      <c r="K218" s="11"/>
      <c r="L218" s="11"/>
      <c r="M218" s="11"/>
      <c r="N218" s="11"/>
      <c r="O218" s="11"/>
      <c r="P218" s="11"/>
      <c r="Q218" s="11"/>
      <c r="R218"/>
      <c r="S218"/>
      <c r="T218"/>
      <c r="U218"/>
      <c r="V218"/>
      <c r="W218"/>
    </row>
    <row r="219" spans="1:23" x14ac:dyDescent="0.25">
      <c r="A219"/>
      <c r="D219"/>
      <c r="E219"/>
      <c r="F219"/>
      <c r="G219"/>
      <c r="H219"/>
      <c r="I219"/>
      <c r="J219"/>
      <c r="K219" s="11"/>
      <c r="L219" s="11"/>
      <c r="M219" s="11"/>
      <c r="N219" s="11"/>
      <c r="O219" s="11"/>
      <c r="P219" s="11"/>
      <c r="Q219" s="11"/>
      <c r="R219"/>
      <c r="S219"/>
      <c r="T219"/>
      <c r="U219"/>
      <c r="V219"/>
      <c r="W219"/>
    </row>
    <row r="220" spans="1:23" x14ac:dyDescent="0.25">
      <c r="A220"/>
      <c r="D220"/>
      <c r="E220"/>
      <c r="F220"/>
      <c r="G220"/>
      <c r="H220"/>
      <c r="I220"/>
      <c r="J220"/>
      <c r="K220" s="11"/>
      <c r="L220" s="11"/>
      <c r="M220" s="11"/>
      <c r="N220" s="11"/>
      <c r="O220" s="11"/>
      <c r="P220" s="11"/>
      <c r="Q220" s="11"/>
      <c r="R220"/>
      <c r="S220"/>
      <c r="T220"/>
      <c r="U220"/>
      <c r="V220"/>
      <c r="W220"/>
    </row>
    <row r="221" spans="1:23" x14ac:dyDescent="0.25">
      <c r="A221"/>
      <c r="D221"/>
      <c r="E221"/>
      <c r="F221"/>
      <c r="G221"/>
      <c r="H221"/>
      <c r="I221"/>
      <c r="J221"/>
      <c r="K221" s="11"/>
      <c r="L221" s="11"/>
      <c r="M221" s="11"/>
      <c r="N221" s="11"/>
      <c r="O221" s="11"/>
      <c r="P221" s="11"/>
      <c r="Q221" s="11"/>
      <c r="R221"/>
      <c r="S221"/>
      <c r="T221"/>
      <c r="U221"/>
      <c r="V221"/>
      <c r="W221"/>
    </row>
    <row r="222" spans="1:23" x14ac:dyDescent="0.25">
      <c r="A222"/>
      <c r="D222"/>
      <c r="E222"/>
      <c r="F222"/>
      <c r="G222"/>
      <c r="H222"/>
      <c r="I222"/>
      <c r="J222"/>
      <c r="K222" s="11"/>
      <c r="L222" s="11"/>
      <c r="M222" s="11"/>
      <c r="N222" s="11"/>
      <c r="O222" s="11"/>
      <c r="P222" s="11"/>
      <c r="Q222" s="11"/>
      <c r="R222"/>
      <c r="S222"/>
      <c r="T222"/>
      <c r="U222"/>
      <c r="V222"/>
      <c r="W222"/>
    </row>
    <row r="223" spans="1:23" x14ac:dyDescent="0.25">
      <c r="A223"/>
      <c r="D223"/>
      <c r="E223"/>
      <c r="F223"/>
      <c r="G223"/>
      <c r="H223"/>
      <c r="I223"/>
      <c r="J223"/>
      <c r="K223" s="11"/>
      <c r="L223" s="11"/>
      <c r="M223" s="11"/>
      <c r="N223" s="11"/>
      <c r="O223" s="11"/>
      <c r="P223" s="11"/>
      <c r="Q223" s="11"/>
      <c r="R223"/>
      <c r="S223"/>
      <c r="T223"/>
      <c r="U223"/>
      <c r="V223"/>
      <c r="W223"/>
    </row>
    <row r="224" spans="1:23" x14ac:dyDescent="0.25">
      <c r="A224"/>
      <c r="D224"/>
      <c r="E224"/>
      <c r="F224"/>
      <c r="G224"/>
      <c r="H224"/>
      <c r="I224"/>
      <c r="J224"/>
      <c r="K224" s="11"/>
      <c r="L224" s="11"/>
      <c r="M224" s="11"/>
      <c r="N224" s="11"/>
      <c r="O224" s="11"/>
      <c r="P224" s="11"/>
      <c r="Q224" s="11"/>
      <c r="R224"/>
      <c r="S224"/>
      <c r="T224"/>
      <c r="U224"/>
      <c r="V224"/>
      <c r="W224"/>
    </row>
    <row r="225" spans="1:23" x14ac:dyDescent="0.25">
      <c r="A225"/>
      <c r="D225"/>
      <c r="E225"/>
      <c r="F225"/>
      <c r="G225"/>
      <c r="H225"/>
      <c r="I225"/>
      <c r="J225"/>
      <c r="K225" s="11"/>
      <c r="L225" s="11"/>
      <c r="M225" s="11"/>
      <c r="N225" s="11"/>
      <c r="O225" s="11"/>
      <c r="P225" s="11"/>
      <c r="Q225" s="11"/>
      <c r="R225"/>
      <c r="S225"/>
      <c r="T225"/>
      <c r="U225"/>
      <c r="V225"/>
      <c r="W225"/>
    </row>
    <row r="226" spans="1:23" x14ac:dyDescent="0.25">
      <c r="A226"/>
      <c r="D226"/>
      <c r="E226"/>
      <c r="F226"/>
      <c r="G226"/>
      <c r="H226"/>
      <c r="I226"/>
      <c r="J226"/>
      <c r="K226" s="11"/>
      <c r="L226" s="11"/>
      <c r="M226" s="11"/>
      <c r="N226" s="11"/>
      <c r="O226" s="11"/>
      <c r="P226" s="11"/>
      <c r="Q226" s="11"/>
      <c r="R226"/>
      <c r="S226"/>
      <c r="T226"/>
      <c r="U226"/>
      <c r="V226"/>
      <c r="W226"/>
    </row>
    <row r="227" spans="1:23" x14ac:dyDescent="0.25">
      <c r="A227"/>
      <c r="D227"/>
      <c r="E227"/>
      <c r="F227"/>
      <c r="G227"/>
      <c r="H227"/>
      <c r="I227"/>
      <c r="J227"/>
      <c r="K227" s="11"/>
      <c r="L227" s="11"/>
      <c r="M227" s="11"/>
      <c r="N227" s="11"/>
      <c r="O227" s="11"/>
      <c r="P227" s="11"/>
      <c r="Q227" s="11"/>
      <c r="R227"/>
      <c r="S227"/>
      <c r="T227"/>
      <c r="U227"/>
      <c r="V227"/>
      <c r="W227"/>
    </row>
    <row r="228" spans="1:23" x14ac:dyDescent="0.25">
      <c r="A228"/>
      <c r="D228"/>
      <c r="E228"/>
      <c r="F228"/>
      <c r="G228"/>
      <c r="H228"/>
      <c r="I228"/>
      <c r="J228"/>
      <c r="K228" s="11"/>
      <c r="L228" s="11"/>
      <c r="M228" s="11"/>
      <c r="N228" s="11"/>
      <c r="O228" s="11"/>
      <c r="P228" s="11"/>
      <c r="Q228" s="11"/>
      <c r="R228"/>
      <c r="S228"/>
      <c r="T228"/>
      <c r="U228"/>
      <c r="V228"/>
      <c r="W228"/>
    </row>
    <row r="229" spans="1:23" x14ac:dyDescent="0.25">
      <c r="A229"/>
      <c r="D229"/>
      <c r="E229"/>
      <c r="F229"/>
      <c r="G229"/>
      <c r="H229"/>
      <c r="I229"/>
      <c r="J229"/>
      <c r="K229" s="11"/>
      <c r="L229" s="11"/>
      <c r="M229" s="11"/>
      <c r="N229" s="11"/>
      <c r="O229" s="11"/>
      <c r="P229" s="11"/>
      <c r="Q229" s="11"/>
      <c r="R229"/>
      <c r="S229"/>
      <c r="T229"/>
      <c r="U229"/>
      <c r="V229"/>
      <c r="W229"/>
    </row>
    <row r="230" spans="1:23" x14ac:dyDescent="0.25">
      <c r="A230"/>
      <c r="D230"/>
      <c r="E230"/>
      <c r="F230"/>
      <c r="G230"/>
      <c r="H230"/>
      <c r="I230"/>
      <c r="J230"/>
      <c r="K230" s="11"/>
      <c r="L230" s="11"/>
      <c r="M230" s="11"/>
      <c r="N230" s="11"/>
      <c r="O230" s="11"/>
      <c r="P230" s="11"/>
      <c r="Q230" s="11"/>
      <c r="R230"/>
      <c r="S230"/>
      <c r="T230"/>
      <c r="U230"/>
      <c r="V230"/>
      <c r="W230"/>
    </row>
    <row r="231" spans="1:23" x14ac:dyDescent="0.25">
      <c r="A231"/>
      <c r="D231"/>
      <c r="E231"/>
      <c r="F231"/>
      <c r="G231"/>
      <c r="H231"/>
      <c r="I231"/>
      <c r="J231"/>
      <c r="K231" s="11"/>
      <c r="L231" s="11"/>
      <c r="M231" s="11"/>
      <c r="N231" s="11"/>
      <c r="O231" s="11"/>
      <c r="P231" s="11"/>
      <c r="Q231" s="11"/>
      <c r="R231"/>
      <c r="S231"/>
      <c r="T231"/>
      <c r="U231"/>
      <c r="V231"/>
      <c r="W231"/>
    </row>
    <row r="232" spans="1:23" x14ac:dyDescent="0.25">
      <c r="A232"/>
      <c r="D232"/>
      <c r="E232"/>
      <c r="F232"/>
      <c r="G232"/>
      <c r="H232"/>
      <c r="I232"/>
      <c r="J232"/>
      <c r="K232" s="11"/>
      <c r="L232" s="11"/>
      <c r="M232" s="11"/>
      <c r="N232" s="11"/>
      <c r="O232" s="11"/>
      <c r="P232" s="11"/>
      <c r="Q232" s="11"/>
      <c r="R232"/>
      <c r="S232"/>
      <c r="T232"/>
      <c r="U232"/>
      <c r="V232"/>
      <c r="W232"/>
    </row>
    <row r="233" spans="1:23" x14ac:dyDescent="0.25">
      <c r="A233"/>
      <c r="D233"/>
      <c r="E233"/>
      <c r="F233"/>
      <c r="G233"/>
      <c r="H233"/>
      <c r="I233"/>
      <c r="J233"/>
      <c r="K233" s="11"/>
      <c r="L233" s="11"/>
      <c r="M233" s="11"/>
      <c r="N233" s="11"/>
      <c r="O233" s="11"/>
      <c r="P233" s="11"/>
      <c r="Q233" s="11"/>
      <c r="R233"/>
      <c r="S233"/>
      <c r="T233"/>
      <c r="U233"/>
      <c r="V233"/>
      <c r="W233"/>
    </row>
    <row r="234" spans="1:23" x14ac:dyDescent="0.25">
      <c r="A234"/>
      <c r="D234"/>
      <c r="E234"/>
      <c r="F234"/>
      <c r="G234"/>
      <c r="H234"/>
      <c r="I234"/>
      <c r="J234"/>
      <c r="K234" s="11"/>
      <c r="L234" s="11"/>
      <c r="M234" s="11"/>
      <c r="N234" s="11"/>
      <c r="O234" s="11"/>
      <c r="P234" s="11"/>
      <c r="Q234" s="11"/>
      <c r="R234"/>
      <c r="S234"/>
      <c r="T234"/>
      <c r="U234"/>
      <c r="V234"/>
      <c r="W234"/>
    </row>
    <row r="235" spans="1:23" x14ac:dyDescent="0.25">
      <c r="A235"/>
      <c r="D235"/>
      <c r="E235"/>
      <c r="F235"/>
      <c r="G235"/>
      <c r="H235"/>
      <c r="I235"/>
      <c r="J235"/>
      <c r="K235" s="11"/>
      <c r="L235" s="11"/>
      <c r="M235" s="11"/>
      <c r="N235" s="11"/>
      <c r="O235" s="11"/>
      <c r="P235" s="11"/>
      <c r="Q235" s="11"/>
      <c r="R235"/>
      <c r="S235"/>
      <c r="T235"/>
      <c r="U235"/>
      <c r="V235"/>
      <c r="W235"/>
    </row>
    <row r="236" spans="1:23" x14ac:dyDescent="0.25">
      <c r="A236"/>
      <c r="D236"/>
      <c r="E236"/>
      <c r="F236"/>
      <c r="G236"/>
      <c r="H236"/>
      <c r="I236"/>
      <c r="J236"/>
      <c r="K236" s="11"/>
      <c r="L236" s="11"/>
      <c r="M236" s="11"/>
      <c r="N236" s="11"/>
      <c r="O236" s="11"/>
      <c r="P236" s="11"/>
      <c r="Q236" s="11"/>
      <c r="R236"/>
      <c r="S236"/>
      <c r="T236"/>
      <c r="U236"/>
      <c r="V236"/>
      <c r="W236"/>
    </row>
    <row r="237" spans="1:23" x14ac:dyDescent="0.25">
      <c r="A237"/>
      <c r="D237"/>
      <c r="E237"/>
      <c r="F237"/>
      <c r="G237"/>
      <c r="H237"/>
      <c r="I237"/>
      <c r="J237"/>
      <c r="K237" s="11"/>
      <c r="L237" s="11"/>
      <c r="M237" s="11"/>
      <c r="N237" s="11"/>
      <c r="O237" s="11"/>
      <c r="P237" s="11"/>
      <c r="Q237" s="11"/>
      <c r="R237"/>
      <c r="S237"/>
      <c r="T237"/>
      <c r="U237"/>
      <c r="V237"/>
      <c r="W237"/>
    </row>
    <row r="238" spans="1:23" x14ac:dyDescent="0.25">
      <c r="A238"/>
      <c r="D238"/>
      <c r="E238"/>
      <c r="F238"/>
      <c r="G238"/>
      <c r="H238"/>
      <c r="I238"/>
      <c r="J238"/>
      <c r="K238" s="11"/>
      <c r="L238" s="11"/>
      <c r="M238" s="11"/>
      <c r="N238" s="11"/>
      <c r="O238" s="11"/>
      <c r="P238" s="11"/>
      <c r="Q238" s="11"/>
      <c r="R238"/>
      <c r="S238"/>
      <c r="T238"/>
      <c r="U238"/>
      <c r="V238"/>
      <c r="W238"/>
    </row>
    <row r="239" spans="1:23" x14ac:dyDescent="0.25">
      <c r="A239"/>
      <c r="D239"/>
      <c r="E239"/>
      <c r="F239"/>
      <c r="G239"/>
      <c r="H239"/>
      <c r="I239"/>
      <c r="J239"/>
      <c r="K239" s="11"/>
      <c r="L239" s="11"/>
      <c r="M239" s="11"/>
      <c r="N239" s="11"/>
      <c r="O239" s="11"/>
      <c r="P239" s="11"/>
      <c r="Q239" s="11"/>
      <c r="R239"/>
      <c r="S239"/>
      <c r="T239"/>
      <c r="U239"/>
      <c r="V239"/>
      <c r="W239"/>
    </row>
    <row r="240" spans="1:23" x14ac:dyDescent="0.25">
      <c r="A240"/>
      <c r="D240"/>
      <c r="E240"/>
      <c r="F240"/>
      <c r="G240"/>
      <c r="H240"/>
      <c r="I240"/>
      <c r="J240"/>
      <c r="K240" s="11"/>
      <c r="L240" s="11"/>
      <c r="M240" s="11"/>
      <c r="N240" s="11"/>
      <c r="O240" s="11"/>
      <c r="P240" s="11"/>
      <c r="Q240" s="11"/>
      <c r="R240"/>
      <c r="S240"/>
      <c r="T240"/>
      <c r="U240"/>
      <c r="V240"/>
      <c r="W240"/>
    </row>
    <row r="241" spans="1:23" x14ac:dyDescent="0.25">
      <c r="A241"/>
      <c r="D241"/>
      <c r="E241"/>
      <c r="F241"/>
      <c r="G241"/>
      <c r="H241"/>
      <c r="I241"/>
      <c r="J241"/>
      <c r="K241" s="11"/>
      <c r="L241" s="11"/>
      <c r="M241" s="11"/>
      <c r="N241" s="11"/>
      <c r="O241" s="11"/>
      <c r="P241" s="11"/>
      <c r="Q241" s="11"/>
      <c r="R241"/>
      <c r="S241"/>
      <c r="T241"/>
      <c r="U241"/>
      <c r="V241"/>
      <c r="W241"/>
    </row>
    <row r="242" spans="1:23" x14ac:dyDescent="0.25">
      <c r="A242"/>
      <c r="D242"/>
      <c r="E242"/>
      <c r="F242"/>
      <c r="G242"/>
      <c r="H242"/>
      <c r="I242"/>
      <c r="J242"/>
      <c r="K242" s="11"/>
      <c r="L242" s="11"/>
      <c r="M242" s="11"/>
      <c r="N242" s="11"/>
      <c r="O242" s="11"/>
      <c r="P242" s="11"/>
      <c r="Q242" s="11"/>
      <c r="R242"/>
      <c r="S242"/>
      <c r="T242"/>
      <c r="U242"/>
      <c r="V242"/>
      <c r="W242"/>
    </row>
    <row r="243" spans="1:23" x14ac:dyDescent="0.25">
      <c r="A243"/>
      <c r="D243"/>
      <c r="E243"/>
      <c r="F243"/>
      <c r="G243"/>
      <c r="H243"/>
      <c r="I243"/>
      <c r="J243"/>
      <c r="K243" s="11"/>
      <c r="L243" s="11"/>
      <c r="M243" s="11"/>
      <c r="N243" s="11"/>
      <c r="O243" s="11"/>
      <c r="P243" s="11"/>
      <c r="Q243" s="11"/>
      <c r="R243"/>
      <c r="S243"/>
      <c r="T243"/>
      <c r="U243"/>
      <c r="V243"/>
      <c r="W243"/>
    </row>
    <row r="244" spans="1:23" x14ac:dyDescent="0.25">
      <c r="A244"/>
      <c r="D244"/>
      <c r="E244"/>
      <c r="F244"/>
      <c r="G244"/>
      <c r="H244"/>
      <c r="I244"/>
      <c r="J244"/>
      <c r="K244" s="11"/>
      <c r="L244" s="11"/>
      <c r="M244" s="11"/>
      <c r="N244" s="11"/>
      <c r="O244" s="11"/>
      <c r="P244" s="11"/>
      <c r="Q244" s="11"/>
      <c r="R244"/>
      <c r="S244"/>
      <c r="T244"/>
      <c r="U244"/>
      <c r="V244"/>
      <c r="W244"/>
    </row>
    <row r="245" spans="1:23" x14ac:dyDescent="0.25">
      <c r="A245"/>
      <c r="D245"/>
      <c r="E245"/>
      <c r="F245"/>
      <c r="G245"/>
      <c r="H245"/>
      <c r="I245"/>
      <c r="J245"/>
      <c r="K245" s="11"/>
      <c r="L245" s="11"/>
      <c r="M245" s="11"/>
      <c r="N245" s="11"/>
      <c r="O245" s="11"/>
      <c r="P245" s="11"/>
      <c r="Q245" s="11"/>
      <c r="R245"/>
      <c r="S245"/>
      <c r="T245"/>
      <c r="U245"/>
      <c r="V245"/>
      <c r="W245"/>
    </row>
    <row r="246" spans="1:23" x14ac:dyDescent="0.25">
      <c r="A246"/>
      <c r="D246"/>
      <c r="E246"/>
      <c r="F246"/>
      <c r="G246"/>
      <c r="H246"/>
      <c r="I246"/>
      <c r="J246"/>
      <c r="K246" s="11"/>
      <c r="L246" s="11"/>
      <c r="M246" s="11"/>
      <c r="N246" s="11"/>
      <c r="O246" s="11"/>
      <c r="P246" s="11"/>
      <c r="Q246" s="11"/>
      <c r="R246"/>
      <c r="S246"/>
      <c r="T246"/>
      <c r="U246"/>
      <c r="V246"/>
      <c r="W246"/>
    </row>
    <row r="247" spans="1:23" x14ac:dyDescent="0.25">
      <c r="A247"/>
      <c r="D247"/>
      <c r="E247"/>
      <c r="F247"/>
      <c r="G247"/>
      <c r="H247"/>
      <c r="I247"/>
      <c r="J247"/>
      <c r="K247" s="11"/>
      <c r="L247" s="11"/>
      <c r="M247" s="11"/>
      <c r="N247" s="11"/>
      <c r="O247" s="11"/>
      <c r="P247" s="11"/>
      <c r="Q247" s="11"/>
      <c r="R247"/>
      <c r="S247"/>
      <c r="T247"/>
      <c r="U247"/>
      <c r="V247"/>
      <c r="W247"/>
    </row>
    <row r="248" spans="1:23" x14ac:dyDescent="0.25">
      <c r="A248"/>
      <c r="D248"/>
      <c r="E248"/>
      <c r="F248"/>
      <c r="G248"/>
      <c r="H248"/>
      <c r="I248"/>
      <c r="J248"/>
      <c r="K248" s="11"/>
      <c r="L248" s="11"/>
      <c r="M248" s="11"/>
      <c r="N248" s="11"/>
      <c r="O248" s="11"/>
      <c r="P248" s="11"/>
      <c r="Q248" s="11"/>
      <c r="R248"/>
      <c r="S248"/>
      <c r="T248"/>
      <c r="U248"/>
      <c r="V248"/>
      <c r="W248"/>
    </row>
    <row r="249" spans="1:23" x14ac:dyDescent="0.25">
      <c r="A249"/>
      <c r="D249"/>
      <c r="E249"/>
      <c r="F249"/>
      <c r="G249"/>
      <c r="H249"/>
      <c r="I249"/>
      <c r="J249"/>
      <c r="K249" s="11"/>
      <c r="L249" s="11"/>
      <c r="M249" s="11"/>
      <c r="N249" s="11"/>
      <c r="O249" s="11"/>
      <c r="P249" s="11"/>
      <c r="Q249" s="11"/>
      <c r="R249"/>
      <c r="S249"/>
      <c r="T249"/>
      <c r="U249"/>
      <c r="V249"/>
      <c r="W249"/>
    </row>
    <row r="250" spans="1:23" x14ac:dyDescent="0.25">
      <c r="A250"/>
      <c r="D250"/>
      <c r="E250"/>
      <c r="F250"/>
      <c r="G250"/>
      <c r="H250"/>
      <c r="I250"/>
      <c r="J250"/>
      <c r="K250" s="11"/>
      <c r="L250" s="11"/>
      <c r="M250" s="11"/>
      <c r="N250" s="11"/>
      <c r="O250" s="11"/>
      <c r="P250" s="11"/>
      <c r="Q250" s="11"/>
      <c r="R250"/>
      <c r="S250"/>
      <c r="T250"/>
      <c r="U250"/>
      <c r="V250"/>
      <c r="W250"/>
    </row>
    <row r="251" spans="1:23" x14ac:dyDescent="0.25">
      <c r="A251"/>
      <c r="D251"/>
      <c r="E251"/>
      <c r="F251"/>
      <c r="G251"/>
      <c r="H251"/>
      <c r="I251"/>
      <c r="J251"/>
      <c r="K251" s="11"/>
      <c r="L251" s="11"/>
      <c r="M251" s="11"/>
      <c r="N251" s="11"/>
      <c r="O251" s="11"/>
      <c r="P251" s="11"/>
      <c r="Q251" s="11"/>
      <c r="R251"/>
      <c r="S251"/>
      <c r="T251"/>
      <c r="U251"/>
      <c r="V251"/>
      <c r="W251"/>
    </row>
    <row r="252" spans="1:23" x14ac:dyDescent="0.25">
      <c r="A252"/>
      <c r="D252"/>
      <c r="E252"/>
      <c r="F252"/>
      <c r="G252"/>
      <c r="H252"/>
      <c r="I252"/>
      <c r="J252"/>
      <c r="K252" s="11"/>
      <c r="L252" s="11"/>
      <c r="M252" s="11"/>
      <c r="N252" s="11"/>
      <c r="O252" s="11"/>
      <c r="P252" s="11"/>
      <c r="Q252" s="11"/>
      <c r="R252"/>
      <c r="S252"/>
      <c r="T252"/>
      <c r="U252"/>
      <c r="V252"/>
      <c r="W252"/>
    </row>
    <row r="253" spans="1:23" x14ac:dyDescent="0.25">
      <c r="A253"/>
      <c r="D253"/>
      <c r="E253"/>
      <c r="F253"/>
      <c r="G253"/>
      <c r="H253"/>
      <c r="I253"/>
      <c r="J253"/>
      <c r="K253" s="11"/>
      <c r="L253" s="11"/>
      <c r="M253" s="11"/>
      <c r="N253" s="11"/>
      <c r="O253" s="11"/>
      <c r="P253" s="11"/>
      <c r="Q253" s="11"/>
      <c r="R253"/>
      <c r="S253"/>
      <c r="T253"/>
      <c r="U253"/>
      <c r="V253"/>
      <c r="W253"/>
    </row>
    <row r="254" spans="1:23" x14ac:dyDescent="0.25">
      <c r="A254"/>
      <c r="D254"/>
      <c r="E254"/>
      <c r="F254"/>
      <c r="G254"/>
      <c r="H254"/>
      <c r="I254"/>
      <c r="J254"/>
      <c r="K254" s="11"/>
      <c r="L254" s="11"/>
      <c r="M254" s="11"/>
      <c r="N254" s="11"/>
      <c r="O254" s="11"/>
      <c r="P254" s="11"/>
      <c r="Q254" s="11"/>
      <c r="R254"/>
      <c r="S254"/>
      <c r="T254"/>
      <c r="U254"/>
      <c r="V254"/>
      <c r="W254"/>
    </row>
    <row r="255" spans="1:23" x14ac:dyDescent="0.25">
      <c r="A255"/>
      <c r="D255"/>
      <c r="E255"/>
      <c r="F255"/>
      <c r="G255"/>
      <c r="H255"/>
      <c r="I255"/>
      <c r="J255"/>
      <c r="K255" s="11"/>
      <c r="L255" s="11"/>
      <c r="M255" s="11"/>
      <c r="N255" s="11"/>
      <c r="O255" s="11"/>
      <c r="P255" s="11"/>
      <c r="Q255" s="11"/>
      <c r="R255"/>
      <c r="S255"/>
      <c r="T255"/>
      <c r="U255"/>
      <c r="V255"/>
      <c r="W255"/>
    </row>
    <row r="256" spans="1:23" x14ac:dyDescent="0.25">
      <c r="A256"/>
      <c r="D256"/>
      <c r="E256"/>
      <c r="F256"/>
      <c r="G256"/>
      <c r="H256"/>
      <c r="I256"/>
      <c r="J256"/>
      <c r="K256" s="11"/>
      <c r="L256" s="11"/>
      <c r="M256" s="11"/>
      <c r="N256" s="11"/>
      <c r="O256" s="11"/>
      <c r="P256" s="11"/>
      <c r="Q256" s="11"/>
      <c r="R256"/>
      <c r="S256"/>
      <c r="T256"/>
      <c r="U256"/>
      <c r="V256"/>
      <c r="W256"/>
    </row>
    <row r="257" spans="1:23" x14ac:dyDescent="0.25">
      <c r="A257"/>
      <c r="D257"/>
      <c r="E257"/>
      <c r="F257"/>
      <c r="G257"/>
      <c r="H257"/>
      <c r="I257"/>
      <c r="J257"/>
      <c r="K257" s="11"/>
      <c r="L257" s="11"/>
      <c r="M257" s="11"/>
      <c r="N257" s="11"/>
      <c r="O257" s="11"/>
      <c r="P257" s="11"/>
      <c r="Q257" s="11"/>
      <c r="R257"/>
      <c r="S257"/>
      <c r="T257"/>
      <c r="U257"/>
      <c r="V257"/>
      <c r="W257"/>
    </row>
    <row r="258" spans="1:23" x14ac:dyDescent="0.25">
      <c r="A258"/>
      <c r="D258"/>
      <c r="E258"/>
      <c r="F258"/>
      <c r="G258"/>
      <c r="H258"/>
      <c r="I258"/>
      <c r="J258"/>
      <c r="K258" s="11"/>
      <c r="L258" s="11"/>
      <c r="M258" s="11"/>
      <c r="N258" s="11"/>
      <c r="O258" s="11"/>
      <c r="P258" s="11"/>
      <c r="Q258" s="11"/>
      <c r="R258"/>
      <c r="S258"/>
      <c r="T258"/>
      <c r="U258"/>
      <c r="V258"/>
      <c r="W258"/>
    </row>
    <row r="259" spans="1:23" x14ac:dyDescent="0.25">
      <c r="A259"/>
      <c r="D259"/>
      <c r="E259"/>
      <c r="F259"/>
      <c r="G259"/>
      <c r="H259"/>
      <c r="I259"/>
      <c r="J259"/>
      <c r="K259" s="11"/>
      <c r="L259" s="11"/>
      <c r="M259" s="11"/>
      <c r="N259" s="11"/>
      <c r="O259" s="11"/>
      <c r="P259" s="11"/>
      <c r="Q259" s="11"/>
      <c r="R259"/>
      <c r="S259"/>
      <c r="T259"/>
      <c r="U259"/>
      <c r="V259"/>
      <c r="W259"/>
    </row>
    <row r="260" spans="1:23" x14ac:dyDescent="0.25">
      <c r="A260"/>
      <c r="D260"/>
      <c r="E260"/>
      <c r="F260"/>
      <c r="G260"/>
      <c r="H260"/>
      <c r="I260"/>
      <c r="J260"/>
      <c r="K260" s="11"/>
      <c r="L260" s="11"/>
      <c r="M260" s="11"/>
      <c r="N260" s="11"/>
      <c r="O260" s="11"/>
      <c r="P260" s="11"/>
      <c r="Q260" s="11"/>
      <c r="R260"/>
      <c r="S260"/>
      <c r="T260"/>
      <c r="U260"/>
      <c r="V260"/>
      <c r="W260"/>
    </row>
    <row r="261" spans="1:23" x14ac:dyDescent="0.25">
      <c r="A261"/>
      <c r="D261"/>
      <c r="E261"/>
      <c r="F261"/>
      <c r="G261"/>
      <c r="H261"/>
      <c r="I261"/>
      <c r="J261"/>
      <c r="K261" s="11"/>
      <c r="L261" s="11"/>
      <c r="M261" s="11"/>
      <c r="N261" s="11"/>
      <c r="O261" s="11"/>
      <c r="P261" s="11"/>
      <c r="Q261" s="11"/>
      <c r="R261"/>
      <c r="S261"/>
      <c r="T261"/>
      <c r="U261"/>
      <c r="V261"/>
      <c r="W261"/>
    </row>
    <row r="262" spans="1:23" x14ac:dyDescent="0.25">
      <c r="A262"/>
      <c r="D262"/>
      <c r="E262"/>
      <c r="F262"/>
      <c r="G262"/>
      <c r="H262"/>
      <c r="I262"/>
      <c r="J262"/>
      <c r="K262" s="11"/>
      <c r="L262" s="11"/>
      <c r="M262" s="11"/>
      <c r="N262" s="11"/>
      <c r="O262" s="11"/>
      <c r="P262" s="11"/>
      <c r="Q262" s="11"/>
      <c r="R262"/>
      <c r="S262"/>
      <c r="T262"/>
      <c r="U262"/>
      <c r="V262"/>
      <c r="W262"/>
    </row>
    <row r="263" spans="1:23" x14ac:dyDescent="0.25">
      <c r="A263"/>
      <c r="D263"/>
      <c r="E263"/>
      <c r="F263"/>
      <c r="G263"/>
      <c r="H263"/>
      <c r="I263"/>
      <c r="J263"/>
      <c r="K263" s="11"/>
      <c r="L263" s="11"/>
      <c r="M263" s="11"/>
      <c r="N263" s="11"/>
      <c r="O263" s="11"/>
      <c r="P263" s="11"/>
      <c r="Q263" s="11"/>
      <c r="R263"/>
      <c r="S263"/>
      <c r="T263"/>
      <c r="U263"/>
      <c r="V263"/>
      <c r="W263"/>
    </row>
    <row r="264" spans="1:23" x14ac:dyDescent="0.25">
      <c r="A264"/>
      <c r="D264"/>
      <c r="E264"/>
      <c r="F264"/>
      <c r="G264"/>
      <c r="H264"/>
      <c r="I264"/>
      <c r="J264"/>
      <c r="K264" s="11"/>
      <c r="L264" s="11"/>
      <c r="M264" s="11"/>
      <c r="N264" s="11"/>
      <c r="O264" s="11"/>
      <c r="P264" s="11"/>
      <c r="Q264" s="11"/>
      <c r="R264"/>
      <c r="S264"/>
      <c r="T264"/>
      <c r="U264"/>
      <c r="V264"/>
      <c r="W264"/>
    </row>
    <row r="265" spans="1:23" x14ac:dyDescent="0.25">
      <c r="A265"/>
      <c r="D265"/>
      <c r="E265"/>
      <c r="F265"/>
      <c r="G265"/>
      <c r="H265"/>
      <c r="I265"/>
      <c r="J265"/>
      <c r="K265" s="11"/>
      <c r="L265" s="11"/>
      <c r="M265" s="11"/>
      <c r="N265" s="11"/>
      <c r="O265" s="11"/>
      <c r="P265" s="11"/>
      <c r="Q265" s="11"/>
      <c r="R265"/>
      <c r="S265"/>
      <c r="T265"/>
      <c r="U265"/>
      <c r="V265"/>
      <c r="W265"/>
    </row>
    <row r="266" spans="1:23" x14ac:dyDescent="0.25">
      <c r="A266"/>
      <c r="D266"/>
      <c r="E266"/>
      <c r="F266"/>
      <c r="G266"/>
      <c r="H266"/>
      <c r="I266"/>
      <c r="J266"/>
      <c r="K266" s="11"/>
      <c r="L266" s="11"/>
      <c r="M266" s="11"/>
      <c r="N266" s="11"/>
      <c r="O266" s="11"/>
      <c r="P266" s="11"/>
      <c r="Q266" s="11"/>
      <c r="R266"/>
      <c r="S266"/>
      <c r="T266"/>
      <c r="U266"/>
      <c r="V266"/>
      <c r="W266"/>
    </row>
    <row r="267" spans="1:23" x14ac:dyDescent="0.25">
      <c r="A267"/>
      <c r="D267"/>
      <c r="E267"/>
      <c r="F267"/>
      <c r="G267"/>
      <c r="H267"/>
      <c r="I267"/>
      <c r="J267"/>
      <c r="K267" s="11"/>
      <c r="L267" s="11"/>
      <c r="M267" s="11"/>
      <c r="N267" s="11"/>
      <c r="O267" s="11"/>
      <c r="P267" s="11"/>
      <c r="Q267" s="11"/>
      <c r="R267"/>
      <c r="S267"/>
      <c r="T267"/>
      <c r="U267"/>
      <c r="V267"/>
      <c r="W267"/>
    </row>
    <row r="268" spans="1:23" x14ac:dyDescent="0.25">
      <c r="A268"/>
      <c r="D268"/>
      <c r="E268"/>
      <c r="F268"/>
      <c r="G268"/>
      <c r="H268"/>
      <c r="I268"/>
      <c r="J268"/>
      <c r="K268" s="11"/>
      <c r="L268" s="11"/>
      <c r="M268" s="11"/>
      <c r="N268" s="11"/>
      <c r="O268" s="11"/>
      <c r="P268" s="11"/>
      <c r="Q268" s="11"/>
      <c r="R268"/>
      <c r="S268"/>
      <c r="T268"/>
      <c r="U268"/>
      <c r="V268"/>
      <c r="W268"/>
    </row>
    <row r="269" spans="1:23" x14ac:dyDescent="0.25">
      <c r="A269"/>
      <c r="D269"/>
      <c r="E269"/>
      <c r="F269"/>
      <c r="G269"/>
      <c r="H269"/>
      <c r="I269"/>
      <c r="J269"/>
      <c r="K269" s="11"/>
      <c r="L269" s="11"/>
      <c r="M269" s="11"/>
      <c r="N269" s="11"/>
      <c r="O269" s="11"/>
      <c r="P269" s="11"/>
      <c r="Q269" s="11"/>
      <c r="R269"/>
      <c r="S269"/>
      <c r="T269"/>
      <c r="U269"/>
      <c r="V269"/>
      <c r="W269"/>
    </row>
    <row r="270" spans="1:23" x14ac:dyDescent="0.25">
      <c r="A270"/>
      <c r="D270"/>
      <c r="E270"/>
      <c r="F270"/>
      <c r="G270"/>
      <c r="H270"/>
      <c r="I270"/>
      <c r="J270"/>
      <c r="K270" s="11"/>
      <c r="L270" s="11"/>
      <c r="M270" s="11"/>
      <c r="N270" s="11"/>
      <c r="O270" s="11"/>
      <c r="P270" s="11"/>
      <c r="Q270" s="11"/>
      <c r="R270"/>
      <c r="S270"/>
      <c r="T270"/>
      <c r="U270"/>
      <c r="V270"/>
      <c r="W270"/>
    </row>
    <row r="271" spans="1:23" x14ac:dyDescent="0.25">
      <c r="A271"/>
      <c r="D271"/>
      <c r="E271"/>
      <c r="F271"/>
      <c r="G271"/>
      <c r="H271"/>
      <c r="I271"/>
      <c r="J271"/>
      <c r="K271" s="11"/>
      <c r="L271" s="11"/>
      <c r="M271" s="11"/>
      <c r="N271" s="11"/>
      <c r="O271" s="11"/>
      <c r="P271" s="11"/>
      <c r="Q271" s="11"/>
      <c r="R271"/>
      <c r="S271"/>
      <c r="T271"/>
      <c r="U271"/>
      <c r="V271"/>
      <c r="W271"/>
    </row>
    <row r="272" spans="1:23" x14ac:dyDescent="0.25">
      <c r="A272"/>
      <c r="D272"/>
      <c r="E272"/>
      <c r="F272"/>
      <c r="G272"/>
      <c r="H272"/>
      <c r="I272"/>
      <c r="J272"/>
      <c r="K272" s="11"/>
      <c r="L272" s="11"/>
      <c r="M272" s="11"/>
      <c r="N272" s="11"/>
      <c r="O272" s="11"/>
      <c r="P272" s="11"/>
      <c r="Q272" s="11"/>
      <c r="R272"/>
      <c r="S272"/>
      <c r="T272"/>
      <c r="U272"/>
      <c r="V272"/>
      <c r="W272"/>
    </row>
    <row r="273" spans="1:23" x14ac:dyDescent="0.25">
      <c r="A273"/>
      <c r="D273"/>
      <c r="E273"/>
      <c r="F273"/>
      <c r="G273"/>
      <c r="H273"/>
      <c r="I273"/>
      <c r="J273"/>
      <c r="K273" s="11"/>
      <c r="L273" s="11"/>
      <c r="M273" s="11"/>
      <c r="N273" s="11"/>
      <c r="O273" s="11"/>
      <c r="P273" s="11"/>
      <c r="Q273" s="11"/>
      <c r="R273"/>
      <c r="S273"/>
      <c r="T273"/>
      <c r="U273"/>
      <c r="V273"/>
      <c r="W273"/>
    </row>
    <row r="274" spans="1:23" x14ac:dyDescent="0.25">
      <c r="A274"/>
      <c r="D274"/>
      <c r="E274"/>
      <c r="F274"/>
      <c r="G274"/>
      <c r="H274"/>
      <c r="I274"/>
      <c r="J274"/>
      <c r="K274" s="11"/>
      <c r="L274" s="11"/>
      <c r="M274" s="11"/>
      <c r="N274" s="11"/>
      <c r="O274" s="11"/>
      <c r="P274" s="11"/>
      <c r="Q274" s="11"/>
      <c r="R274"/>
      <c r="S274"/>
      <c r="T274"/>
      <c r="U274"/>
      <c r="V274"/>
      <c r="W274"/>
    </row>
    <row r="275" spans="1:23" x14ac:dyDescent="0.25">
      <c r="A275"/>
      <c r="D275"/>
      <c r="E275"/>
      <c r="F275"/>
      <c r="G275"/>
      <c r="H275"/>
      <c r="I275"/>
      <c r="J275"/>
      <c r="K275" s="11"/>
      <c r="L275" s="11"/>
      <c r="M275" s="11"/>
      <c r="N275" s="11"/>
      <c r="O275" s="11"/>
      <c r="P275" s="11"/>
      <c r="Q275" s="11"/>
      <c r="R275"/>
      <c r="S275"/>
      <c r="T275"/>
      <c r="U275"/>
      <c r="V275"/>
      <c r="W275"/>
    </row>
    <row r="276" spans="1:23" x14ac:dyDescent="0.25">
      <c r="A276"/>
      <c r="D276"/>
      <c r="E276"/>
      <c r="F276"/>
      <c r="G276"/>
      <c r="H276"/>
      <c r="I276"/>
      <c r="J276"/>
      <c r="K276" s="11"/>
      <c r="L276" s="11"/>
      <c r="M276" s="11"/>
      <c r="N276" s="11"/>
      <c r="O276" s="11"/>
      <c r="P276" s="11"/>
      <c r="Q276" s="11"/>
      <c r="R276"/>
      <c r="S276"/>
      <c r="T276"/>
      <c r="U276"/>
      <c r="V276"/>
      <c r="W276"/>
    </row>
    <row r="277" spans="1:23" x14ac:dyDescent="0.25">
      <c r="A277"/>
      <c r="D277"/>
      <c r="E277"/>
      <c r="F277"/>
      <c r="G277"/>
      <c r="H277"/>
      <c r="I277"/>
      <c r="J277"/>
      <c r="K277" s="11"/>
      <c r="L277" s="11"/>
      <c r="M277" s="11"/>
      <c r="N277" s="11"/>
      <c r="O277" s="11"/>
      <c r="P277" s="11"/>
      <c r="Q277" s="11"/>
      <c r="R277"/>
      <c r="S277"/>
      <c r="T277"/>
      <c r="U277"/>
      <c r="V277"/>
      <c r="W277"/>
    </row>
    <row r="278" spans="1:23" x14ac:dyDescent="0.25">
      <c r="A278"/>
      <c r="D278"/>
      <c r="E278"/>
      <c r="F278"/>
      <c r="G278"/>
      <c r="H278"/>
      <c r="I278"/>
      <c r="J278"/>
      <c r="K278" s="11"/>
      <c r="L278" s="11"/>
      <c r="M278" s="11"/>
      <c r="N278" s="11"/>
      <c r="O278" s="11"/>
      <c r="P278" s="11"/>
      <c r="Q278" s="11"/>
      <c r="R278"/>
      <c r="S278"/>
      <c r="T278"/>
      <c r="U278"/>
      <c r="V278"/>
      <c r="W278"/>
    </row>
    <row r="279" spans="1:23" x14ac:dyDescent="0.25">
      <c r="A279"/>
      <c r="D279"/>
      <c r="E279"/>
      <c r="F279"/>
      <c r="G279"/>
      <c r="H279"/>
      <c r="I279"/>
      <c r="J279"/>
      <c r="K279" s="11"/>
      <c r="L279" s="11"/>
      <c r="M279" s="11"/>
      <c r="N279" s="11"/>
      <c r="O279" s="11"/>
      <c r="P279" s="11"/>
      <c r="Q279" s="11"/>
      <c r="R279"/>
      <c r="S279"/>
      <c r="T279"/>
      <c r="U279"/>
      <c r="V279"/>
      <c r="W279"/>
    </row>
    <row r="280" spans="1:23" x14ac:dyDescent="0.25">
      <c r="A280"/>
      <c r="D280"/>
      <c r="E280"/>
      <c r="F280"/>
      <c r="G280"/>
      <c r="H280"/>
      <c r="I280"/>
      <c r="J280"/>
      <c r="K280" s="11"/>
      <c r="L280" s="11"/>
      <c r="M280" s="11"/>
      <c r="N280" s="11"/>
      <c r="O280" s="11"/>
      <c r="P280" s="11"/>
      <c r="Q280" s="11"/>
      <c r="R280"/>
      <c r="S280"/>
      <c r="T280"/>
      <c r="U280"/>
      <c r="V280"/>
      <c r="W280"/>
    </row>
    <row r="281" spans="1:23" x14ac:dyDescent="0.25">
      <c r="A281"/>
      <c r="D281"/>
      <c r="E281"/>
      <c r="F281"/>
      <c r="G281"/>
      <c r="H281"/>
      <c r="I281"/>
      <c r="J281"/>
      <c r="K281" s="11"/>
      <c r="L281" s="11"/>
      <c r="M281" s="11"/>
      <c r="N281" s="11"/>
      <c r="O281" s="11"/>
      <c r="P281" s="11"/>
      <c r="Q281" s="11"/>
      <c r="R281"/>
      <c r="S281"/>
      <c r="T281"/>
      <c r="U281"/>
      <c r="V281"/>
      <c r="W281"/>
    </row>
    <row r="282" spans="1:23" x14ac:dyDescent="0.25">
      <c r="A282"/>
      <c r="D282"/>
      <c r="E282"/>
      <c r="F282"/>
      <c r="G282"/>
      <c r="H282"/>
      <c r="I282"/>
      <c r="J282"/>
      <c r="K282" s="11"/>
      <c r="L282" s="11"/>
      <c r="M282" s="11"/>
      <c r="N282" s="11"/>
      <c r="O282" s="11"/>
      <c r="P282" s="11"/>
      <c r="Q282" s="11"/>
      <c r="R282"/>
      <c r="S282"/>
      <c r="T282"/>
      <c r="U282"/>
      <c r="V282"/>
      <c r="W282"/>
    </row>
    <row r="283" spans="1:23" x14ac:dyDescent="0.25">
      <c r="A283"/>
      <c r="D283"/>
      <c r="E283"/>
      <c r="F283"/>
      <c r="G283"/>
      <c r="H283"/>
      <c r="I283"/>
      <c r="J283"/>
      <c r="K283" s="11"/>
      <c r="L283" s="11"/>
      <c r="M283" s="11"/>
      <c r="N283" s="11"/>
      <c r="O283" s="11"/>
      <c r="P283" s="11"/>
      <c r="Q283" s="11"/>
      <c r="R283"/>
      <c r="S283"/>
      <c r="T283"/>
      <c r="U283"/>
      <c r="V283"/>
      <c r="W283"/>
    </row>
    <row r="284" spans="1:23" x14ac:dyDescent="0.25">
      <c r="A284"/>
      <c r="D284"/>
      <c r="E284"/>
      <c r="F284"/>
      <c r="G284"/>
      <c r="H284"/>
      <c r="I284"/>
      <c r="J284"/>
      <c r="K284" s="11"/>
      <c r="L284" s="11"/>
      <c r="M284" s="11"/>
      <c r="N284" s="11"/>
      <c r="O284" s="11"/>
      <c r="P284" s="11"/>
      <c r="Q284" s="11"/>
      <c r="R284"/>
      <c r="S284"/>
      <c r="T284"/>
      <c r="U284"/>
      <c r="V284"/>
      <c r="W284"/>
    </row>
    <row r="285" spans="1:23" x14ac:dyDescent="0.25">
      <c r="A285"/>
      <c r="D285"/>
      <c r="E285"/>
      <c r="F285"/>
      <c r="G285"/>
      <c r="H285"/>
      <c r="I285"/>
      <c r="J285"/>
      <c r="K285" s="11"/>
      <c r="L285" s="11"/>
      <c r="M285" s="11"/>
      <c r="N285" s="11"/>
      <c r="O285" s="11"/>
      <c r="P285" s="11"/>
      <c r="Q285" s="11"/>
      <c r="R285"/>
      <c r="S285"/>
      <c r="T285"/>
      <c r="U285"/>
      <c r="V285"/>
      <c r="W285"/>
    </row>
    <row r="286" spans="1:23" x14ac:dyDescent="0.25">
      <c r="A286"/>
      <c r="D286"/>
      <c r="E286"/>
      <c r="F286"/>
      <c r="G286"/>
      <c r="H286"/>
      <c r="I286"/>
      <c r="J286"/>
      <c r="K286" s="11"/>
      <c r="L286" s="11"/>
      <c r="M286" s="11"/>
      <c r="N286" s="11"/>
      <c r="O286" s="11"/>
      <c r="P286" s="11"/>
      <c r="Q286" s="11"/>
      <c r="R286"/>
      <c r="S286"/>
      <c r="T286"/>
      <c r="U286"/>
      <c r="V286"/>
      <c r="W286"/>
    </row>
    <row r="287" spans="1:23" x14ac:dyDescent="0.25">
      <c r="A287"/>
      <c r="D287"/>
      <c r="E287"/>
      <c r="F287"/>
      <c r="G287"/>
      <c r="H287"/>
      <c r="I287"/>
      <c r="J287"/>
      <c r="K287" s="11"/>
      <c r="L287" s="11"/>
      <c r="M287" s="11"/>
      <c r="N287" s="11"/>
      <c r="O287" s="11"/>
      <c r="P287" s="11"/>
      <c r="Q287" s="11"/>
      <c r="R287"/>
      <c r="S287"/>
      <c r="T287"/>
      <c r="U287"/>
      <c r="V287"/>
      <c r="W287"/>
    </row>
    <row r="288" spans="1:23" x14ac:dyDescent="0.25">
      <c r="A288"/>
      <c r="D288"/>
      <c r="E288"/>
      <c r="F288"/>
      <c r="G288"/>
      <c r="H288"/>
      <c r="I288"/>
      <c r="J288"/>
      <c r="K288" s="11"/>
      <c r="L288" s="11"/>
      <c r="M288" s="11"/>
      <c r="N288" s="11"/>
      <c r="O288" s="11"/>
      <c r="P288" s="11"/>
      <c r="Q288" s="11"/>
      <c r="R288"/>
      <c r="S288"/>
      <c r="T288"/>
      <c r="U288"/>
      <c r="V288"/>
      <c r="W288"/>
    </row>
    <row r="289" spans="1:23" x14ac:dyDescent="0.25">
      <c r="A289"/>
      <c r="D289"/>
      <c r="E289"/>
      <c r="F289"/>
      <c r="G289"/>
      <c r="H289"/>
      <c r="I289"/>
      <c r="J289"/>
      <c r="K289" s="11"/>
      <c r="L289" s="11"/>
      <c r="M289" s="11"/>
      <c r="N289" s="11"/>
      <c r="O289" s="11"/>
      <c r="P289" s="11"/>
      <c r="Q289" s="11"/>
      <c r="R289"/>
      <c r="S289"/>
      <c r="T289"/>
      <c r="U289"/>
      <c r="V289"/>
      <c r="W289"/>
    </row>
    <row r="290" spans="1:23" x14ac:dyDescent="0.25">
      <c r="A290"/>
      <c r="D290"/>
      <c r="E290"/>
      <c r="F290"/>
      <c r="G290"/>
      <c r="H290"/>
      <c r="I290"/>
      <c r="J290"/>
      <c r="K290" s="11"/>
      <c r="L290" s="11"/>
      <c r="M290" s="11"/>
      <c r="N290" s="11"/>
      <c r="O290" s="11"/>
      <c r="P290" s="11"/>
      <c r="Q290" s="11"/>
      <c r="R290"/>
      <c r="S290"/>
      <c r="T290"/>
      <c r="U290"/>
      <c r="V290"/>
      <c r="W290"/>
    </row>
    <row r="291" spans="1:23" x14ac:dyDescent="0.25">
      <c r="A291"/>
      <c r="D291"/>
      <c r="E291"/>
      <c r="F291"/>
      <c r="G291"/>
      <c r="H291"/>
      <c r="I291"/>
      <c r="J291"/>
      <c r="K291" s="11"/>
      <c r="L291" s="11"/>
      <c r="M291" s="11"/>
      <c r="N291" s="11"/>
      <c r="O291" s="11"/>
      <c r="P291" s="11"/>
      <c r="Q291" s="11"/>
      <c r="R291"/>
      <c r="S291"/>
      <c r="T291"/>
      <c r="U291"/>
      <c r="V291"/>
      <c r="W291"/>
    </row>
    <row r="292" spans="1:23" x14ac:dyDescent="0.25">
      <c r="A292"/>
      <c r="D292"/>
      <c r="E292"/>
      <c r="F292"/>
      <c r="G292"/>
      <c r="H292"/>
      <c r="I292"/>
      <c r="J292"/>
      <c r="K292" s="11"/>
      <c r="L292" s="11"/>
      <c r="M292" s="11"/>
      <c r="N292" s="11"/>
      <c r="O292" s="11"/>
      <c r="P292" s="11"/>
      <c r="Q292" s="11"/>
      <c r="R292"/>
      <c r="S292"/>
      <c r="T292"/>
      <c r="U292"/>
      <c r="V292"/>
      <c r="W292"/>
    </row>
    <row r="293" spans="1:23" x14ac:dyDescent="0.25">
      <c r="A293"/>
      <c r="D293"/>
      <c r="E293"/>
      <c r="F293"/>
      <c r="G293"/>
      <c r="H293"/>
      <c r="I293"/>
      <c r="J293"/>
      <c r="K293" s="11"/>
      <c r="L293" s="11"/>
      <c r="M293" s="11"/>
      <c r="N293" s="11"/>
      <c r="O293" s="11"/>
      <c r="P293" s="11"/>
      <c r="Q293" s="11"/>
      <c r="R293"/>
      <c r="S293"/>
      <c r="T293"/>
      <c r="U293"/>
      <c r="V293"/>
      <c r="W293"/>
    </row>
    <row r="294" spans="1:23" x14ac:dyDescent="0.25">
      <c r="A294"/>
      <c r="D294"/>
      <c r="E294"/>
      <c r="F294"/>
      <c r="G294"/>
      <c r="H294"/>
      <c r="I294"/>
      <c r="J294"/>
      <c r="K294" s="11"/>
      <c r="L294" s="11"/>
      <c r="M294" s="11"/>
      <c r="N294" s="11"/>
      <c r="O294" s="11"/>
      <c r="P294" s="11"/>
      <c r="Q294" s="11"/>
      <c r="R294"/>
      <c r="S294"/>
      <c r="T294"/>
      <c r="U294"/>
      <c r="V294"/>
      <c r="W294"/>
    </row>
    <row r="295" spans="1:23" x14ac:dyDescent="0.25">
      <c r="A295"/>
      <c r="D295"/>
      <c r="E295"/>
      <c r="F295"/>
      <c r="G295"/>
      <c r="H295"/>
      <c r="I295"/>
      <c r="J295"/>
      <c r="K295" s="11"/>
      <c r="L295" s="11"/>
      <c r="M295" s="11"/>
      <c r="N295" s="11"/>
      <c r="O295" s="11"/>
      <c r="P295" s="11"/>
      <c r="Q295" s="11"/>
      <c r="R295"/>
      <c r="S295"/>
      <c r="T295"/>
      <c r="U295"/>
      <c r="V295"/>
      <c r="W295"/>
    </row>
    <row r="296" spans="1:23" x14ac:dyDescent="0.25">
      <c r="A296"/>
      <c r="D296"/>
      <c r="E296"/>
      <c r="F296"/>
      <c r="G296"/>
      <c r="H296"/>
      <c r="I296"/>
      <c r="J296"/>
      <c r="K296" s="11"/>
      <c r="L296" s="11"/>
      <c r="M296" s="11"/>
      <c r="N296" s="11"/>
      <c r="O296" s="11"/>
      <c r="P296" s="11"/>
      <c r="Q296" s="11"/>
      <c r="R296"/>
      <c r="S296"/>
      <c r="T296"/>
      <c r="U296"/>
      <c r="V296"/>
      <c r="W296"/>
    </row>
    <row r="297" spans="1:23" x14ac:dyDescent="0.25">
      <c r="A297"/>
      <c r="D297"/>
      <c r="E297"/>
      <c r="F297"/>
      <c r="G297"/>
      <c r="H297"/>
      <c r="I297"/>
      <c r="J297"/>
      <c r="K297" s="11"/>
      <c r="L297" s="11"/>
      <c r="M297" s="11"/>
      <c r="N297" s="11"/>
      <c r="O297" s="11"/>
      <c r="P297" s="11"/>
      <c r="Q297" s="11"/>
      <c r="R297"/>
      <c r="S297"/>
      <c r="T297"/>
      <c r="U297"/>
      <c r="V297"/>
      <c r="W297"/>
    </row>
    <row r="298" spans="1:23" x14ac:dyDescent="0.25">
      <c r="A298"/>
      <c r="D298"/>
      <c r="E298"/>
      <c r="F298"/>
      <c r="G298"/>
      <c r="H298"/>
      <c r="I298"/>
      <c r="J298"/>
      <c r="K298" s="11"/>
      <c r="L298" s="11"/>
      <c r="M298" s="11"/>
      <c r="N298" s="11"/>
      <c r="O298" s="11"/>
      <c r="P298" s="11"/>
      <c r="Q298" s="11"/>
      <c r="R298"/>
      <c r="S298"/>
      <c r="T298"/>
      <c r="U298"/>
      <c r="V298"/>
      <c r="W298"/>
    </row>
    <row r="299" spans="1:23" x14ac:dyDescent="0.25">
      <c r="A299"/>
      <c r="D299"/>
      <c r="E299"/>
      <c r="F299"/>
      <c r="G299"/>
      <c r="H299"/>
      <c r="I299"/>
      <c r="J299"/>
      <c r="K299" s="11"/>
      <c r="L299" s="11"/>
      <c r="M299" s="11"/>
      <c r="N299" s="11"/>
      <c r="O299" s="11"/>
      <c r="P299" s="11"/>
      <c r="Q299" s="11"/>
      <c r="R299"/>
      <c r="S299"/>
      <c r="T299"/>
      <c r="U299"/>
      <c r="V299"/>
      <c r="W299"/>
    </row>
    <row r="300" spans="1:23" x14ac:dyDescent="0.25">
      <c r="A300"/>
      <c r="D300"/>
      <c r="E300"/>
      <c r="F300"/>
      <c r="G300"/>
      <c r="H300"/>
      <c r="I300"/>
      <c r="J300"/>
      <c r="K300" s="11"/>
      <c r="L300" s="11"/>
      <c r="M300" s="11"/>
      <c r="N300" s="11"/>
      <c r="O300" s="11"/>
      <c r="P300" s="11"/>
      <c r="Q300" s="11"/>
      <c r="R300"/>
      <c r="S300"/>
      <c r="T300"/>
      <c r="U300"/>
      <c r="V300"/>
      <c r="W300"/>
    </row>
    <row r="301" spans="1:23" x14ac:dyDescent="0.25">
      <c r="A301"/>
      <c r="D301"/>
      <c r="E301"/>
      <c r="F301"/>
      <c r="G301"/>
      <c r="H301"/>
      <c r="I301"/>
      <c r="J301"/>
      <c r="K301" s="11"/>
      <c r="L301" s="11"/>
      <c r="M301" s="11"/>
      <c r="N301" s="11"/>
      <c r="O301" s="11"/>
      <c r="P301" s="11"/>
      <c r="Q301" s="11"/>
      <c r="R301"/>
      <c r="S301"/>
      <c r="T301"/>
      <c r="U301"/>
      <c r="V301"/>
      <c r="W301"/>
    </row>
    <row r="302" spans="1:23" x14ac:dyDescent="0.25">
      <c r="A302"/>
      <c r="D302"/>
      <c r="E302"/>
      <c r="F302"/>
      <c r="G302"/>
      <c r="H302"/>
      <c r="I302"/>
      <c r="J302"/>
      <c r="K302" s="11"/>
      <c r="L302" s="11"/>
      <c r="M302" s="11"/>
      <c r="N302" s="11"/>
      <c r="O302" s="11"/>
      <c r="P302" s="11"/>
      <c r="Q302" s="11"/>
      <c r="R302"/>
      <c r="S302"/>
      <c r="T302"/>
      <c r="U302"/>
      <c r="V302"/>
      <c r="W302"/>
    </row>
    <row r="303" spans="1:23" x14ac:dyDescent="0.25">
      <c r="A303"/>
      <c r="D303"/>
      <c r="E303"/>
      <c r="F303"/>
      <c r="G303"/>
      <c r="H303"/>
      <c r="I303"/>
      <c r="J303"/>
      <c r="K303" s="11"/>
      <c r="L303" s="11"/>
      <c r="M303" s="11"/>
      <c r="N303" s="11"/>
      <c r="O303" s="11"/>
      <c r="P303" s="11"/>
      <c r="Q303" s="11"/>
      <c r="R303"/>
      <c r="S303"/>
      <c r="T303"/>
      <c r="U303"/>
      <c r="V303"/>
      <c r="W303"/>
    </row>
    <row r="304" spans="1:23" x14ac:dyDescent="0.25">
      <c r="A304"/>
      <c r="D304"/>
      <c r="E304"/>
      <c r="F304"/>
      <c r="G304"/>
      <c r="H304"/>
      <c r="I304"/>
      <c r="J304"/>
      <c r="K304" s="11"/>
      <c r="L304" s="11"/>
      <c r="M304" s="11"/>
      <c r="N304" s="11"/>
      <c r="O304" s="11"/>
      <c r="P304" s="11"/>
      <c r="Q304" s="11"/>
      <c r="R304"/>
      <c r="S304"/>
      <c r="T304"/>
      <c r="U304"/>
      <c r="V304"/>
      <c r="W304"/>
    </row>
    <row r="305" spans="1:23" x14ac:dyDescent="0.25">
      <c r="A305"/>
      <c r="D305"/>
      <c r="E305"/>
      <c r="F305"/>
      <c r="G305"/>
      <c r="H305"/>
      <c r="I305"/>
      <c r="J305"/>
      <c r="K305" s="11"/>
      <c r="L305" s="11"/>
      <c r="M305" s="11"/>
      <c r="N305" s="11"/>
      <c r="O305" s="11"/>
      <c r="P305" s="11"/>
      <c r="Q305" s="11"/>
      <c r="R305"/>
      <c r="S305"/>
      <c r="T305"/>
      <c r="U305"/>
      <c r="V305"/>
      <c r="W305"/>
    </row>
    <row r="306" spans="1:23" x14ac:dyDescent="0.25">
      <c r="A306"/>
      <c r="D306"/>
      <c r="E306"/>
      <c r="F306"/>
      <c r="G306"/>
      <c r="H306"/>
      <c r="I306"/>
      <c r="J306"/>
      <c r="K306" s="11"/>
      <c r="L306" s="11"/>
      <c r="M306" s="11"/>
      <c r="N306" s="11"/>
      <c r="O306" s="11"/>
      <c r="P306" s="11"/>
      <c r="Q306" s="11"/>
      <c r="R306"/>
      <c r="S306"/>
      <c r="T306"/>
      <c r="U306"/>
      <c r="V306"/>
      <c r="W306"/>
    </row>
    <row r="307" spans="1:23" x14ac:dyDescent="0.25">
      <c r="A307"/>
      <c r="D307"/>
      <c r="E307"/>
      <c r="F307"/>
      <c r="G307"/>
      <c r="H307"/>
      <c r="I307"/>
      <c r="J307"/>
      <c r="K307" s="11"/>
      <c r="L307" s="11"/>
      <c r="M307" s="11"/>
      <c r="N307" s="11"/>
      <c r="O307" s="11"/>
      <c r="P307" s="11"/>
      <c r="Q307" s="11"/>
      <c r="R307"/>
      <c r="S307"/>
      <c r="T307"/>
      <c r="U307"/>
      <c r="V307"/>
      <c r="W307"/>
    </row>
    <row r="308" spans="1:23" x14ac:dyDescent="0.25">
      <c r="A308"/>
      <c r="D308"/>
      <c r="E308"/>
      <c r="F308"/>
      <c r="G308"/>
      <c r="H308"/>
      <c r="I308"/>
      <c r="J308"/>
      <c r="K308" s="11"/>
      <c r="L308" s="11"/>
      <c r="M308" s="11"/>
      <c r="N308" s="11"/>
      <c r="O308" s="11"/>
      <c r="P308" s="11"/>
      <c r="Q308" s="11"/>
      <c r="R308"/>
      <c r="S308"/>
      <c r="T308"/>
      <c r="U308"/>
      <c r="V308"/>
      <c r="W308"/>
    </row>
    <row r="309" spans="1:23" x14ac:dyDescent="0.25">
      <c r="A309"/>
      <c r="D309"/>
      <c r="E309"/>
      <c r="F309"/>
      <c r="G309"/>
      <c r="H309"/>
      <c r="I309"/>
      <c r="J309"/>
      <c r="K309" s="11"/>
      <c r="L309" s="11"/>
      <c r="M309" s="11"/>
      <c r="N309" s="11"/>
      <c r="O309" s="11"/>
      <c r="P309" s="11"/>
      <c r="Q309" s="11"/>
      <c r="R309"/>
      <c r="S309"/>
      <c r="T309"/>
      <c r="U309"/>
      <c r="V309"/>
      <c r="W309"/>
    </row>
    <row r="310" spans="1:23" x14ac:dyDescent="0.25">
      <c r="A310"/>
      <c r="D310"/>
      <c r="E310"/>
      <c r="F310"/>
      <c r="G310"/>
      <c r="H310"/>
      <c r="I310"/>
      <c r="J310"/>
      <c r="K310" s="11"/>
      <c r="L310" s="11"/>
      <c r="M310" s="11"/>
      <c r="N310" s="11"/>
      <c r="O310" s="11"/>
      <c r="P310" s="11"/>
      <c r="Q310" s="11"/>
      <c r="R310"/>
      <c r="S310"/>
      <c r="T310"/>
      <c r="U310"/>
      <c r="V310"/>
      <c r="W310"/>
    </row>
    <row r="311" spans="1:23" x14ac:dyDescent="0.25">
      <c r="A311"/>
      <c r="D311"/>
      <c r="E311"/>
      <c r="F311"/>
      <c r="G311"/>
      <c r="H311"/>
      <c r="I311"/>
      <c r="J311"/>
      <c r="K311" s="11"/>
      <c r="L311" s="11"/>
      <c r="M311" s="11"/>
      <c r="N311" s="11"/>
      <c r="O311" s="11"/>
      <c r="P311" s="11"/>
      <c r="Q311" s="11"/>
      <c r="R311"/>
      <c r="S311"/>
      <c r="T311"/>
      <c r="U311"/>
      <c r="V311"/>
      <c r="W311"/>
    </row>
    <row r="312" spans="1:23" x14ac:dyDescent="0.25">
      <c r="A312"/>
      <c r="D312"/>
      <c r="E312"/>
      <c r="F312"/>
      <c r="G312"/>
      <c r="H312"/>
      <c r="I312"/>
      <c r="J312"/>
      <c r="K312" s="11"/>
      <c r="L312" s="11"/>
      <c r="M312" s="11"/>
      <c r="N312" s="11"/>
      <c r="O312" s="11"/>
      <c r="P312" s="11"/>
      <c r="Q312" s="11"/>
      <c r="R312"/>
      <c r="S312"/>
      <c r="T312"/>
      <c r="U312"/>
      <c r="V312"/>
      <c r="W312"/>
    </row>
    <row r="313" spans="1:23" x14ac:dyDescent="0.25">
      <c r="A313"/>
      <c r="D313"/>
      <c r="E313"/>
      <c r="F313"/>
      <c r="G313"/>
      <c r="H313"/>
      <c r="I313"/>
      <c r="J313"/>
      <c r="K313" s="11"/>
      <c r="L313" s="11"/>
      <c r="M313" s="11"/>
      <c r="N313" s="11"/>
      <c r="O313" s="11"/>
      <c r="P313" s="11"/>
      <c r="Q313" s="11"/>
      <c r="R313"/>
      <c r="S313"/>
      <c r="T313"/>
      <c r="U313"/>
      <c r="V313"/>
      <c r="W313"/>
    </row>
    <row r="314" spans="1:23" x14ac:dyDescent="0.25">
      <c r="A314"/>
      <c r="D314"/>
      <c r="E314"/>
      <c r="F314"/>
      <c r="G314"/>
      <c r="H314"/>
      <c r="I314"/>
      <c r="J314"/>
      <c r="K314" s="11"/>
      <c r="L314" s="11"/>
      <c r="M314" s="11"/>
      <c r="N314" s="11"/>
      <c r="O314" s="11"/>
      <c r="P314" s="11"/>
      <c r="Q314" s="11"/>
      <c r="R314"/>
      <c r="S314"/>
      <c r="T314"/>
      <c r="U314"/>
      <c r="V314"/>
      <c r="W314"/>
    </row>
    <row r="315" spans="1:23" x14ac:dyDescent="0.25">
      <c r="A315"/>
      <c r="D315"/>
      <c r="E315"/>
      <c r="F315"/>
      <c r="G315"/>
      <c r="H315"/>
      <c r="I315"/>
      <c r="J315"/>
      <c r="K315" s="11"/>
      <c r="L315" s="11"/>
      <c r="M315" s="11"/>
      <c r="N315" s="11"/>
      <c r="O315" s="11"/>
      <c r="P315" s="11"/>
      <c r="Q315" s="11"/>
      <c r="R315"/>
      <c r="S315"/>
      <c r="T315"/>
      <c r="U315"/>
      <c r="V315"/>
      <c r="W315"/>
    </row>
    <row r="316" spans="1:23" x14ac:dyDescent="0.25">
      <c r="A316"/>
      <c r="D316"/>
      <c r="E316"/>
      <c r="F316"/>
      <c r="G316"/>
      <c r="H316"/>
      <c r="I316"/>
      <c r="J316"/>
      <c r="K316" s="11"/>
      <c r="L316" s="11"/>
      <c r="M316" s="11"/>
      <c r="N316" s="11"/>
      <c r="O316" s="11"/>
      <c r="P316" s="11"/>
      <c r="Q316" s="11"/>
      <c r="R316"/>
      <c r="S316"/>
      <c r="T316"/>
      <c r="U316"/>
      <c r="V316"/>
      <c r="W316"/>
    </row>
    <row r="317" spans="1:23" x14ac:dyDescent="0.25">
      <c r="A317"/>
      <c r="D317"/>
      <c r="E317"/>
      <c r="F317"/>
      <c r="G317"/>
      <c r="H317"/>
      <c r="I317"/>
      <c r="J317"/>
      <c r="K317" s="11"/>
      <c r="L317" s="11"/>
      <c r="M317" s="11"/>
      <c r="N317" s="11"/>
      <c r="O317" s="11"/>
      <c r="P317" s="11"/>
      <c r="Q317" s="11"/>
      <c r="R317"/>
      <c r="S317"/>
      <c r="T317"/>
      <c r="U317"/>
      <c r="V317"/>
      <c r="W317"/>
    </row>
    <row r="318" spans="1:23" x14ac:dyDescent="0.25">
      <c r="A318"/>
      <c r="D318"/>
      <c r="E318"/>
      <c r="F318"/>
      <c r="G318"/>
      <c r="H318"/>
      <c r="I318"/>
      <c r="J318"/>
      <c r="K318" s="11"/>
      <c r="L318" s="11"/>
      <c r="M318" s="11"/>
      <c r="N318" s="11"/>
      <c r="O318" s="11"/>
      <c r="P318" s="11"/>
      <c r="Q318" s="11"/>
      <c r="R318"/>
      <c r="S318"/>
      <c r="T318"/>
      <c r="U318"/>
      <c r="V318"/>
      <c r="W318"/>
    </row>
    <row r="319" spans="1:23" x14ac:dyDescent="0.25">
      <c r="A319"/>
      <c r="D319"/>
      <c r="E319"/>
      <c r="F319"/>
      <c r="G319"/>
      <c r="H319"/>
      <c r="I319"/>
      <c r="J319"/>
      <c r="K319" s="11"/>
      <c r="L319" s="11"/>
      <c r="M319" s="11"/>
      <c r="N319" s="11"/>
      <c r="O319" s="11"/>
      <c r="P319" s="11"/>
      <c r="Q319" s="11"/>
      <c r="R319"/>
      <c r="S319"/>
      <c r="T319"/>
      <c r="U319"/>
      <c r="V319"/>
      <c r="W319"/>
    </row>
    <row r="320" spans="1:23" x14ac:dyDescent="0.25">
      <c r="A320"/>
      <c r="D320"/>
      <c r="E320"/>
      <c r="F320"/>
      <c r="G320"/>
      <c r="H320"/>
      <c r="I320"/>
      <c r="J320"/>
      <c r="K320" s="11"/>
      <c r="L320" s="11"/>
      <c r="M320" s="11"/>
      <c r="N320" s="11"/>
      <c r="O320" s="11"/>
      <c r="P320" s="11"/>
      <c r="Q320" s="11"/>
      <c r="R320"/>
      <c r="S320"/>
      <c r="T320"/>
      <c r="U320"/>
      <c r="V320"/>
      <c r="W320"/>
    </row>
    <row r="321" spans="1:23" x14ac:dyDescent="0.25">
      <c r="A321"/>
      <c r="D321"/>
      <c r="E321"/>
      <c r="F321"/>
      <c r="G321"/>
      <c r="H321"/>
      <c r="I321"/>
      <c r="J321"/>
      <c r="K321" s="11"/>
      <c r="L321" s="11"/>
      <c r="M321" s="11"/>
      <c r="N321" s="11"/>
      <c r="O321" s="11"/>
      <c r="P321" s="11"/>
      <c r="Q321" s="11"/>
      <c r="R321"/>
      <c r="S321"/>
      <c r="T321"/>
      <c r="U321"/>
      <c r="V321"/>
      <c r="W321"/>
    </row>
    <row r="322" spans="1:23" x14ac:dyDescent="0.25">
      <c r="A322"/>
      <c r="D322"/>
      <c r="E322"/>
      <c r="F322"/>
      <c r="G322"/>
      <c r="H322"/>
      <c r="I322"/>
      <c r="J322"/>
      <c r="K322" s="11"/>
      <c r="L322" s="11"/>
      <c r="M322" s="11"/>
      <c r="N322" s="11"/>
      <c r="O322" s="11"/>
      <c r="P322" s="11"/>
      <c r="Q322" s="11"/>
      <c r="R322"/>
      <c r="S322"/>
      <c r="T322"/>
      <c r="U322"/>
      <c r="V322"/>
      <c r="W322"/>
    </row>
    <row r="323" spans="1:23" x14ac:dyDescent="0.25">
      <c r="A323"/>
      <c r="D323"/>
      <c r="E323"/>
      <c r="F323"/>
      <c r="G323"/>
      <c r="H323"/>
      <c r="I323"/>
      <c r="J323"/>
      <c r="K323" s="11"/>
      <c r="L323" s="11"/>
      <c r="M323" s="11"/>
      <c r="N323" s="11"/>
      <c r="O323" s="11"/>
      <c r="P323" s="11"/>
      <c r="Q323" s="11"/>
      <c r="R323"/>
      <c r="S323"/>
      <c r="T323"/>
      <c r="U323"/>
      <c r="V323"/>
      <c r="W323"/>
    </row>
    <row r="324" spans="1:23" x14ac:dyDescent="0.25">
      <c r="A324"/>
      <c r="D324"/>
      <c r="E324"/>
      <c r="F324"/>
      <c r="G324"/>
      <c r="H324"/>
      <c r="I324"/>
      <c r="J324"/>
      <c r="K324" s="11"/>
      <c r="L324" s="11"/>
      <c r="M324" s="11"/>
      <c r="N324" s="11"/>
      <c r="O324" s="11"/>
      <c r="P324" s="11"/>
      <c r="Q324" s="11"/>
      <c r="R324"/>
      <c r="S324"/>
      <c r="T324"/>
      <c r="U324"/>
      <c r="V324"/>
      <c r="W324"/>
    </row>
    <row r="325" spans="1:23" x14ac:dyDescent="0.25">
      <c r="A325"/>
      <c r="D325"/>
      <c r="E325"/>
      <c r="F325"/>
      <c r="G325"/>
      <c r="H325"/>
      <c r="I325"/>
      <c r="J325"/>
      <c r="K325" s="11"/>
      <c r="L325" s="11"/>
      <c r="M325" s="11"/>
      <c r="N325" s="11"/>
      <c r="O325" s="11"/>
      <c r="P325" s="11"/>
      <c r="Q325" s="11"/>
      <c r="R325"/>
      <c r="S325"/>
      <c r="T325"/>
      <c r="U325"/>
      <c r="V325"/>
      <c r="W325"/>
    </row>
    <row r="326" spans="1:23" x14ac:dyDescent="0.25">
      <c r="A326"/>
      <c r="D326"/>
      <c r="E326"/>
      <c r="F326"/>
      <c r="G326"/>
      <c r="H326"/>
      <c r="I326"/>
      <c r="J326"/>
      <c r="K326" s="11"/>
      <c r="L326" s="11"/>
      <c r="M326" s="11"/>
      <c r="N326" s="11"/>
      <c r="O326" s="11"/>
      <c r="P326" s="11"/>
      <c r="Q326" s="11"/>
      <c r="R326"/>
      <c r="S326"/>
      <c r="T326"/>
      <c r="U326"/>
      <c r="V326"/>
      <c r="W326"/>
    </row>
    <row r="327" spans="1:23" x14ac:dyDescent="0.25">
      <c r="A327"/>
      <c r="D327"/>
      <c r="E327"/>
      <c r="F327"/>
      <c r="G327"/>
      <c r="H327"/>
      <c r="I327"/>
      <c r="J327"/>
      <c r="K327" s="11"/>
      <c r="L327" s="11"/>
      <c r="M327" s="11"/>
      <c r="N327" s="11"/>
      <c r="O327" s="11"/>
      <c r="P327" s="11"/>
      <c r="Q327" s="11"/>
      <c r="R327"/>
      <c r="S327"/>
      <c r="T327"/>
      <c r="U327"/>
      <c r="V327"/>
      <c r="W327"/>
    </row>
    <row r="328" spans="1:23" x14ac:dyDescent="0.25">
      <c r="A328"/>
      <c r="D328"/>
      <c r="E328"/>
      <c r="F328"/>
      <c r="G328"/>
      <c r="H328"/>
      <c r="I328"/>
      <c r="J328"/>
      <c r="K328" s="11"/>
      <c r="L328" s="11"/>
      <c r="M328" s="11"/>
      <c r="N328" s="11"/>
      <c r="O328" s="11"/>
      <c r="P328" s="11"/>
      <c r="Q328" s="11"/>
      <c r="R328"/>
      <c r="S328"/>
      <c r="T328"/>
      <c r="U328"/>
      <c r="V328"/>
      <c r="W328"/>
    </row>
    <row r="329" spans="1:23" x14ac:dyDescent="0.25">
      <c r="A329"/>
      <c r="D329"/>
      <c r="E329"/>
      <c r="F329"/>
      <c r="G329"/>
      <c r="H329"/>
      <c r="I329"/>
      <c r="J329"/>
      <c r="K329" s="11"/>
      <c r="L329" s="11"/>
      <c r="M329" s="11"/>
      <c r="N329" s="11"/>
      <c r="O329" s="11"/>
      <c r="P329" s="11"/>
      <c r="Q329" s="11"/>
      <c r="R329"/>
      <c r="S329"/>
      <c r="T329"/>
      <c r="U329"/>
      <c r="V329"/>
      <c r="W329"/>
    </row>
    <row r="330" spans="1:23" x14ac:dyDescent="0.25">
      <c r="A330"/>
      <c r="D330"/>
      <c r="E330"/>
      <c r="F330"/>
      <c r="G330"/>
      <c r="H330"/>
      <c r="I330"/>
      <c r="J330"/>
      <c r="K330" s="11"/>
      <c r="L330" s="11"/>
      <c r="M330" s="11"/>
      <c r="N330" s="11"/>
      <c r="O330" s="11"/>
      <c r="P330" s="11"/>
      <c r="Q330" s="11"/>
      <c r="R330"/>
      <c r="S330"/>
      <c r="T330"/>
      <c r="U330"/>
      <c r="V330"/>
      <c r="W330"/>
    </row>
    <row r="331" spans="1:23" x14ac:dyDescent="0.25">
      <c r="A331"/>
      <c r="D331"/>
      <c r="E331"/>
      <c r="F331"/>
      <c r="G331"/>
      <c r="H331"/>
      <c r="I331"/>
      <c r="J331"/>
      <c r="K331" s="11"/>
      <c r="L331" s="11"/>
      <c r="M331" s="11"/>
      <c r="N331" s="11"/>
      <c r="O331" s="11"/>
      <c r="P331" s="11"/>
      <c r="Q331" s="11"/>
      <c r="R331"/>
      <c r="S331"/>
      <c r="T331"/>
      <c r="U331"/>
      <c r="V331"/>
      <c r="W331"/>
    </row>
    <row r="332" spans="1:23" x14ac:dyDescent="0.25">
      <c r="A332"/>
      <c r="D332"/>
      <c r="E332"/>
      <c r="F332"/>
      <c r="G332"/>
      <c r="H332"/>
      <c r="I332"/>
      <c r="J332"/>
      <c r="K332" s="11"/>
      <c r="L332" s="11"/>
      <c r="M332" s="11"/>
      <c r="N332" s="11"/>
      <c r="O332" s="11"/>
      <c r="P332" s="11"/>
      <c r="Q332" s="11"/>
      <c r="R332"/>
      <c r="S332"/>
      <c r="T332"/>
      <c r="U332"/>
      <c r="V332"/>
      <c r="W332"/>
    </row>
    <row r="333" spans="1:23" x14ac:dyDescent="0.25">
      <c r="A333"/>
      <c r="D333"/>
      <c r="E333"/>
      <c r="F333"/>
      <c r="G333"/>
      <c r="H333"/>
      <c r="I333"/>
      <c r="J333"/>
      <c r="K333" s="11"/>
      <c r="L333" s="11"/>
      <c r="M333" s="11"/>
      <c r="N333" s="11"/>
      <c r="O333" s="11"/>
      <c r="P333" s="11"/>
      <c r="Q333" s="11"/>
      <c r="R333"/>
      <c r="S333"/>
      <c r="T333"/>
      <c r="U333"/>
      <c r="V333"/>
      <c r="W333"/>
    </row>
    <row r="334" spans="1:23" x14ac:dyDescent="0.25">
      <c r="A334"/>
      <c r="D334"/>
      <c r="E334"/>
      <c r="F334"/>
      <c r="G334"/>
      <c r="H334"/>
      <c r="I334"/>
      <c r="J334"/>
      <c r="K334" s="11"/>
      <c r="L334" s="11"/>
      <c r="M334" s="11"/>
      <c r="N334" s="11"/>
      <c r="O334" s="11"/>
      <c r="P334" s="11"/>
      <c r="Q334" s="11"/>
      <c r="R334"/>
      <c r="S334"/>
      <c r="T334"/>
      <c r="U334"/>
      <c r="V334"/>
      <c r="W334"/>
    </row>
    <row r="335" spans="1:23" x14ac:dyDescent="0.25">
      <c r="A335"/>
      <c r="D335"/>
      <c r="E335"/>
      <c r="F335"/>
      <c r="G335"/>
      <c r="H335"/>
      <c r="I335"/>
      <c r="J335"/>
      <c r="K335" s="11"/>
      <c r="L335" s="11"/>
      <c r="M335" s="11"/>
      <c r="N335" s="11"/>
      <c r="O335" s="11"/>
      <c r="P335" s="11"/>
      <c r="Q335" s="11"/>
      <c r="R335"/>
      <c r="S335"/>
      <c r="T335"/>
      <c r="U335"/>
      <c r="V335"/>
      <c r="W335"/>
    </row>
    <row r="336" spans="1:23" x14ac:dyDescent="0.25">
      <c r="A336"/>
      <c r="D336"/>
      <c r="E336"/>
      <c r="F336"/>
      <c r="G336"/>
      <c r="H336"/>
      <c r="I336"/>
      <c r="J336"/>
      <c r="K336" s="11"/>
      <c r="L336" s="11"/>
      <c r="M336" s="11"/>
      <c r="N336" s="11"/>
      <c r="O336" s="11"/>
      <c r="P336" s="11"/>
      <c r="Q336" s="11"/>
      <c r="R336"/>
      <c r="S336"/>
      <c r="T336"/>
      <c r="U336"/>
      <c r="V336"/>
      <c r="W336"/>
    </row>
    <row r="337" spans="1:23" x14ac:dyDescent="0.25">
      <c r="A337"/>
      <c r="D337"/>
      <c r="E337"/>
      <c r="F337"/>
      <c r="G337"/>
      <c r="H337"/>
      <c r="I337"/>
      <c r="J337"/>
      <c r="K337" s="11"/>
      <c r="L337" s="11"/>
      <c r="M337" s="11"/>
      <c r="N337" s="11"/>
      <c r="O337" s="11"/>
      <c r="P337" s="11"/>
      <c r="Q337" s="11"/>
      <c r="R337"/>
      <c r="S337"/>
      <c r="T337"/>
      <c r="U337"/>
      <c r="V337"/>
      <c r="W337"/>
    </row>
    <row r="338" spans="1:23" x14ac:dyDescent="0.25">
      <c r="A338"/>
      <c r="D338"/>
      <c r="E338"/>
      <c r="F338"/>
      <c r="G338"/>
      <c r="H338"/>
      <c r="I338"/>
      <c r="J338"/>
      <c r="K338" s="11"/>
      <c r="L338" s="11"/>
      <c r="M338" s="11"/>
      <c r="N338" s="11"/>
      <c r="O338" s="11"/>
      <c r="P338" s="11"/>
      <c r="Q338" s="11"/>
      <c r="R338"/>
      <c r="S338"/>
      <c r="T338"/>
      <c r="U338"/>
      <c r="V338"/>
      <c r="W338"/>
    </row>
    <row r="339" spans="1:23" x14ac:dyDescent="0.25">
      <c r="A339"/>
      <c r="D339"/>
      <c r="E339"/>
      <c r="F339"/>
      <c r="G339"/>
      <c r="H339"/>
      <c r="I339"/>
      <c r="J339"/>
      <c r="K339" s="11"/>
      <c r="L339" s="11"/>
      <c r="M339" s="11"/>
      <c r="N339" s="11"/>
      <c r="O339" s="11"/>
      <c r="P339" s="11"/>
      <c r="Q339" s="11"/>
      <c r="R339"/>
      <c r="S339"/>
      <c r="T339"/>
      <c r="U339"/>
      <c r="V339"/>
      <c r="W339"/>
    </row>
    <row r="340" spans="1:23" x14ac:dyDescent="0.25">
      <c r="A340"/>
      <c r="D340"/>
      <c r="E340"/>
      <c r="F340"/>
      <c r="G340"/>
      <c r="H340"/>
      <c r="I340"/>
      <c r="J340"/>
      <c r="K340" s="11"/>
      <c r="L340" s="11"/>
      <c r="M340" s="11"/>
      <c r="N340" s="11"/>
      <c r="O340" s="11"/>
      <c r="P340" s="11"/>
      <c r="Q340" s="11"/>
      <c r="R340"/>
      <c r="S340"/>
      <c r="T340"/>
      <c r="U340"/>
      <c r="V340"/>
      <c r="W340"/>
    </row>
    <row r="341" spans="1:23" x14ac:dyDescent="0.25">
      <c r="A341"/>
      <c r="D341"/>
      <c r="E341"/>
      <c r="F341"/>
      <c r="G341"/>
      <c r="H341"/>
      <c r="I341"/>
      <c r="J341"/>
      <c r="K341" s="11"/>
      <c r="L341" s="11"/>
      <c r="M341" s="11"/>
      <c r="N341" s="11"/>
      <c r="O341" s="11"/>
      <c r="P341" s="11"/>
      <c r="Q341" s="11"/>
      <c r="R341"/>
      <c r="S341"/>
      <c r="T341"/>
      <c r="U341"/>
      <c r="V341"/>
      <c r="W341"/>
    </row>
    <row r="342" spans="1:23" x14ac:dyDescent="0.25">
      <c r="A342"/>
      <c r="D342"/>
      <c r="E342"/>
      <c r="F342"/>
      <c r="G342"/>
      <c r="H342"/>
      <c r="I342"/>
      <c r="J342"/>
      <c r="K342" s="11"/>
      <c r="L342" s="11"/>
      <c r="M342" s="11"/>
      <c r="N342" s="11"/>
      <c r="O342" s="11"/>
      <c r="P342" s="11"/>
      <c r="Q342" s="11"/>
      <c r="R342"/>
      <c r="S342"/>
      <c r="T342"/>
      <c r="U342"/>
      <c r="V342"/>
      <c r="W342"/>
    </row>
    <row r="343" spans="1:23" x14ac:dyDescent="0.25">
      <c r="A343"/>
      <c r="D343"/>
      <c r="E343"/>
      <c r="F343"/>
      <c r="G343"/>
      <c r="H343"/>
      <c r="I343"/>
      <c r="J343"/>
      <c r="K343" s="11"/>
      <c r="L343" s="11"/>
      <c r="M343" s="11"/>
      <c r="N343" s="11"/>
      <c r="O343" s="11"/>
      <c r="P343" s="11"/>
      <c r="Q343" s="11"/>
      <c r="R343"/>
      <c r="S343"/>
      <c r="T343"/>
      <c r="U343"/>
      <c r="V343"/>
      <c r="W343"/>
    </row>
    <row r="344" spans="1:23" x14ac:dyDescent="0.25">
      <c r="A344"/>
      <c r="D344"/>
      <c r="E344"/>
      <c r="F344"/>
      <c r="G344"/>
      <c r="H344"/>
      <c r="I344"/>
      <c r="J344"/>
      <c r="K344" s="11"/>
      <c r="L344" s="11"/>
      <c r="M344" s="11"/>
      <c r="N344" s="11"/>
      <c r="O344" s="11"/>
      <c r="P344" s="11"/>
      <c r="Q344" s="11"/>
      <c r="R344"/>
      <c r="S344"/>
      <c r="T344"/>
      <c r="U344"/>
      <c r="V344"/>
      <c r="W344"/>
    </row>
    <row r="345" spans="1:23" x14ac:dyDescent="0.25">
      <c r="A345"/>
      <c r="D345"/>
      <c r="E345"/>
      <c r="F345"/>
      <c r="G345"/>
      <c r="H345"/>
      <c r="I345"/>
      <c r="J345"/>
      <c r="K345" s="11"/>
      <c r="L345" s="11"/>
      <c r="M345" s="11"/>
      <c r="N345" s="11"/>
      <c r="O345" s="11"/>
      <c r="P345" s="11"/>
      <c r="Q345" s="11"/>
      <c r="R345"/>
      <c r="S345"/>
      <c r="T345"/>
      <c r="U345"/>
      <c r="V345"/>
      <c r="W345"/>
    </row>
    <row r="346" spans="1:23" x14ac:dyDescent="0.25">
      <c r="A346"/>
      <c r="D346"/>
      <c r="E346"/>
      <c r="F346"/>
      <c r="G346"/>
      <c r="H346"/>
      <c r="I346"/>
      <c r="J346"/>
      <c r="K346" s="11"/>
      <c r="L346" s="11"/>
      <c r="M346" s="11"/>
      <c r="N346" s="11"/>
      <c r="O346" s="11"/>
      <c r="P346" s="11"/>
      <c r="Q346" s="11"/>
      <c r="R346"/>
      <c r="S346"/>
      <c r="T346"/>
      <c r="U346"/>
      <c r="V346"/>
      <c r="W346"/>
    </row>
    <row r="347" spans="1:23" x14ac:dyDescent="0.25">
      <c r="A347"/>
      <c r="D347"/>
      <c r="E347"/>
      <c r="F347"/>
      <c r="G347"/>
      <c r="H347"/>
      <c r="I347"/>
      <c r="J347"/>
      <c r="K347" s="11"/>
      <c r="L347" s="11"/>
      <c r="M347" s="11"/>
      <c r="N347" s="11"/>
      <c r="O347" s="11"/>
      <c r="P347" s="11"/>
      <c r="Q347" s="11"/>
      <c r="R347"/>
      <c r="S347"/>
      <c r="T347"/>
      <c r="U347"/>
      <c r="V347"/>
      <c r="W347"/>
    </row>
    <row r="348" spans="1:23" x14ac:dyDescent="0.25">
      <c r="A348"/>
      <c r="D348"/>
      <c r="E348"/>
      <c r="F348"/>
      <c r="G348"/>
      <c r="H348"/>
      <c r="I348"/>
      <c r="J348"/>
      <c r="K348" s="11"/>
      <c r="L348" s="11"/>
      <c r="M348" s="11"/>
      <c r="N348" s="11"/>
      <c r="O348" s="11"/>
      <c r="P348" s="11"/>
      <c r="Q348" s="11"/>
      <c r="R348"/>
      <c r="S348"/>
      <c r="T348"/>
      <c r="U348"/>
      <c r="V348"/>
      <c r="W348"/>
    </row>
    <row r="349" spans="1:23" x14ac:dyDescent="0.25">
      <c r="A349"/>
      <c r="D349"/>
      <c r="E349"/>
      <c r="F349"/>
      <c r="G349"/>
      <c r="H349"/>
      <c r="I349"/>
      <c r="J349"/>
      <c r="K349" s="11"/>
      <c r="L349" s="11"/>
      <c r="M349" s="11"/>
      <c r="N349" s="11"/>
      <c r="O349" s="11"/>
      <c r="P349" s="11"/>
      <c r="Q349" s="11"/>
      <c r="R349"/>
      <c r="S349"/>
      <c r="T349"/>
      <c r="U349"/>
      <c r="V349"/>
      <c r="W349"/>
    </row>
    <row r="350" spans="1:23" x14ac:dyDescent="0.25">
      <c r="A350"/>
      <c r="D350"/>
      <c r="E350"/>
      <c r="F350"/>
      <c r="G350"/>
      <c r="H350"/>
      <c r="I350"/>
      <c r="J350"/>
      <c r="K350" s="11"/>
      <c r="L350" s="11"/>
      <c r="M350" s="11"/>
      <c r="N350" s="11"/>
      <c r="O350" s="11"/>
      <c r="P350" s="11"/>
      <c r="Q350" s="11"/>
      <c r="R350"/>
      <c r="S350"/>
      <c r="T350"/>
      <c r="U350"/>
      <c r="V350"/>
      <c r="W350"/>
    </row>
    <row r="351" spans="1:23" x14ac:dyDescent="0.25">
      <c r="A351"/>
      <c r="D351"/>
      <c r="E351"/>
      <c r="F351"/>
      <c r="G351"/>
      <c r="H351"/>
      <c r="I351"/>
      <c r="J351"/>
      <c r="K351" s="11"/>
      <c r="L351" s="11"/>
      <c r="M351" s="11"/>
      <c r="N351" s="11"/>
      <c r="O351" s="11"/>
      <c r="P351" s="11"/>
      <c r="Q351" s="11"/>
      <c r="R351"/>
      <c r="S351"/>
      <c r="T351"/>
      <c r="U351"/>
      <c r="V351"/>
      <c r="W351"/>
    </row>
    <row r="352" spans="1:23" x14ac:dyDescent="0.25">
      <c r="A352"/>
      <c r="D352"/>
      <c r="E352"/>
      <c r="F352"/>
      <c r="G352"/>
      <c r="H352"/>
      <c r="I352"/>
      <c r="J352"/>
      <c r="K352" s="11"/>
      <c r="L352" s="11"/>
      <c r="M352" s="11"/>
      <c r="N352" s="11"/>
      <c r="O352" s="11"/>
      <c r="P352" s="11"/>
      <c r="Q352" s="11"/>
      <c r="R352"/>
      <c r="S352"/>
      <c r="T352"/>
      <c r="U352"/>
      <c r="V352"/>
      <c r="W352"/>
    </row>
    <row r="353" spans="1:23" x14ac:dyDescent="0.25">
      <c r="A353"/>
      <c r="D353"/>
      <c r="E353"/>
      <c r="F353"/>
      <c r="G353"/>
      <c r="H353"/>
      <c r="I353"/>
      <c r="J353"/>
      <c r="K353" s="11"/>
      <c r="L353" s="11"/>
      <c r="M353" s="11"/>
      <c r="N353" s="11"/>
      <c r="O353" s="11"/>
      <c r="P353" s="11"/>
      <c r="Q353" s="11"/>
      <c r="R353"/>
      <c r="S353"/>
      <c r="T353"/>
      <c r="U353"/>
      <c r="V353"/>
      <c r="W353"/>
    </row>
    <row r="354" spans="1:23" x14ac:dyDescent="0.25">
      <c r="A354"/>
      <c r="D354"/>
      <c r="E354"/>
      <c r="F354"/>
      <c r="G354"/>
      <c r="H354"/>
      <c r="I354"/>
      <c r="J354"/>
      <c r="K354" s="11"/>
      <c r="L354" s="11"/>
      <c r="M354" s="11"/>
      <c r="N354" s="11"/>
      <c r="O354" s="11"/>
      <c r="P354" s="11"/>
      <c r="Q354" s="11"/>
      <c r="R354"/>
      <c r="S354"/>
      <c r="T354"/>
      <c r="U354"/>
      <c r="V354"/>
      <c r="W354"/>
    </row>
    <row r="355" spans="1:23" x14ac:dyDescent="0.25">
      <c r="A355"/>
      <c r="D355"/>
      <c r="E355"/>
      <c r="F355"/>
      <c r="G355"/>
      <c r="H355"/>
      <c r="I355"/>
      <c r="J355"/>
      <c r="K355" s="11"/>
      <c r="L355" s="11"/>
      <c r="M355" s="11"/>
      <c r="N355" s="11"/>
      <c r="O355" s="11"/>
      <c r="P355" s="11"/>
      <c r="Q355" s="11"/>
      <c r="R355"/>
      <c r="S355"/>
      <c r="T355"/>
      <c r="U355"/>
      <c r="V355"/>
      <c r="W355"/>
    </row>
    <row r="356" spans="1:23" x14ac:dyDescent="0.25">
      <c r="A356"/>
      <c r="D356"/>
      <c r="E356"/>
      <c r="F356"/>
      <c r="G356"/>
      <c r="H356"/>
      <c r="I356"/>
      <c r="J356"/>
      <c r="K356" s="11"/>
      <c r="L356" s="11"/>
      <c r="M356" s="11"/>
      <c r="N356" s="11"/>
      <c r="O356" s="11"/>
      <c r="P356" s="11"/>
      <c r="Q356" s="11"/>
      <c r="R356"/>
      <c r="S356"/>
      <c r="T356"/>
      <c r="U356"/>
      <c r="V356"/>
      <c r="W356"/>
    </row>
    <row r="357" spans="1:23" x14ac:dyDescent="0.25">
      <c r="A357"/>
      <c r="D357"/>
      <c r="E357"/>
      <c r="F357"/>
      <c r="G357"/>
      <c r="H357"/>
      <c r="I357"/>
      <c r="J357"/>
      <c r="K357" s="11"/>
      <c r="L357" s="11"/>
      <c r="M357" s="11"/>
      <c r="N357" s="11"/>
      <c r="O357" s="11"/>
      <c r="P357" s="11"/>
      <c r="Q357" s="11"/>
      <c r="R357"/>
      <c r="S357"/>
      <c r="T357"/>
      <c r="U357"/>
      <c r="V357"/>
      <c r="W357"/>
    </row>
    <row r="358" spans="1:23" x14ac:dyDescent="0.25">
      <c r="A358"/>
      <c r="D358"/>
      <c r="E358"/>
      <c r="F358"/>
      <c r="G358"/>
      <c r="H358"/>
      <c r="I358"/>
      <c r="J358"/>
      <c r="K358" s="11"/>
      <c r="L358" s="11"/>
      <c r="M358" s="11"/>
      <c r="N358" s="11"/>
      <c r="O358" s="11"/>
      <c r="P358" s="11"/>
      <c r="Q358" s="11"/>
      <c r="R358"/>
      <c r="S358"/>
      <c r="T358"/>
      <c r="U358"/>
      <c r="V358"/>
      <c r="W358"/>
    </row>
    <row r="359" spans="1:23" x14ac:dyDescent="0.25">
      <c r="A359"/>
      <c r="D359"/>
      <c r="E359"/>
      <c r="F359"/>
      <c r="G359"/>
      <c r="H359"/>
      <c r="I359"/>
      <c r="J359"/>
      <c r="K359" s="11"/>
      <c r="L359" s="11"/>
      <c r="M359" s="11"/>
      <c r="N359" s="11"/>
      <c r="O359" s="11"/>
      <c r="P359" s="11"/>
      <c r="Q359" s="11"/>
      <c r="R359"/>
      <c r="S359"/>
      <c r="T359"/>
      <c r="U359"/>
      <c r="V359"/>
      <c r="W359"/>
    </row>
    <row r="360" spans="1:23" x14ac:dyDescent="0.25">
      <c r="A360"/>
      <c r="D360"/>
      <c r="E360"/>
      <c r="F360"/>
      <c r="G360"/>
      <c r="H360"/>
      <c r="I360"/>
      <c r="J360"/>
      <c r="K360" s="11"/>
      <c r="L360" s="11"/>
      <c r="M360" s="11"/>
      <c r="N360" s="11"/>
      <c r="O360" s="11"/>
      <c r="P360" s="11"/>
      <c r="Q360" s="11"/>
      <c r="R360"/>
      <c r="S360"/>
      <c r="T360"/>
      <c r="U360"/>
      <c r="V360"/>
      <c r="W360"/>
    </row>
    <row r="361" spans="1:23" x14ac:dyDescent="0.25">
      <c r="A361"/>
      <c r="D361"/>
      <c r="E361"/>
      <c r="F361"/>
      <c r="G361"/>
      <c r="H361"/>
      <c r="I361"/>
      <c r="J361"/>
      <c r="K361" s="11"/>
      <c r="L361" s="11"/>
      <c r="M361" s="11"/>
      <c r="N361" s="11"/>
      <c r="O361" s="11"/>
      <c r="P361" s="11"/>
      <c r="Q361" s="11"/>
      <c r="R361"/>
      <c r="S361"/>
      <c r="T361"/>
      <c r="U361"/>
      <c r="V361"/>
      <c r="W361"/>
    </row>
    <row r="362" spans="1:23" x14ac:dyDescent="0.25">
      <c r="A362"/>
      <c r="D362"/>
      <c r="E362"/>
      <c r="F362"/>
      <c r="G362"/>
      <c r="H362"/>
      <c r="I362"/>
      <c r="J362"/>
      <c r="K362" s="11"/>
      <c r="L362" s="11"/>
      <c r="M362" s="11"/>
      <c r="N362" s="11"/>
      <c r="O362" s="11"/>
      <c r="P362" s="11"/>
      <c r="Q362" s="11"/>
      <c r="R362"/>
      <c r="S362"/>
      <c r="T362"/>
      <c r="U362"/>
      <c r="V362"/>
      <c r="W362"/>
    </row>
    <row r="363" spans="1:23" x14ac:dyDescent="0.25">
      <c r="A363"/>
      <c r="D363"/>
      <c r="E363"/>
      <c r="F363"/>
      <c r="G363"/>
      <c r="H363"/>
      <c r="I363"/>
      <c r="J363"/>
      <c r="K363" s="11"/>
      <c r="L363" s="11"/>
      <c r="M363" s="11"/>
      <c r="N363" s="11"/>
      <c r="O363" s="11"/>
      <c r="P363" s="11"/>
      <c r="Q363" s="11"/>
      <c r="R363"/>
      <c r="S363"/>
      <c r="T363"/>
      <c r="U363"/>
      <c r="V363"/>
      <c r="W363"/>
    </row>
    <row r="364" spans="1:23" x14ac:dyDescent="0.25">
      <c r="A364"/>
      <c r="D364"/>
      <c r="E364"/>
      <c r="F364"/>
      <c r="G364"/>
      <c r="H364"/>
      <c r="I364"/>
      <c r="J364"/>
      <c r="K364" s="11"/>
      <c r="L364" s="11"/>
      <c r="M364" s="11"/>
      <c r="N364" s="11"/>
      <c r="O364" s="11"/>
      <c r="P364" s="11"/>
      <c r="Q364" s="11"/>
      <c r="R364"/>
      <c r="S364"/>
      <c r="T364"/>
      <c r="U364"/>
      <c r="V364"/>
      <c r="W364"/>
    </row>
    <row r="365" spans="1:23" x14ac:dyDescent="0.25">
      <c r="A365"/>
      <c r="D365"/>
      <c r="E365"/>
      <c r="F365"/>
      <c r="G365"/>
      <c r="H365"/>
      <c r="I365"/>
      <c r="J365"/>
      <c r="K365" s="11"/>
      <c r="L365" s="11"/>
      <c r="M365" s="11"/>
      <c r="N365" s="11"/>
      <c r="O365" s="11"/>
      <c r="P365" s="11"/>
      <c r="Q365" s="11"/>
      <c r="R365"/>
      <c r="S365"/>
      <c r="T365"/>
      <c r="U365"/>
      <c r="V365"/>
      <c r="W365"/>
    </row>
    <row r="366" spans="1:23" x14ac:dyDescent="0.25">
      <c r="A366"/>
      <c r="D366"/>
      <c r="E366"/>
      <c r="F366"/>
      <c r="G366"/>
      <c r="H366"/>
      <c r="I366"/>
      <c r="J366"/>
      <c r="K366" s="11"/>
      <c r="L366" s="11"/>
      <c r="M366" s="11"/>
      <c r="N366" s="11"/>
      <c r="O366" s="11"/>
      <c r="P366" s="11"/>
      <c r="Q366" s="11"/>
      <c r="R366"/>
      <c r="S366"/>
      <c r="T366"/>
      <c r="U366"/>
      <c r="V366"/>
      <c r="W366"/>
    </row>
    <row r="367" spans="1:23" x14ac:dyDescent="0.25">
      <c r="A367"/>
      <c r="D367"/>
      <c r="E367"/>
      <c r="F367"/>
      <c r="G367"/>
      <c r="H367"/>
      <c r="I367"/>
      <c r="J367"/>
      <c r="K367" s="11"/>
      <c r="L367" s="11"/>
      <c r="M367" s="11"/>
      <c r="N367" s="11"/>
      <c r="O367" s="11"/>
      <c r="P367" s="11"/>
      <c r="Q367" s="11"/>
      <c r="R367"/>
      <c r="S367"/>
      <c r="T367"/>
      <c r="U367"/>
      <c r="V367"/>
      <c r="W367"/>
    </row>
    <row r="368" spans="1:23" x14ac:dyDescent="0.25">
      <c r="A368"/>
      <c r="D368"/>
      <c r="E368"/>
      <c r="F368"/>
      <c r="G368"/>
      <c r="H368"/>
      <c r="I368"/>
      <c r="J368"/>
      <c r="K368" s="11"/>
      <c r="L368" s="11"/>
      <c r="M368" s="11"/>
      <c r="N368" s="11"/>
      <c r="O368" s="11"/>
      <c r="P368" s="11"/>
      <c r="Q368" s="11"/>
      <c r="R368"/>
      <c r="S368"/>
      <c r="T368"/>
      <c r="U368"/>
      <c r="V368"/>
      <c r="W368"/>
    </row>
    <row r="369" spans="1:23" x14ac:dyDescent="0.25">
      <c r="A369"/>
      <c r="D369"/>
      <c r="E369"/>
      <c r="F369"/>
      <c r="G369"/>
      <c r="H369"/>
      <c r="I369"/>
      <c r="J369"/>
      <c r="K369" s="11"/>
      <c r="L369" s="11"/>
      <c r="M369" s="11"/>
      <c r="N369" s="11"/>
      <c r="O369" s="11"/>
      <c r="P369" s="11"/>
      <c r="Q369" s="11"/>
      <c r="R369"/>
      <c r="S369"/>
      <c r="T369"/>
      <c r="U369"/>
      <c r="V369"/>
      <c r="W369"/>
    </row>
    <row r="370" spans="1:23" x14ac:dyDescent="0.25">
      <c r="A370"/>
      <c r="D370"/>
      <c r="E370"/>
      <c r="F370"/>
      <c r="G370"/>
      <c r="H370"/>
      <c r="I370"/>
      <c r="J370"/>
      <c r="K370" s="11"/>
      <c r="L370" s="11"/>
      <c r="M370" s="11"/>
      <c r="N370" s="11"/>
      <c r="O370" s="11"/>
      <c r="P370" s="11"/>
      <c r="Q370" s="11"/>
      <c r="R370"/>
      <c r="S370"/>
      <c r="T370"/>
      <c r="U370"/>
      <c r="V370"/>
      <c r="W370"/>
    </row>
    <row r="371" spans="1:23" x14ac:dyDescent="0.25">
      <c r="A371"/>
      <c r="D371"/>
      <c r="E371"/>
      <c r="F371"/>
      <c r="G371"/>
      <c r="H371"/>
      <c r="I371"/>
      <c r="J371"/>
      <c r="K371" s="11"/>
      <c r="L371" s="11"/>
      <c r="M371" s="11"/>
      <c r="N371" s="11"/>
      <c r="O371" s="11"/>
      <c r="P371" s="11"/>
      <c r="Q371" s="11"/>
      <c r="R371"/>
      <c r="S371"/>
      <c r="T371"/>
      <c r="U371"/>
      <c r="V371"/>
      <c r="W371"/>
    </row>
    <row r="372" spans="1:23" x14ac:dyDescent="0.25">
      <c r="A372"/>
      <c r="D372"/>
      <c r="E372"/>
      <c r="F372"/>
      <c r="G372"/>
      <c r="H372"/>
      <c r="I372"/>
      <c r="J372"/>
      <c r="K372" s="11"/>
      <c r="L372" s="11"/>
      <c r="M372" s="11"/>
      <c r="N372" s="11"/>
      <c r="O372" s="11"/>
      <c r="P372" s="11"/>
      <c r="Q372" s="11"/>
      <c r="R372"/>
      <c r="S372"/>
      <c r="T372"/>
      <c r="U372"/>
      <c r="V372"/>
      <c r="W372"/>
    </row>
    <row r="373" spans="1:23" x14ac:dyDescent="0.25">
      <c r="A373"/>
      <c r="D373"/>
      <c r="E373"/>
      <c r="F373"/>
      <c r="G373"/>
      <c r="H373"/>
      <c r="I373"/>
      <c r="J373"/>
      <c r="K373" s="11"/>
      <c r="L373" s="11"/>
      <c r="M373" s="11"/>
      <c r="N373" s="11"/>
      <c r="O373" s="11"/>
      <c r="P373" s="11"/>
      <c r="Q373" s="11"/>
      <c r="R373"/>
      <c r="S373"/>
      <c r="T373"/>
      <c r="U373"/>
      <c r="V373"/>
      <c r="W373"/>
    </row>
    <row r="374" spans="1:23" x14ac:dyDescent="0.25">
      <c r="A374"/>
      <c r="D374"/>
      <c r="E374"/>
      <c r="F374"/>
      <c r="G374"/>
      <c r="H374"/>
      <c r="I374"/>
      <c r="J374"/>
      <c r="K374" s="11"/>
      <c r="L374" s="11"/>
      <c r="M374" s="11"/>
      <c r="N374" s="11"/>
      <c r="O374" s="11"/>
      <c r="P374" s="11"/>
      <c r="Q374" s="11"/>
      <c r="R374"/>
      <c r="S374"/>
      <c r="T374"/>
      <c r="U374"/>
      <c r="V374"/>
      <c r="W374"/>
    </row>
    <row r="375" spans="1:23" x14ac:dyDescent="0.25">
      <c r="A375"/>
      <c r="D375"/>
      <c r="E375"/>
      <c r="F375"/>
      <c r="G375"/>
      <c r="H375"/>
      <c r="I375"/>
      <c r="J375"/>
      <c r="K375" s="11"/>
      <c r="L375" s="11"/>
      <c r="M375" s="11"/>
      <c r="N375" s="11"/>
      <c r="O375" s="11"/>
      <c r="P375" s="11"/>
      <c r="Q375" s="11"/>
      <c r="R375"/>
      <c r="S375"/>
      <c r="T375"/>
      <c r="U375"/>
      <c r="V375"/>
      <c r="W375"/>
    </row>
    <row r="376" spans="1:23" x14ac:dyDescent="0.25">
      <c r="A376"/>
      <c r="D376"/>
      <c r="E376"/>
      <c r="F376"/>
      <c r="G376"/>
      <c r="H376"/>
      <c r="I376"/>
      <c r="J376"/>
      <c r="K376" s="11"/>
      <c r="L376" s="11"/>
      <c r="M376" s="11"/>
      <c r="N376" s="11"/>
      <c r="O376" s="11"/>
      <c r="P376" s="11"/>
      <c r="Q376" s="11"/>
      <c r="R376"/>
      <c r="S376"/>
      <c r="T376"/>
      <c r="U376"/>
      <c r="V376"/>
      <c r="W376"/>
    </row>
    <row r="377" spans="1:23" x14ac:dyDescent="0.25">
      <c r="A377"/>
      <c r="D377"/>
      <c r="E377"/>
      <c r="F377"/>
      <c r="G377"/>
      <c r="H377"/>
      <c r="I377"/>
      <c r="J377"/>
      <c r="K377" s="11"/>
      <c r="L377" s="11"/>
      <c r="M377" s="11"/>
      <c r="N377" s="11"/>
      <c r="O377" s="11"/>
      <c r="P377" s="11"/>
      <c r="Q377" s="11"/>
      <c r="R377"/>
      <c r="S377"/>
      <c r="T377"/>
      <c r="U377"/>
      <c r="V377"/>
      <c r="W377"/>
    </row>
    <row r="378" spans="1:23" x14ac:dyDescent="0.25">
      <c r="A378"/>
      <c r="D378"/>
      <c r="E378"/>
      <c r="F378"/>
      <c r="G378"/>
      <c r="H378"/>
      <c r="I378"/>
      <c r="J378"/>
      <c r="K378" s="11"/>
      <c r="L378" s="11"/>
      <c r="M378" s="11"/>
      <c r="N378" s="11"/>
      <c r="O378" s="11"/>
      <c r="P378" s="11"/>
      <c r="Q378" s="11"/>
      <c r="R378"/>
      <c r="S378"/>
      <c r="T378"/>
      <c r="U378"/>
      <c r="V378"/>
      <c r="W378"/>
    </row>
    <row r="379" spans="1:23" x14ac:dyDescent="0.25">
      <c r="A379"/>
      <c r="D379"/>
      <c r="E379"/>
      <c r="F379"/>
      <c r="G379"/>
      <c r="H379"/>
      <c r="I379"/>
      <c r="J379"/>
      <c r="K379" s="11"/>
      <c r="L379" s="11"/>
      <c r="M379" s="11"/>
      <c r="N379" s="11"/>
      <c r="O379" s="11"/>
      <c r="P379" s="11"/>
      <c r="Q379" s="11"/>
      <c r="R379"/>
      <c r="S379"/>
      <c r="T379"/>
      <c r="U379"/>
      <c r="V379"/>
      <c r="W379"/>
    </row>
    <row r="380" spans="1:23" x14ac:dyDescent="0.25">
      <c r="A380"/>
      <c r="D380"/>
      <c r="E380"/>
      <c r="F380"/>
      <c r="G380"/>
      <c r="H380"/>
      <c r="I380"/>
      <c r="J380"/>
      <c r="K380" s="11"/>
      <c r="L380" s="11"/>
      <c r="M380" s="11"/>
      <c r="N380" s="11"/>
      <c r="O380" s="11"/>
      <c r="P380" s="11"/>
      <c r="Q380" s="11"/>
      <c r="R380"/>
      <c r="S380"/>
      <c r="T380"/>
      <c r="U380"/>
      <c r="V380"/>
      <c r="W380"/>
    </row>
    <row r="381" spans="1:23" x14ac:dyDescent="0.25">
      <c r="A381"/>
      <c r="D381"/>
      <c r="E381"/>
      <c r="F381"/>
      <c r="G381"/>
      <c r="H381"/>
      <c r="I381"/>
      <c r="J381"/>
      <c r="K381" s="11"/>
      <c r="L381" s="11"/>
      <c r="M381" s="11"/>
      <c r="N381" s="11"/>
      <c r="O381" s="11"/>
      <c r="P381" s="11"/>
      <c r="Q381" s="11"/>
      <c r="R381"/>
      <c r="S381"/>
      <c r="T381"/>
      <c r="U381"/>
      <c r="V381"/>
      <c r="W381"/>
    </row>
    <row r="382" spans="1:23" x14ac:dyDescent="0.25">
      <c r="A382"/>
      <c r="D382"/>
      <c r="E382"/>
      <c r="F382"/>
      <c r="G382"/>
      <c r="H382"/>
      <c r="I382"/>
      <c r="J382"/>
      <c r="K382" s="11"/>
      <c r="L382" s="11"/>
      <c r="M382" s="11"/>
      <c r="N382" s="11"/>
      <c r="O382" s="11"/>
      <c r="P382" s="11"/>
      <c r="Q382" s="11"/>
      <c r="R382"/>
      <c r="S382"/>
      <c r="T382"/>
      <c r="U382"/>
      <c r="V382"/>
      <c r="W382"/>
    </row>
    <row r="383" spans="1:23" x14ac:dyDescent="0.25">
      <c r="A383"/>
      <c r="D383"/>
      <c r="E383"/>
      <c r="F383"/>
      <c r="G383"/>
      <c r="H383"/>
      <c r="I383"/>
      <c r="J383"/>
      <c r="K383" s="11"/>
      <c r="L383" s="11"/>
      <c r="M383" s="11"/>
      <c r="N383" s="11"/>
      <c r="O383" s="11"/>
      <c r="P383" s="11"/>
      <c r="Q383" s="11"/>
      <c r="R383"/>
      <c r="S383"/>
      <c r="T383"/>
      <c r="U383"/>
      <c r="V383"/>
      <c r="W383"/>
    </row>
    <row r="384" spans="1:23" x14ac:dyDescent="0.25">
      <c r="A384"/>
      <c r="D384"/>
      <c r="E384"/>
      <c r="F384"/>
      <c r="G384"/>
      <c r="H384"/>
      <c r="I384"/>
      <c r="J384"/>
      <c r="K384" s="11"/>
      <c r="L384" s="11"/>
      <c r="M384" s="11"/>
      <c r="N384" s="11"/>
      <c r="O384" s="11"/>
      <c r="P384" s="11"/>
      <c r="Q384" s="11"/>
      <c r="R384"/>
      <c r="S384"/>
      <c r="T384"/>
      <c r="U384"/>
      <c r="V384"/>
      <c r="W384"/>
    </row>
    <row r="385" spans="1:23" x14ac:dyDescent="0.25">
      <c r="A385"/>
      <c r="D385"/>
      <c r="E385"/>
      <c r="F385"/>
      <c r="G385"/>
      <c r="H385"/>
      <c r="I385"/>
      <c r="J385"/>
      <c r="K385" s="11"/>
      <c r="L385" s="11"/>
      <c r="M385" s="11"/>
      <c r="N385" s="11"/>
      <c r="O385" s="11"/>
      <c r="P385" s="11"/>
      <c r="Q385" s="11"/>
      <c r="R385"/>
      <c r="S385"/>
      <c r="T385"/>
      <c r="U385"/>
      <c r="V385"/>
      <c r="W385"/>
    </row>
    <row r="386" spans="1:23" x14ac:dyDescent="0.25">
      <c r="A386"/>
      <c r="D386"/>
      <c r="E386"/>
      <c r="F386"/>
      <c r="G386"/>
      <c r="H386"/>
      <c r="I386"/>
      <c r="J386"/>
      <c r="K386" s="11"/>
      <c r="L386" s="11"/>
      <c r="M386" s="11"/>
      <c r="N386" s="11"/>
      <c r="O386" s="11"/>
      <c r="P386" s="11"/>
      <c r="Q386" s="11"/>
      <c r="R386"/>
      <c r="S386"/>
      <c r="T386"/>
      <c r="U386"/>
      <c r="V386"/>
      <c r="W386"/>
    </row>
    <row r="387" spans="1:23" x14ac:dyDescent="0.25">
      <c r="A387"/>
      <c r="D387"/>
      <c r="E387"/>
      <c r="F387"/>
      <c r="G387"/>
      <c r="H387"/>
      <c r="I387"/>
      <c r="J387"/>
      <c r="K387" s="11"/>
      <c r="L387" s="11"/>
      <c r="M387" s="11"/>
      <c r="N387" s="11"/>
      <c r="O387" s="11"/>
      <c r="P387" s="11"/>
      <c r="Q387" s="11"/>
      <c r="R387"/>
      <c r="S387"/>
      <c r="T387"/>
      <c r="U387"/>
      <c r="V387"/>
      <c r="W387"/>
    </row>
    <row r="388" spans="1:23" x14ac:dyDescent="0.25">
      <c r="A388"/>
      <c r="D388"/>
      <c r="E388"/>
      <c r="F388"/>
      <c r="G388"/>
      <c r="H388"/>
      <c r="I388"/>
      <c r="J388"/>
      <c r="K388" s="11"/>
      <c r="L388" s="11"/>
      <c r="M388" s="11"/>
      <c r="N388" s="11"/>
      <c r="O388" s="11"/>
      <c r="P388" s="11"/>
      <c r="Q388" s="11"/>
      <c r="R388"/>
      <c r="S388"/>
      <c r="T388"/>
      <c r="U388"/>
      <c r="V388"/>
      <c r="W388"/>
    </row>
    <row r="389" spans="1:23" x14ac:dyDescent="0.25">
      <c r="A389"/>
      <c r="D389"/>
      <c r="E389"/>
      <c r="F389"/>
      <c r="G389"/>
      <c r="H389"/>
      <c r="I389"/>
      <c r="J389"/>
      <c r="K389" s="11"/>
      <c r="L389" s="11"/>
      <c r="M389" s="11"/>
      <c r="N389" s="11"/>
      <c r="O389" s="11"/>
      <c r="P389" s="11"/>
      <c r="Q389" s="11"/>
      <c r="R389"/>
      <c r="S389"/>
      <c r="T389"/>
      <c r="U389"/>
      <c r="V389"/>
      <c r="W389"/>
    </row>
    <row r="390" spans="1:23" x14ac:dyDescent="0.25">
      <c r="A390"/>
      <c r="D390"/>
      <c r="E390"/>
      <c r="F390"/>
      <c r="G390"/>
      <c r="H390"/>
      <c r="I390"/>
      <c r="J390"/>
      <c r="K390" s="11"/>
      <c r="L390" s="11"/>
      <c r="M390" s="11"/>
      <c r="N390" s="11"/>
      <c r="O390" s="11"/>
      <c r="P390" s="11"/>
      <c r="Q390" s="11"/>
      <c r="R390"/>
      <c r="S390"/>
      <c r="T390"/>
      <c r="U390"/>
      <c r="V390"/>
      <c r="W390"/>
    </row>
    <row r="391" spans="1:23" x14ac:dyDescent="0.25">
      <c r="A391"/>
      <c r="D391"/>
      <c r="E391"/>
      <c r="F391"/>
      <c r="G391"/>
      <c r="H391"/>
      <c r="I391"/>
      <c r="J391"/>
      <c r="K391" s="11"/>
      <c r="L391" s="11"/>
      <c r="M391" s="11"/>
      <c r="N391" s="11"/>
      <c r="O391" s="11"/>
      <c r="P391" s="11"/>
      <c r="Q391" s="11"/>
      <c r="R391"/>
      <c r="S391"/>
      <c r="T391"/>
      <c r="U391"/>
      <c r="V391"/>
      <c r="W391"/>
    </row>
    <row r="392" spans="1:23" x14ac:dyDescent="0.25">
      <c r="A392"/>
      <c r="D392"/>
      <c r="E392"/>
      <c r="F392"/>
      <c r="G392"/>
      <c r="H392"/>
      <c r="I392"/>
      <c r="J392"/>
      <c r="K392" s="11"/>
      <c r="L392" s="11"/>
      <c r="M392" s="11"/>
      <c r="N392" s="11"/>
      <c r="O392" s="11"/>
      <c r="P392" s="11"/>
      <c r="Q392" s="11"/>
      <c r="R392"/>
      <c r="S392"/>
      <c r="T392"/>
      <c r="U392"/>
      <c r="V392"/>
      <c r="W392"/>
    </row>
    <row r="393" spans="1:23" x14ac:dyDescent="0.25">
      <c r="A393"/>
      <c r="D393"/>
      <c r="E393"/>
      <c r="F393"/>
      <c r="G393"/>
      <c r="H393"/>
      <c r="I393"/>
      <c r="J393"/>
      <c r="K393" s="11"/>
      <c r="L393" s="11"/>
      <c r="M393" s="11"/>
      <c r="N393" s="11"/>
      <c r="O393" s="11"/>
      <c r="P393" s="11"/>
      <c r="Q393" s="11"/>
      <c r="R393"/>
      <c r="S393"/>
      <c r="T393"/>
      <c r="U393"/>
      <c r="V393"/>
      <c r="W393"/>
    </row>
    <row r="394" spans="1:23" x14ac:dyDescent="0.25">
      <c r="A394"/>
      <c r="D394"/>
      <c r="E394"/>
      <c r="F394"/>
      <c r="G394"/>
      <c r="H394"/>
      <c r="I394"/>
      <c r="J394"/>
      <c r="K394" s="11"/>
      <c r="L394" s="11"/>
      <c r="M394" s="11"/>
      <c r="N394" s="11"/>
      <c r="O394" s="11"/>
      <c r="P394" s="11"/>
      <c r="Q394" s="11"/>
      <c r="R394"/>
      <c r="S394"/>
      <c r="T394"/>
      <c r="U394"/>
      <c r="V394"/>
      <c r="W394"/>
    </row>
    <row r="395" spans="1:23" x14ac:dyDescent="0.25">
      <c r="A395"/>
      <c r="D395"/>
      <c r="E395"/>
      <c r="F395"/>
      <c r="G395"/>
      <c r="H395"/>
      <c r="I395"/>
      <c r="J395"/>
      <c r="K395" s="11"/>
      <c r="L395" s="11"/>
      <c r="M395" s="11"/>
      <c r="N395" s="11"/>
      <c r="O395" s="11"/>
      <c r="P395" s="11"/>
      <c r="Q395" s="11"/>
      <c r="R395"/>
      <c r="S395"/>
      <c r="T395"/>
      <c r="U395"/>
      <c r="V395"/>
      <c r="W395"/>
    </row>
    <row r="396" spans="1:23" x14ac:dyDescent="0.25">
      <c r="A396"/>
      <c r="D396"/>
      <c r="E396"/>
      <c r="F396"/>
      <c r="G396"/>
      <c r="H396"/>
      <c r="I396"/>
      <c r="J396"/>
      <c r="K396" s="11"/>
      <c r="L396" s="11"/>
      <c r="M396" s="11"/>
      <c r="N396" s="11"/>
      <c r="O396" s="11"/>
      <c r="P396" s="11"/>
      <c r="Q396" s="11"/>
      <c r="R396"/>
      <c r="S396"/>
      <c r="T396"/>
      <c r="U396"/>
      <c r="V396"/>
      <c r="W396"/>
    </row>
    <row r="397" spans="1:23" x14ac:dyDescent="0.25">
      <c r="A397"/>
      <c r="D397"/>
      <c r="E397"/>
      <c r="F397"/>
      <c r="G397"/>
      <c r="H397"/>
      <c r="I397"/>
      <c r="J397"/>
      <c r="K397" s="11"/>
      <c r="L397" s="11"/>
      <c r="M397" s="11"/>
      <c r="N397" s="11"/>
      <c r="O397" s="11"/>
      <c r="P397" s="11"/>
      <c r="Q397" s="11"/>
      <c r="R397"/>
      <c r="S397"/>
      <c r="T397"/>
      <c r="U397"/>
      <c r="V397"/>
      <c r="W397"/>
    </row>
    <row r="398" spans="1:23" x14ac:dyDescent="0.25">
      <c r="A398"/>
      <c r="D398"/>
      <c r="E398"/>
      <c r="F398"/>
      <c r="G398"/>
      <c r="H398"/>
      <c r="I398"/>
      <c r="J398"/>
      <c r="K398" s="11"/>
      <c r="L398" s="11"/>
      <c r="M398" s="11"/>
      <c r="N398" s="11"/>
      <c r="O398" s="11"/>
      <c r="P398" s="11"/>
      <c r="Q398" s="11"/>
      <c r="R398"/>
      <c r="S398"/>
      <c r="T398"/>
      <c r="U398"/>
      <c r="V398"/>
      <c r="W398"/>
    </row>
    <row r="399" spans="1:23" x14ac:dyDescent="0.25">
      <c r="A399"/>
      <c r="D399"/>
      <c r="E399"/>
      <c r="F399"/>
      <c r="G399"/>
      <c r="H399"/>
      <c r="I399"/>
      <c r="J399"/>
      <c r="K399" s="11"/>
      <c r="L399" s="11"/>
      <c r="M399" s="11"/>
      <c r="N399" s="11"/>
      <c r="O399" s="11"/>
      <c r="P399" s="11"/>
      <c r="Q399" s="11"/>
      <c r="R399"/>
      <c r="S399"/>
      <c r="T399"/>
      <c r="U399"/>
      <c r="V399"/>
      <c r="W399"/>
    </row>
    <row r="400" spans="1:23" x14ac:dyDescent="0.25">
      <c r="A400"/>
      <c r="D400"/>
      <c r="E400"/>
      <c r="F400"/>
      <c r="G400"/>
      <c r="H400"/>
      <c r="I400"/>
      <c r="J400"/>
      <c r="K400" s="11"/>
      <c r="L400" s="11"/>
      <c r="M400" s="11"/>
      <c r="N400" s="11"/>
      <c r="O400" s="11"/>
      <c r="P400" s="11"/>
      <c r="Q400" s="11"/>
      <c r="R400"/>
      <c r="S400"/>
      <c r="T400"/>
      <c r="U400"/>
      <c r="V400"/>
      <c r="W400"/>
    </row>
    <row r="401" spans="1:23" x14ac:dyDescent="0.25">
      <c r="A401"/>
      <c r="D401"/>
      <c r="E401"/>
      <c r="F401"/>
      <c r="G401"/>
      <c r="H401"/>
      <c r="I401"/>
      <c r="J401"/>
      <c r="K401" s="11"/>
      <c r="L401" s="11"/>
      <c r="M401" s="11"/>
      <c r="N401" s="11"/>
      <c r="O401" s="11"/>
      <c r="P401" s="11"/>
      <c r="Q401" s="11"/>
      <c r="R401"/>
      <c r="S401"/>
      <c r="T401"/>
      <c r="U401"/>
      <c r="V401"/>
      <c r="W401"/>
    </row>
    <row r="402" spans="1:23" x14ac:dyDescent="0.25">
      <c r="A402"/>
      <c r="D402"/>
      <c r="E402"/>
      <c r="F402"/>
      <c r="G402"/>
      <c r="H402"/>
      <c r="I402"/>
      <c r="J402"/>
      <c r="K402" s="11"/>
      <c r="L402" s="11"/>
      <c r="M402" s="11"/>
      <c r="N402" s="11"/>
      <c r="O402" s="11"/>
      <c r="P402" s="11"/>
      <c r="Q402" s="11"/>
      <c r="R402"/>
      <c r="S402"/>
      <c r="T402"/>
      <c r="U402"/>
      <c r="V402"/>
      <c r="W402"/>
    </row>
    <row r="403" spans="1:23" x14ac:dyDescent="0.25">
      <c r="A403"/>
      <c r="D403"/>
      <c r="E403"/>
      <c r="F403"/>
      <c r="G403"/>
      <c r="H403"/>
      <c r="I403"/>
      <c r="J403"/>
      <c r="K403" s="11"/>
      <c r="L403" s="11"/>
      <c r="M403" s="11"/>
      <c r="N403" s="11"/>
      <c r="O403" s="11"/>
      <c r="P403" s="11"/>
      <c r="Q403" s="11"/>
      <c r="R403"/>
      <c r="S403"/>
      <c r="T403"/>
      <c r="U403"/>
      <c r="V403"/>
      <c r="W403"/>
    </row>
    <row r="404" spans="1:23" x14ac:dyDescent="0.25">
      <c r="A404"/>
      <c r="D404"/>
      <c r="E404"/>
      <c r="F404"/>
      <c r="G404"/>
      <c r="H404"/>
      <c r="I404"/>
      <c r="J404"/>
      <c r="K404" s="11"/>
      <c r="L404" s="11"/>
      <c r="M404" s="11"/>
      <c r="N404" s="11"/>
      <c r="O404" s="11"/>
      <c r="P404" s="11"/>
      <c r="Q404" s="11"/>
      <c r="R404"/>
      <c r="S404"/>
      <c r="T404"/>
      <c r="U404"/>
      <c r="V404"/>
      <c r="W404"/>
    </row>
    <row r="405" spans="1:23" x14ac:dyDescent="0.25">
      <c r="A405"/>
      <c r="D405"/>
      <c r="E405"/>
      <c r="F405"/>
      <c r="G405"/>
      <c r="H405"/>
      <c r="I405"/>
      <c r="J405"/>
      <c r="K405" s="11"/>
      <c r="L405" s="11"/>
      <c r="M405" s="11"/>
      <c r="N405" s="11"/>
      <c r="O405" s="11"/>
      <c r="P405" s="11"/>
      <c r="Q405" s="11"/>
      <c r="R405"/>
      <c r="S405"/>
      <c r="T405"/>
      <c r="U405"/>
      <c r="V405"/>
      <c r="W405"/>
    </row>
    <row r="406" spans="1:23" x14ac:dyDescent="0.25">
      <c r="A406"/>
      <c r="D406"/>
      <c r="E406"/>
      <c r="F406"/>
      <c r="G406"/>
      <c r="H406"/>
      <c r="I406"/>
      <c r="J406"/>
      <c r="K406" s="11"/>
      <c r="L406" s="11"/>
      <c r="M406" s="11"/>
      <c r="N406" s="11"/>
      <c r="O406" s="11"/>
      <c r="P406" s="11"/>
      <c r="Q406" s="11"/>
      <c r="R406"/>
      <c r="S406"/>
      <c r="T406"/>
      <c r="U406"/>
      <c r="V406"/>
      <c r="W406"/>
    </row>
    <row r="407" spans="1:23" x14ac:dyDescent="0.25">
      <c r="A407"/>
      <c r="D407"/>
      <c r="E407"/>
      <c r="F407"/>
      <c r="G407"/>
      <c r="H407"/>
      <c r="I407"/>
      <c r="J407"/>
      <c r="K407" s="11"/>
      <c r="L407" s="11"/>
      <c r="M407" s="11"/>
      <c r="N407" s="11"/>
      <c r="O407" s="11"/>
      <c r="P407" s="11"/>
      <c r="Q407" s="11"/>
      <c r="R407"/>
      <c r="S407"/>
      <c r="T407"/>
      <c r="U407"/>
      <c r="V407"/>
      <c r="W407"/>
    </row>
    <row r="408" spans="1:23" x14ac:dyDescent="0.25">
      <c r="A408"/>
      <c r="D408"/>
      <c r="E408"/>
      <c r="F408"/>
      <c r="G408"/>
      <c r="H408"/>
      <c r="I408"/>
      <c r="J408"/>
      <c r="K408" s="11"/>
      <c r="L408" s="11"/>
      <c r="M408" s="11"/>
      <c r="N408" s="11"/>
      <c r="O408" s="11"/>
      <c r="P408" s="11"/>
      <c r="Q408" s="11"/>
      <c r="R408"/>
      <c r="S408"/>
      <c r="T408"/>
      <c r="U408"/>
      <c r="V408"/>
      <c r="W408"/>
    </row>
    <row r="409" spans="1:23" x14ac:dyDescent="0.25">
      <c r="A409"/>
      <c r="D409"/>
      <c r="E409"/>
      <c r="F409"/>
      <c r="G409"/>
      <c r="H409"/>
      <c r="I409"/>
      <c r="J409"/>
      <c r="K409" s="11"/>
      <c r="L409" s="11"/>
      <c r="M409" s="11"/>
      <c r="N409" s="11"/>
      <c r="O409" s="11"/>
      <c r="P409" s="11"/>
      <c r="Q409" s="11"/>
      <c r="R409"/>
      <c r="S409"/>
      <c r="T409"/>
      <c r="U409"/>
      <c r="V409"/>
      <c r="W409"/>
    </row>
    <row r="410" spans="1:23" x14ac:dyDescent="0.25">
      <c r="A410"/>
      <c r="D410"/>
      <c r="E410"/>
      <c r="F410"/>
      <c r="G410"/>
      <c r="H410"/>
      <c r="I410"/>
      <c r="J410"/>
      <c r="K410" s="11"/>
      <c r="L410" s="11"/>
      <c r="M410" s="11"/>
      <c r="N410" s="11"/>
      <c r="O410" s="11"/>
      <c r="P410" s="11"/>
      <c r="Q410" s="11"/>
      <c r="R410"/>
      <c r="S410"/>
      <c r="T410"/>
      <c r="U410"/>
      <c r="V410"/>
      <c r="W410"/>
    </row>
    <row r="411" spans="1:23" x14ac:dyDescent="0.25">
      <c r="A411"/>
      <c r="D411"/>
      <c r="E411"/>
      <c r="F411"/>
      <c r="G411"/>
      <c r="H411"/>
      <c r="I411"/>
      <c r="J411"/>
      <c r="K411" s="11"/>
      <c r="L411" s="11"/>
      <c r="M411" s="11"/>
      <c r="N411" s="11"/>
      <c r="O411" s="11"/>
      <c r="P411" s="11"/>
      <c r="Q411" s="11"/>
      <c r="R411"/>
      <c r="S411"/>
      <c r="T411"/>
      <c r="U411"/>
      <c r="V411"/>
      <c r="W411"/>
    </row>
    <row r="412" spans="1:23" x14ac:dyDescent="0.25">
      <c r="A412"/>
      <c r="D412"/>
      <c r="E412"/>
      <c r="F412"/>
      <c r="G412"/>
      <c r="H412"/>
      <c r="I412"/>
      <c r="J412"/>
      <c r="K412" s="11"/>
      <c r="L412" s="11"/>
      <c r="M412" s="11"/>
      <c r="N412" s="11"/>
      <c r="O412" s="11"/>
      <c r="P412" s="11"/>
      <c r="Q412" s="11"/>
      <c r="R412"/>
      <c r="S412"/>
      <c r="T412"/>
      <c r="U412"/>
      <c r="V412"/>
      <c r="W412"/>
    </row>
    <row r="413" spans="1:23" x14ac:dyDescent="0.25">
      <c r="A413"/>
      <c r="D413"/>
      <c r="E413"/>
      <c r="F413"/>
      <c r="G413"/>
      <c r="H413"/>
      <c r="I413"/>
      <c r="J413"/>
      <c r="K413" s="11"/>
      <c r="L413" s="11"/>
      <c r="M413" s="11"/>
      <c r="N413" s="11"/>
      <c r="O413" s="11"/>
      <c r="P413" s="11"/>
      <c r="Q413" s="11"/>
      <c r="R413"/>
      <c r="S413"/>
      <c r="T413"/>
      <c r="U413"/>
      <c r="V413"/>
      <c r="W413"/>
    </row>
    <row r="414" spans="1:23" x14ac:dyDescent="0.25">
      <c r="A414"/>
      <c r="D414"/>
      <c r="E414"/>
      <c r="F414"/>
      <c r="G414"/>
      <c r="H414"/>
      <c r="I414"/>
      <c r="J414"/>
      <c r="K414" s="11"/>
      <c r="L414" s="11"/>
      <c r="M414" s="11"/>
      <c r="N414" s="11"/>
      <c r="O414" s="11"/>
      <c r="P414" s="11"/>
      <c r="Q414" s="11"/>
      <c r="R414"/>
      <c r="S414"/>
      <c r="T414"/>
      <c r="U414"/>
      <c r="V414"/>
      <c r="W414"/>
    </row>
    <row r="415" spans="1:23" x14ac:dyDescent="0.25">
      <c r="A415"/>
      <c r="D415"/>
      <c r="E415"/>
      <c r="F415"/>
      <c r="G415"/>
      <c r="H415"/>
      <c r="I415"/>
      <c r="J415"/>
      <c r="K415" s="11"/>
      <c r="L415" s="11"/>
      <c r="M415" s="11"/>
      <c r="N415" s="11"/>
      <c r="O415" s="11"/>
      <c r="P415" s="11"/>
      <c r="Q415" s="11"/>
      <c r="R415"/>
      <c r="S415"/>
      <c r="T415"/>
      <c r="U415"/>
      <c r="V415"/>
      <c r="W415"/>
    </row>
    <row r="416" spans="1:23" x14ac:dyDescent="0.25">
      <c r="A416"/>
      <c r="D416"/>
      <c r="E416"/>
      <c r="F416"/>
      <c r="G416"/>
      <c r="H416"/>
      <c r="I416"/>
      <c r="J416"/>
      <c r="K416" s="11"/>
      <c r="L416" s="11"/>
      <c r="M416" s="11"/>
      <c r="N416" s="11"/>
      <c r="O416" s="11"/>
      <c r="P416" s="11"/>
      <c r="Q416" s="11"/>
      <c r="R416"/>
      <c r="S416"/>
      <c r="T416"/>
      <c r="U416"/>
      <c r="V416"/>
      <c r="W416"/>
    </row>
    <row r="417" spans="1:23" x14ac:dyDescent="0.25">
      <c r="A417"/>
      <c r="D417"/>
      <c r="E417"/>
      <c r="F417"/>
      <c r="G417"/>
      <c r="H417"/>
      <c r="I417"/>
      <c r="J417"/>
      <c r="K417" s="11"/>
      <c r="L417" s="11"/>
      <c r="M417" s="11"/>
      <c r="N417" s="11"/>
      <c r="O417" s="11"/>
      <c r="P417" s="11"/>
      <c r="Q417" s="11"/>
      <c r="R417"/>
      <c r="S417"/>
      <c r="T417"/>
      <c r="U417"/>
      <c r="V417"/>
      <c r="W417"/>
    </row>
    <row r="418" spans="1:23" x14ac:dyDescent="0.25">
      <c r="A418"/>
      <c r="D418"/>
      <c r="E418"/>
      <c r="F418"/>
      <c r="G418"/>
      <c r="H418"/>
      <c r="I418"/>
      <c r="J418"/>
      <c r="K418" s="11"/>
      <c r="L418" s="11"/>
      <c r="M418" s="11"/>
      <c r="N418" s="11"/>
      <c r="O418" s="11"/>
      <c r="P418" s="11"/>
      <c r="Q418" s="11"/>
      <c r="R418"/>
      <c r="S418"/>
      <c r="T418"/>
      <c r="U418"/>
      <c r="V418"/>
      <c r="W418"/>
    </row>
    <row r="419" spans="1:23" x14ac:dyDescent="0.25">
      <c r="A419"/>
      <c r="D419"/>
      <c r="E419"/>
      <c r="F419"/>
      <c r="G419"/>
      <c r="H419"/>
      <c r="I419"/>
      <c r="J419"/>
      <c r="K419" s="11"/>
      <c r="L419" s="11"/>
      <c r="M419" s="11"/>
      <c r="N419" s="11"/>
      <c r="O419" s="11"/>
      <c r="P419" s="11"/>
      <c r="Q419" s="11"/>
      <c r="R419"/>
      <c r="S419"/>
      <c r="T419"/>
      <c r="U419"/>
      <c r="V419"/>
      <c r="W419"/>
    </row>
    <row r="420" spans="1:23" x14ac:dyDescent="0.25">
      <c r="A420"/>
      <c r="D420"/>
      <c r="E420"/>
      <c r="F420"/>
      <c r="G420"/>
      <c r="H420"/>
      <c r="I420"/>
      <c r="J420"/>
      <c r="K420" s="11"/>
      <c r="L420" s="11"/>
      <c r="M420" s="11"/>
      <c r="N420" s="11"/>
      <c r="O420" s="11"/>
      <c r="P420" s="11"/>
      <c r="Q420" s="11"/>
      <c r="R420"/>
      <c r="S420"/>
      <c r="T420"/>
      <c r="U420"/>
      <c r="V420"/>
      <c r="W420"/>
    </row>
    <row r="421" spans="1:23" x14ac:dyDescent="0.25">
      <c r="A421"/>
      <c r="D421"/>
      <c r="E421"/>
      <c r="F421"/>
      <c r="G421"/>
      <c r="H421"/>
      <c r="I421"/>
      <c r="J421"/>
      <c r="K421" s="11"/>
      <c r="L421" s="11"/>
      <c r="M421" s="11"/>
      <c r="N421" s="11"/>
      <c r="O421" s="11"/>
      <c r="P421" s="11"/>
      <c r="Q421" s="11"/>
      <c r="R421"/>
      <c r="S421"/>
      <c r="T421"/>
      <c r="U421"/>
      <c r="V421"/>
      <c r="W421"/>
    </row>
    <row r="422" spans="1:23" x14ac:dyDescent="0.25">
      <c r="A422"/>
      <c r="D422"/>
      <c r="E422"/>
      <c r="F422"/>
      <c r="G422"/>
      <c r="H422"/>
      <c r="I422"/>
      <c r="J422"/>
      <c r="K422" s="11"/>
      <c r="L422" s="11"/>
      <c r="M422" s="11"/>
      <c r="N422" s="11"/>
      <c r="O422" s="11"/>
      <c r="P422" s="11"/>
      <c r="Q422" s="11"/>
      <c r="R422"/>
      <c r="S422"/>
      <c r="T422"/>
      <c r="U422"/>
      <c r="V422"/>
      <c r="W422"/>
    </row>
    <row r="423" spans="1:23" x14ac:dyDescent="0.25">
      <c r="A423"/>
      <c r="D423"/>
      <c r="E423"/>
      <c r="F423"/>
      <c r="G423"/>
      <c r="H423"/>
      <c r="I423"/>
      <c r="J423"/>
      <c r="K423" s="11"/>
      <c r="L423" s="11"/>
      <c r="M423" s="11"/>
      <c r="N423" s="11"/>
      <c r="O423" s="11"/>
      <c r="P423" s="11"/>
      <c r="Q423" s="11"/>
      <c r="R423"/>
      <c r="S423"/>
      <c r="T423"/>
      <c r="U423"/>
      <c r="V423"/>
      <c r="W423"/>
    </row>
    <row r="424" spans="1:23" x14ac:dyDescent="0.25">
      <c r="A424"/>
      <c r="D424"/>
      <c r="E424"/>
      <c r="F424"/>
      <c r="G424"/>
      <c r="H424"/>
      <c r="I424"/>
      <c r="J424"/>
      <c r="K424" s="11"/>
      <c r="L424" s="11"/>
      <c r="M424" s="11"/>
      <c r="N424" s="11"/>
      <c r="O424" s="11"/>
      <c r="P424" s="11"/>
      <c r="Q424" s="11"/>
      <c r="R424"/>
      <c r="S424"/>
      <c r="T424"/>
      <c r="U424"/>
      <c r="V424"/>
      <c r="W424"/>
    </row>
    <row r="425" spans="1:23" x14ac:dyDescent="0.25">
      <c r="A425"/>
      <c r="D425"/>
      <c r="E425"/>
      <c r="F425"/>
      <c r="G425"/>
      <c r="H425"/>
      <c r="I425"/>
      <c r="J425"/>
      <c r="K425" s="11"/>
      <c r="L425" s="11"/>
      <c r="M425" s="11"/>
      <c r="N425" s="11"/>
      <c r="O425" s="11"/>
      <c r="P425" s="11"/>
      <c r="Q425" s="11"/>
      <c r="R425"/>
      <c r="S425"/>
      <c r="T425"/>
      <c r="U425"/>
      <c r="V425"/>
      <c r="W425"/>
    </row>
    <row r="426" spans="1:23" x14ac:dyDescent="0.25">
      <c r="A426"/>
      <c r="D426"/>
      <c r="E426"/>
      <c r="F426"/>
      <c r="G426"/>
      <c r="H426"/>
      <c r="I426"/>
      <c r="J426"/>
      <c r="K426" s="11"/>
      <c r="L426" s="11"/>
      <c r="M426" s="11"/>
      <c r="N426" s="11"/>
      <c r="O426" s="11"/>
      <c r="P426" s="11"/>
      <c r="Q426" s="11"/>
      <c r="R426"/>
      <c r="S426"/>
      <c r="T426"/>
      <c r="U426"/>
      <c r="V426"/>
      <c r="W426"/>
    </row>
    <row r="427" spans="1:23" x14ac:dyDescent="0.25">
      <c r="A427"/>
      <c r="D427"/>
      <c r="E427"/>
      <c r="F427"/>
      <c r="G427"/>
      <c r="H427"/>
      <c r="I427"/>
      <c r="J427"/>
      <c r="K427" s="11"/>
      <c r="L427" s="11"/>
      <c r="M427" s="11"/>
      <c r="N427" s="11"/>
      <c r="O427" s="11"/>
      <c r="P427" s="11"/>
      <c r="Q427" s="11"/>
      <c r="R427"/>
      <c r="S427"/>
      <c r="T427"/>
      <c r="U427"/>
      <c r="V427"/>
      <c r="W427"/>
    </row>
    <row r="428" spans="1:23" x14ac:dyDescent="0.25">
      <c r="A428"/>
      <c r="D428"/>
      <c r="E428"/>
      <c r="F428"/>
      <c r="G428"/>
      <c r="H428"/>
      <c r="I428"/>
      <c r="J428"/>
      <c r="K428" s="11"/>
      <c r="L428" s="11"/>
      <c r="M428" s="11"/>
      <c r="N428" s="11"/>
      <c r="O428" s="11"/>
      <c r="P428" s="11"/>
      <c r="Q428" s="11"/>
      <c r="R428"/>
      <c r="S428"/>
      <c r="T428"/>
      <c r="U428"/>
      <c r="V428"/>
      <c r="W428"/>
    </row>
    <row r="429" spans="1:23" x14ac:dyDescent="0.25">
      <c r="A429"/>
      <c r="D429"/>
      <c r="E429"/>
      <c r="F429"/>
      <c r="G429"/>
      <c r="H429"/>
      <c r="I429"/>
      <c r="J429"/>
      <c r="K429" s="11"/>
      <c r="L429" s="11"/>
      <c r="M429" s="11"/>
      <c r="N429" s="11"/>
      <c r="O429" s="11"/>
      <c r="P429" s="11"/>
      <c r="Q429" s="11"/>
      <c r="R429"/>
      <c r="S429"/>
      <c r="T429"/>
      <c r="U429"/>
      <c r="V429"/>
      <c r="W429"/>
    </row>
    <row r="430" spans="1:23" x14ac:dyDescent="0.25">
      <c r="A430"/>
      <c r="D430"/>
      <c r="E430"/>
      <c r="F430"/>
      <c r="G430"/>
      <c r="H430"/>
      <c r="I430"/>
      <c r="J430"/>
      <c r="K430" s="11"/>
      <c r="L430" s="11"/>
      <c r="M430" s="11"/>
      <c r="N430" s="11"/>
      <c r="O430" s="11"/>
      <c r="P430" s="11"/>
      <c r="Q430" s="11"/>
      <c r="R430"/>
      <c r="S430"/>
      <c r="T430"/>
      <c r="U430"/>
      <c r="V430"/>
      <c r="W430"/>
    </row>
    <row r="431" spans="1:23" x14ac:dyDescent="0.25">
      <c r="A431"/>
      <c r="D431"/>
      <c r="E431"/>
      <c r="F431"/>
      <c r="G431"/>
      <c r="H431"/>
      <c r="I431"/>
      <c r="J431"/>
      <c r="K431" s="11"/>
      <c r="L431" s="11"/>
      <c r="M431" s="11"/>
      <c r="N431" s="11"/>
      <c r="O431" s="11"/>
      <c r="P431" s="11"/>
      <c r="Q431" s="11"/>
      <c r="R431"/>
      <c r="S431"/>
      <c r="T431"/>
      <c r="U431"/>
      <c r="V431"/>
      <c r="W431"/>
    </row>
    <row r="432" spans="1:23" x14ac:dyDescent="0.25">
      <c r="A432"/>
      <c r="D432"/>
      <c r="E432"/>
      <c r="F432"/>
      <c r="G432"/>
      <c r="H432"/>
      <c r="I432"/>
      <c r="J432"/>
      <c r="K432" s="11"/>
      <c r="L432" s="11"/>
      <c r="M432" s="11"/>
      <c r="N432" s="11"/>
      <c r="O432" s="11"/>
      <c r="P432" s="11"/>
      <c r="Q432" s="11"/>
      <c r="R432"/>
      <c r="S432"/>
      <c r="T432"/>
      <c r="U432"/>
      <c r="V432"/>
      <c r="W432"/>
    </row>
    <row r="433" spans="1:23" x14ac:dyDescent="0.25">
      <c r="A433"/>
      <c r="D433"/>
      <c r="E433"/>
      <c r="F433"/>
      <c r="G433"/>
      <c r="H433"/>
      <c r="I433"/>
      <c r="J433"/>
      <c r="K433" s="11"/>
      <c r="L433" s="11"/>
      <c r="M433" s="11"/>
      <c r="N433" s="11"/>
      <c r="O433" s="11"/>
      <c r="P433" s="11"/>
      <c r="Q433" s="11"/>
      <c r="R433"/>
      <c r="S433"/>
      <c r="T433"/>
      <c r="U433"/>
      <c r="V433"/>
      <c r="W433"/>
    </row>
    <row r="434" spans="1:23" x14ac:dyDescent="0.25">
      <c r="A434"/>
      <c r="D434"/>
      <c r="E434"/>
      <c r="F434"/>
      <c r="G434"/>
      <c r="H434"/>
      <c r="I434"/>
      <c r="J434"/>
      <c r="K434" s="11"/>
      <c r="L434" s="11"/>
      <c r="M434" s="11"/>
      <c r="N434" s="11"/>
      <c r="O434" s="11"/>
      <c r="P434" s="11"/>
      <c r="Q434" s="11"/>
      <c r="R434"/>
      <c r="S434"/>
      <c r="T434"/>
      <c r="U434"/>
      <c r="V434"/>
      <c r="W434"/>
    </row>
    <row r="435" spans="1:23" x14ac:dyDescent="0.25">
      <c r="A435"/>
      <c r="D435"/>
      <c r="E435"/>
      <c r="F435"/>
      <c r="G435"/>
      <c r="H435"/>
      <c r="I435"/>
      <c r="J435"/>
      <c r="K435" s="11"/>
      <c r="L435" s="11"/>
      <c r="M435" s="11"/>
      <c r="N435" s="11"/>
      <c r="O435" s="11"/>
      <c r="P435" s="11"/>
      <c r="Q435" s="11"/>
      <c r="R435"/>
      <c r="S435"/>
      <c r="T435"/>
      <c r="U435"/>
      <c r="V435"/>
      <c r="W435"/>
    </row>
    <row r="436" spans="1:23" x14ac:dyDescent="0.25">
      <c r="A436"/>
      <c r="D436"/>
      <c r="E436"/>
      <c r="F436"/>
      <c r="G436"/>
      <c r="H436"/>
      <c r="I436"/>
      <c r="J436"/>
      <c r="K436" s="11"/>
      <c r="L436" s="11"/>
      <c r="M436" s="11"/>
      <c r="N436" s="11"/>
      <c r="O436" s="11"/>
      <c r="P436" s="11"/>
      <c r="Q436" s="11"/>
      <c r="R436"/>
      <c r="S436"/>
      <c r="T436"/>
      <c r="U436"/>
      <c r="V436"/>
      <c r="W436"/>
    </row>
    <row r="437" spans="1:23" x14ac:dyDescent="0.25">
      <c r="A437"/>
      <c r="D437"/>
      <c r="E437"/>
      <c r="F437"/>
      <c r="G437"/>
      <c r="H437"/>
      <c r="I437"/>
      <c r="J437"/>
      <c r="K437" s="11"/>
      <c r="L437" s="11"/>
      <c r="M437" s="11"/>
      <c r="N437" s="11"/>
      <c r="O437" s="11"/>
      <c r="P437" s="11"/>
      <c r="Q437" s="11"/>
      <c r="R437"/>
      <c r="S437"/>
      <c r="T437"/>
      <c r="U437"/>
      <c r="V437"/>
      <c r="W437"/>
    </row>
    <row r="438" spans="1:23" x14ac:dyDescent="0.25">
      <c r="A438"/>
      <c r="D438"/>
      <c r="E438"/>
      <c r="F438"/>
      <c r="G438"/>
      <c r="H438"/>
      <c r="I438"/>
      <c r="J438"/>
      <c r="K438" s="11"/>
      <c r="L438" s="11"/>
      <c r="M438" s="11"/>
      <c r="N438" s="11"/>
      <c r="O438" s="11"/>
      <c r="P438" s="11"/>
      <c r="Q438" s="11"/>
      <c r="R438"/>
      <c r="S438"/>
      <c r="T438"/>
      <c r="U438"/>
      <c r="V438"/>
      <c r="W438"/>
    </row>
    <row r="439" spans="1:23" x14ac:dyDescent="0.25">
      <c r="A439"/>
      <c r="D439"/>
      <c r="E439"/>
      <c r="F439"/>
      <c r="G439"/>
      <c r="H439"/>
      <c r="I439"/>
      <c r="J439"/>
      <c r="K439" s="11"/>
      <c r="L439" s="11"/>
      <c r="M439" s="11"/>
      <c r="N439" s="11"/>
      <c r="O439" s="11"/>
      <c r="P439" s="11"/>
      <c r="Q439" s="11"/>
      <c r="R439"/>
      <c r="S439"/>
      <c r="T439"/>
      <c r="U439"/>
      <c r="V439"/>
      <c r="W439"/>
    </row>
    <row r="440" spans="1:23" x14ac:dyDescent="0.25">
      <c r="A440"/>
      <c r="D440"/>
      <c r="E440"/>
      <c r="F440"/>
      <c r="G440"/>
      <c r="H440"/>
      <c r="I440"/>
      <c r="J440"/>
      <c r="K440" s="11"/>
      <c r="L440" s="11"/>
      <c r="M440" s="11"/>
      <c r="N440" s="11"/>
      <c r="O440" s="11"/>
      <c r="P440" s="11"/>
      <c r="Q440" s="11"/>
      <c r="R440"/>
      <c r="S440"/>
      <c r="T440"/>
      <c r="U440"/>
      <c r="V440"/>
      <c r="W440"/>
    </row>
    <row r="441" spans="1:23" x14ac:dyDescent="0.25">
      <c r="A441"/>
      <c r="D441"/>
      <c r="E441"/>
      <c r="F441"/>
      <c r="G441"/>
      <c r="H441"/>
      <c r="I441"/>
      <c r="J441"/>
      <c r="K441" s="11"/>
      <c r="L441" s="11"/>
      <c r="M441" s="11"/>
      <c r="N441" s="11"/>
      <c r="O441" s="11"/>
      <c r="P441" s="11"/>
      <c r="Q441" s="11"/>
      <c r="R441"/>
      <c r="S441"/>
      <c r="T441"/>
      <c r="U441"/>
      <c r="V441"/>
      <c r="W441"/>
    </row>
    <row r="442" spans="1:23" x14ac:dyDescent="0.25">
      <c r="A442"/>
      <c r="D442"/>
      <c r="E442"/>
      <c r="F442"/>
      <c r="G442"/>
      <c r="H442"/>
      <c r="I442"/>
      <c r="J442"/>
      <c r="K442" s="11"/>
      <c r="L442" s="11"/>
      <c r="M442" s="11"/>
      <c r="N442" s="11"/>
      <c r="O442" s="11"/>
      <c r="P442" s="11"/>
      <c r="Q442" s="11"/>
      <c r="R442"/>
      <c r="S442"/>
      <c r="T442"/>
      <c r="U442"/>
      <c r="V442"/>
      <c r="W442"/>
    </row>
    <row r="443" spans="1:23" x14ac:dyDescent="0.25">
      <c r="A443"/>
      <c r="D443"/>
      <c r="E443"/>
      <c r="F443"/>
      <c r="G443"/>
      <c r="H443"/>
      <c r="I443"/>
      <c r="J443"/>
      <c r="K443" s="11"/>
      <c r="L443" s="11"/>
      <c r="M443" s="11"/>
      <c r="N443" s="11"/>
      <c r="O443" s="11"/>
      <c r="P443" s="11"/>
      <c r="Q443" s="11"/>
      <c r="R443"/>
      <c r="S443"/>
      <c r="T443"/>
      <c r="U443"/>
      <c r="V443"/>
      <c r="W443"/>
    </row>
    <row r="444" spans="1:23" x14ac:dyDescent="0.25">
      <c r="A444"/>
      <c r="D444"/>
      <c r="E444"/>
      <c r="F444"/>
      <c r="G444"/>
      <c r="H444"/>
      <c r="I444"/>
      <c r="J444"/>
      <c r="K444" s="11"/>
      <c r="L444" s="11"/>
      <c r="M444" s="11"/>
      <c r="N444" s="11"/>
      <c r="O444" s="11"/>
      <c r="P444" s="11"/>
      <c r="Q444" s="11"/>
      <c r="R444"/>
      <c r="S444"/>
      <c r="T444"/>
      <c r="U444"/>
      <c r="V444"/>
      <c r="W444"/>
    </row>
    <row r="445" spans="1:23" x14ac:dyDescent="0.25">
      <c r="A445"/>
      <c r="D445"/>
      <c r="E445"/>
      <c r="F445"/>
      <c r="G445"/>
      <c r="H445"/>
      <c r="I445"/>
      <c r="J445"/>
      <c r="K445" s="11"/>
      <c r="L445" s="11"/>
      <c r="M445" s="11"/>
      <c r="N445" s="11"/>
      <c r="O445" s="11"/>
      <c r="P445" s="11"/>
      <c r="Q445" s="11"/>
      <c r="R445"/>
      <c r="S445"/>
      <c r="T445"/>
      <c r="U445"/>
      <c r="V445"/>
      <c r="W445"/>
    </row>
    <row r="446" spans="1:23" x14ac:dyDescent="0.25">
      <c r="A446"/>
      <c r="D446"/>
      <c r="E446"/>
      <c r="F446"/>
      <c r="G446"/>
      <c r="H446"/>
      <c r="I446"/>
      <c r="J446"/>
      <c r="K446" s="11"/>
      <c r="L446" s="11"/>
      <c r="M446" s="11"/>
      <c r="N446" s="11"/>
      <c r="O446" s="11"/>
      <c r="P446" s="11"/>
      <c r="Q446" s="11"/>
      <c r="R446"/>
      <c r="S446"/>
      <c r="T446"/>
      <c r="U446"/>
      <c r="V446"/>
      <c r="W446"/>
    </row>
    <row r="447" spans="1:23" x14ac:dyDescent="0.25">
      <c r="A447"/>
      <c r="D447"/>
      <c r="E447"/>
      <c r="F447"/>
      <c r="G447"/>
      <c r="H447"/>
      <c r="I447"/>
      <c r="J447"/>
      <c r="K447" s="11"/>
      <c r="L447" s="11"/>
      <c r="M447" s="11"/>
      <c r="N447" s="11"/>
      <c r="O447" s="11"/>
      <c r="P447" s="11"/>
      <c r="Q447" s="11"/>
      <c r="R447"/>
      <c r="S447"/>
      <c r="T447"/>
      <c r="U447"/>
      <c r="V447"/>
      <c r="W447"/>
    </row>
    <row r="448" spans="1:23" x14ac:dyDescent="0.25">
      <c r="A448"/>
      <c r="D448"/>
      <c r="E448"/>
      <c r="F448"/>
      <c r="G448"/>
      <c r="H448"/>
      <c r="I448"/>
      <c r="J448"/>
      <c r="K448" s="11"/>
      <c r="L448" s="11"/>
      <c r="M448" s="11"/>
      <c r="N448" s="11"/>
      <c r="O448" s="11"/>
      <c r="P448" s="11"/>
      <c r="Q448" s="11"/>
      <c r="R448"/>
      <c r="S448"/>
      <c r="T448"/>
      <c r="U448"/>
      <c r="V448"/>
      <c r="W448"/>
    </row>
    <row r="449" spans="1:23" x14ac:dyDescent="0.25">
      <c r="A449"/>
      <c r="D449"/>
      <c r="E449"/>
      <c r="F449"/>
      <c r="G449"/>
      <c r="H449"/>
      <c r="I449"/>
      <c r="J449"/>
      <c r="K449" s="11"/>
      <c r="L449" s="11"/>
      <c r="M449" s="11"/>
      <c r="N449" s="11"/>
      <c r="O449" s="11"/>
      <c r="P449" s="11"/>
      <c r="Q449" s="11"/>
      <c r="R449"/>
      <c r="S449"/>
      <c r="T449"/>
      <c r="U449"/>
      <c r="V449"/>
      <c r="W449"/>
    </row>
    <row r="450" spans="1:23" x14ac:dyDescent="0.25">
      <c r="A450"/>
      <c r="D450"/>
      <c r="E450"/>
      <c r="F450"/>
      <c r="G450"/>
      <c r="H450"/>
      <c r="I450"/>
      <c r="J450"/>
      <c r="K450" s="11"/>
      <c r="L450" s="11"/>
      <c r="M450" s="11"/>
      <c r="N450" s="11"/>
      <c r="O450" s="11"/>
      <c r="P450" s="11"/>
      <c r="Q450" s="11"/>
      <c r="R450"/>
      <c r="S450"/>
      <c r="T450"/>
      <c r="U450"/>
      <c r="V450"/>
      <c r="W450"/>
    </row>
    <row r="451" spans="1:23" x14ac:dyDescent="0.25">
      <c r="A451"/>
      <c r="D451"/>
      <c r="E451"/>
      <c r="F451"/>
      <c r="G451"/>
      <c r="H451"/>
      <c r="I451"/>
      <c r="J451"/>
      <c r="K451" s="11"/>
      <c r="L451" s="11"/>
      <c r="M451" s="11"/>
      <c r="N451" s="11"/>
      <c r="O451" s="11"/>
      <c r="P451" s="11"/>
      <c r="Q451" s="11"/>
      <c r="R451"/>
      <c r="S451"/>
      <c r="T451"/>
      <c r="U451"/>
      <c r="V451"/>
      <c r="W451"/>
    </row>
    <row r="452" spans="1:23" x14ac:dyDescent="0.25">
      <c r="A452"/>
      <c r="D452"/>
      <c r="E452"/>
      <c r="F452"/>
      <c r="G452"/>
      <c r="H452"/>
      <c r="I452"/>
      <c r="J452"/>
      <c r="K452" s="11"/>
      <c r="L452" s="11"/>
      <c r="M452" s="11"/>
      <c r="N452" s="11"/>
      <c r="O452" s="11"/>
      <c r="P452" s="11"/>
      <c r="Q452" s="11"/>
      <c r="R452"/>
      <c r="S452"/>
      <c r="T452"/>
      <c r="U452"/>
      <c r="V452"/>
      <c r="W452"/>
    </row>
    <row r="453" spans="1:23" x14ac:dyDescent="0.25">
      <c r="A453"/>
      <c r="D453"/>
      <c r="E453"/>
      <c r="F453"/>
      <c r="G453"/>
      <c r="H453"/>
      <c r="I453"/>
      <c r="J453"/>
      <c r="K453" s="11"/>
      <c r="L453" s="11"/>
      <c r="M453" s="11"/>
      <c r="N453" s="11"/>
      <c r="O453" s="11"/>
      <c r="P453" s="11"/>
      <c r="Q453" s="11"/>
      <c r="R453"/>
      <c r="S453"/>
      <c r="T453"/>
      <c r="U453"/>
      <c r="V453"/>
      <c r="W453"/>
    </row>
    <row r="454" spans="1:23" x14ac:dyDescent="0.25">
      <c r="A454"/>
      <c r="D454"/>
      <c r="E454"/>
      <c r="F454"/>
      <c r="G454"/>
      <c r="H454"/>
      <c r="I454"/>
      <c r="J454"/>
      <c r="K454" s="11"/>
      <c r="L454" s="11"/>
      <c r="M454" s="11"/>
      <c r="N454" s="11"/>
      <c r="O454" s="11"/>
      <c r="P454" s="11"/>
      <c r="Q454" s="11"/>
      <c r="R454"/>
      <c r="S454"/>
      <c r="T454"/>
      <c r="U454"/>
      <c r="V454"/>
      <c r="W454"/>
    </row>
    <row r="455" spans="1:23" x14ac:dyDescent="0.25">
      <c r="A455"/>
      <c r="D455"/>
      <c r="E455"/>
      <c r="F455"/>
      <c r="G455"/>
      <c r="H455"/>
      <c r="I455"/>
      <c r="J455"/>
      <c r="K455" s="11"/>
      <c r="L455" s="11"/>
      <c r="M455" s="11"/>
      <c r="N455" s="11"/>
      <c r="O455" s="11"/>
      <c r="P455" s="11"/>
      <c r="Q455" s="11"/>
      <c r="R455"/>
      <c r="S455"/>
      <c r="T455"/>
      <c r="U455"/>
      <c r="V455"/>
      <c r="W455"/>
    </row>
    <row r="456" spans="1:23" x14ac:dyDescent="0.25">
      <c r="A456"/>
      <c r="D456"/>
      <c r="E456"/>
      <c r="F456"/>
      <c r="G456"/>
      <c r="H456"/>
      <c r="I456"/>
      <c r="J456"/>
      <c r="K456" s="11"/>
      <c r="L456" s="11"/>
      <c r="M456" s="11"/>
      <c r="N456" s="11"/>
      <c r="O456" s="11"/>
      <c r="P456" s="11"/>
      <c r="Q456" s="11"/>
      <c r="R456"/>
      <c r="S456"/>
      <c r="T456"/>
      <c r="U456"/>
      <c r="V456"/>
      <c r="W456"/>
    </row>
    <row r="457" spans="1:23" x14ac:dyDescent="0.25">
      <c r="A457"/>
      <c r="D457"/>
      <c r="E457"/>
      <c r="F457"/>
      <c r="G457"/>
      <c r="H457"/>
      <c r="I457"/>
      <c r="J457"/>
      <c r="K457" s="11"/>
      <c r="L457" s="11"/>
      <c r="M457" s="11"/>
      <c r="N457" s="11"/>
      <c r="O457" s="11"/>
      <c r="P457" s="11"/>
      <c r="Q457" s="11"/>
      <c r="R457"/>
      <c r="S457"/>
      <c r="T457"/>
      <c r="U457"/>
      <c r="V457"/>
      <c r="W457"/>
    </row>
    <row r="458" spans="1:23" x14ac:dyDescent="0.25">
      <c r="A458"/>
      <c r="D458"/>
      <c r="E458"/>
      <c r="F458"/>
      <c r="G458"/>
      <c r="H458"/>
      <c r="I458"/>
      <c r="J458"/>
      <c r="K458" s="11"/>
      <c r="L458" s="11"/>
      <c r="M458" s="11"/>
      <c r="N458" s="11"/>
      <c r="O458" s="11"/>
      <c r="P458" s="11"/>
      <c r="Q458" s="11"/>
      <c r="R458"/>
      <c r="S458"/>
      <c r="T458"/>
      <c r="U458"/>
      <c r="V458"/>
      <c r="W458"/>
    </row>
    <row r="459" spans="1:23" x14ac:dyDescent="0.25">
      <c r="A459"/>
      <c r="D459"/>
      <c r="E459"/>
      <c r="F459"/>
      <c r="G459"/>
      <c r="H459"/>
      <c r="I459"/>
      <c r="J459"/>
      <c r="K459" s="11"/>
      <c r="L459" s="11"/>
      <c r="M459" s="11"/>
      <c r="N459" s="11"/>
      <c r="O459" s="11"/>
      <c r="P459" s="11"/>
      <c r="Q459" s="11"/>
      <c r="R459"/>
      <c r="S459"/>
      <c r="T459"/>
      <c r="U459"/>
      <c r="V459"/>
      <c r="W459"/>
    </row>
    <row r="460" spans="1:23" x14ac:dyDescent="0.25">
      <c r="A460"/>
      <c r="D460"/>
      <c r="E460"/>
      <c r="F460"/>
      <c r="G460"/>
      <c r="H460"/>
      <c r="I460"/>
      <c r="J460"/>
      <c r="K460" s="11"/>
      <c r="L460" s="11"/>
      <c r="M460" s="11"/>
      <c r="N460" s="11"/>
      <c r="O460" s="11"/>
      <c r="P460" s="11"/>
      <c r="Q460" s="11"/>
      <c r="R460"/>
      <c r="S460"/>
      <c r="T460"/>
      <c r="U460"/>
      <c r="V460"/>
      <c r="W460"/>
    </row>
    <row r="461" spans="1:23" x14ac:dyDescent="0.25">
      <c r="A461"/>
      <c r="D461"/>
      <c r="E461"/>
      <c r="F461"/>
      <c r="G461"/>
      <c r="H461"/>
      <c r="I461"/>
      <c r="J461"/>
      <c r="K461" s="11"/>
      <c r="L461" s="11"/>
      <c r="M461" s="11"/>
      <c r="N461" s="11"/>
      <c r="O461" s="11"/>
      <c r="P461" s="11"/>
      <c r="Q461" s="11"/>
      <c r="R461"/>
      <c r="S461"/>
      <c r="T461"/>
      <c r="U461"/>
      <c r="V461"/>
      <c r="W461"/>
    </row>
    <row r="462" spans="1:23" x14ac:dyDescent="0.25">
      <c r="A462"/>
      <c r="D462"/>
      <c r="E462"/>
      <c r="F462"/>
      <c r="G462"/>
      <c r="H462"/>
      <c r="I462"/>
      <c r="J462"/>
      <c r="K462" s="11"/>
      <c r="L462" s="11"/>
      <c r="M462" s="11"/>
      <c r="N462" s="11"/>
      <c r="O462" s="11"/>
      <c r="P462" s="11"/>
      <c r="Q462" s="11"/>
      <c r="R462"/>
      <c r="S462"/>
      <c r="T462"/>
      <c r="U462"/>
      <c r="V462"/>
      <c r="W462"/>
    </row>
    <row r="463" spans="1:23" x14ac:dyDescent="0.25">
      <c r="A463"/>
      <c r="D463"/>
      <c r="E463"/>
      <c r="F463"/>
      <c r="G463"/>
      <c r="H463"/>
      <c r="I463"/>
      <c r="J463"/>
      <c r="K463" s="11"/>
      <c r="L463" s="11"/>
      <c r="M463" s="11"/>
      <c r="N463" s="11"/>
      <c r="O463" s="11"/>
      <c r="P463" s="11"/>
      <c r="Q463" s="11"/>
      <c r="R463"/>
      <c r="S463"/>
      <c r="T463"/>
      <c r="U463"/>
      <c r="V463"/>
      <c r="W463"/>
    </row>
    <row r="464" spans="1:23" x14ac:dyDescent="0.25">
      <c r="A464"/>
      <c r="D464"/>
      <c r="E464"/>
      <c r="F464"/>
      <c r="G464"/>
      <c r="H464"/>
      <c r="I464"/>
      <c r="J464"/>
      <c r="K464" s="11"/>
      <c r="L464" s="11"/>
      <c r="M464" s="11"/>
      <c r="N464" s="11"/>
      <c r="O464" s="11"/>
      <c r="P464" s="11"/>
      <c r="Q464" s="11"/>
      <c r="R464"/>
      <c r="S464"/>
      <c r="T464"/>
      <c r="U464"/>
      <c r="V464"/>
      <c r="W464"/>
    </row>
    <row r="465" spans="1:23" x14ac:dyDescent="0.25">
      <c r="A465"/>
      <c r="D465"/>
      <c r="E465"/>
      <c r="F465"/>
      <c r="G465"/>
      <c r="H465"/>
      <c r="I465"/>
      <c r="J465"/>
      <c r="K465" s="11"/>
      <c r="L465" s="11"/>
      <c r="M465" s="11"/>
      <c r="N465" s="11"/>
      <c r="O465" s="11"/>
      <c r="P465" s="11"/>
      <c r="Q465" s="11"/>
      <c r="R465"/>
      <c r="S465"/>
      <c r="T465"/>
      <c r="U465"/>
      <c r="V465"/>
      <c r="W465"/>
    </row>
    <row r="466" spans="1:23" x14ac:dyDescent="0.25">
      <c r="A466"/>
      <c r="D466"/>
      <c r="E466"/>
      <c r="F466"/>
      <c r="G466"/>
      <c r="H466"/>
      <c r="I466"/>
      <c r="J466"/>
      <c r="K466" s="11"/>
      <c r="L466" s="11"/>
      <c r="M466" s="11"/>
      <c r="N466" s="11"/>
      <c r="O466" s="11"/>
      <c r="P466" s="11"/>
      <c r="Q466" s="11"/>
      <c r="R466"/>
      <c r="S466"/>
      <c r="T466"/>
      <c r="U466"/>
      <c r="V466"/>
      <c r="W466"/>
    </row>
    <row r="467" spans="1:23" x14ac:dyDescent="0.25">
      <c r="A467"/>
      <c r="D467"/>
      <c r="E467"/>
      <c r="F467"/>
      <c r="G467"/>
      <c r="H467"/>
      <c r="I467"/>
      <c r="J467"/>
      <c r="K467" s="11"/>
      <c r="L467" s="11"/>
      <c r="M467" s="11"/>
      <c r="N467" s="11"/>
      <c r="O467" s="11"/>
      <c r="P467" s="11"/>
      <c r="Q467" s="11"/>
      <c r="R467"/>
      <c r="S467"/>
      <c r="T467"/>
      <c r="U467"/>
      <c r="V467"/>
      <c r="W467"/>
    </row>
    <row r="468" spans="1:23" x14ac:dyDescent="0.25">
      <c r="A468"/>
      <c r="D468"/>
      <c r="E468"/>
      <c r="F468"/>
      <c r="G468"/>
      <c r="H468"/>
      <c r="I468"/>
      <c r="J468"/>
      <c r="K468" s="11"/>
      <c r="L468" s="11"/>
      <c r="M468" s="11"/>
      <c r="N468" s="11"/>
      <c r="O468" s="11"/>
      <c r="P468" s="11"/>
      <c r="Q468" s="11"/>
      <c r="R468"/>
      <c r="S468"/>
      <c r="T468"/>
      <c r="U468"/>
      <c r="V468"/>
      <c r="W468"/>
    </row>
    <row r="469" spans="1:23" x14ac:dyDescent="0.25">
      <c r="A469"/>
      <c r="D469"/>
      <c r="E469"/>
      <c r="F469"/>
      <c r="G469"/>
      <c r="H469"/>
      <c r="I469"/>
      <c r="J469"/>
      <c r="K469" s="11"/>
      <c r="L469" s="11"/>
      <c r="M469" s="11"/>
      <c r="N469" s="11"/>
      <c r="O469" s="11"/>
      <c r="P469" s="11"/>
      <c r="Q469" s="11"/>
      <c r="R469"/>
      <c r="S469"/>
      <c r="T469"/>
      <c r="U469"/>
      <c r="V469"/>
      <c r="W469"/>
    </row>
    <row r="470" spans="1:23" x14ac:dyDescent="0.25">
      <c r="A470"/>
      <c r="D470"/>
      <c r="E470"/>
      <c r="F470"/>
      <c r="G470"/>
      <c r="H470"/>
      <c r="I470"/>
      <c r="J470"/>
      <c r="K470" s="11"/>
      <c r="L470" s="11"/>
      <c r="M470" s="11"/>
      <c r="N470" s="11"/>
      <c r="O470" s="11"/>
      <c r="P470" s="11"/>
      <c r="Q470" s="11"/>
      <c r="R470"/>
      <c r="S470"/>
      <c r="T470"/>
      <c r="U470"/>
      <c r="V470"/>
      <c r="W470"/>
    </row>
    <row r="471" spans="1:23" x14ac:dyDescent="0.25">
      <c r="A471"/>
      <c r="D471"/>
      <c r="E471"/>
      <c r="F471"/>
      <c r="G471"/>
      <c r="H471"/>
      <c r="I471"/>
      <c r="J471"/>
      <c r="K471" s="11"/>
      <c r="L471" s="11"/>
      <c r="M471" s="11"/>
      <c r="N471" s="11"/>
      <c r="O471" s="11"/>
      <c r="P471" s="11"/>
      <c r="Q471" s="11"/>
      <c r="R471"/>
      <c r="S471"/>
      <c r="T471"/>
      <c r="U471"/>
      <c r="V471"/>
      <c r="W471"/>
    </row>
    <row r="472" spans="1:23" x14ac:dyDescent="0.25">
      <c r="A472"/>
      <c r="D472"/>
      <c r="E472"/>
      <c r="F472"/>
      <c r="G472"/>
      <c r="H472"/>
      <c r="I472"/>
      <c r="J472"/>
      <c r="K472" s="11"/>
      <c r="L472" s="11"/>
      <c r="M472" s="11"/>
      <c r="N472" s="11"/>
      <c r="O472" s="11"/>
      <c r="P472" s="11"/>
      <c r="Q472" s="11"/>
      <c r="R472"/>
      <c r="S472"/>
      <c r="T472"/>
      <c r="U472"/>
      <c r="V472"/>
      <c r="W472"/>
    </row>
    <row r="473" spans="1:23" x14ac:dyDescent="0.25">
      <c r="A473"/>
      <c r="D473"/>
      <c r="E473"/>
      <c r="F473"/>
      <c r="G473"/>
      <c r="H473"/>
      <c r="I473"/>
      <c r="J473"/>
      <c r="K473" s="11"/>
      <c r="L473" s="11"/>
      <c r="M473" s="11"/>
      <c r="N473" s="11"/>
      <c r="O473" s="11"/>
      <c r="P473" s="11"/>
      <c r="Q473" s="11"/>
      <c r="R473"/>
      <c r="S473"/>
      <c r="T473"/>
      <c r="U473"/>
      <c r="V473"/>
      <c r="W473"/>
    </row>
    <row r="474" spans="1:23" x14ac:dyDescent="0.25">
      <c r="A474"/>
      <c r="D474"/>
      <c r="E474"/>
      <c r="F474"/>
      <c r="G474"/>
      <c r="H474"/>
      <c r="I474"/>
      <c r="J474"/>
      <c r="K474" s="11"/>
      <c r="L474" s="11"/>
      <c r="M474" s="11"/>
      <c r="N474" s="11"/>
      <c r="O474" s="11"/>
      <c r="P474" s="11"/>
      <c r="Q474" s="11"/>
      <c r="R474"/>
      <c r="S474"/>
      <c r="T474"/>
      <c r="U474"/>
      <c r="V474"/>
      <c r="W474"/>
    </row>
    <row r="475" spans="1:23" x14ac:dyDescent="0.25">
      <c r="A475"/>
      <c r="D475"/>
      <c r="E475"/>
      <c r="F475"/>
      <c r="G475"/>
      <c r="H475"/>
      <c r="I475"/>
      <c r="J475"/>
      <c r="K475" s="11"/>
      <c r="L475" s="11"/>
      <c r="M475" s="11"/>
      <c r="N475" s="11"/>
      <c r="O475" s="11"/>
      <c r="P475" s="11"/>
      <c r="Q475" s="11"/>
      <c r="R475"/>
      <c r="S475"/>
      <c r="T475"/>
      <c r="U475"/>
      <c r="V475"/>
      <c r="W475"/>
    </row>
    <row r="476" spans="1:23" x14ac:dyDescent="0.25">
      <c r="A476"/>
      <c r="D476"/>
      <c r="E476"/>
      <c r="F476"/>
      <c r="G476"/>
      <c r="H476"/>
      <c r="I476"/>
      <c r="J476"/>
      <c r="K476" s="11"/>
      <c r="L476" s="11"/>
      <c r="M476" s="11"/>
      <c r="N476" s="11"/>
      <c r="O476" s="11"/>
      <c r="P476" s="11"/>
      <c r="Q476" s="11"/>
      <c r="R476"/>
      <c r="S476"/>
      <c r="T476"/>
      <c r="U476"/>
      <c r="V476"/>
      <c r="W476"/>
    </row>
    <row r="477" spans="1:23" x14ac:dyDescent="0.25">
      <c r="A477"/>
      <c r="D477"/>
      <c r="E477"/>
      <c r="F477"/>
      <c r="G477"/>
      <c r="H477"/>
      <c r="I477"/>
      <c r="J477"/>
      <c r="K477" s="11"/>
      <c r="L477" s="11"/>
      <c r="M477" s="11"/>
      <c r="N477" s="11"/>
      <c r="O477" s="11"/>
      <c r="P477" s="11"/>
      <c r="Q477" s="11"/>
      <c r="R477"/>
      <c r="S477"/>
      <c r="T477"/>
      <c r="U477"/>
      <c r="V477"/>
      <c r="W477"/>
    </row>
    <row r="478" spans="1:23" x14ac:dyDescent="0.25">
      <c r="A478"/>
      <c r="D478"/>
      <c r="E478"/>
      <c r="F478"/>
      <c r="G478"/>
      <c r="H478"/>
      <c r="I478"/>
      <c r="J478"/>
      <c r="K478" s="11"/>
      <c r="L478" s="11"/>
      <c r="M478" s="11"/>
      <c r="N478" s="11"/>
      <c r="O478" s="11"/>
      <c r="P478" s="11"/>
      <c r="Q478" s="11"/>
      <c r="R478"/>
      <c r="S478"/>
      <c r="T478"/>
      <c r="U478"/>
      <c r="V478"/>
      <c r="W478"/>
    </row>
    <row r="479" spans="1:23" x14ac:dyDescent="0.25">
      <c r="A479"/>
      <c r="D479"/>
      <c r="E479"/>
      <c r="F479"/>
      <c r="G479"/>
      <c r="H479"/>
      <c r="I479"/>
      <c r="J479"/>
      <c r="K479" s="11"/>
      <c r="L479" s="11"/>
      <c r="M479" s="11"/>
      <c r="N479" s="11"/>
      <c r="O479" s="11"/>
      <c r="P479" s="11"/>
      <c r="Q479" s="11"/>
      <c r="R479"/>
      <c r="S479"/>
      <c r="T479"/>
      <c r="U479"/>
      <c r="V479"/>
      <c r="W479"/>
    </row>
    <row r="480" spans="1:23" x14ac:dyDescent="0.25">
      <c r="A480"/>
      <c r="D480"/>
      <c r="E480"/>
      <c r="F480"/>
      <c r="G480"/>
      <c r="H480"/>
      <c r="I480"/>
      <c r="J480"/>
      <c r="K480" s="11"/>
      <c r="L480" s="11"/>
      <c r="M480" s="11"/>
      <c r="N480" s="11"/>
      <c r="O480" s="11"/>
      <c r="P480" s="11"/>
      <c r="Q480" s="11"/>
      <c r="R480"/>
      <c r="S480"/>
      <c r="T480"/>
      <c r="U480"/>
      <c r="V480"/>
      <c r="W480"/>
    </row>
    <row r="481" spans="1:23" x14ac:dyDescent="0.25">
      <c r="A481"/>
      <c r="D481"/>
      <c r="E481"/>
      <c r="F481"/>
      <c r="G481"/>
      <c r="H481"/>
      <c r="I481"/>
      <c r="J481"/>
      <c r="K481" s="11"/>
      <c r="L481" s="11"/>
      <c r="M481" s="11"/>
      <c r="N481" s="11"/>
      <c r="O481" s="11"/>
      <c r="P481" s="11"/>
      <c r="Q481" s="11"/>
      <c r="R481"/>
      <c r="S481"/>
      <c r="T481"/>
      <c r="U481"/>
      <c r="V481"/>
      <c r="W481"/>
    </row>
    <row r="482" spans="1:23" x14ac:dyDescent="0.25">
      <c r="A482"/>
      <c r="D482"/>
      <c r="E482"/>
      <c r="F482"/>
      <c r="G482"/>
      <c r="H482"/>
      <c r="I482"/>
      <c r="J482"/>
      <c r="K482" s="11"/>
      <c r="L482" s="11"/>
      <c r="M482" s="11"/>
      <c r="N482" s="11"/>
      <c r="O482" s="11"/>
      <c r="P482" s="11"/>
      <c r="Q482" s="11"/>
      <c r="R482"/>
      <c r="S482"/>
      <c r="T482"/>
      <c r="U482"/>
      <c r="V482"/>
      <c r="W482"/>
    </row>
    <row r="483" spans="1:23" x14ac:dyDescent="0.25">
      <c r="A483"/>
      <c r="D483"/>
      <c r="E483"/>
      <c r="F483"/>
      <c r="G483"/>
      <c r="H483"/>
      <c r="I483"/>
      <c r="J483"/>
      <c r="K483" s="11"/>
      <c r="L483" s="11"/>
      <c r="M483" s="11"/>
      <c r="N483" s="11"/>
      <c r="O483" s="11"/>
      <c r="P483" s="11"/>
      <c r="Q483" s="11"/>
      <c r="R483"/>
      <c r="S483"/>
      <c r="T483"/>
      <c r="U483"/>
      <c r="V483"/>
      <c r="W483"/>
    </row>
    <row r="484" spans="1:23" x14ac:dyDescent="0.25">
      <c r="A484"/>
      <c r="D484"/>
      <c r="E484"/>
      <c r="F484"/>
      <c r="G484"/>
      <c r="H484"/>
      <c r="I484"/>
      <c r="J484"/>
      <c r="K484" s="11"/>
      <c r="L484" s="11"/>
      <c r="M484" s="11"/>
      <c r="N484" s="11"/>
      <c r="O484" s="11"/>
      <c r="P484" s="11"/>
      <c r="Q484" s="11"/>
      <c r="R484"/>
      <c r="S484"/>
      <c r="T484"/>
      <c r="U484"/>
      <c r="V484"/>
      <c r="W484"/>
    </row>
    <row r="485" spans="1:23" x14ac:dyDescent="0.25">
      <c r="A485"/>
      <c r="D485"/>
      <c r="E485"/>
      <c r="F485"/>
      <c r="G485"/>
      <c r="H485"/>
      <c r="I485"/>
      <c r="J485"/>
      <c r="K485" s="11"/>
      <c r="L485" s="11"/>
      <c r="M485" s="11"/>
      <c r="N485" s="11"/>
      <c r="O485" s="11"/>
      <c r="P485" s="11"/>
      <c r="Q485" s="11"/>
      <c r="R485"/>
      <c r="S485"/>
      <c r="T485"/>
      <c r="U485"/>
      <c r="V485"/>
      <c r="W485"/>
    </row>
    <row r="486" spans="1:23" x14ac:dyDescent="0.25">
      <c r="A486"/>
      <c r="D486"/>
      <c r="E486"/>
      <c r="F486"/>
      <c r="G486"/>
      <c r="H486"/>
      <c r="I486"/>
      <c r="J486"/>
      <c r="K486" s="11"/>
      <c r="L486" s="11"/>
      <c r="M486" s="11"/>
      <c r="N486" s="11"/>
      <c r="O486" s="11"/>
      <c r="P486" s="11"/>
      <c r="Q486" s="11"/>
      <c r="R486"/>
      <c r="S486"/>
      <c r="T486"/>
      <c r="U486"/>
      <c r="V486"/>
      <c r="W486"/>
    </row>
    <row r="487" spans="1:23" x14ac:dyDescent="0.25">
      <c r="A487"/>
      <c r="D487"/>
      <c r="E487"/>
      <c r="F487"/>
      <c r="G487"/>
      <c r="H487"/>
      <c r="I487"/>
      <c r="J487"/>
      <c r="K487" s="11"/>
      <c r="L487" s="11"/>
      <c r="M487" s="11"/>
      <c r="N487" s="11"/>
      <c r="O487" s="11"/>
      <c r="P487" s="11"/>
      <c r="Q487" s="11"/>
      <c r="R487"/>
      <c r="S487"/>
      <c r="T487"/>
      <c r="U487"/>
      <c r="V487"/>
      <c r="W487"/>
    </row>
    <row r="488" spans="1:23" x14ac:dyDescent="0.25">
      <c r="A488"/>
      <c r="D488"/>
      <c r="E488"/>
      <c r="F488"/>
      <c r="G488"/>
      <c r="H488"/>
      <c r="I488"/>
      <c r="J488"/>
      <c r="K488" s="11"/>
      <c r="L488" s="11"/>
      <c r="M488" s="11"/>
      <c r="N488" s="11"/>
      <c r="O488" s="11"/>
      <c r="P488" s="11"/>
      <c r="Q488" s="11"/>
      <c r="R488"/>
      <c r="S488"/>
      <c r="T488"/>
      <c r="U488"/>
      <c r="V488"/>
      <c r="W488"/>
    </row>
    <row r="489" spans="1:23" x14ac:dyDescent="0.25">
      <c r="A489"/>
      <c r="D489"/>
      <c r="E489"/>
      <c r="F489"/>
      <c r="G489"/>
      <c r="H489"/>
      <c r="I489"/>
      <c r="J489"/>
      <c r="K489" s="11"/>
      <c r="L489" s="11"/>
      <c r="M489" s="11"/>
      <c r="N489" s="11"/>
      <c r="O489" s="11"/>
      <c r="P489" s="11"/>
      <c r="Q489" s="11"/>
      <c r="R489"/>
      <c r="S489"/>
      <c r="T489"/>
      <c r="U489"/>
      <c r="V489"/>
      <c r="W489"/>
    </row>
    <row r="490" spans="1:23" x14ac:dyDescent="0.25">
      <c r="A490"/>
      <c r="D490"/>
      <c r="E490"/>
      <c r="F490"/>
      <c r="G490"/>
      <c r="H490"/>
      <c r="I490"/>
      <c r="J490"/>
      <c r="K490" s="11"/>
      <c r="L490" s="11"/>
      <c r="M490" s="11"/>
      <c r="N490" s="11"/>
      <c r="O490" s="11"/>
      <c r="P490" s="11"/>
      <c r="Q490" s="11"/>
      <c r="R490"/>
      <c r="S490"/>
      <c r="T490"/>
      <c r="U490"/>
      <c r="V490"/>
      <c r="W490"/>
    </row>
    <row r="491" spans="1:23" x14ac:dyDescent="0.25">
      <c r="A491"/>
      <c r="D491"/>
      <c r="E491"/>
      <c r="F491"/>
      <c r="G491"/>
      <c r="H491"/>
      <c r="I491"/>
      <c r="J491"/>
      <c r="K491" s="11"/>
      <c r="L491" s="11"/>
      <c r="M491" s="11"/>
      <c r="N491" s="11"/>
      <c r="O491" s="11"/>
      <c r="P491" s="11"/>
      <c r="Q491" s="11"/>
      <c r="R491"/>
      <c r="S491"/>
      <c r="T491"/>
      <c r="U491"/>
      <c r="V491"/>
      <c r="W491"/>
    </row>
    <row r="492" spans="1:23" x14ac:dyDescent="0.25">
      <c r="A492"/>
      <c r="D492"/>
      <c r="E492"/>
      <c r="F492"/>
      <c r="G492"/>
      <c r="H492"/>
      <c r="I492"/>
      <c r="J492"/>
      <c r="K492" s="11"/>
      <c r="L492" s="11"/>
      <c r="M492" s="11"/>
      <c r="N492" s="11"/>
      <c r="O492" s="11"/>
      <c r="P492" s="11"/>
      <c r="Q492" s="11"/>
      <c r="R492"/>
      <c r="S492"/>
      <c r="T492"/>
      <c r="U492"/>
      <c r="V492"/>
      <c r="W492"/>
    </row>
    <row r="493" spans="1:23" x14ac:dyDescent="0.25">
      <c r="A493"/>
      <c r="D493"/>
      <c r="E493"/>
      <c r="F493"/>
      <c r="G493"/>
      <c r="H493"/>
      <c r="I493"/>
      <c r="J493"/>
      <c r="K493" s="11"/>
      <c r="L493" s="11"/>
      <c r="M493" s="11"/>
      <c r="N493" s="11"/>
      <c r="O493" s="11"/>
      <c r="P493" s="11"/>
      <c r="Q493" s="11"/>
      <c r="R493"/>
      <c r="S493"/>
      <c r="T493"/>
      <c r="U493"/>
      <c r="V493"/>
      <c r="W493"/>
    </row>
    <row r="494" spans="1:23" x14ac:dyDescent="0.25">
      <c r="A494"/>
      <c r="D494"/>
      <c r="E494"/>
      <c r="F494"/>
      <c r="G494"/>
      <c r="H494"/>
      <c r="I494"/>
      <c r="J494"/>
      <c r="K494" s="11"/>
      <c r="L494" s="11"/>
      <c r="M494" s="11"/>
      <c r="N494" s="11"/>
      <c r="O494" s="11"/>
      <c r="P494" s="11"/>
      <c r="Q494" s="11"/>
      <c r="R494"/>
      <c r="S494"/>
      <c r="T494"/>
      <c r="U494"/>
      <c r="V494"/>
      <c r="W494"/>
    </row>
    <row r="495" spans="1:23" x14ac:dyDescent="0.25">
      <c r="A495"/>
      <c r="D495"/>
      <c r="E495"/>
      <c r="F495"/>
      <c r="G495"/>
      <c r="H495"/>
      <c r="I495"/>
      <c r="J495"/>
      <c r="K495" s="11"/>
      <c r="L495" s="11"/>
      <c r="M495" s="11"/>
      <c r="N495" s="11"/>
      <c r="O495" s="11"/>
      <c r="P495" s="11"/>
      <c r="Q495" s="11"/>
      <c r="R495"/>
      <c r="S495"/>
      <c r="T495"/>
      <c r="U495"/>
      <c r="V495"/>
      <c r="W495"/>
    </row>
    <row r="496" spans="1:23" x14ac:dyDescent="0.25">
      <c r="A496"/>
      <c r="D496"/>
      <c r="E496"/>
      <c r="F496"/>
      <c r="G496"/>
      <c r="H496"/>
      <c r="I496"/>
      <c r="J496"/>
      <c r="K496" s="11"/>
      <c r="L496" s="11"/>
      <c r="M496" s="11"/>
      <c r="N496" s="11"/>
      <c r="O496" s="11"/>
      <c r="P496" s="11"/>
      <c r="Q496" s="11"/>
      <c r="R496"/>
      <c r="S496"/>
      <c r="T496"/>
      <c r="U496"/>
      <c r="V496"/>
      <c r="W496"/>
    </row>
    <row r="497" spans="1:23" x14ac:dyDescent="0.25">
      <c r="A497"/>
      <c r="D497"/>
      <c r="E497"/>
      <c r="F497"/>
      <c r="G497"/>
      <c r="H497"/>
      <c r="I497"/>
      <c r="J497"/>
      <c r="K497" s="11"/>
      <c r="L497" s="11"/>
      <c r="M497" s="11"/>
      <c r="N497" s="11"/>
      <c r="O497" s="11"/>
      <c r="P497" s="11"/>
      <c r="Q497" s="11"/>
      <c r="R497"/>
      <c r="S497"/>
      <c r="T497"/>
      <c r="U497"/>
      <c r="V497"/>
      <c r="W497"/>
    </row>
    <row r="498" spans="1:23" x14ac:dyDescent="0.25">
      <c r="A498"/>
      <c r="D498"/>
      <c r="E498"/>
      <c r="F498"/>
      <c r="G498"/>
      <c r="H498"/>
      <c r="I498"/>
      <c r="J498"/>
      <c r="K498" s="11"/>
      <c r="L498" s="11"/>
      <c r="M498" s="11"/>
      <c r="N498" s="11"/>
      <c r="O498" s="11"/>
      <c r="P498" s="11"/>
      <c r="Q498" s="11"/>
      <c r="R498"/>
      <c r="S498"/>
      <c r="T498"/>
      <c r="U498"/>
      <c r="V498"/>
      <c r="W498"/>
    </row>
    <row r="499" spans="1:23" x14ac:dyDescent="0.25">
      <c r="A499"/>
      <c r="D499"/>
      <c r="E499"/>
      <c r="F499"/>
      <c r="G499"/>
      <c r="H499"/>
      <c r="I499"/>
      <c r="J499"/>
      <c r="K499" s="11"/>
      <c r="L499" s="11"/>
      <c r="M499" s="11"/>
      <c r="N499" s="11"/>
      <c r="O499" s="11"/>
      <c r="P499" s="11"/>
      <c r="Q499" s="11"/>
      <c r="R499"/>
      <c r="S499"/>
      <c r="T499"/>
      <c r="U499"/>
      <c r="V499"/>
      <c r="W499"/>
    </row>
    <row r="500" spans="1:23" x14ac:dyDescent="0.25">
      <c r="A500"/>
      <c r="D500"/>
      <c r="E500"/>
      <c r="F500"/>
      <c r="G500"/>
      <c r="H500"/>
      <c r="I500"/>
      <c r="J500"/>
      <c r="K500" s="11"/>
      <c r="L500" s="11"/>
      <c r="M500" s="11"/>
      <c r="N500" s="11"/>
      <c r="O500" s="11"/>
      <c r="P500" s="11"/>
      <c r="Q500" s="11"/>
      <c r="R500"/>
      <c r="S500"/>
      <c r="T500"/>
      <c r="U500"/>
      <c r="V500"/>
      <c r="W500"/>
    </row>
    <row r="501" spans="1:23" x14ac:dyDescent="0.25">
      <c r="A501"/>
      <c r="D501"/>
      <c r="E501"/>
      <c r="F501"/>
      <c r="G501"/>
      <c r="H501"/>
      <c r="I501"/>
      <c r="J501"/>
      <c r="K501" s="11"/>
      <c r="L501" s="11"/>
      <c r="M501" s="11"/>
      <c r="N501" s="11"/>
      <c r="O501" s="11"/>
      <c r="P501" s="11"/>
      <c r="Q501" s="11"/>
      <c r="R501"/>
      <c r="S501"/>
      <c r="T501"/>
      <c r="U501"/>
      <c r="V501"/>
      <c r="W501"/>
    </row>
    <row r="502" spans="1:23" x14ac:dyDescent="0.25">
      <c r="A502"/>
      <c r="D502"/>
      <c r="E502"/>
      <c r="F502"/>
      <c r="G502"/>
      <c r="H502"/>
      <c r="I502"/>
      <c r="J502"/>
      <c r="K502" s="11"/>
      <c r="L502" s="11"/>
      <c r="M502" s="11"/>
      <c r="N502" s="11"/>
      <c r="O502" s="11"/>
      <c r="P502" s="11"/>
      <c r="Q502" s="11"/>
      <c r="R502"/>
      <c r="S502"/>
      <c r="T502"/>
      <c r="U502"/>
      <c r="V502"/>
      <c r="W502"/>
    </row>
    <row r="503" spans="1:23" x14ac:dyDescent="0.25">
      <c r="A503"/>
      <c r="D503"/>
      <c r="E503"/>
      <c r="F503"/>
      <c r="G503"/>
      <c r="H503"/>
      <c r="I503"/>
      <c r="J503"/>
      <c r="K503" s="11"/>
      <c r="L503" s="11"/>
      <c r="M503" s="11"/>
      <c r="N503" s="11"/>
      <c r="O503" s="11"/>
      <c r="P503" s="11"/>
      <c r="Q503" s="11"/>
      <c r="R503"/>
      <c r="S503"/>
      <c r="T503"/>
      <c r="U503"/>
      <c r="V503"/>
      <c r="W503"/>
    </row>
    <row r="504" spans="1:23" x14ac:dyDescent="0.25">
      <c r="A504"/>
      <c r="D504"/>
      <c r="E504"/>
      <c r="F504"/>
      <c r="G504"/>
      <c r="H504"/>
      <c r="I504"/>
      <c r="J504"/>
      <c r="K504" s="11"/>
      <c r="L504" s="11"/>
      <c r="M504" s="11"/>
      <c r="N504" s="11"/>
      <c r="O504" s="11"/>
      <c r="P504" s="11"/>
      <c r="Q504" s="11"/>
      <c r="R504"/>
      <c r="S504"/>
      <c r="T504"/>
      <c r="U504"/>
      <c r="V504"/>
      <c r="W504"/>
    </row>
    <row r="505" spans="1:23" x14ac:dyDescent="0.25">
      <c r="A505"/>
      <c r="D505"/>
      <c r="E505"/>
      <c r="F505"/>
      <c r="G505"/>
      <c r="H505"/>
      <c r="I505"/>
      <c r="J505"/>
      <c r="K505" s="11"/>
      <c r="L505" s="11"/>
      <c r="M505" s="11"/>
      <c r="N505" s="11"/>
      <c r="O505" s="11"/>
      <c r="P505" s="11"/>
      <c r="Q505" s="11"/>
      <c r="R505"/>
      <c r="S505"/>
      <c r="T505"/>
      <c r="U505"/>
      <c r="V505"/>
      <c r="W505"/>
    </row>
    <row r="506" spans="1:23" x14ac:dyDescent="0.25">
      <c r="A506"/>
      <c r="D506"/>
      <c r="E506"/>
      <c r="F506"/>
      <c r="G506"/>
      <c r="H506"/>
      <c r="I506"/>
      <c r="J506"/>
      <c r="K506" s="11"/>
      <c r="L506" s="11"/>
      <c r="M506" s="11"/>
      <c r="N506" s="11"/>
      <c r="O506" s="11"/>
      <c r="P506" s="11"/>
      <c r="Q506" s="11"/>
      <c r="R506"/>
      <c r="S506"/>
      <c r="T506"/>
      <c r="U506"/>
      <c r="V506"/>
      <c r="W506"/>
    </row>
    <row r="507" spans="1:23" x14ac:dyDescent="0.25">
      <c r="A507"/>
      <c r="D507"/>
      <c r="E507"/>
      <c r="F507"/>
      <c r="G507"/>
      <c r="H507"/>
      <c r="I507"/>
      <c r="J507"/>
      <c r="K507" s="11"/>
      <c r="L507" s="11"/>
      <c r="M507" s="11"/>
      <c r="N507" s="11"/>
      <c r="O507" s="11"/>
      <c r="P507" s="11"/>
      <c r="Q507" s="11"/>
      <c r="R507"/>
      <c r="S507"/>
      <c r="T507"/>
      <c r="U507"/>
      <c r="V507"/>
      <c r="W507"/>
    </row>
    <row r="508" spans="1:23" x14ac:dyDescent="0.25">
      <c r="A508"/>
      <c r="D508"/>
      <c r="E508"/>
      <c r="F508"/>
      <c r="G508"/>
      <c r="H508"/>
      <c r="I508"/>
      <c r="J508"/>
      <c r="K508" s="11"/>
      <c r="L508" s="11"/>
      <c r="M508" s="11"/>
      <c r="N508" s="11"/>
      <c r="O508" s="11"/>
      <c r="P508" s="11"/>
      <c r="Q508" s="11"/>
      <c r="R508"/>
      <c r="S508"/>
      <c r="T508"/>
      <c r="U508"/>
      <c r="V508"/>
      <c r="W508"/>
    </row>
    <row r="509" spans="1:23" x14ac:dyDescent="0.25">
      <c r="A509"/>
      <c r="D509"/>
      <c r="E509"/>
      <c r="F509"/>
      <c r="G509"/>
      <c r="H509"/>
      <c r="I509"/>
      <c r="J509"/>
      <c r="K509" s="11"/>
      <c r="L509" s="11"/>
      <c r="M509" s="11"/>
      <c r="N509" s="11"/>
      <c r="O509" s="11"/>
      <c r="P509" s="11"/>
      <c r="Q509" s="11"/>
      <c r="R509"/>
      <c r="S509"/>
      <c r="T509"/>
      <c r="U509"/>
      <c r="V509"/>
      <c r="W509"/>
    </row>
    <row r="510" spans="1:23" x14ac:dyDescent="0.25">
      <c r="A510"/>
      <c r="D510"/>
      <c r="E510"/>
      <c r="F510"/>
      <c r="G510"/>
      <c r="H510"/>
      <c r="I510"/>
      <c r="J510"/>
      <c r="K510" s="11"/>
      <c r="L510" s="11"/>
      <c r="M510" s="11"/>
      <c r="N510" s="11"/>
      <c r="O510" s="11"/>
      <c r="P510" s="11"/>
      <c r="Q510" s="11"/>
      <c r="R510"/>
      <c r="S510"/>
      <c r="T510"/>
      <c r="U510"/>
      <c r="V510"/>
      <c r="W510"/>
    </row>
    <row r="511" spans="1:23" x14ac:dyDescent="0.25">
      <c r="A511"/>
      <c r="D511"/>
      <c r="E511"/>
      <c r="F511"/>
      <c r="G511"/>
      <c r="H511"/>
      <c r="I511"/>
      <c r="J511"/>
      <c r="K511" s="11"/>
      <c r="L511" s="11"/>
      <c r="M511" s="11"/>
      <c r="N511" s="11"/>
      <c r="O511" s="11"/>
      <c r="P511" s="11"/>
      <c r="Q511" s="11"/>
      <c r="R511"/>
      <c r="S511"/>
      <c r="T511"/>
      <c r="U511"/>
      <c r="V511"/>
      <c r="W511"/>
    </row>
    <row r="512" spans="1:23" x14ac:dyDescent="0.25">
      <c r="A512"/>
      <c r="D512"/>
      <c r="E512"/>
      <c r="F512"/>
      <c r="G512"/>
      <c r="H512"/>
      <c r="I512"/>
      <c r="J512"/>
      <c r="K512" s="11"/>
      <c r="L512" s="11"/>
      <c r="M512" s="11"/>
      <c r="N512" s="11"/>
      <c r="O512" s="11"/>
      <c r="P512" s="11"/>
      <c r="Q512" s="11"/>
      <c r="R512"/>
      <c r="S512"/>
      <c r="T512"/>
      <c r="U512"/>
      <c r="V512"/>
      <c r="W512"/>
    </row>
    <row r="513" spans="1:23" x14ac:dyDescent="0.25">
      <c r="A513"/>
      <c r="D513"/>
      <c r="E513"/>
      <c r="F513"/>
      <c r="G513"/>
      <c r="H513"/>
      <c r="I513"/>
      <c r="J513"/>
      <c r="K513" s="11"/>
      <c r="L513" s="11"/>
      <c r="M513" s="11"/>
      <c r="N513" s="11"/>
      <c r="O513" s="11"/>
      <c r="P513" s="11"/>
      <c r="Q513" s="11"/>
      <c r="R513"/>
      <c r="S513"/>
      <c r="T513"/>
      <c r="U513"/>
      <c r="V513"/>
      <c r="W513"/>
    </row>
    <row r="514" spans="1:23" x14ac:dyDescent="0.25">
      <c r="A514"/>
      <c r="D514"/>
      <c r="E514"/>
      <c r="F514"/>
      <c r="G514"/>
      <c r="H514"/>
      <c r="I514"/>
      <c r="J514"/>
      <c r="K514" s="11"/>
      <c r="L514" s="11"/>
      <c r="M514" s="11"/>
      <c r="N514" s="11"/>
      <c r="O514" s="11"/>
      <c r="P514" s="11"/>
      <c r="Q514" s="11"/>
      <c r="R514"/>
      <c r="S514"/>
      <c r="T514"/>
      <c r="U514"/>
      <c r="V514"/>
      <c r="W514"/>
    </row>
    <row r="515" spans="1:23" x14ac:dyDescent="0.25">
      <c r="A515"/>
      <c r="D515"/>
      <c r="E515"/>
      <c r="F515"/>
      <c r="G515"/>
      <c r="H515"/>
      <c r="I515"/>
      <c r="J515"/>
      <c r="K515" s="11"/>
      <c r="L515" s="11"/>
      <c r="M515" s="11"/>
      <c r="N515" s="11"/>
      <c r="O515" s="11"/>
      <c r="P515" s="11"/>
      <c r="Q515" s="11"/>
      <c r="R515"/>
      <c r="S515"/>
      <c r="T515"/>
      <c r="U515"/>
      <c r="V515"/>
      <c r="W515"/>
    </row>
    <row r="516" spans="1:23" x14ac:dyDescent="0.25">
      <c r="A516"/>
      <c r="D516"/>
      <c r="E516"/>
      <c r="F516"/>
      <c r="G516"/>
      <c r="H516"/>
      <c r="I516"/>
      <c r="J516"/>
      <c r="K516" s="11"/>
      <c r="L516" s="11"/>
      <c r="M516" s="11"/>
      <c r="N516" s="11"/>
      <c r="O516" s="11"/>
      <c r="P516" s="11"/>
      <c r="Q516" s="11"/>
      <c r="R516"/>
      <c r="S516"/>
      <c r="T516"/>
      <c r="U516"/>
      <c r="V516"/>
      <c r="W516"/>
    </row>
    <row r="517" spans="1:23" x14ac:dyDescent="0.25">
      <c r="A517"/>
      <c r="D517"/>
      <c r="E517"/>
      <c r="F517"/>
      <c r="G517"/>
      <c r="H517"/>
      <c r="I517"/>
      <c r="J517"/>
      <c r="K517" s="11"/>
      <c r="L517" s="11"/>
      <c r="M517" s="11"/>
      <c r="N517" s="11"/>
      <c r="O517" s="11"/>
      <c r="P517" s="11"/>
      <c r="Q517" s="11"/>
      <c r="R517"/>
      <c r="S517"/>
      <c r="T517"/>
      <c r="U517"/>
      <c r="V517"/>
      <c r="W517"/>
    </row>
    <row r="518" spans="1:23" x14ac:dyDescent="0.25">
      <c r="A518"/>
      <c r="D518"/>
      <c r="E518"/>
      <c r="F518"/>
      <c r="G518"/>
      <c r="H518"/>
      <c r="I518"/>
      <c r="J518"/>
      <c r="K518" s="11"/>
      <c r="L518" s="11"/>
      <c r="M518" s="11"/>
      <c r="N518" s="11"/>
      <c r="O518" s="11"/>
      <c r="P518" s="11"/>
      <c r="Q518" s="11"/>
      <c r="R518"/>
      <c r="S518"/>
      <c r="T518"/>
      <c r="U518"/>
      <c r="V518"/>
      <c r="W518"/>
    </row>
    <row r="519" spans="1:23" x14ac:dyDescent="0.25">
      <c r="A519"/>
      <c r="D519"/>
      <c r="E519"/>
      <c r="F519"/>
      <c r="G519"/>
      <c r="H519"/>
      <c r="I519"/>
      <c r="J519"/>
      <c r="K519" s="11"/>
      <c r="L519" s="11"/>
      <c r="M519" s="11"/>
      <c r="N519" s="11"/>
      <c r="O519" s="11"/>
      <c r="P519" s="11"/>
      <c r="Q519" s="11"/>
      <c r="R519"/>
      <c r="S519"/>
      <c r="T519"/>
      <c r="U519"/>
      <c r="V519"/>
      <c r="W519"/>
    </row>
    <row r="520" spans="1:23" x14ac:dyDescent="0.25">
      <c r="A520"/>
      <c r="D520"/>
      <c r="E520"/>
      <c r="F520"/>
      <c r="G520"/>
      <c r="H520"/>
      <c r="I520"/>
      <c r="J520"/>
      <c r="K520" s="11"/>
      <c r="L520" s="11"/>
      <c r="M520" s="11"/>
      <c r="N520" s="11"/>
      <c r="O520" s="11"/>
      <c r="P520" s="11"/>
      <c r="Q520" s="11"/>
      <c r="R520"/>
      <c r="S520"/>
      <c r="T520"/>
      <c r="U520"/>
      <c r="V520"/>
      <c r="W520"/>
    </row>
    <row r="521" spans="1:23" x14ac:dyDescent="0.25">
      <c r="A521"/>
      <c r="D521"/>
      <c r="E521"/>
      <c r="F521"/>
      <c r="G521"/>
      <c r="H521"/>
      <c r="I521"/>
      <c r="J521"/>
      <c r="K521" s="11"/>
      <c r="L521" s="11"/>
      <c r="M521" s="11"/>
      <c r="N521" s="11"/>
      <c r="O521" s="11"/>
      <c r="P521" s="11"/>
      <c r="Q521" s="11"/>
      <c r="R521"/>
      <c r="S521"/>
      <c r="T521"/>
      <c r="U521"/>
      <c r="V521"/>
      <c r="W521"/>
    </row>
    <row r="522" spans="1:23" x14ac:dyDescent="0.25">
      <c r="A522"/>
      <c r="D522"/>
      <c r="E522"/>
      <c r="F522"/>
      <c r="G522"/>
      <c r="H522"/>
      <c r="I522"/>
      <c r="J522"/>
      <c r="K522" s="11"/>
      <c r="L522" s="11"/>
      <c r="M522" s="11"/>
      <c r="N522" s="11"/>
      <c r="O522" s="11"/>
      <c r="P522" s="11"/>
      <c r="Q522" s="11"/>
      <c r="R522"/>
      <c r="S522"/>
      <c r="T522"/>
      <c r="U522"/>
      <c r="V522"/>
      <c r="W522"/>
    </row>
    <row r="523" spans="1:23" x14ac:dyDescent="0.25">
      <c r="A523"/>
      <c r="D523"/>
      <c r="E523"/>
      <c r="F523"/>
      <c r="G523"/>
      <c r="H523"/>
      <c r="I523"/>
      <c r="J523"/>
      <c r="K523" s="11"/>
      <c r="L523" s="11"/>
      <c r="M523" s="11"/>
      <c r="N523" s="11"/>
      <c r="O523" s="11"/>
      <c r="P523" s="11"/>
      <c r="Q523" s="11"/>
      <c r="R523"/>
      <c r="S523"/>
      <c r="T523"/>
      <c r="U523"/>
      <c r="V523"/>
      <c r="W523"/>
    </row>
  </sheetData>
  <dataConsolidate/>
  <pageMargins left="0.7" right="0.7" top="0.75" bottom="0.75" header="0.3" footer="0.3"/>
  <pageSetup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02C7-2A3C-4BB1-885A-0029D03B4B7E}">
  <sheetPr codeName="Sheet3"/>
  <dimension ref="A1:AA2505"/>
  <sheetViews>
    <sheetView topLeftCell="M1" zoomScaleNormal="100" workbookViewId="0">
      <selection activeCell="O8" sqref="O8"/>
    </sheetView>
  </sheetViews>
  <sheetFormatPr defaultRowHeight="15" x14ac:dyDescent="0.25"/>
  <cols>
    <col min="1" max="1" width="13.140625" bestFit="1" customWidth="1"/>
    <col min="2" max="2" width="17.7109375" bestFit="1" customWidth="1"/>
    <col min="3" max="4" width="19.42578125" bestFit="1" customWidth="1"/>
    <col min="6" max="6" width="9.5703125" bestFit="1" customWidth="1"/>
    <col min="7" max="7" width="14.7109375" bestFit="1" customWidth="1"/>
    <col min="8" max="8" width="20.42578125" style="17" bestFit="1" customWidth="1"/>
    <col min="10" max="10" width="35.5703125" bestFit="1" customWidth="1"/>
    <col min="11" max="11" width="14.28515625" bestFit="1" customWidth="1"/>
    <col min="12" max="12" width="23.140625" customWidth="1"/>
    <col min="13" max="13" width="19" bestFit="1" customWidth="1"/>
    <col min="14" max="14" width="17.28515625" bestFit="1" customWidth="1"/>
    <col min="16" max="16" width="23.7109375" style="1" bestFit="1" customWidth="1"/>
    <col min="17" max="17" width="15.42578125" style="31" bestFit="1" customWidth="1"/>
    <col min="19" max="20" width="11.85546875" bestFit="1" customWidth="1"/>
    <col min="21" max="22" width="11.85546875" customWidth="1"/>
    <col min="23" max="25" width="15.140625" bestFit="1" customWidth="1"/>
    <col min="26" max="26" width="34.5703125" bestFit="1" customWidth="1"/>
  </cols>
  <sheetData>
    <row r="1" spans="1:27" x14ac:dyDescent="0.25">
      <c r="A1" s="3" t="s">
        <v>543</v>
      </c>
      <c r="B1" t="s">
        <v>546</v>
      </c>
      <c r="C1" t="s">
        <v>564</v>
      </c>
      <c r="F1" t="s">
        <v>555</v>
      </c>
      <c r="G1" t="s">
        <v>556</v>
      </c>
      <c r="H1" s="17" t="s">
        <v>549</v>
      </c>
      <c r="J1" s="4" t="s">
        <v>558</v>
      </c>
      <c r="K1">
        <f>MAX(E:E)</f>
        <v>529</v>
      </c>
      <c r="M1" t="s">
        <v>555</v>
      </c>
      <c r="N1" t="s">
        <v>567</v>
      </c>
      <c r="P1" s="35" t="s">
        <v>566</v>
      </c>
      <c r="Q1" s="35">
        <f>COUNT(P6:P3000)</f>
        <v>2500</v>
      </c>
      <c r="S1" s="11" t="s">
        <v>641</v>
      </c>
      <c r="T1" s="11" t="s">
        <v>642</v>
      </c>
      <c r="U1" s="11" t="s">
        <v>648</v>
      </c>
      <c r="V1" s="11" t="s">
        <v>649</v>
      </c>
      <c r="W1" s="11" t="s">
        <v>642</v>
      </c>
      <c r="X1" s="11" t="s">
        <v>648</v>
      </c>
      <c r="Y1" s="11" t="s">
        <v>649</v>
      </c>
    </row>
    <row r="2" spans="1:27" x14ac:dyDescent="0.25">
      <c r="A2" s="4" t="s">
        <v>544</v>
      </c>
      <c r="B2" s="5"/>
      <c r="C2" s="5"/>
      <c r="E2">
        <v>1</v>
      </c>
      <c r="F2" s="4" t="s">
        <v>328</v>
      </c>
      <c r="G2" s="5">
        <v>45</v>
      </c>
      <c r="H2" s="17">
        <v>34700</v>
      </c>
      <c r="J2" s="4" t="s">
        <v>561</v>
      </c>
      <c r="K2">
        <f>K1*0.1</f>
        <v>52.900000000000006</v>
      </c>
      <c r="M2" s="4" t="s">
        <v>348</v>
      </c>
      <c r="N2" s="5">
        <v>12</v>
      </c>
      <c r="P2" s="35" t="s">
        <v>565</v>
      </c>
      <c r="Q2" s="36">
        <f>AVERAGE(Q6:Q3000)</f>
        <v>2124.98</v>
      </c>
      <c r="S2" t="s">
        <v>640</v>
      </c>
      <c r="T2" t="s">
        <v>640</v>
      </c>
      <c r="U2" t="s">
        <v>640</v>
      </c>
      <c r="V2" t="s">
        <v>640</v>
      </c>
      <c r="W2" t="s">
        <v>650</v>
      </c>
      <c r="X2" t="s">
        <v>650</v>
      </c>
      <c r="Y2" t="s">
        <v>650</v>
      </c>
      <c r="Z2" t="s">
        <v>643</v>
      </c>
      <c r="AA2">
        <f>353-2</f>
        <v>351</v>
      </c>
    </row>
    <row r="3" spans="1:27" x14ac:dyDescent="0.25">
      <c r="A3" s="7" t="s">
        <v>544</v>
      </c>
      <c r="B3" s="5"/>
      <c r="C3" s="5"/>
      <c r="E3">
        <v>2</v>
      </c>
      <c r="F3" s="4" t="s">
        <v>348</v>
      </c>
      <c r="G3" s="5">
        <v>38</v>
      </c>
      <c r="H3" s="17">
        <v>34000</v>
      </c>
      <c r="J3" s="4" t="s">
        <v>559</v>
      </c>
      <c r="K3" s="6">
        <f>SUM(H2:H54)</f>
        <v>1106600</v>
      </c>
      <c r="M3" s="4" t="s">
        <v>328</v>
      </c>
      <c r="N3" s="5">
        <v>11</v>
      </c>
      <c r="S3" t="s">
        <v>86</v>
      </c>
      <c r="T3" s="7" t="s">
        <v>52</v>
      </c>
      <c r="U3" s="7" t="s">
        <v>52</v>
      </c>
      <c r="V3" s="7" t="s">
        <v>86</v>
      </c>
      <c r="W3" t="b">
        <f>ISNUMBER(MATCH(T3,$S$3:$S$385,0))</f>
        <v>0</v>
      </c>
      <c r="X3" t="b">
        <f>ISNUMBER(MATCH(U3,$T$3:$T$385,0))</f>
        <v>1</v>
      </c>
      <c r="Y3" t="b">
        <f>ISNUMBER(MATCH(V3,$U$3:$U$385,0))</f>
        <v>1</v>
      </c>
      <c r="Z3" t="s">
        <v>644</v>
      </c>
      <c r="AA3">
        <f>383-2</f>
        <v>381</v>
      </c>
    </row>
    <row r="4" spans="1:27" x14ac:dyDescent="0.25">
      <c r="A4" s="4" t="s">
        <v>636</v>
      </c>
      <c r="B4" s="5">
        <v>1143800</v>
      </c>
      <c r="C4" s="5">
        <v>581</v>
      </c>
      <c r="E4">
        <v>3</v>
      </c>
      <c r="F4" s="4" t="s">
        <v>198</v>
      </c>
      <c r="G4" s="5">
        <v>34</v>
      </c>
      <c r="H4" s="17">
        <v>28700</v>
      </c>
      <c r="J4" s="4" t="s">
        <v>560</v>
      </c>
      <c r="K4" s="6">
        <f>GETPIVOTDATA("Total_price",'Sales Analysis'!$B$2)-'Customer Behavior'!K3</f>
        <v>4205850</v>
      </c>
      <c r="M4" s="4" t="s">
        <v>266</v>
      </c>
      <c r="N4" s="5">
        <v>10</v>
      </c>
      <c r="S4" t="s">
        <v>230</v>
      </c>
      <c r="T4" s="7" t="s">
        <v>86</v>
      </c>
      <c r="U4" s="7" t="s">
        <v>86</v>
      </c>
      <c r="V4" s="7" t="s">
        <v>131</v>
      </c>
      <c r="W4" t="b">
        <f t="shared" ref="W4:W67" si="0">ISNUMBER(MATCH(T4,$S$3:$S$385,0))</f>
        <v>1</v>
      </c>
      <c r="X4" t="b">
        <f t="shared" ref="X4:X67" si="1">ISNUMBER(MATCH(U4,$T$3:$T$385,0))</f>
        <v>1</v>
      </c>
      <c r="Y4" t="b">
        <f t="shared" ref="Y4:Y67" si="2">ISNUMBER(MATCH(V4,$U$3:$U$385,0))</f>
        <v>1</v>
      </c>
      <c r="Z4" t="s">
        <v>646</v>
      </c>
      <c r="AA4">
        <f>COUNTIF(W:W, "FALSE")</f>
        <v>132</v>
      </c>
    </row>
    <row r="5" spans="1:27" x14ac:dyDescent="0.25">
      <c r="A5" s="7" t="s">
        <v>86</v>
      </c>
      <c r="B5" s="5">
        <v>1650</v>
      </c>
      <c r="C5" s="5">
        <v>2</v>
      </c>
      <c r="E5">
        <v>4</v>
      </c>
      <c r="F5" s="4" t="s">
        <v>272</v>
      </c>
      <c r="G5" s="5">
        <v>26</v>
      </c>
      <c r="H5" s="17">
        <v>28600</v>
      </c>
      <c r="J5" s="4" t="s">
        <v>549</v>
      </c>
      <c r="K5" s="17">
        <f>K3+K4</f>
        <v>5312450</v>
      </c>
      <c r="M5" s="4" t="s">
        <v>93</v>
      </c>
      <c r="N5" s="5">
        <v>10</v>
      </c>
      <c r="P5" s="1" t="s">
        <v>656</v>
      </c>
      <c r="Q5" s="31" t="s">
        <v>550</v>
      </c>
      <c r="S5" t="s">
        <v>53</v>
      </c>
      <c r="T5" s="7" t="s">
        <v>230</v>
      </c>
      <c r="U5" s="7" t="s">
        <v>131</v>
      </c>
      <c r="V5" s="7" t="s">
        <v>53</v>
      </c>
      <c r="W5" t="b">
        <f t="shared" si="0"/>
        <v>1</v>
      </c>
      <c r="X5" t="b">
        <f t="shared" si="1"/>
        <v>1</v>
      </c>
      <c r="Y5" t="b">
        <f t="shared" si="2"/>
        <v>1</v>
      </c>
      <c r="Z5" t="s">
        <v>647</v>
      </c>
      <c r="AA5" s="18">
        <f>(AA3-AA4)/AA2</f>
        <v>0.70940170940170943</v>
      </c>
    </row>
    <row r="6" spans="1:27" x14ac:dyDescent="0.25">
      <c r="A6" s="7" t="s">
        <v>230</v>
      </c>
      <c r="B6" s="5">
        <v>1500</v>
      </c>
      <c r="C6" s="5">
        <v>1</v>
      </c>
      <c r="E6">
        <v>5</v>
      </c>
      <c r="F6" s="4" t="s">
        <v>200</v>
      </c>
      <c r="G6" s="5">
        <v>29</v>
      </c>
      <c r="H6" s="17">
        <v>28400</v>
      </c>
      <c r="K6" s="4"/>
      <c r="L6" s="5"/>
      <c r="M6" s="4" t="s">
        <v>86</v>
      </c>
      <c r="N6" s="5">
        <v>9</v>
      </c>
      <c r="P6" s="1">
        <v>2841</v>
      </c>
      <c r="Q6" s="31">
        <v>600</v>
      </c>
      <c r="S6" t="s">
        <v>147</v>
      </c>
      <c r="T6" s="7" t="s">
        <v>131</v>
      </c>
      <c r="U6" s="7" t="s">
        <v>53</v>
      </c>
      <c r="V6" s="7" t="s">
        <v>196</v>
      </c>
      <c r="W6" t="b">
        <f t="shared" si="0"/>
        <v>0</v>
      </c>
      <c r="X6" t="b">
        <f t="shared" si="1"/>
        <v>1</v>
      </c>
      <c r="Y6" t="b">
        <f t="shared" si="2"/>
        <v>1</v>
      </c>
    </row>
    <row r="7" spans="1:27" x14ac:dyDescent="0.25">
      <c r="A7" s="7" t="s">
        <v>53</v>
      </c>
      <c r="B7" s="5">
        <v>3000</v>
      </c>
      <c r="C7" s="5">
        <v>1</v>
      </c>
      <c r="E7">
        <v>6</v>
      </c>
      <c r="F7" s="4" t="s">
        <v>402</v>
      </c>
      <c r="G7" s="5">
        <v>23</v>
      </c>
      <c r="H7" s="17">
        <v>27800</v>
      </c>
      <c r="M7" s="4" t="s">
        <v>222</v>
      </c>
      <c r="N7" s="5">
        <v>9</v>
      </c>
      <c r="P7" s="1">
        <v>3339</v>
      </c>
      <c r="Q7" s="31">
        <v>500</v>
      </c>
      <c r="S7" t="s">
        <v>196</v>
      </c>
      <c r="T7" s="7" t="s">
        <v>53</v>
      </c>
      <c r="U7" s="7" t="s">
        <v>147</v>
      </c>
      <c r="V7" s="7" t="s">
        <v>182</v>
      </c>
      <c r="W7" t="b">
        <f t="shared" si="0"/>
        <v>1</v>
      </c>
      <c r="X7" t="b">
        <f t="shared" si="1"/>
        <v>1</v>
      </c>
      <c r="Y7" t="b">
        <f t="shared" si="2"/>
        <v>1</v>
      </c>
      <c r="Z7" t="s">
        <v>644</v>
      </c>
      <c r="AA7">
        <v>381</v>
      </c>
    </row>
    <row r="8" spans="1:27" x14ac:dyDescent="0.25">
      <c r="A8" s="7" t="s">
        <v>147</v>
      </c>
      <c r="B8" s="5">
        <v>2700</v>
      </c>
      <c r="C8" s="5">
        <v>2</v>
      </c>
      <c r="E8">
        <v>7</v>
      </c>
      <c r="F8" s="4" t="s">
        <v>326</v>
      </c>
      <c r="G8" s="5">
        <v>29</v>
      </c>
      <c r="H8" s="17">
        <v>26350</v>
      </c>
      <c r="M8" s="4" t="s">
        <v>79</v>
      </c>
      <c r="N8" s="5">
        <v>9</v>
      </c>
      <c r="P8" s="1">
        <v>2687</v>
      </c>
      <c r="Q8" s="31">
        <v>1000</v>
      </c>
      <c r="S8" t="s">
        <v>144</v>
      </c>
      <c r="T8" s="7" t="s">
        <v>147</v>
      </c>
      <c r="U8" s="7" t="s">
        <v>196</v>
      </c>
      <c r="V8" s="7" t="s">
        <v>125</v>
      </c>
      <c r="W8" t="b">
        <f t="shared" si="0"/>
        <v>1</v>
      </c>
      <c r="X8" t="b">
        <f t="shared" si="1"/>
        <v>1</v>
      </c>
      <c r="Y8" t="b">
        <f t="shared" si="2"/>
        <v>0</v>
      </c>
      <c r="Z8" t="s">
        <v>645</v>
      </c>
      <c r="AA8">
        <v>383</v>
      </c>
    </row>
    <row r="9" spans="1:27" x14ac:dyDescent="0.25">
      <c r="A9" s="7" t="s">
        <v>196</v>
      </c>
      <c r="B9" s="5">
        <v>150</v>
      </c>
      <c r="C9" s="5">
        <v>1</v>
      </c>
      <c r="E9">
        <v>8</v>
      </c>
      <c r="F9" s="4" t="s">
        <v>224</v>
      </c>
      <c r="G9" s="5">
        <v>24</v>
      </c>
      <c r="H9" s="17">
        <v>23800</v>
      </c>
      <c r="M9" s="4" t="s">
        <v>48</v>
      </c>
      <c r="N9" s="5">
        <v>9</v>
      </c>
      <c r="P9" s="1">
        <v>1677</v>
      </c>
      <c r="Q9" s="31">
        <v>3000</v>
      </c>
      <c r="S9" t="s">
        <v>182</v>
      </c>
      <c r="T9" s="7" t="s">
        <v>196</v>
      </c>
      <c r="U9" s="7" t="s">
        <v>144</v>
      </c>
      <c r="V9" s="7" t="s">
        <v>103</v>
      </c>
      <c r="W9" t="b">
        <f t="shared" si="0"/>
        <v>1</v>
      </c>
      <c r="X9" t="b">
        <f t="shared" si="1"/>
        <v>1</v>
      </c>
      <c r="Y9" t="b">
        <f t="shared" si="2"/>
        <v>1</v>
      </c>
      <c r="Z9" t="s">
        <v>652</v>
      </c>
      <c r="AA9">
        <f>COUNTIF(X:X, "FALSE")</f>
        <v>116</v>
      </c>
    </row>
    <row r="10" spans="1:27" x14ac:dyDescent="0.25">
      <c r="A10" s="7" t="s">
        <v>144</v>
      </c>
      <c r="B10" s="5">
        <v>1500</v>
      </c>
      <c r="C10" s="5">
        <v>1</v>
      </c>
      <c r="E10">
        <v>9</v>
      </c>
      <c r="F10" s="4" t="s">
        <v>273</v>
      </c>
      <c r="G10" s="5">
        <v>17</v>
      </c>
      <c r="H10" s="17">
        <v>23150</v>
      </c>
      <c r="K10" s="4"/>
      <c r="L10" s="5"/>
      <c r="M10" s="4" t="s">
        <v>200</v>
      </c>
      <c r="N10" s="5">
        <v>9</v>
      </c>
      <c r="P10" s="1">
        <v>1983</v>
      </c>
      <c r="Q10" s="31">
        <v>1200</v>
      </c>
      <c r="S10" t="s">
        <v>125</v>
      </c>
      <c r="T10" s="7" t="s">
        <v>144</v>
      </c>
      <c r="U10" s="7" t="s">
        <v>182</v>
      </c>
      <c r="V10" s="7" t="s">
        <v>127</v>
      </c>
      <c r="W10" t="b">
        <f t="shared" si="0"/>
        <v>1</v>
      </c>
      <c r="X10" t="b">
        <f t="shared" si="1"/>
        <v>1</v>
      </c>
      <c r="Y10" t="b">
        <f t="shared" si="2"/>
        <v>1</v>
      </c>
      <c r="Z10" t="s">
        <v>653</v>
      </c>
      <c r="AA10" s="18">
        <f>(AA8-AA9)/AA7</f>
        <v>0.70078740157480313</v>
      </c>
    </row>
    <row r="11" spans="1:27" x14ac:dyDescent="0.25">
      <c r="A11" s="7" t="s">
        <v>182</v>
      </c>
      <c r="B11" s="5">
        <v>800</v>
      </c>
      <c r="C11" s="5">
        <v>1</v>
      </c>
      <c r="E11">
        <v>10</v>
      </c>
      <c r="F11" s="4" t="s">
        <v>209</v>
      </c>
      <c r="G11" s="5">
        <v>26</v>
      </c>
      <c r="H11" s="17">
        <v>22950</v>
      </c>
      <c r="K11" s="4"/>
      <c r="L11" s="5"/>
      <c r="M11" s="4" t="s">
        <v>198</v>
      </c>
      <c r="N11" s="5">
        <v>9</v>
      </c>
      <c r="P11" s="1">
        <v>1275</v>
      </c>
      <c r="Q11" s="31">
        <v>1200</v>
      </c>
      <c r="S11" t="s">
        <v>175</v>
      </c>
      <c r="T11" s="7" t="s">
        <v>182</v>
      </c>
      <c r="U11" s="7" t="s">
        <v>175</v>
      </c>
      <c r="V11" s="7" t="s">
        <v>213</v>
      </c>
      <c r="W11" t="b">
        <f t="shared" si="0"/>
        <v>1</v>
      </c>
      <c r="X11" t="b">
        <f t="shared" si="1"/>
        <v>0</v>
      </c>
      <c r="Y11" t="b">
        <f t="shared" si="2"/>
        <v>1</v>
      </c>
    </row>
    <row r="12" spans="1:27" x14ac:dyDescent="0.25">
      <c r="A12" s="7" t="s">
        <v>125</v>
      </c>
      <c r="B12" s="5">
        <v>3600</v>
      </c>
      <c r="C12" s="5">
        <v>2</v>
      </c>
      <c r="E12">
        <v>11</v>
      </c>
      <c r="F12" s="4" t="s">
        <v>459</v>
      </c>
      <c r="G12" s="5">
        <v>20</v>
      </c>
      <c r="H12" s="17">
        <v>22200</v>
      </c>
      <c r="K12" s="4"/>
      <c r="L12" s="5"/>
      <c r="M12" s="4" t="s">
        <v>372</v>
      </c>
      <c r="N12" s="5">
        <v>9</v>
      </c>
      <c r="P12" s="1">
        <v>1829</v>
      </c>
      <c r="Q12" s="31">
        <v>2000</v>
      </c>
      <c r="S12" t="s">
        <v>103</v>
      </c>
      <c r="T12" s="7" t="s">
        <v>125</v>
      </c>
      <c r="U12" s="7" t="s">
        <v>103</v>
      </c>
      <c r="V12" s="7" t="s">
        <v>63</v>
      </c>
      <c r="W12" t="b">
        <f t="shared" si="0"/>
        <v>1</v>
      </c>
      <c r="X12" t="b">
        <f t="shared" si="1"/>
        <v>1</v>
      </c>
      <c r="Y12" t="b">
        <f t="shared" si="2"/>
        <v>1</v>
      </c>
      <c r="Z12" t="s">
        <v>645</v>
      </c>
      <c r="AA12">
        <v>383</v>
      </c>
    </row>
    <row r="13" spans="1:27" x14ac:dyDescent="0.25">
      <c r="A13" s="7" t="s">
        <v>175</v>
      </c>
      <c r="B13" s="5">
        <v>400</v>
      </c>
      <c r="C13" s="5">
        <v>1</v>
      </c>
      <c r="E13">
        <v>12</v>
      </c>
      <c r="F13" s="4" t="s">
        <v>484</v>
      </c>
      <c r="G13" s="5">
        <v>19</v>
      </c>
      <c r="H13" s="17">
        <v>22200</v>
      </c>
      <c r="K13" s="4"/>
      <c r="L13" s="5"/>
      <c r="M13" s="4" t="s">
        <v>306</v>
      </c>
      <c r="N13" s="5">
        <v>9</v>
      </c>
      <c r="P13" s="1">
        <v>2227</v>
      </c>
      <c r="Q13" s="31">
        <v>1800</v>
      </c>
      <c r="S13" t="s">
        <v>127</v>
      </c>
      <c r="T13" s="7" t="s">
        <v>103</v>
      </c>
      <c r="U13" s="7" t="s">
        <v>127</v>
      </c>
      <c r="V13" s="7" t="s">
        <v>235</v>
      </c>
      <c r="W13" t="b">
        <f t="shared" si="0"/>
        <v>1</v>
      </c>
      <c r="X13" t="b">
        <f t="shared" si="1"/>
        <v>0</v>
      </c>
      <c r="Y13" t="b">
        <f t="shared" si="2"/>
        <v>0</v>
      </c>
      <c r="Z13" t="s">
        <v>651</v>
      </c>
      <c r="AA13">
        <v>369</v>
      </c>
    </row>
    <row r="14" spans="1:27" x14ac:dyDescent="0.25">
      <c r="A14" s="7" t="s">
        <v>103</v>
      </c>
      <c r="B14" s="5">
        <v>5000</v>
      </c>
      <c r="C14" s="5">
        <v>1</v>
      </c>
      <c r="E14">
        <v>13</v>
      </c>
      <c r="F14" s="4" t="s">
        <v>158</v>
      </c>
      <c r="G14" s="5">
        <v>19</v>
      </c>
      <c r="H14" s="17">
        <v>21950</v>
      </c>
      <c r="K14" s="4"/>
      <c r="L14" s="5"/>
      <c r="M14" s="4" t="s">
        <v>360</v>
      </c>
      <c r="N14" s="5">
        <v>9</v>
      </c>
      <c r="P14" s="1">
        <v>1323</v>
      </c>
      <c r="Q14" s="31">
        <v>450</v>
      </c>
      <c r="S14" t="s">
        <v>104</v>
      </c>
      <c r="T14" s="7" t="s">
        <v>213</v>
      </c>
      <c r="U14" s="7" t="s">
        <v>104</v>
      </c>
      <c r="V14" s="7" t="s">
        <v>206</v>
      </c>
      <c r="W14" t="b">
        <f t="shared" si="0"/>
        <v>1</v>
      </c>
      <c r="X14" t="b">
        <f t="shared" si="1"/>
        <v>0</v>
      </c>
      <c r="Y14" t="b">
        <f t="shared" si="2"/>
        <v>0</v>
      </c>
      <c r="Z14" t="s">
        <v>654</v>
      </c>
      <c r="AA14">
        <f>COUNTIF(Y:Y, "FALSE")</f>
        <v>126</v>
      </c>
    </row>
    <row r="15" spans="1:27" x14ac:dyDescent="0.25">
      <c r="A15" s="7" t="s">
        <v>127</v>
      </c>
      <c r="B15" s="5">
        <v>2500</v>
      </c>
      <c r="C15" s="5">
        <v>2</v>
      </c>
      <c r="E15">
        <v>14</v>
      </c>
      <c r="F15" s="4" t="s">
        <v>392</v>
      </c>
      <c r="G15" s="5">
        <v>33</v>
      </c>
      <c r="H15" s="17">
        <v>21950</v>
      </c>
      <c r="K15" s="4"/>
      <c r="L15" s="5"/>
      <c r="M15" s="4" t="s">
        <v>75</v>
      </c>
      <c r="N15" s="5">
        <v>9</v>
      </c>
      <c r="P15" s="1">
        <v>1120</v>
      </c>
      <c r="Q15" s="31">
        <v>1000</v>
      </c>
      <c r="S15" t="s">
        <v>213</v>
      </c>
      <c r="T15" s="7" t="s">
        <v>235</v>
      </c>
      <c r="U15" s="7" t="s">
        <v>213</v>
      </c>
      <c r="V15" s="7" t="s">
        <v>66</v>
      </c>
      <c r="W15" t="b">
        <f t="shared" si="0"/>
        <v>1</v>
      </c>
      <c r="X15" t="b">
        <f t="shared" si="1"/>
        <v>1</v>
      </c>
      <c r="Y15" t="b">
        <f t="shared" si="2"/>
        <v>1</v>
      </c>
      <c r="Z15" t="s">
        <v>655</v>
      </c>
      <c r="AA15" s="18">
        <f>(AA13-AA14)/AA12</f>
        <v>0.63446475195822449</v>
      </c>
    </row>
    <row r="16" spans="1:27" x14ac:dyDescent="0.25">
      <c r="A16" s="7" t="s">
        <v>104</v>
      </c>
      <c r="B16" s="5">
        <v>2800</v>
      </c>
      <c r="C16" s="5">
        <v>2</v>
      </c>
      <c r="E16">
        <v>15</v>
      </c>
      <c r="F16" s="4" t="s">
        <v>439</v>
      </c>
      <c r="G16" s="5">
        <v>25</v>
      </c>
      <c r="H16" s="17">
        <v>21500</v>
      </c>
      <c r="K16" s="4"/>
      <c r="L16" s="5"/>
      <c r="M16" s="4" t="s">
        <v>392</v>
      </c>
      <c r="N16" s="5">
        <v>9</v>
      </c>
      <c r="P16" s="1">
        <v>1865</v>
      </c>
      <c r="Q16" s="31">
        <v>1200</v>
      </c>
      <c r="S16" t="s">
        <v>63</v>
      </c>
      <c r="T16" s="7" t="s">
        <v>206</v>
      </c>
      <c r="U16" s="7" t="s">
        <v>63</v>
      </c>
      <c r="V16" s="7" t="s">
        <v>78</v>
      </c>
      <c r="W16" t="b">
        <f t="shared" si="0"/>
        <v>0</v>
      </c>
      <c r="X16" t="b">
        <f t="shared" si="1"/>
        <v>0</v>
      </c>
      <c r="Y16" t="b">
        <f t="shared" si="2"/>
        <v>1</v>
      </c>
    </row>
    <row r="17" spans="1:27" x14ac:dyDescent="0.25">
      <c r="A17" s="7" t="s">
        <v>213</v>
      </c>
      <c r="B17" s="5">
        <v>3300</v>
      </c>
      <c r="C17" s="5">
        <v>2</v>
      </c>
      <c r="E17">
        <v>16</v>
      </c>
      <c r="F17" s="4" t="s">
        <v>306</v>
      </c>
      <c r="G17" s="5">
        <v>25</v>
      </c>
      <c r="H17" s="17">
        <v>20900</v>
      </c>
      <c r="K17" s="4"/>
      <c r="L17" s="5"/>
      <c r="M17" s="4" t="s">
        <v>404</v>
      </c>
      <c r="N17" s="5">
        <v>9</v>
      </c>
      <c r="P17" s="1">
        <v>2865</v>
      </c>
      <c r="Q17" s="31">
        <v>3000</v>
      </c>
      <c r="S17" t="s">
        <v>57</v>
      </c>
      <c r="T17" s="7" t="s">
        <v>66</v>
      </c>
      <c r="U17" s="7" t="s">
        <v>57</v>
      </c>
      <c r="V17" s="7" t="s">
        <v>176</v>
      </c>
      <c r="W17" t="b">
        <f t="shared" si="0"/>
        <v>1</v>
      </c>
      <c r="X17" t="b">
        <f t="shared" si="1"/>
        <v>0</v>
      </c>
      <c r="Y17" t="b">
        <f t="shared" si="2"/>
        <v>1</v>
      </c>
    </row>
    <row r="18" spans="1:27" x14ac:dyDescent="0.25">
      <c r="A18" s="7" t="s">
        <v>63</v>
      </c>
      <c r="B18" s="5">
        <v>2000</v>
      </c>
      <c r="C18" s="5">
        <v>1</v>
      </c>
      <c r="E18">
        <v>17</v>
      </c>
      <c r="F18" s="4" t="s">
        <v>266</v>
      </c>
      <c r="G18" s="5">
        <v>29</v>
      </c>
      <c r="H18" s="17">
        <v>20750</v>
      </c>
      <c r="K18" s="4"/>
      <c r="L18" s="5"/>
      <c r="M18" s="4" t="s">
        <v>294</v>
      </c>
      <c r="N18" s="5">
        <v>9</v>
      </c>
      <c r="P18" s="1">
        <v>2532</v>
      </c>
      <c r="Q18" s="31">
        <v>800</v>
      </c>
      <c r="S18" t="s">
        <v>211</v>
      </c>
      <c r="T18" s="7" t="s">
        <v>110</v>
      </c>
      <c r="U18" s="7" t="s">
        <v>211</v>
      </c>
      <c r="V18" s="7" t="s">
        <v>26</v>
      </c>
      <c r="W18" t="b">
        <f t="shared" si="0"/>
        <v>1</v>
      </c>
      <c r="X18" t="b">
        <f t="shared" si="1"/>
        <v>0</v>
      </c>
      <c r="Y18" t="b">
        <f t="shared" si="2"/>
        <v>1</v>
      </c>
      <c r="Z18" t="s">
        <v>659</v>
      </c>
      <c r="AA18" s="18">
        <v>0.63446475195822449</v>
      </c>
    </row>
    <row r="19" spans="1:27" x14ac:dyDescent="0.25">
      <c r="A19" s="7" t="s">
        <v>57</v>
      </c>
      <c r="B19" s="5">
        <v>1800</v>
      </c>
      <c r="C19" s="5">
        <v>1</v>
      </c>
      <c r="E19">
        <v>18</v>
      </c>
      <c r="F19" s="4" t="s">
        <v>434</v>
      </c>
      <c r="G19" s="5">
        <v>19</v>
      </c>
      <c r="H19" s="17">
        <v>20700</v>
      </c>
      <c r="K19" s="4"/>
      <c r="L19" s="5"/>
      <c r="M19" s="4" t="s">
        <v>209</v>
      </c>
      <c r="N19" s="5">
        <v>9</v>
      </c>
      <c r="P19" s="1">
        <v>1521</v>
      </c>
      <c r="Q19" s="31">
        <v>1500</v>
      </c>
      <c r="S19" t="s">
        <v>235</v>
      </c>
      <c r="T19" s="7" t="s">
        <v>10</v>
      </c>
      <c r="U19" s="7" t="s">
        <v>106</v>
      </c>
      <c r="V19" s="7" t="s">
        <v>80</v>
      </c>
      <c r="W19" t="b">
        <f t="shared" si="0"/>
        <v>0</v>
      </c>
      <c r="X19" t="b">
        <f t="shared" si="1"/>
        <v>0</v>
      </c>
      <c r="Y19" t="b">
        <f t="shared" si="2"/>
        <v>0</v>
      </c>
      <c r="Z19" t="s">
        <v>658</v>
      </c>
      <c r="AA19" s="18">
        <v>0.70078740157480313</v>
      </c>
    </row>
    <row r="20" spans="1:27" x14ac:dyDescent="0.25">
      <c r="A20" s="7" t="s">
        <v>211</v>
      </c>
      <c r="B20" s="5">
        <v>5550</v>
      </c>
      <c r="C20" s="5">
        <v>3</v>
      </c>
      <c r="E20">
        <v>19</v>
      </c>
      <c r="F20" s="4" t="s">
        <v>504</v>
      </c>
      <c r="G20" s="5">
        <v>17</v>
      </c>
      <c r="H20" s="17">
        <v>20500</v>
      </c>
      <c r="M20" s="4" t="s">
        <v>82</v>
      </c>
      <c r="N20" s="5">
        <v>9</v>
      </c>
      <c r="P20" s="1">
        <v>1406</v>
      </c>
      <c r="Q20" s="31">
        <v>500</v>
      </c>
      <c r="S20" t="s">
        <v>106</v>
      </c>
      <c r="T20" s="7" t="s">
        <v>118</v>
      </c>
      <c r="U20" s="7" t="s">
        <v>66</v>
      </c>
      <c r="V20" s="7" t="s">
        <v>51</v>
      </c>
      <c r="W20" t="b">
        <f t="shared" si="0"/>
        <v>1</v>
      </c>
      <c r="X20" t="b">
        <f t="shared" si="1"/>
        <v>1</v>
      </c>
      <c r="Y20" t="b">
        <f t="shared" si="2"/>
        <v>1</v>
      </c>
      <c r="Z20" t="s">
        <v>657</v>
      </c>
      <c r="AA20" s="18">
        <v>0.70940170940170943</v>
      </c>
    </row>
    <row r="21" spans="1:27" x14ac:dyDescent="0.25">
      <c r="A21" s="7" t="s">
        <v>235</v>
      </c>
      <c r="B21" s="5">
        <v>3850</v>
      </c>
      <c r="C21" s="5">
        <v>3</v>
      </c>
      <c r="E21">
        <v>20</v>
      </c>
      <c r="F21" s="4" t="s">
        <v>333</v>
      </c>
      <c r="G21" s="5">
        <v>24</v>
      </c>
      <c r="H21" s="17">
        <v>20500</v>
      </c>
      <c r="M21" s="4" t="s">
        <v>26</v>
      </c>
      <c r="N21" s="5">
        <v>8</v>
      </c>
      <c r="P21" s="1">
        <v>3385</v>
      </c>
      <c r="Q21" s="31">
        <v>300</v>
      </c>
      <c r="S21" t="s">
        <v>66</v>
      </c>
      <c r="T21" s="7" t="s">
        <v>78</v>
      </c>
      <c r="U21" s="7" t="s">
        <v>110</v>
      </c>
      <c r="V21" s="7" t="s">
        <v>168</v>
      </c>
      <c r="W21" t="b">
        <f t="shared" si="0"/>
        <v>1</v>
      </c>
      <c r="X21" t="b">
        <f t="shared" si="1"/>
        <v>1</v>
      </c>
      <c r="Y21" t="b">
        <f t="shared" si="2"/>
        <v>1</v>
      </c>
    </row>
    <row r="22" spans="1:27" x14ac:dyDescent="0.25">
      <c r="A22" s="7" t="s">
        <v>106</v>
      </c>
      <c r="B22" s="5">
        <v>300</v>
      </c>
      <c r="C22" s="5">
        <v>1</v>
      </c>
      <c r="E22">
        <v>21</v>
      </c>
      <c r="F22" s="4" t="s">
        <v>453</v>
      </c>
      <c r="G22" s="5">
        <v>23</v>
      </c>
      <c r="H22" s="17">
        <v>20500</v>
      </c>
      <c r="J22" s="4" t="s">
        <v>558</v>
      </c>
      <c r="K22">
        <f>K1</f>
        <v>529</v>
      </c>
      <c r="M22" s="4" t="s">
        <v>121</v>
      </c>
      <c r="N22" s="5">
        <v>8</v>
      </c>
      <c r="P22" s="1">
        <v>2619</v>
      </c>
      <c r="Q22" s="31">
        <v>3000</v>
      </c>
      <c r="S22" t="s">
        <v>110</v>
      </c>
      <c r="T22" s="7" t="s">
        <v>176</v>
      </c>
      <c r="U22" s="7" t="s">
        <v>118</v>
      </c>
      <c r="V22" s="7" t="s">
        <v>29</v>
      </c>
      <c r="W22" t="b">
        <f t="shared" si="0"/>
        <v>0</v>
      </c>
      <c r="X22" t="b">
        <f t="shared" si="1"/>
        <v>1</v>
      </c>
      <c r="Y22" t="b">
        <f t="shared" si="2"/>
        <v>0</v>
      </c>
    </row>
    <row r="23" spans="1:27" x14ac:dyDescent="0.25">
      <c r="A23" s="7" t="s">
        <v>66</v>
      </c>
      <c r="B23" s="5">
        <v>3000</v>
      </c>
      <c r="C23" s="5">
        <v>2</v>
      </c>
      <c r="E23">
        <v>22</v>
      </c>
      <c r="F23" s="4" t="s">
        <v>404</v>
      </c>
      <c r="G23" s="5">
        <v>24</v>
      </c>
      <c r="H23" s="17">
        <v>20400</v>
      </c>
      <c r="J23" t="s">
        <v>568</v>
      </c>
      <c r="K23">
        <f>COUNTIF(N:N, "&gt;1")</f>
        <v>511</v>
      </c>
      <c r="M23" s="4" t="s">
        <v>162</v>
      </c>
      <c r="N23" s="5">
        <v>8</v>
      </c>
      <c r="P23" s="1">
        <v>2529</v>
      </c>
      <c r="Q23" s="31">
        <v>600</v>
      </c>
      <c r="S23" t="s">
        <v>118</v>
      </c>
      <c r="T23" s="7" t="s">
        <v>26</v>
      </c>
      <c r="U23" s="7" t="s">
        <v>78</v>
      </c>
      <c r="V23" s="7" t="s">
        <v>157</v>
      </c>
      <c r="W23" t="b">
        <f t="shared" si="0"/>
        <v>1</v>
      </c>
      <c r="X23" t="b">
        <f t="shared" si="1"/>
        <v>1</v>
      </c>
      <c r="Y23" t="b">
        <f t="shared" si="2"/>
        <v>1</v>
      </c>
    </row>
    <row r="24" spans="1:27" x14ac:dyDescent="0.25">
      <c r="A24" s="7" t="s">
        <v>110</v>
      </c>
      <c r="B24" s="5">
        <v>3600</v>
      </c>
      <c r="C24" s="5">
        <v>2</v>
      </c>
      <c r="E24">
        <v>23</v>
      </c>
      <c r="F24" s="4" t="s">
        <v>296</v>
      </c>
      <c r="G24" s="5">
        <v>26</v>
      </c>
      <c r="H24" s="17">
        <v>20200</v>
      </c>
      <c r="J24" t="s">
        <v>570</v>
      </c>
      <c r="K24" s="18">
        <f>K23/K22</f>
        <v>0.96597353497164462</v>
      </c>
      <c r="M24" s="4" t="s">
        <v>20</v>
      </c>
      <c r="N24" s="5">
        <v>8</v>
      </c>
      <c r="P24" s="1">
        <v>2487</v>
      </c>
      <c r="Q24" s="31">
        <v>800</v>
      </c>
      <c r="S24" t="s">
        <v>78</v>
      </c>
      <c r="T24" s="7" t="s">
        <v>170</v>
      </c>
      <c r="U24" s="7" t="s">
        <v>176</v>
      </c>
      <c r="V24" s="7" t="s">
        <v>94</v>
      </c>
      <c r="W24" t="b">
        <f t="shared" si="0"/>
        <v>1</v>
      </c>
      <c r="X24" t="b">
        <f t="shared" si="1"/>
        <v>1</v>
      </c>
      <c r="Y24" t="b">
        <f t="shared" si="2"/>
        <v>1</v>
      </c>
    </row>
    <row r="25" spans="1:27" x14ac:dyDescent="0.25">
      <c r="A25" s="7" t="s">
        <v>118</v>
      </c>
      <c r="B25" s="5">
        <v>6800</v>
      </c>
      <c r="C25" s="5">
        <v>3</v>
      </c>
      <c r="E25">
        <v>24</v>
      </c>
      <c r="F25" s="4" t="s">
        <v>93</v>
      </c>
      <c r="G25" s="5">
        <v>33</v>
      </c>
      <c r="H25" s="17">
        <v>20150</v>
      </c>
      <c r="J25" t="s">
        <v>569</v>
      </c>
      <c r="K25" s="19">
        <f>1-K24</f>
        <v>3.4026465028355379E-2</v>
      </c>
      <c r="M25" s="4" t="s">
        <v>32</v>
      </c>
      <c r="N25" s="5">
        <v>8</v>
      </c>
      <c r="P25" s="1">
        <v>3259</v>
      </c>
      <c r="Q25" s="31">
        <v>3000</v>
      </c>
      <c r="S25" t="s">
        <v>26</v>
      </c>
      <c r="T25" s="7" t="s">
        <v>80</v>
      </c>
      <c r="U25" s="7" t="s">
        <v>26</v>
      </c>
      <c r="V25" s="7" t="s">
        <v>124</v>
      </c>
      <c r="W25" t="b">
        <f t="shared" si="0"/>
        <v>1</v>
      </c>
      <c r="X25" t="b">
        <f t="shared" si="1"/>
        <v>1</v>
      </c>
      <c r="Y25" t="b">
        <f t="shared" si="2"/>
        <v>0</v>
      </c>
    </row>
    <row r="26" spans="1:27" x14ac:dyDescent="0.25">
      <c r="A26" s="7" t="s">
        <v>78</v>
      </c>
      <c r="B26" s="5">
        <v>150</v>
      </c>
      <c r="C26" s="5">
        <v>1</v>
      </c>
      <c r="E26">
        <v>25</v>
      </c>
      <c r="F26" s="4" t="s">
        <v>9</v>
      </c>
      <c r="G26" s="5">
        <v>26</v>
      </c>
      <c r="H26" s="17">
        <v>20100</v>
      </c>
      <c r="M26" s="4" t="s">
        <v>30</v>
      </c>
      <c r="N26" s="5">
        <v>8</v>
      </c>
      <c r="P26" s="1">
        <v>1900</v>
      </c>
      <c r="Q26" s="31">
        <v>1500</v>
      </c>
      <c r="S26" t="s">
        <v>170</v>
      </c>
      <c r="T26" s="7" t="s">
        <v>233</v>
      </c>
      <c r="U26" s="7" t="s">
        <v>170</v>
      </c>
      <c r="V26" s="7" t="s">
        <v>231</v>
      </c>
      <c r="W26" t="b">
        <f t="shared" si="0"/>
        <v>0</v>
      </c>
      <c r="X26" t="b">
        <f t="shared" si="1"/>
        <v>1</v>
      </c>
      <c r="Y26" t="b">
        <f t="shared" si="2"/>
        <v>1</v>
      </c>
    </row>
    <row r="27" spans="1:27" x14ac:dyDescent="0.25">
      <c r="A27" s="7" t="s">
        <v>26</v>
      </c>
      <c r="B27" s="5">
        <v>2300</v>
      </c>
      <c r="C27" s="5">
        <v>2</v>
      </c>
      <c r="E27">
        <v>26</v>
      </c>
      <c r="F27" s="4" t="s">
        <v>65</v>
      </c>
      <c r="G27" s="5">
        <v>25</v>
      </c>
      <c r="H27" s="17">
        <v>19550</v>
      </c>
      <c r="M27" s="4" t="s">
        <v>163</v>
      </c>
      <c r="N27" s="5">
        <v>8</v>
      </c>
      <c r="P27" s="1">
        <v>3484</v>
      </c>
      <c r="Q27" s="31">
        <v>150</v>
      </c>
      <c r="S27" t="s">
        <v>80</v>
      </c>
      <c r="T27" s="7" t="s">
        <v>51</v>
      </c>
      <c r="U27" s="7" t="s">
        <v>233</v>
      </c>
      <c r="V27" s="7" t="s">
        <v>65</v>
      </c>
      <c r="W27" t="b">
        <f t="shared" si="0"/>
        <v>1</v>
      </c>
      <c r="X27" t="b">
        <f t="shared" si="1"/>
        <v>1</v>
      </c>
      <c r="Y27" t="b">
        <f t="shared" si="2"/>
        <v>1</v>
      </c>
    </row>
    <row r="28" spans="1:27" x14ac:dyDescent="0.25">
      <c r="A28" s="7" t="s">
        <v>170</v>
      </c>
      <c r="B28" s="5">
        <v>7500</v>
      </c>
      <c r="C28" s="5">
        <v>1</v>
      </c>
      <c r="E28">
        <v>27</v>
      </c>
      <c r="F28" s="4" t="s">
        <v>140</v>
      </c>
      <c r="G28" s="5">
        <v>19</v>
      </c>
      <c r="H28" s="17">
        <v>19500</v>
      </c>
      <c r="M28" s="4" t="s">
        <v>300</v>
      </c>
      <c r="N28" s="5">
        <v>8</v>
      </c>
      <c r="P28" s="1">
        <v>1399</v>
      </c>
      <c r="Q28" s="31">
        <v>300</v>
      </c>
      <c r="S28" t="s">
        <v>51</v>
      </c>
      <c r="T28" s="7" t="s">
        <v>168</v>
      </c>
      <c r="U28" s="7" t="s">
        <v>51</v>
      </c>
      <c r="V28" s="7" t="s">
        <v>77</v>
      </c>
      <c r="W28" t="b">
        <f t="shared" si="0"/>
        <v>0</v>
      </c>
      <c r="X28" t="b">
        <f t="shared" si="1"/>
        <v>1</v>
      </c>
      <c r="Y28" t="b">
        <f t="shared" si="2"/>
        <v>1</v>
      </c>
    </row>
    <row r="29" spans="1:27" x14ac:dyDescent="0.25">
      <c r="A29" s="7" t="s">
        <v>80</v>
      </c>
      <c r="B29" s="5">
        <v>4000</v>
      </c>
      <c r="C29" s="5">
        <v>1</v>
      </c>
      <c r="E29">
        <v>28</v>
      </c>
      <c r="F29" s="4" t="s">
        <v>278</v>
      </c>
      <c r="G29" s="5">
        <v>23</v>
      </c>
      <c r="H29" s="17">
        <v>19350</v>
      </c>
      <c r="M29" s="4" t="s">
        <v>365</v>
      </c>
      <c r="N29" s="5">
        <v>8</v>
      </c>
      <c r="P29" s="1">
        <v>2718</v>
      </c>
      <c r="Q29" s="31">
        <v>3000</v>
      </c>
      <c r="S29" t="s">
        <v>157</v>
      </c>
      <c r="T29" s="7" t="s">
        <v>29</v>
      </c>
      <c r="U29" s="7" t="s">
        <v>168</v>
      </c>
      <c r="V29" s="7" t="s">
        <v>222</v>
      </c>
      <c r="W29" t="b">
        <f t="shared" si="0"/>
        <v>0</v>
      </c>
      <c r="X29" t="b">
        <f t="shared" si="1"/>
        <v>1</v>
      </c>
      <c r="Y29" t="b">
        <f t="shared" si="2"/>
        <v>1</v>
      </c>
    </row>
    <row r="30" spans="1:27" x14ac:dyDescent="0.25">
      <c r="A30" s="7" t="s">
        <v>51</v>
      </c>
      <c r="B30" s="5">
        <v>600</v>
      </c>
      <c r="C30" s="5">
        <v>1</v>
      </c>
      <c r="E30">
        <v>29</v>
      </c>
      <c r="F30" s="4" t="s">
        <v>327</v>
      </c>
      <c r="G30" s="5">
        <v>22</v>
      </c>
      <c r="H30" s="17">
        <v>19300</v>
      </c>
      <c r="K30" s="4"/>
      <c r="L30" s="5"/>
      <c r="M30" s="4" t="s">
        <v>497</v>
      </c>
      <c r="N30" s="5">
        <v>8</v>
      </c>
      <c r="P30" s="1">
        <v>3024</v>
      </c>
      <c r="Q30" s="31">
        <v>450</v>
      </c>
      <c r="S30" t="s">
        <v>94</v>
      </c>
      <c r="T30" s="7" t="s">
        <v>94</v>
      </c>
      <c r="U30" s="7" t="s">
        <v>157</v>
      </c>
      <c r="V30" s="7" t="s">
        <v>152</v>
      </c>
      <c r="W30" t="b">
        <f t="shared" si="0"/>
        <v>1</v>
      </c>
      <c r="X30" t="b">
        <f t="shared" si="1"/>
        <v>0</v>
      </c>
      <c r="Y30" t="b">
        <f t="shared" si="2"/>
        <v>1</v>
      </c>
    </row>
    <row r="31" spans="1:27" x14ac:dyDescent="0.25">
      <c r="A31" s="7" t="s">
        <v>157</v>
      </c>
      <c r="B31" s="5">
        <v>3000</v>
      </c>
      <c r="C31" s="5">
        <v>1</v>
      </c>
      <c r="E31">
        <v>30</v>
      </c>
      <c r="F31" s="4" t="s">
        <v>233</v>
      </c>
      <c r="G31" s="5">
        <v>16</v>
      </c>
      <c r="H31" s="17">
        <v>19000</v>
      </c>
      <c r="K31" s="4"/>
      <c r="L31" s="5"/>
      <c r="M31" s="4" t="s">
        <v>334</v>
      </c>
      <c r="N31" s="5">
        <v>8</v>
      </c>
      <c r="P31" s="1">
        <v>1487</v>
      </c>
      <c r="Q31" s="31">
        <v>600</v>
      </c>
      <c r="S31" t="s">
        <v>154</v>
      </c>
      <c r="T31" s="7" t="s">
        <v>154</v>
      </c>
      <c r="U31" s="7" t="s">
        <v>94</v>
      </c>
      <c r="V31" s="7" t="s">
        <v>227</v>
      </c>
      <c r="W31" t="b">
        <f t="shared" si="0"/>
        <v>1</v>
      </c>
      <c r="X31" t="b">
        <f t="shared" si="1"/>
        <v>1</v>
      </c>
      <c r="Y31" t="b">
        <f t="shared" si="2"/>
        <v>1</v>
      </c>
    </row>
    <row r="32" spans="1:27" x14ac:dyDescent="0.25">
      <c r="A32" s="7" t="s">
        <v>94</v>
      </c>
      <c r="B32" s="5">
        <v>3950</v>
      </c>
      <c r="C32" s="5">
        <v>3</v>
      </c>
      <c r="E32">
        <v>31</v>
      </c>
      <c r="F32" s="4" t="s">
        <v>310</v>
      </c>
      <c r="G32" s="5">
        <v>22</v>
      </c>
      <c r="H32" s="17">
        <v>18900</v>
      </c>
      <c r="K32" s="4"/>
      <c r="L32" s="5"/>
      <c r="M32" s="4" t="s">
        <v>132</v>
      </c>
      <c r="N32" s="5">
        <v>8</v>
      </c>
      <c r="P32" s="1">
        <v>2812</v>
      </c>
      <c r="Q32" s="31">
        <v>3000</v>
      </c>
      <c r="S32" t="s">
        <v>124</v>
      </c>
      <c r="T32" s="7" t="s">
        <v>124</v>
      </c>
      <c r="U32" s="7" t="s">
        <v>154</v>
      </c>
      <c r="V32" s="7" t="s">
        <v>42</v>
      </c>
      <c r="W32" t="b">
        <f t="shared" si="0"/>
        <v>1</v>
      </c>
      <c r="X32" t="b">
        <f t="shared" si="1"/>
        <v>1</v>
      </c>
      <c r="Y32" t="b">
        <f t="shared" si="2"/>
        <v>1</v>
      </c>
    </row>
    <row r="33" spans="1:25" x14ac:dyDescent="0.25">
      <c r="A33" s="7" t="s">
        <v>154</v>
      </c>
      <c r="B33" s="5">
        <v>4000</v>
      </c>
      <c r="C33" s="5">
        <v>1</v>
      </c>
      <c r="E33">
        <v>32</v>
      </c>
      <c r="F33" s="4" t="s">
        <v>217</v>
      </c>
      <c r="G33" s="5">
        <v>16</v>
      </c>
      <c r="H33" s="17">
        <v>18900</v>
      </c>
      <c r="K33" s="4"/>
      <c r="L33" s="5"/>
      <c r="M33" s="4" t="s">
        <v>431</v>
      </c>
      <c r="N33" s="5">
        <v>8</v>
      </c>
      <c r="P33" s="1">
        <v>2769</v>
      </c>
      <c r="Q33" s="31">
        <v>1200</v>
      </c>
      <c r="S33" t="s">
        <v>220</v>
      </c>
      <c r="T33" s="7" t="s">
        <v>219</v>
      </c>
      <c r="U33" s="7" t="s">
        <v>219</v>
      </c>
      <c r="V33" s="7" t="s">
        <v>116</v>
      </c>
      <c r="W33" t="b">
        <f t="shared" si="0"/>
        <v>0</v>
      </c>
      <c r="X33" t="b">
        <f t="shared" si="1"/>
        <v>1</v>
      </c>
      <c r="Y33" t="b">
        <f t="shared" si="2"/>
        <v>0</v>
      </c>
    </row>
    <row r="34" spans="1:25" x14ac:dyDescent="0.25">
      <c r="A34" s="7" t="s">
        <v>124</v>
      </c>
      <c r="B34" s="5">
        <v>1000</v>
      </c>
      <c r="C34" s="5">
        <v>1</v>
      </c>
      <c r="E34">
        <v>33</v>
      </c>
      <c r="F34" s="4" t="s">
        <v>32</v>
      </c>
      <c r="G34" s="5">
        <v>31</v>
      </c>
      <c r="H34" s="17">
        <v>18750</v>
      </c>
      <c r="K34" s="4"/>
      <c r="L34" s="5"/>
      <c r="M34" s="4" t="s">
        <v>316</v>
      </c>
      <c r="N34" s="5">
        <v>8</v>
      </c>
      <c r="P34" s="1">
        <v>1366</v>
      </c>
      <c r="Q34" s="31">
        <v>2000</v>
      </c>
      <c r="S34" t="s">
        <v>231</v>
      </c>
      <c r="T34" s="7" t="s">
        <v>220</v>
      </c>
      <c r="U34" s="7" t="s">
        <v>231</v>
      </c>
      <c r="V34" s="7" t="s">
        <v>202</v>
      </c>
      <c r="W34" t="b">
        <f t="shared" si="0"/>
        <v>1</v>
      </c>
      <c r="X34" t="b">
        <f t="shared" si="1"/>
        <v>1</v>
      </c>
      <c r="Y34" t="b">
        <f t="shared" si="2"/>
        <v>1</v>
      </c>
    </row>
    <row r="35" spans="1:25" x14ac:dyDescent="0.25">
      <c r="A35" s="7" t="s">
        <v>220</v>
      </c>
      <c r="B35" s="5">
        <v>5300</v>
      </c>
      <c r="C35" s="5">
        <v>2</v>
      </c>
      <c r="E35">
        <v>34</v>
      </c>
      <c r="F35" s="4" t="s">
        <v>280</v>
      </c>
      <c r="G35" s="5">
        <v>28</v>
      </c>
      <c r="H35" s="17">
        <v>18700</v>
      </c>
      <c r="K35" s="4"/>
      <c r="L35" s="5"/>
      <c r="M35" s="4" t="s">
        <v>370</v>
      </c>
      <c r="N35" s="5">
        <v>8</v>
      </c>
      <c r="P35" s="1">
        <v>1387</v>
      </c>
      <c r="Q35" s="31">
        <v>2500</v>
      </c>
      <c r="S35" t="s">
        <v>65</v>
      </c>
      <c r="T35" s="7" t="s">
        <v>231</v>
      </c>
      <c r="U35" s="7" t="s">
        <v>65</v>
      </c>
      <c r="V35" s="7" t="s">
        <v>73</v>
      </c>
      <c r="W35" t="b">
        <f t="shared" si="0"/>
        <v>1</v>
      </c>
      <c r="X35" t="b">
        <f t="shared" si="1"/>
        <v>0</v>
      </c>
      <c r="Y35" t="b">
        <f t="shared" si="2"/>
        <v>1</v>
      </c>
    </row>
    <row r="36" spans="1:25" x14ac:dyDescent="0.25">
      <c r="A36" s="7" t="s">
        <v>231</v>
      </c>
      <c r="B36" s="5">
        <v>1800</v>
      </c>
      <c r="C36" s="5">
        <v>1</v>
      </c>
      <c r="E36">
        <v>35</v>
      </c>
      <c r="F36" s="4" t="s">
        <v>194</v>
      </c>
      <c r="G36" s="5">
        <v>16</v>
      </c>
      <c r="H36" s="17">
        <v>18500</v>
      </c>
      <c r="K36" s="4"/>
      <c r="L36" s="5"/>
      <c r="M36" s="4" t="s">
        <v>486</v>
      </c>
      <c r="N36" s="5">
        <v>8</v>
      </c>
      <c r="P36" s="1">
        <v>1646</v>
      </c>
      <c r="Q36" s="31">
        <v>1500</v>
      </c>
      <c r="S36" t="s">
        <v>222</v>
      </c>
      <c r="T36" s="7" t="s">
        <v>77</v>
      </c>
      <c r="U36" s="7" t="s">
        <v>77</v>
      </c>
      <c r="V36" s="7" t="s">
        <v>96</v>
      </c>
      <c r="W36" t="b">
        <f t="shared" si="0"/>
        <v>0</v>
      </c>
      <c r="X36" t="b">
        <f t="shared" si="1"/>
        <v>1</v>
      </c>
      <c r="Y36" t="b">
        <f t="shared" si="2"/>
        <v>1</v>
      </c>
    </row>
    <row r="37" spans="1:25" x14ac:dyDescent="0.25">
      <c r="A37" s="7" t="s">
        <v>65</v>
      </c>
      <c r="B37" s="5">
        <v>4000</v>
      </c>
      <c r="C37" s="5">
        <v>1</v>
      </c>
      <c r="E37">
        <v>36</v>
      </c>
      <c r="F37" s="4" t="s">
        <v>427</v>
      </c>
      <c r="G37" s="5">
        <v>18</v>
      </c>
      <c r="H37" s="17">
        <v>18500</v>
      </c>
      <c r="K37" s="4"/>
      <c r="L37" s="5"/>
      <c r="M37" s="4" t="s">
        <v>224</v>
      </c>
      <c r="N37" s="5">
        <v>8</v>
      </c>
      <c r="P37" s="1">
        <v>3277</v>
      </c>
      <c r="Q37" s="31">
        <v>800</v>
      </c>
      <c r="S37" t="s">
        <v>152</v>
      </c>
      <c r="T37" s="7" t="s">
        <v>222</v>
      </c>
      <c r="U37" s="7" t="s">
        <v>222</v>
      </c>
      <c r="V37" s="7" t="s">
        <v>72</v>
      </c>
      <c r="W37" t="b">
        <f t="shared" si="0"/>
        <v>1</v>
      </c>
      <c r="X37" t="b">
        <f t="shared" si="1"/>
        <v>1</v>
      </c>
      <c r="Y37" t="b">
        <f t="shared" si="2"/>
        <v>1</v>
      </c>
    </row>
    <row r="38" spans="1:25" x14ac:dyDescent="0.25">
      <c r="A38" s="7" t="s">
        <v>222</v>
      </c>
      <c r="B38" s="5">
        <v>1000</v>
      </c>
      <c r="C38" s="5">
        <v>1</v>
      </c>
      <c r="E38">
        <v>37</v>
      </c>
      <c r="F38" s="4" t="s">
        <v>389</v>
      </c>
      <c r="G38" s="5">
        <v>22</v>
      </c>
      <c r="H38" s="17">
        <v>18500</v>
      </c>
      <c r="K38" s="4"/>
      <c r="L38" s="5"/>
      <c r="M38" s="4" t="s">
        <v>292</v>
      </c>
      <c r="N38" s="5">
        <v>8</v>
      </c>
      <c r="P38" s="1">
        <v>3174</v>
      </c>
      <c r="Q38" s="31">
        <v>1500</v>
      </c>
      <c r="S38" t="s">
        <v>183</v>
      </c>
      <c r="T38" s="7" t="s">
        <v>183</v>
      </c>
      <c r="U38" s="7" t="s">
        <v>152</v>
      </c>
      <c r="V38" s="7" t="s">
        <v>64</v>
      </c>
      <c r="W38" t="b">
        <f t="shared" si="0"/>
        <v>1</v>
      </c>
      <c r="X38" t="b">
        <f t="shared" si="1"/>
        <v>0</v>
      </c>
      <c r="Y38" t="b">
        <f t="shared" si="2"/>
        <v>0</v>
      </c>
    </row>
    <row r="39" spans="1:25" x14ac:dyDescent="0.25">
      <c r="A39" s="7" t="s">
        <v>152</v>
      </c>
      <c r="B39" s="5">
        <v>4000</v>
      </c>
      <c r="C39" s="5">
        <v>2</v>
      </c>
      <c r="E39">
        <v>38</v>
      </c>
      <c r="F39" s="4" t="s">
        <v>107</v>
      </c>
      <c r="G39" s="5">
        <v>29</v>
      </c>
      <c r="H39" s="17">
        <v>18400</v>
      </c>
      <c r="K39" s="4"/>
      <c r="L39" s="5"/>
      <c r="M39" s="4" t="s">
        <v>420</v>
      </c>
      <c r="N39" s="5">
        <v>8</v>
      </c>
      <c r="P39" s="1">
        <v>1881</v>
      </c>
      <c r="Q39" s="31">
        <v>4000</v>
      </c>
      <c r="S39" t="s">
        <v>202</v>
      </c>
      <c r="T39" s="7" t="s">
        <v>42</v>
      </c>
      <c r="U39" s="7" t="s">
        <v>139</v>
      </c>
      <c r="V39" s="7" t="s">
        <v>177</v>
      </c>
      <c r="W39" t="b">
        <f t="shared" si="0"/>
        <v>0</v>
      </c>
      <c r="X39" t="b">
        <f t="shared" si="1"/>
        <v>0</v>
      </c>
      <c r="Y39" t="b">
        <f t="shared" si="2"/>
        <v>1</v>
      </c>
    </row>
    <row r="40" spans="1:25" x14ac:dyDescent="0.25">
      <c r="A40" s="7" t="s">
        <v>183</v>
      </c>
      <c r="B40" s="5">
        <v>2000</v>
      </c>
      <c r="C40" s="5">
        <v>1</v>
      </c>
      <c r="E40">
        <v>39</v>
      </c>
      <c r="F40" s="4" t="s">
        <v>285</v>
      </c>
      <c r="G40" s="5">
        <v>22</v>
      </c>
      <c r="H40" s="17">
        <v>18400</v>
      </c>
      <c r="K40" s="4"/>
      <c r="L40" s="5"/>
      <c r="M40" s="4" t="s">
        <v>280</v>
      </c>
      <c r="N40" s="5">
        <v>8</v>
      </c>
      <c r="P40" s="1">
        <v>3243</v>
      </c>
      <c r="Q40" s="31">
        <v>2000</v>
      </c>
      <c r="S40" t="s">
        <v>73</v>
      </c>
      <c r="T40" s="7" t="s">
        <v>116</v>
      </c>
      <c r="U40" s="7" t="s">
        <v>227</v>
      </c>
      <c r="V40" s="7" t="s">
        <v>188</v>
      </c>
      <c r="W40" t="b">
        <f t="shared" si="0"/>
        <v>0</v>
      </c>
      <c r="X40" t="b">
        <f t="shared" si="1"/>
        <v>0</v>
      </c>
      <c r="Y40" t="b">
        <f t="shared" si="2"/>
        <v>1</v>
      </c>
    </row>
    <row r="41" spans="1:25" x14ac:dyDescent="0.25">
      <c r="A41" s="7" t="s">
        <v>202</v>
      </c>
      <c r="B41" s="5">
        <v>450</v>
      </c>
      <c r="C41" s="5">
        <v>1</v>
      </c>
      <c r="E41">
        <v>40</v>
      </c>
      <c r="F41" s="4" t="s">
        <v>43</v>
      </c>
      <c r="G41" s="5">
        <v>23</v>
      </c>
      <c r="H41" s="17">
        <v>18350</v>
      </c>
      <c r="K41" s="4"/>
      <c r="L41" s="5"/>
      <c r="M41" s="4" t="s">
        <v>347</v>
      </c>
      <c r="N41" s="5">
        <v>8</v>
      </c>
      <c r="P41" s="1">
        <v>1984</v>
      </c>
      <c r="Q41" s="31">
        <v>2000</v>
      </c>
      <c r="S41" t="s">
        <v>96</v>
      </c>
      <c r="T41" s="7" t="s">
        <v>202</v>
      </c>
      <c r="U41" s="7" t="s">
        <v>204</v>
      </c>
      <c r="V41" s="7" t="s">
        <v>150</v>
      </c>
      <c r="W41" t="b">
        <f t="shared" si="0"/>
        <v>1</v>
      </c>
      <c r="X41" t="b">
        <f t="shared" si="1"/>
        <v>0</v>
      </c>
      <c r="Y41" t="b">
        <f t="shared" si="2"/>
        <v>1</v>
      </c>
    </row>
    <row r="42" spans="1:25" x14ac:dyDescent="0.25">
      <c r="A42" s="7" t="s">
        <v>73</v>
      </c>
      <c r="B42" s="5">
        <v>3000</v>
      </c>
      <c r="C42" s="5">
        <v>1</v>
      </c>
      <c r="E42">
        <v>41</v>
      </c>
      <c r="F42" s="4" t="s">
        <v>370</v>
      </c>
      <c r="G42" s="5">
        <v>23</v>
      </c>
      <c r="H42" s="17">
        <v>18300</v>
      </c>
      <c r="K42" s="4"/>
      <c r="L42" s="5"/>
      <c r="M42" s="4" t="s">
        <v>443</v>
      </c>
      <c r="N42" s="5">
        <v>8</v>
      </c>
      <c r="P42" s="1">
        <v>1130</v>
      </c>
      <c r="Q42" s="31">
        <v>150</v>
      </c>
      <c r="S42" t="s">
        <v>72</v>
      </c>
      <c r="T42" s="7" t="s">
        <v>73</v>
      </c>
      <c r="U42" s="7" t="s">
        <v>183</v>
      </c>
      <c r="V42" s="7" t="s">
        <v>236</v>
      </c>
      <c r="W42" t="b">
        <f t="shared" si="0"/>
        <v>1</v>
      </c>
      <c r="X42" t="b">
        <f t="shared" si="1"/>
        <v>1</v>
      </c>
      <c r="Y42" t="b">
        <f t="shared" si="2"/>
        <v>1</v>
      </c>
    </row>
    <row r="43" spans="1:25" x14ac:dyDescent="0.25">
      <c r="A43" s="7" t="s">
        <v>96</v>
      </c>
      <c r="B43" s="5">
        <v>2000</v>
      </c>
      <c r="C43" s="5">
        <v>1</v>
      </c>
      <c r="E43">
        <v>42</v>
      </c>
      <c r="F43" s="4" t="s">
        <v>374</v>
      </c>
      <c r="G43" s="5">
        <v>26</v>
      </c>
      <c r="H43" s="17">
        <v>18200</v>
      </c>
      <c r="K43" s="4"/>
      <c r="L43" s="5"/>
      <c r="M43" s="4" t="s">
        <v>283</v>
      </c>
      <c r="N43" s="5">
        <v>8</v>
      </c>
      <c r="P43" s="1">
        <v>2953</v>
      </c>
      <c r="Q43" s="31">
        <v>1200</v>
      </c>
      <c r="S43" t="s">
        <v>64</v>
      </c>
      <c r="T43" s="7" t="s">
        <v>72</v>
      </c>
      <c r="U43" s="7" t="s">
        <v>42</v>
      </c>
      <c r="V43" s="7" t="s">
        <v>191</v>
      </c>
      <c r="W43" t="b">
        <f t="shared" si="0"/>
        <v>1</v>
      </c>
      <c r="X43" t="b">
        <f t="shared" si="1"/>
        <v>1</v>
      </c>
      <c r="Y43" t="b">
        <f t="shared" si="2"/>
        <v>0</v>
      </c>
    </row>
    <row r="44" spans="1:25" x14ac:dyDescent="0.25">
      <c r="A44" s="7" t="s">
        <v>72</v>
      </c>
      <c r="B44" s="5">
        <v>5500</v>
      </c>
      <c r="C44" s="5">
        <v>2</v>
      </c>
      <c r="E44">
        <v>43</v>
      </c>
      <c r="F44" s="4" t="s">
        <v>360</v>
      </c>
      <c r="G44" s="5">
        <v>24</v>
      </c>
      <c r="H44" s="17">
        <v>18200</v>
      </c>
      <c r="K44" s="4"/>
      <c r="L44" s="5"/>
      <c r="M44" s="4" t="s">
        <v>378</v>
      </c>
      <c r="N44" s="5">
        <v>8</v>
      </c>
      <c r="P44" s="1">
        <v>3178</v>
      </c>
      <c r="Q44" s="31">
        <v>3000</v>
      </c>
      <c r="S44" t="s">
        <v>150</v>
      </c>
      <c r="T44" s="7" t="s">
        <v>64</v>
      </c>
      <c r="U44" s="7" t="s">
        <v>202</v>
      </c>
      <c r="V44" s="7" t="s">
        <v>111</v>
      </c>
      <c r="W44" t="b">
        <f t="shared" si="0"/>
        <v>1</v>
      </c>
      <c r="X44" t="b">
        <f t="shared" si="1"/>
        <v>1</v>
      </c>
      <c r="Y44" t="b">
        <f t="shared" si="2"/>
        <v>1</v>
      </c>
    </row>
    <row r="45" spans="1:25" x14ac:dyDescent="0.25">
      <c r="A45" s="7" t="s">
        <v>64</v>
      </c>
      <c r="B45" s="5">
        <v>1000</v>
      </c>
      <c r="C45" s="5">
        <v>1</v>
      </c>
      <c r="E45">
        <v>44</v>
      </c>
      <c r="F45" s="4" t="s">
        <v>364</v>
      </c>
      <c r="G45" s="5">
        <v>20</v>
      </c>
      <c r="H45" s="17">
        <v>18200</v>
      </c>
      <c r="K45" s="4"/>
      <c r="L45" s="5"/>
      <c r="M45" s="4" t="s">
        <v>272</v>
      </c>
      <c r="N45" s="5">
        <v>8</v>
      </c>
      <c r="P45" s="1">
        <v>1346</v>
      </c>
      <c r="Q45" s="31">
        <v>1500</v>
      </c>
      <c r="S45" t="s">
        <v>191</v>
      </c>
      <c r="T45" s="7" t="s">
        <v>177</v>
      </c>
      <c r="U45" s="7" t="s">
        <v>73</v>
      </c>
      <c r="V45" s="7" t="s">
        <v>193</v>
      </c>
      <c r="W45" t="b">
        <f t="shared" si="0"/>
        <v>0</v>
      </c>
      <c r="X45" t="b">
        <f t="shared" si="1"/>
        <v>1</v>
      </c>
      <c r="Y45" t="b">
        <f t="shared" si="2"/>
        <v>1</v>
      </c>
    </row>
    <row r="46" spans="1:25" x14ac:dyDescent="0.25">
      <c r="A46" s="7" t="s">
        <v>150</v>
      </c>
      <c r="B46" s="5">
        <v>1500</v>
      </c>
      <c r="C46" s="5">
        <v>1</v>
      </c>
      <c r="E46">
        <v>45</v>
      </c>
      <c r="F46" s="4" t="s">
        <v>75</v>
      </c>
      <c r="G46" s="5">
        <v>30</v>
      </c>
      <c r="H46" s="17">
        <v>18000</v>
      </c>
      <c r="K46" s="4"/>
      <c r="L46" s="5"/>
      <c r="M46" s="4" t="s">
        <v>380</v>
      </c>
      <c r="N46" s="5">
        <v>8</v>
      </c>
      <c r="P46" s="1">
        <v>3311</v>
      </c>
      <c r="Q46" s="31">
        <v>150</v>
      </c>
      <c r="S46" t="s">
        <v>119</v>
      </c>
      <c r="T46" s="7" t="s">
        <v>188</v>
      </c>
      <c r="U46" s="7" t="s">
        <v>96</v>
      </c>
      <c r="V46" s="7" t="s">
        <v>160</v>
      </c>
      <c r="W46" t="b">
        <f t="shared" si="0"/>
        <v>0</v>
      </c>
      <c r="X46" t="b">
        <f t="shared" si="1"/>
        <v>0</v>
      </c>
      <c r="Y46" t="b">
        <f t="shared" si="2"/>
        <v>1</v>
      </c>
    </row>
    <row r="47" spans="1:25" x14ac:dyDescent="0.25">
      <c r="A47" s="7" t="s">
        <v>191</v>
      </c>
      <c r="B47" s="5">
        <v>6000</v>
      </c>
      <c r="C47" s="5">
        <v>2</v>
      </c>
      <c r="E47">
        <v>46</v>
      </c>
      <c r="F47" s="4" t="s">
        <v>82</v>
      </c>
      <c r="G47" s="5">
        <v>30</v>
      </c>
      <c r="H47" s="17">
        <v>17850</v>
      </c>
      <c r="M47" s="4" t="s">
        <v>326</v>
      </c>
      <c r="N47" s="5">
        <v>8</v>
      </c>
      <c r="P47" s="1">
        <v>2506</v>
      </c>
      <c r="Q47" s="31">
        <v>3000</v>
      </c>
      <c r="S47" t="s">
        <v>160</v>
      </c>
      <c r="T47" s="7" t="s">
        <v>150</v>
      </c>
      <c r="U47" s="7" t="s">
        <v>72</v>
      </c>
      <c r="V47" s="7" t="s">
        <v>79</v>
      </c>
      <c r="W47" t="b">
        <f t="shared" si="0"/>
        <v>1</v>
      </c>
      <c r="X47" t="b">
        <f t="shared" si="1"/>
        <v>1</v>
      </c>
      <c r="Y47" t="b">
        <f t="shared" si="2"/>
        <v>1</v>
      </c>
    </row>
    <row r="48" spans="1:25" x14ac:dyDescent="0.25">
      <c r="A48" s="7" t="s">
        <v>119</v>
      </c>
      <c r="B48" s="5">
        <v>150</v>
      </c>
      <c r="C48" s="5">
        <v>1</v>
      </c>
      <c r="E48">
        <v>47</v>
      </c>
      <c r="F48" s="4" t="s">
        <v>20</v>
      </c>
      <c r="G48" s="5">
        <v>21</v>
      </c>
      <c r="H48" s="17">
        <v>17700</v>
      </c>
      <c r="M48" s="4" t="s">
        <v>46</v>
      </c>
      <c r="N48" s="5">
        <v>8</v>
      </c>
      <c r="P48" s="1">
        <v>1528</v>
      </c>
      <c r="Q48" s="31">
        <v>800</v>
      </c>
      <c r="S48" t="s">
        <v>79</v>
      </c>
      <c r="T48" s="7" t="s">
        <v>236</v>
      </c>
      <c r="U48" s="7" t="s">
        <v>177</v>
      </c>
      <c r="V48" s="7" t="s">
        <v>13</v>
      </c>
      <c r="W48" t="b">
        <f t="shared" si="0"/>
        <v>0</v>
      </c>
      <c r="X48" t="b">
        <f t="shared" si="1"/>
        <v>1</v>
      </c>
      <c r="Y48" t="b">
        <f t="shared" si="2"/>
        <v>1</v>
      </c>
    </row>
    <row r="49" spans="1:25" x14ac:dyDescent="0.25">
      <c r="A49" s="7" t="s">
        <v>160</v>
      </c>
      <c r="B49" s="5">
        <v>300</v>
      </c>
      <c r="C49" s="5">
        <v>1</v>
      </c>
      <c r="E49">
        <v>48</v>
      </c>
      <c r="F49" s="4" t="s">
        <v>410</v>
      </c>
      <c r="G49" s="5">
        <v>20</v>
      </c>
      <c r="H49" s="17">
        <v>17700</v>
      </c>
      <c r="M49" s="4" t="s">
        <v>43</v>
      </c>
      <c r="N49" s="5">
        <v>8</v>
      </c>
      <c r="P49" s="1">
        <v>2380</v>
      </c>
      <c r="Q49" s="31">
        <v>1000</v>
      </c>
      <c r="S49" t="s">
        <v>45</v>
      </c>
      <c r="T49" s="7" t="s">
        <v>191</v>
      </c>
      <c r="U49" s="7" t="s">
        <v>188</v>
      </c>
      <c r="V49" s="7" t="s">
        <v>169</v>
      </c>
      <c r="W49" t="b">
        <f t="shared" si="0"/>
        <v>1</v>
      </c>
      <c r="X49" t="b">
        <f t="shared" si="1"/>
        <v>1</v>
      </c>
      <c r="Y49" t="b">
        <f t="shared" si="2"/>
        <v>1</v>
      </c>
    </row>
    <row r="50" spans="1:25" x14ac:dyDescent="0.25">
      <c r="A50" s="7" t="s">
        <v>79</v>
      </c>
      <c r="B50" s="5">
        <v>9700</v>
      </c>
      <c r="C50" s="5">
        <v>4</v>
      </c>
      <c r="E50">
        <v>49</v>
      </c>
      <c r="F50" s="4" t="s">
        <v>121</v>
      </c>
      <c r="G50" s="5">
        <v>33</v>
      </c>
      <c r="H50" s="17">
        <v>17500</v>
      </c>
      <c r="K50" s="4"/>
      <c r="L50" s="5"/>
      <c r="M50" s="4" t="s">
        <v>53</v>
      </c>
      <c r="N50" s="5">
        <v>7</v>
      </c>
      <c r="P50" s="1">
        <v>1964</v>
      </c>
      <c r="Q50" s="31">
        <v>3000</v>
      </c>
      <c r="S50" t="s">
        <v>9</v>
      </c>
      <c r="T50" s="7" t="s">
        <v>111</v>
      </c>
      <c r="U50" s="7" t="s">
        <v>150</v>
      </c>
      <c r="V50" s="7" t="s">
        <v>61</v>
      </c>
      <c r="W50" t="b">
        <f t="shared" si="0"/>
        <v>0</v>
      </c>
      <c r="X50" t="b">
        <f t="shared" si="1"/>
        <v>1</v>
      </c>
      <c r="Y50" t="b">
        <f t="shared" si="2"/>
        <v>0</v>
      </c>
    </row>
    <row r="51" spans="1:25" x14ac:dyDescent="0.25">
      <c r="A51" s="7" t="s">
        <v>45</v>
      </c>
      <c r="B51" s="5">
        <v>1000</v>
      </c>
      <c r="C51" s="5">
        <v>1</v>
      </c>
      <c r="E51">
        <v>50</v>
      </c>
      <c r="F51" s="4" t="s">
        <v>191</v>
      </c>
      <c r="G51" s="5">
        <v>18</v>
      </c>
      <c r="H51" s="17">
        <v>17400</v>
      </c>
      <c r="K51" s="4"/>
      <c r="L51" s="5"/>
      <c r="M51" s="4" t="s">
        <v>103</v>
      </c>
      <c r="N51" s="5">
        <v>7</v>
      </c>
      <c r="P51" s="1">
        <v>2926</v>
      </c>
      <c r="Q51" s="31">
        <v>2000</v>
      </c>
      <c r="S51" t="s">
        <v>223</v>
      </c>
      <c r="T51" s="7" t="s">
        <v>90</v>
      </c>
      <c r="U51" s="7" t="s">
        <v>236</v>
      </c>
      <c r="V51" s="7" t="s">
        <v>9</v>
      </c>
      <c r="W51" t="b">
        <f t="shared" si="0"/>
        <v>0</v>
      </c>
      <c r="X51" t="b">
        <f t="shared" si="1"/>
        <v>1</v>
      </c>
      <c r="Y51" t="b">
        <f t="shared" si="2"/>
        <v>0</v>
      </c>
    </row>
    <row r="52" spans="1:25" x14ac:dyDescent="0.25">
      <c r="A52" s="7" t="s">
        <v>9</v>
      </c>
      <c r="B52" s="5">
        <v>1600</v>
      </c>
      <c r="C52" s="5">
        <v>1</v>
      </c>
      <c r="E52">
        <v>51</v>
      </c>
      <c r="F52" s="4" t="s">
        <v>149</v>
      </c>
      <c r="G52" s="5">
        <v>21</v>
      </c>
      <c r="H52" s="17">
        <v>17400</v>
      </c>
      <c r="K52" s="4"/>
      <c r="L52" s="5"/>
      <c r="M52" s="4" t="s">
        <v>213</v>
      </c>
      <c r="N52" s="5">
        <v>7</v>
      </c>
      <c r="P52" s="1">
        <v>1800</v>
      </c>
      <c r="Q52" s="31">
        <v>1500</v>
      </c>
      <c r="S52" t="s">
        <v>239</v>
      </c>
      <c r="T52" s="7" t="s">
        <v>193</v>
      </c>
      <c r="U52" s="7" t="s">
        <v>111</v>
      </c>
      <c r="V52" s="7" t="s">
        <v>223</v>
      </c>
      <c r="W52" t="b">
        <f t="shared" si="0"/>
        <v>0</v>
      </c>
      <c r="X52" t="b">
        <f t="shared" si="1"/>
        <v>1</v>
      </c>
      <c r="Y52" t="b">
        <f t="shared" si="2"/>
        <v>1</v>
      </c>
    </row>
    <row r="53" spans="1:25" x14ac:dyDescent="0.25">
      <c r="A53" s="7" t="s">
        <v>223</v>
      </c>
      <c r="B53" s="5">
        <v>750</v>
      </c>
      <c r="C53" s="5">
        <v>1</v>
      </c>
      <c r="E53">
        <v>52</v>
      </c>
      <c r="F53" s="4" t="s">
        <v>247</v>
      </c>
      <c r="G53" s="5">
        <v>18</v>
      </c>
      <c r="H53" s="17">
        <v>17400</v>
      </c>
      <c r="K53" s="4"/>
      <c r="L53" s="5"/>
      <c r="M53" s="4" t="s">
        <v>118</v>
      </c>
      <c r="N53" s="5">
        <v>7</v>
      </c>
      <c r="P53" s="1">
        <v>3315</v>
      </c>
      <c r="Q53" s="31">
        <v>800</v>
      </c>
      <c r="S53" t="s">
        <v>128</v>
      </c>
      <c r="T53" s="7" t="s">
        <v>39</v>
      </c>
      <c r="U53" s="7" t="s">
        <v>90</v>
      </c>
      <c r="V53" s="7" t="s">
        <v>98</v>
      </c>
      <c r="W53" t="b">
        <f t="shared" si="0"/>
        <v>0</v>
      </c>
      <c r="X53" t="b">
        <f t="shared" si="1"/>
        <v>1</v>
      </c>
      <c r="Y53" t="b">
        <f t="shared" si="2"/>
        <v>0</v>
      </c>
    </row>
    <row r="54" spans="1:25" x14ac:dyDescent="0.25">
      <c r="A54" s="7" t="s">
        <v>239</v>
      </c>
      <c r="B54" s="5">
        <v>450</v>
      </c>
      <c r="C54" s="5">
        <v>1</v>
      </c>
      <c r="E54">
        <v>53</v>
      </c>
      <c r="F54" s="4" t="s">
        <v>254</v>
      </c>
      <c r="G54" s="5">
        <v>17</v>
      </c>
      <c r="H54" s="17">
        <v>17200</v>
      </c>
      <c r="K54" s="4"/>
      <c r="L54" s="5"/>
      <c r="M54" s="4" t="s">
        <v>94</v>
      </c>
      <c r="N54" s="5">
        <v>7</v>
      </c>
      <c r="P54" s="1">
        <v>2559</v>
      </c>
      <c r="Q54" s="31">
        <v>600</v>
      </c>
      <c r="S54" t="s">
        <v>76</v>
      </c>
      <c r="T54" s="7" t="s">
        <v>160</v>
      </c>
      <c r="U54" s="7" t="s">
        <v>193</v>
      </c>
      <c r="V54" s="7" t="s">
        <v>167</v>
      </c>
      <c r="W54" t="b">
        <f t="shared" si="0"/>
        <v>1</v>
      </c>
      <c r="X54" t="b">
        <f t="shared" si="1"/>
        <v>1</v>
      </c>
      <c r="Y54" t="b">
        <f t="shared" si="2"/>
        <v>0</v>
      </c>
    </row>
    <row r="55" spans="1:25" x14ac:dyDescent="0.25">
      <c r="A55" s="7" t="s">
        <v>128</v>
      </c>
      <c r="B55" s="5">
        <v>3000</v>
      </c>
      <c r="C55" s="5">
        <v>1</v>
      </c>
      <c r="E55">
        <v>54</v>
      </c>
      <c r="F55" s="4" t="s">
        <v>48</v>
      </c>
      <c r="G55" s="5">
        <v>21</v>
      </c>
      <c r="H55" s="17">
        <v>17100</v>
      </c>
      <c r="K55" s="4"/>
      <c r="L55" s="5"/>
      <c r="M55" s="4" t="s">
        <v>65</v>
      </c>
      <c r="N55" s="5">
        <v>7</v>
      </c>
      <c r="P55" s="1">
        <v>2561</v>
      </c>
      <c r="Q55" s="31">
        <v>1600</v>
      </c>
      <c r="S55" t="s">
        <v>165</v>
      </c>
      <c r="T55" s="7" t="s">
        <v>79</v>
      </c>
      <c r="U55" s="7" t="s">
        <v>119</v>
      </c>
      <c r="V55" s="7" t="s">
        <v>76</v>
      </c>
      <c r="W55" t="b">
        <f t="shared" si="0"/>
        <v>1</v>
      </c>
      <c r="X55" t="b">
        <f t="shared" si="1"/>
        <v>0</v>
      </c>
      <c r="Y55" t="b">
        <f t="shared" si="2"/>
        <v>1</v>
      </c>
    </row>
    <row r="56" spans="1:25" x14ac:dyDescent="0.25">
      <c r="A56" s="7" t="s">
        <v>76</v>
      </c>
      <c r="B56" s="5">
        <v>1200</v>
      </c>
      <c r="C56" s="5">
        <v>1</v>
      </c>
      <c r="E56">
        <v>55</v>
      </c>
      <c r="F56" s="4" t="s">
        <v>337</v>
      </c>
      <c r="G56" s="5">
        <v>15</v>
      </c>
      <c r="H56" s="17">
        <v>17100</v>
      </c>
      <c r="K56" s="4"/>
      <c r="L56" s="5"/>
      <c r="M56" s="4" t="s">
        <v>150</v>
      </c>
      <c r="N56" s="5">
        <v>7</v>
      </c>
      <c r="P56" s="1">
        <v>3225</v>
      </c>
      <c r="Q56" s="31">
        <v>2000</v>
      </c>
      <c r="S56" t="s">
        <v>95</v>
      </c>
      <c r="T56" s="7" t="s">
        <v>13</v>
      </c>
      <c r="U56" s="7" t="s">
        <v>160</v>
      </c>
      <c r="V56" s="7" t="s">
        <v>165</v>
      </c>
      <c r="W56" t="b">
        <f t="shared" si="0"/>
        <v>0</v>
      </c>
      <c r="X56" t="b">
        <f t="shared" si="1"/>
        <v>1</v>
      </c>
      <c r="Y56" t="b">
        <f t="shared" si="2"/>
        <v>0</v>
      </c>
    </row>
    <row r="57" spans="1:25" x14ac:dyDescent="0.25">
      <c r="A57" s="7" t="s">
        <v>165</v>
      </c>
      <c r="B57" s="5">
        <v>3200</v>
      </c>
      <c r="C57" s="5">
        <v>2</v>
      </c>
      <c r="E57">
        <v>56</v>
      </c>
      <c r="F57" s="4" t="s">
        <v>477</v>
      </c>
      <c r="G57" s="5">
        <v>24</v>
      </c>
      <c r="H57" s="17">
        <v>17100</v>
      </c>
      <c r="K57" s="4"/>
      <c r="L57" s="5"/>
      <c r="M57" s="4" t="s">
        <v>191</v>
      </c>
      <c r="N57" s="5">
        <v>7</v>
      </c>
      <c r="P57" s="1">
        <v>2857</v>
      </c>
      <c r="Q57" s="31">
        <v>2500</v>
      </c>
      <c r="S57" t="s">
        <v>56</v>
      </c>
      <c r="T57" s="7" t="s">
        <v>45</v>
      </c>
      <c r="U57" s="7" t="s">
        <v>79</v>
      </c>
      <c r="V57" s="7" t="s">
        <v>95</v>
      </c>
      <c r="W57" t="b">
        <f t="shared" si="0"/>
        <v>1</v>
      </c>
      <c r="X57" t="b">
        <f t="shared" si="1"/>
        <v>1</v>
      </c>
      <c r="Y57" t="b">
        <f t="shared" si="2"/>
        <v>1</v>
      </c>
    </row>
    <row r="58" spans="1:25" x14ac:dyDescent="0.25">
      <c r="A58" s="7" t="s">
        <v>95</v>
      </c>
      <c r="B58" s="5">
        <v>5000</v>
      </c>
      <c r="C58" s="5">
        <v>3</v>
      </c>
      <c r="E58">
        <v>57</v>
      </c>
      <c r="F58" s="4" t="s">
        <v>311</v>
      </c>
      <c r="G58" s="5">
        <v>16</v>
      </c>
      <c r="H58" s="17">
        <v>17000</v>
      </c>
      <c r="K58" s="4"/>
      <c r="L58" s="5"/>
      <c r="M58" s="4" t="s">
        <v>193</v>
      </c>
      <c r="N58" s="5">
        <v>7</v>
      </c>
      <c r="P58" s="1">
        <v>1412</v>
      </c>
      <c r="Q58" s="31">
        <v>5000</v>
      </c>
      <c r="S58" t="s">
        <v>174</v>
      </c>
      <c r="T58" s="7" t="s">
        <v>9</v>
      </c>
      <c r="U58" s="7" t="s">
        <v>13</v>
      </c>
      <c r="V58" s="7" t="s">
        <v>56</v>
      </c>
      <c r="W58" t="b">
        <f t="shared" si="0"/>
        <v>1</v>
      </c>
      <c r="X58" t="b">
        <f t="shared" si="1"/>
        <v>1</v>
      </c>
      <c r="Y58" t="b">
        <f t="shared" si="2"/>
        <v>0</v>
      </c>
    </row>
    <row r="59" spans="1:25" x14ac:dyDescent="0.25">
      <c r="A59" s="7" t="s">
        <v>56</v>
      </c>
      <c r="B59" s="5">
        <v>1500</v>
      </c>
      <c r="C59" s="5">
        <v>1</v>
      </c>
      <c r="E59">
        <v>58</v>
      </c>
      <c r="F59" s="4" t="s">
        <v>235</v>
      </c>
      <c r="G59" s="5">
        <v>22</v>
      </c>
      <c r="H59" s="17">
        <v>16850</v>
      </c>
      <c r="K59" s="4"/>
      <c r="L59" s="5"/>
      <c r="M59" s="4" t="s">
        <v>9</v>
      </c>
      <c r="N59" s="5">
        <v>7</v>
      </c>
      <c r="P59" s="1">
        <v>1383</v>
      </c>
      <c r="Q59" s="31">
        <v>150</v>
      </c>
      <c r="S59" t="s">
        <v>203</v>
      </c>
      <c r="T59" s="7" t="s">
        <v>223</v>
      </c>
      <c r="U59" s="7" t="s">
        <v>169</v>
      </c>
      <c r="V59" s="7" t="s">
        <v>174</v>
      </c>
      <c r="W59" t="b">
        <f t="shared" si="0"/>
        <v>1</v>
      </c>
      <c r="X59" t="b">
        <f t="shared" si="1"/>
        <v>0</v>
      </c>
      <c r="Y59" t="b">
        <f t="shared" si="2"/>
        <v>1</v>
      </c>
    </row>
    <row r="60" spans="1:25" x14ac:dyDescent="0.25">
      <c r="A60" s="7" t="s">
        <v>174</v>
      </c>
      <c r="B60" s="5">
        <v>3300</v>
      </c>
      <c r="C60" s="5">
        <v>2</v>
      </c>
      <c r="E60">
        <v>59</v>
      </c>
      <c r="F60" s="4" t="s">
        <v>378</v>
      </c>
      <c r="G60" s="5">
        <v>19</v>
      </c>
      <c r="H60" s="17">
        <v>16650</v>
      </c>
      <c r="K60" s="4"/>
      <c r="L60" s="5"/>
      <c r="M60" s="4" t="s">
        <v>76</v>
      </c>
      <c r="N60" s="5">
        <v>7</v>
      </c>
      <c r="P60" s="1">
        <v>2072</v>
      </c>
      <c r="Q60" s="31">
        <v>400</v>
      </c>
      <c r="S60" t="s">
        <v>55</v>
      </c>
      <c r="T60" s="7" t="s">
        <v>98</v>
      </c>
      <c r="U60" s="7" t="s">
        <v>223</v>
      </c>
      <c r="V60" s="7" t="s">
        <v>55</v>
      </c>
      <c r="W60" t="b">
        <f t="shared" si="0"/>
        <v>0</v>
      </c>
      <c r="X60" t="b">
        <f t="shared" si="1"/>
        <v>1</v>
      </c>
      <c r="Y60" t="b">
        <f t="shared" si="2"/>
        <v>0</v>
      </c>
    </row>
    <row r="61" spans="1:25" x14ac:dyDescent="0.25">
      <c r="A61" s="7" t="s">
        <v>203</v>
      </c>
      <c r="B61" s="5">
        <v>2400</v>
      </c>
      <c r="C61" s="5">
        <v>1</v>
      </c>
      <c r="E61">
        <v>60</v>
      </c>
      <c r="F61" s="4" t="s">
        <v>264</v>
      </c>
      <c r="G61" s="5">
        <v>18</v>
      </c>
      <c r="H61" s="17">
        <v>16600</v>
      </c>
      <c r="K61" s="4"/>
      <c r="L61" s="5"/>
      <c r="M61" s="4" t="s">
        <v>95</v>
      </c>
      <c r="N61" s="5">
        <v>7</v>
      </c>
      <c r="P61" s="1">
        <v>2465</v>
      </c>
      <c r="Q61" s="31">
        <v>1600</v>
      </c>
      <c r="S61" t="s">
        <v>208</v>
      </c>
      <c r="T61" s="7" t="s">
        <v>239</v>
      </c>
      <c r="U61" s="7" t="s">
        <v>128</v>
      </c>
      <c r="V61" s="7" t="s">
        <v>143</v>
      </c>
      <c r="W61" t="b">
        <f t="shared" si="0"/>
        <v>1</v>
      </c>
      <c r="X61" t="b">
        <f t="shared" si="1"/>
        <v>1</v>
      </c>
      <c r="Y61" t="b">
        <f t="shared" si="2"/>
        <v>1</v>
      </c>
    </row>
    <row r="62" spans="1:25" x14ac:dyDescent="0.25">
      <c r="A62" s="7" t="s">
        <v>55</v>
      </c>
      <c r="B62" s="5">
        <v>7500</v>
      </c>
      <c r="C62" s="5">
        <v>1</v>
      </c>
      <c r="E62">
        <v>61</v>
      </c>
      <c r="F62" s="4" t="s">
        <v>239</v>
      </c>
      <c r="G62" s="5">
        <v>21</v>
      </c>
      <c r="H62" s="17">
        <v>16550</v>
      </c>
      <c r="K62" s="4"/>
      <c r="L62" s="5"/>
      <c r="M62" s="4" t="s">
        <v>174</v>
      </c>
      <c r="N62" s="5">
        <v>7</v>
      </c>
      <c r="P62" s="1">
        <v>2479</v>
      </c>
      <c r="Q62" s="31">
        <v>2000</v>
      </c>
      <c r="S62" t="s">
        <v>143</v>
      </c>
      <c r="T62" s="7" t="s">
        <v>128</v>
      </c>
      <c r="U62" s="7" t="s">
        <v>76</v>
      </c>
      <c r="V62" s="7" t="s">
        <v>48</v>
      </c>
      <c r="W62" t="b">
        <f t="shared" si="0"/>
        <v>1</v>
      </c>
      <c r="X62" t="b">
        <f t="shared" si="1"/>
        <v>1</v>
      </c>
      <c r="Y62" t="b">
        <f t="shared" si="2"/>
        <v>1</v>
      </c>
    </row>
    <row r="63" spans="1:25" x14ac:dyDescent="0.25">
      <c r="A63" s="7" t="s">
        <v>208</v>
      </c>
      <c r="B63" s="5">
        <v>800</v>
      </c>
      <c r="C63" s="5">
        <v>1</v>
      </c>
      <c r="E63">
        <v>62</v>
      </c>
      <c r="F63" s="4" t="s">
        <v>317</v>
      </c>
      <c r="G63" s="5">
        <v>21</v>
      </c>
      <c r="H63" s="17">
        <v>16500</v>
      </c>
      <c r="K63" s="4"/>
      <c r="L63" s="5"/>
      <c r="M63" s="4" t="s">
        <v>203</v>
      </c>
      <c r="N63" s="5">
        <v>7</v>
      </c>
      <c r="P63" s="1">
        <v>3032</v>
      </c>
      <c r="Q63" s="31">
        <v>300</v>
      </c>
      <c r="S63" t="s">
        <v>189</v>
      </c>
      <c r="T63" s="7" t="s">
        <v>76</v>
      </c>
      <c r="U63" s="7" t="s">
        <v>95</v>
      </c>
      <c r="V63" s="7" t="s">
        <v>92</v>
      </c>
      <c r="W63" t="b">
        <f t="shared" si="0"/>
        <v>1</v>
      </c>
      <c r="X63" t="b">
        <f t="shared" si="1"/>
        <v>1</v>
      </c>
      <c r="Y63" t="b">
        <f t="shared" si="2"/>
        <v>1</v>
      </c>
    </row>
    <row r="64" spans="1:25" x14ac:dyDescent="0.25">
      <c r="A64" s="7" t="s">
        <v>143</v>
      </c>
      <c r="B64" s="5">
        <v>750</v>
      </c>
      <c r="C64" s="5">
        <v>1</v>
      </c>
      <c r="E64">
        <v>63</v>
      </c>
      <c r="F64" s="4" t="s">
        <v>79</v>
      </c>
      <c r="G64" s="5">
        <v>27</v>
      </c>
      <c r="H64" s="17">
        <v>16450</v>
      </c>
      <c r="K64" s="4"/>
      <c r="L64" s="5"/>
      <c r="M64" s="4" t="s">
        <v>143</v>
      </c>
      <c r="N64" s="5">
        <v>7</v>
      </c>
      <c r="P64" s="1">
        <v>1674</v>
      </c>
      <c r="Q64" s="31">
        <v>1000</v>
      </c>
      <c r="S64" t="s">
        <v>92</v>
      </c>
      <c r="T64" s="7" t="s">
        <v>165</v>
      </c>
      <c r="U64" s="7" t="s">
        <v>174</v>
      </c>
      <c r="V64" s="7" t="s">
        <v>194</v>
      </c>
      <c r="W64" t="b">
        <f t="shared" si="0"/>
        <v>1</v>
      </c>
      <c r="X64" t="b">
        <f t="shared" si="1"/>
        <v>0</v>
      </c>
      <c r="Y64" t="b">
        <f t="shared" si="2"/>
        <v>1</v>
      </c>
    </row>
    <row r="65" spans="1:25" x14ac:dyDescent="0.25">
      <c r="A65" s="7" t="s">
        <v>189</v>
      </c>
      <c r="B65" s="5">
        <v>600</v>
      </c>
      <c r="C65" s="5">
        <v>1</v>
      </c>
      <c r="E65">
        <v>64</v>
      </c>
      <c r="F65" s="4" t="s">
        <v>497</v>
      </c>
      <c r="G65" s="5">
        <v>20</v>
      </c>
      <c r="H65" s="17">
        <v>16350</v>
      </c>
      <c r="K65" s="4"/>
      <c r="L65" s="5"/>
      <c r="M65" s="4" t="s">
        <v>107</v>
      </c>
      <c r="N65" s="5">
        <v>7</v>
      </c>
      <c r="P65" s="1">
        <v>2214</v>
      </c>
      <c r="Q65" s="31">
        <v>2500</v>
      </c>
      <c r="S65" t="s">
        <v>117</v>
      </c>
      <c r="T65" s="7" t="s">
        <v>95</v>
      </c>
      <c r="U65" s="7" t="s">
        <v>203</v>
      </c>
      <c r="V65" s="7" t="s">
        <v>117</v>
      </c>
      <c r="W65" t="b">
        <f t="shared" si="0"/>
        <v>1</v>
      </c>
      <c r="X65" t="b">
        <f t="shared" si="1"/>
        <v>1</v>
      </c>
      <c r="Y65" t="b">
        <f t="shared" si="2"/>
        <v>0</v>
      </c>
    </row>
    <row r="66" spans="1:25" x14ac:dyDescent="0.25">
      <c r="A66" s="7" t="s">
        <v>92</v>
      </c>
      <c r="B66" s="5">
        <v>5000</v>
      </c>
      <c r="C66" s="5">
        <v>1</v>
      </c>
      <c r="E66">
        <v>65</v>
      </c>
      <c r="F66" s="4" t="s">
        <v>214</v>
      </c>
      <c r="G66" s="5">
        <v>13</v>
      </c>
      <c r="H66" s="17">
        <v>16300</v>
      </c>
      <c r="M66" s="4" t="s">
        <v>85</v>
      </c>
      <c r="N66" s="5">
        <v>7</v>
      </c>
      <c r="P66" s="1">
        <v>2563</v>
      </c>
      <c r="Q66" s="31">
        <v>400</v>
      </c>
      <c r="S66" t="s">
        <v>205</v>
      </c>
      <c r="T66" s="7" t="s">
        <v>56</v>
      </c>
      <c r="U66" s="7" t="s">
        <v>143</v>
      </c>
      <c r="V66" s="7" t="s">
        <v>101</v>
      </c>
      <c r="W66" t="b">
        <f t="shared" si="0"/>
        <v>1</v>
      </c>
      <c r="X66" t="b">
        <f t="shared" si="1"/>
        <v>1</v>
      </c>
      <c r="Y66" t="b">
        <f t="shared" si="2"/>
        <v>1</v>
      </c>
    </row>
    <row r="67" spans="1:25" x14ac:dyDescent="0.25">
      <c r="A67" s="7" t="s">
        <v>117</v>
      </c>
      <c r="B67" s="5">
        <v>4100</v>
      </c>
      <c r="C67" s="5">
        <v>2</v>
      </c>
      <c r="E67">
        <v>66</v>
      </c>
      <c r="F67" s="4" t="s">
        <v>232</v>
      </c>
      <c r="G67" s="5">
        <v>18</v>
      </c>
      <c r="H67" s="17">
        <v>16200</v>
      </c>
      <c r="M67" s="4" t="s">
        <v>226</v>
      </c>
      <c r="N67" s="5">
        <v>7</v>
      </c>
      <c r="P67" s="1">
        <v>1684</v>
      </c>
      <c r="Q67" s="31">
        <v>2000</v>
      </c>
      <c r="S67" t="s">
        <v>195</v>
      </c>
      <c r="T67" s="7" t="s">
        <v>203</v>
      </c>
      <c r="U67" s="7" t="s">
        <v>189</v>
      </c>
      <c r="V67" s="7" t="s">
        <v>205</v>
      </c>
      <c r="W67" t="b">
        <f t="shared" si="0"/>
        <v>1</v>
      </c>
      <c r="X67" t="b">
        <f t="shared" si="1"/>
        <v>1</v>
      </c>
      <c r="Y67" t="b">
        <f t="shared" si="2"/>
        <v>1</v>
      </c>
    </row>
    <row r="68" spans="1:25" x14ac:dyDescent="0.25">
      <c r="A68" s="7" t="s">
        <v>205</v>
      </c>
      <c r="B68" s="5">
        <v>1000</v>
      </c>
      <c r="C68" s="5">
        <v>1</v>
      </c>
      <c r="E68">
        <v>67</v>
      </c>
      <c r="F68" s="4" t="s">
        <v>162</v>
      </c>
      <c r="G68" s="5">
        <v>25</v>
      </c>
      <c r="H68" s="17">
        <v>16150</v>
      </c>
      <c r="M68" s="4" t="s">
        <v>34</v>
      </c>
      <c r="N68" s="5">
        <v>7</v>
      </c>
      <c r="P68" s="1">
        <v>1711</v>
      </c>
      <c r="Q68" s="31">
        <v>1500</v>
      </c>
      <c r="S68" t="s">
        <v>114</v>
      </c>
      <c r="T68" s="7" t="s">
        <v>55</v>
      </c>
      <c r="U68" s="7" t="s">
        <v>48</v>
      </c>
      <c r="V68" s="7" t="s">
        <v>71</v>
      </c>
      <c r="W68" t="b">
        <f t="shared" ref="W68:W131" si="3">ISNUMBER(MATCH(T68,$S$3:$S$385,0))</f>
        <v>1</v>
      </c>
      <c r="X68" t="b">
        <f t="shared" ref="X68:X131" si="4">ISNUMBER(MATCH(U68,$T$3:$T$385,0))</f>
        <v>1</v>
      </c>
      <c r="Y68" t="b">
        <f t="shared" ref="Y68:Y131" si="5">ISNUMBER(MATCH(V68,$U$3:$U$385,0))</f>
        <v>1</v>
      </c>
    </row>
    <row r="69" spans="1:25" x14ac:dyDescent="0.25">
      <c r="A69" s="7" t="s">
        <v>195</v>
      </c>
      <c r="B69" s="5">
        <v>1200</v>
      </c>
      <c r="C69" s="5">
        <v>1</v>
      </c>
      <c r="E69">
        <v>68</v>
      </c>
      <c r="F69" s="4" t="s">
        <v>283</v>
      </c>
      <c r="G69" s="5">
        <v>29</v>
      </c>
      <c r="H69" s="17">
        <v>16150</v>
      </c>
      <c r="M69" s="4" t="s">
        <v>218</v>
      </c>
      <c r="N69" s="5">
        <v>7</v>
      </c>
      <c r="P69" s="1">
        <v>2735</v>
      </c>
      <c r="Q69" s="31">
        <v>5000</v>
      </c>
      <c r="S69" t="s">
        <v>100</v>
      </c>
      <c r="T69" s="7" t="s">
        <v>208</v>
      </c>
      <c r="U69" s="7" t="s">
        <v>92</v>
      </c>
      <c r="V69" s="7" t="s">
        <v>121</v>
      </c>
      <c r="W69" t="b">
        <f t="shared" si="3"/>
        <v>1</v>
      </c>
      <c r="X69" t="b">
        <f t="shared" si="4"/>
        <v>0</v>
      </c>
      <c r="Y69" t="b">
        <f t="shared" si="5"/>
        <v>1</v>
      </c>
    </row>
    <row r="70" spans="1:25" x14ac:dyDescent="0.25">
      <c r="A70" s="7" t="s">
        <v>114</v>
      </c>
      <c r="B70" s="5">
        <v>2000</v>
      </c>
      <c r="C70" s="5">
        <v>1</v>
      </c>
      <c r="E70">
        <v>69</v>
      </c>
      <c r="F70" s="4" t="s">
        <v>380</v>
      </c>
      <c r="G70" s="5">
        <v>20</v>
      </c>
      <c r="H70" s="17">
        <v>16150</v>
      </c>
      <c r="M70" s="4" t="s">
        <v>439</v>
      </c>
      <c r="N70" s="5">
        <v>7</v>
      </c>
      <c r="P70" s="1">
        <v>1169</v>
      </c>
      <c r="Q70" s="31">
        <v>500</v>
      </c>
      <c r="S70" t="s">
        <v>162</v>
      </c>
      <c r="T70" s="7" t="s">
        <v>143</v>
      </c>
      <c r="U70" s="7" t="s">
        <v>194</v>
      </c>
      <c r="V70" s="7" t="s">
        <v>195</v>
      </c>
      <c r="W70" t="b">
        <f t="shared" si="3"/>
        <v>1</v>
      </c>
      <c r="X70" t="b">
        <f t="shared" si="4"/>
        <v>1</v>
      </c>
      <c r="Y70" t="b">
        <f t="shared" si="5"/>
        <v>0</v>
      </c>
    </row>
    <row r="71" spans="1:25" x14ac:dyDescent="0.25">
      <c r="A71" s="7" t="s">
        <v>100</v>
      </c>
      <c r="B71" s="5">
        <v>4500</v>
      </c>
      <c r="C71" s="5">
        <v>1</v>
      </c>
      <c r="E71">
        <v>70</v>
      </c>
      <c r="F71" s="4" t="s">
        <v>142</v>
      </c>
      <c r="G71" s="5">
        <v>27</v>
      </c>
      <c r="H71" s="17">
        <v>16150</v>
      </c>
      <c r="M71" s="4" t="s">
        <v>333</v>
      </c>
      <c r="N71" s="5">
        <v>7</v>
      </c>
      <c r="P71" s="1">
        <v>2902</v>
      </c>
      <c r="Q71" s="31">
        <v>1500</v>
      </c>
      <c r="S71" t="s">
        <v>20</v>
      </c>
      <c r="T71" s="7" t="s">
        <v>189</v>
      </c>
      <c r="U71" s="7" t="s">
        <v>101</v>
      </c>
      <c r="V71" s="7" t="s">
        <v>114</v>
      </c>
      <c r="W71" t="b">
        <f t="shared" si="3"/>
        <v>1</v>
      </c>
      <c r="X71" t="b">
        <f t="shared" si="4"/>
        <v>0</v>
      </c>
      <c r="Y71" t="b">
        <f t="shared" si="5"/>
        <v>1</v>
      </c>
    </row>
    <row r="72" spans="1:25" x14ac:dyDescent="0.25">
      <c r="A72" s="7" t="s">
        <v>162</v>
      </c>
      <c r="B72" s="5">
        <v>6000</v>
      </c>
      <c r="C72" s="5">
        <v>2</v>
      </c>
      <c r="E72">
        <v>71</v>
      </c>
      <c r="F72" s="4" t="s">
        <v>399</v>
      </c>
      <c r="G72" s="5">
        <v>18</v>
      </c>
      <c r="H72" s="17">
        <v>16100</v>
      </c>
      <c r="M72" s="4" t="s">
        <v>385</v>
      </c>
      <c r="N72" s="5">
        <v>7</v>
      </c>
      <c r="P72" s="1">
        <v>1526</v>
      </c>
      <c r="Q72" s="31">
        <v>4000</v>
      </c>
      <c r="S72" t="s">
        <v>187</v>
      </c>
      <c r="T72" s="7" t="s">
        <v>48</v>
      </c>
      <c r="U72" s="7" t="s">
        <v>205</v>
      </c>
      <c r="V72" s="7" t="s">
        <v>100</v>
      </c>
      <c r="W72" t="b">
        <f t="shared" si="3"/>
        <v>0</v>
      </c>
      <c r="X72" t="b">
        <f t="shared" si="4"/>
        <v>1</v>
      </c>
      <c r="Y72" t="b">
        <f t="shared" si="5"/>
        <v>0</v>
      </c>
    </row>
    <row r="73" spans="1:25" x14ac:dyDescent="0.25">
      <c r="A73" s="7" t="s">
        <v>20</v>
      </c>
      <c r="B73" s="5">
        <v>6500</v>
      </c>
      <c r="C73" s="5">
        <v>4</v>
      </c>
      <c r="E73">
        <v>72</v>
      </c>
      <c r="F73" s="4" t="s">
        <v>179</v>
      </c>
      <c r="G73" s="5">
        <v>15</v>
      </c>
      <c r="H73" s="17">
        <v>16000</v>
      </c>
      <c r="M73" s="4" t="s">
        <v>242</v>
      </c>
      <c r="N73" s="5">
        <v>7</v>
      </c>
      <c r="P73" s="1">
        <v>2576</v>
      </c>
      <c r="Q73" s="31">
        <v>1000</v>
      </c>
      <c r="S73" t="s">
        <v>353</v>
      </c>
      <c r="T73" s="7" t="s">
        <v>194</v>
      </c>
      <c r="U73" s="7" t="s">
        <v>71</v>
      </c>
      <c r="V73" s="7" t="s">
        <v>20</v>
      </c>
      <c r="W73" t="b">
        <f t="shared" si="3"/>
        <v>0</v>
      </c>
      <c r="X73" t="b">
        <f t="shared" si="4"/>
        <v>0</v>
      </c>
      <c r="Y73" t="b">
        <f t="shared" si="5"/>
        <v>0</v>
      </c>
    </row>
    <row r="74" spans="1:25" x14ac:dyDescent="0.25">
      <c r="A74" s="7" t="s">
        <v>187</v>
      </c>
      <c r="B74" s="5">
        <v>1500</v>
      </c>
      <c r="C74" s="5">
        <v>1</v>
      </c>
      <c r="E74">
        <v>73</v>
      </c>
      <c r="F74" s="4" t="s">
        <v>259</v>
      </c>
      <c r="G74" s="5">
        <v>14</v>
      </c>
      <c r="H74" s="17">
        <v>16000</v>
      </c>
      <c r="M74" s="4" t="s">
        <v>302</v>
      </c>
      <c r="N74" s="5">
        <v>7</v>
      </c>
      <c r="P74" s="1">
        <v>1452</v>
      </c>
      <c r="Q74" s="31">
        <v>5000</v>
      </c>
      <c r="S74" t="s">
        <v>107</v>
      </c>
      <c r="T74" s="7" t="s">
        <v>205</v>
      </c>
      <c r="U74" s="7" t="s">
        <v>121</v>
      </c>
      <c r="V74" s="7" t="s">
        <v>181</v>
      </c>
      <c r="W74" t="b">
        <f t="shared" si="3"/>
        <v>1</v>
      </c>
      <c r="X74" t="b">
        <f t="shared" si="4"/>
        <v>0</v>
      </c>
      <c r="Y74" t="b">
        <f t="shared" si="5"/>
        <v>1</v>
      </c>
    </row>
    <row r="75" spans="1:25" x14ac:dyDescent="0.25">
      <c r="A75" s="7" t="s">
        <v>353</v>
      </c>
      <c r="B75" s="5">
        <v>9000</v>
      </c>
      <c r="C75" s="5">
        <v>2</v>
      </c>
      <c r="E75">
        <v>74</v>
      </c>
      <c r="F75" s="4" t="s">
        <v>34</v>
      </c>
      <c r="G75" s="5">
        <v>23</v>
      </c>
      <c r="H75" s="17">
        <v>15950</v>
      </c>
      <c r="M75" s="4" t="s">
        <v>313</v>
      </c>
      <c r="N75" s="5">
        <v>7</v>
      </c>
      <c r="P75" s="1">
        <v>2347</v>
      </c>
      <c r="Q75" s="31">
        <v>800</v>
      </c>
      <c r="S75" t="s">
        <v>44</v>
      </c>
      <c r="T75" s="7" t="s">
        <v>195</v>
      </c>
      <c r="U75" s="7" t="s">
        <v>114</v>
      </c>
      <c r="V75" s="7" t="s">
        <v>187</v>
      </c>
      <c r="W75" t="b">
        <f t="shared" si="3"/>
        <v>1</v>
      </c>
      <c r="X75" t="b">
        <f t="shared" si="4"/>
        <v>0</v>
      </c>
      <c r="Y75" t="b">
        <f t="shared" si="5"/>
        <v>0</v>
      </c>
    </row>
    <row r="76" spans="1:25" x14ac:dyDescent="0.25">
      <c r="A76" s="7" t="s">
        <v>107</v>
      </c>
      <c r="B76" s="5">
        <v>7000</v>
      </c>
      <c r="C76" s="5">
        <v>2</v>
      </c>
      <c r="E76">
        <v>75</v>
      </c>
      <c r="F76" s="4" t="s">
        <v>377</v>
      </c>
      <c r="G76" s="5">
        <v>18</v>
      </c>
      <c r="H76" s="17">
        <v>15850</v>
      </c>
      <c r="M76" s="4" t="s">
        <v>345</v>
      </c>
      <c r="N76" s="5">
        <v>7</v>
      </c>
      <c r="P76" s="1">
        <v>1627</v>
      </c>
      <c r="Q76" s="31">
        <v>600</v>
      </c>
      <c r="S76" t="s">
        <v>200</v>
      </c>
      <c r="T76" s="7" t="s">
        <v>100</v>
      </c>
      <c r="U76" s="7" t="s">
        <v>162</v>
      </c>
      <c r="V76" s="7" t="s">
        <v>107</v>
      </c>
      <c r="W76" t="b">
        <f t="shared" si="3"/>
        <v>1</v>
      </c>
      <c r="X76" t="b">
        <f t="shared" si="4"/>
        <v>1</v>
      </c>
      <c r="Y76" t="b">
        <f t="shared" si="5"/>
        <v>1</v>
      </c>
    </row>
    <row r="77" spans="1:25" x14ac:dyDescent="0.25">
      <c r="A77" s="7" t="s">
        <v>44</v>
      </c>
      <c r="B77" s="5">
        <v>150</v>
      </c>
      <c r="C77" s="5">
        <v>1</v>
      </c>
      <c r="E77">
        <v>76</v>
      </c>
      <c r="F77" s="4" t="s">
        <v>207</v>
      </c>
      <c r="G77" s="5">
        <v>23</v>
      </c>
      <c r="H77" s="17">
        <v>15850</v>
      </c>
      <c r="M77" s="4" t="s">
        <v>469</v>
      </c>
      <c r="N77" s="5">
        <v>7</v>
      </c>
      <c r="P77" s="1">
        <v>3052</v>
      </c>
      <c r="Q77" s="31">
        <v>2000</v>
      </c>
      <c r="S77" t="s">
        <v>40</v>
      </c>
      <c r="T77" s="7" t="s">
        <v>162</v>
      </c>
      <c r="U77" s="7" t="s">
        <v>181</v>
      </c>
      <c r="V77" s="7" t="s">
        <v>44</v>
      </c>
      <c r="W77" t="b">
        <f t="shared" si="3"/>
        <v>1</v>
      </c>
      <c r="X77" t="b">
        <f t="shared" si="4"/>
        <v>0</v>
      </c>
      <c r="Y77" t="b">
        <f t="shared" si="5"/>
        <v>1</v>
      </c>
    </row>
    <row r="78" spans="1:25" x14ac:dyDescent="0.25">
      <c r="A78" s="7" t="s">
        <v>200</v>
      </c>
      <c r="B78" s="5">
        <v>2700</v>
      </c>
      <c r="C78" s="5">
        <v>2</v>
      </c>
      <c r="E78">
        <v>77</v>
      </c>
      <c r="F78" s="4" t="s">
        <v>300</v>
      </c>
      <c r="G78" s="5">
        <v>30</v>
      </c>
      <c r="H78" s="17">
        <v>15800</v>
      </c>
      <c r="M78" s="4" t="s">
        <v>374</v>
      </c>
      <c r="N78" s="5">
        <v>7</v>
      </c>
      <c r="P78" s="1">
        <v>2099</v>
      </c>
      <c r="Q78" s="31">
        <v>3000</v>
      </c>
      <c r="S78" t="s">
        <v>201</v>
      </c>
      <c r="T78" s="7" t="s">
        <v>20</v>
      </c>
      <c r="U78" s="7" t="s">
        <v>353</v>
      </c>
      <c r="V78" s="7" t="s">
        <v>179</v>
      </c>
      <c r="W78" t="b">
        <f t="shared" si="3"/>
        <v>1</v>
      </c>
      <c r="X78" t="b">
        <f t="shared" si="4"/>
        <v>1</v>
      </c>
      <c r="Y78" t="b">
        <f t="shared" si="5"/>
        <v>1</v>
      </c>
    </row>
    <row r="79" spans="1:25" x14ac:dyDescent="0.25">
      <c r="A79" s="7" t="s">
        <v>40</v>
      </c>
      <c r="B79" s="5">
        <v>2000</v>
      </c>
      <c r="C79" s="5">
        <v>1</v>
      </c>
      <c r="E79">
        <v>78</v>
      </c>
      <c r="F79" s="4" t="s">
        <v>365</v>
      </c>
      <c r="G79" s="5">
        <v>27</v>
      </c>
      <c r="H79" s="17">
        <v>15600</v>
      </c>
      <c r="M79" s="4" t="s">
        <v>317</v>
      </c>
      <c r="N79" s="5">
        <v>7</v>
      </c>
      <c r="P79" s="1">
        <v>1262</v>
      </c>
      <c r="Q79" s="31">
        <v>1500</v>
      </c>
      <c r="S79" t="s">
        <v>85</v>
      </c>
      <c r="T79" s="7" t="s">
        <v>187</v>
      </c>
      <c r="U79" s="7" t="s">
        <v>107</v>
      </c>
      <c r="V79" s="7" t="s">
        <v>200</v>
      </c>
      <c r="W79" t="b">
        <f t="shared" si="3"/>
        <v>1</v>
      </c>
      <c r="X79" t="b">
        <f t="shared" si="4"/>
        <v>1</v>
      </c>
      <c r="Y79" t="b">
        <f t="shared" si="5"/>
        <v>1</v>
      </c>
    </row>
    <row r="80" spans="1:25" x14ac:dyDescent="0.25">
      <c r="A80" s="7" t="s">
        <v>201</v>
      </c>
      <c r="B80" s="5">
        <v>9100</v>
      </c>
      <c r="C80" s="5">
        <v>3</v>
      </c>
      <c r="E80">
        <v>79</v>
      </c>
      <c r="F80" s="4" t="s">
        <v>282</v>
      </c>
      <c r="G80" s="5">
        <v>19</v>
      </c>
      <c r="H80" s="17">
        <v>15450</v>
      </c>
      <c r="M80" s="4" t="s">
        <v>354</v>
      </c>
      <c r="N80" s="5">
        <v>7</v>
      </c>
      <c r="P80" s="1">
        <v>2552</v>
      </c>
      <c r="Q80" s="31">
        <v>1800</v>
      </c>
      <c r="S80" t="s">
        <v>33</v>
      </c>
      <c r="T80" s="7" t="s">
        <v>353</v>
      </c>
      <c r="U80" s="7" t="s">
        <v>44</v>
      </c>
      <c r="V80" s="7" t="s">
        <v>201</v>
      </c>
      <c r="W80" t="b">
        <f t="shared" si="3"/>
        <v>1</v>
      </c>
      <c r="X80" t="b">
        <f t="shared" si="4"/>
        <v>1</v>
      </c>
      <c r="Y80" t="b">
        <f t="shared" si="5"/>
        <v>1</v>
      </c>
    </row>
    <row r="81" spans="1:25" x14ac:dyDescent="0.25">
      <c r="A81" s="7" t="s">
        <v>85</v>
      </c>
      <c r="B81" s="5">
        <v>4800</v>
      </c>
      <c r="C81" s="5">
        <v>2</v>
      </c>
      <c r="E81">
        <v>80</v>
      </c>
      <c r="F81" s="4" t="s">
        <v>372</v>
      </c>
      <c r="G81" s="5">
        <v>31</v>
      </c>
      <c r="H81" s="17">
        <v>15450</v>
      </c>
      <c r="M81" s="4" t="s">
        <v>105</v>
      </c>
      <c r="N81" s="5">
        <v>7</v>
      </c>
      <c r="P81" s="1">
        <v>1102</v>
      </c>
      <c r="Q81" s="31">
        <v>1500</v>
      </c>
      <c r="S81" t="s">
        <v>59</v>
      </c>
      <c r="T81" s="7" t="s">
        <v>107</v>
      </c>
      <c r="U81" s="7" t="s">
        <v>179</v>
      </c>
      <c r="V81" s="7" t="s">
        <v>85</v>
      </c>
      <c r="W81" t="b">
        <f t="shared" si="3"/>
        <v>1</v>
      </c>
      <c r="X81" t="b">
        <f t="shared" si="4"/>
        <v>1</v>
      </c>
      <c r="Y81" t="b">
        <f t="shared" si="5"/>
        <v>0</v>
      </c>
    </row>
    <row r="82" spans="1:25" x14ac:dyDescent="0.25">
      <c r="A82" s="7" t="s">
        <v>33</v>
      </c>
      <c r="B82" s="5">
        <v>4800</v>
      </c>
      <c r="C82" s="5">
        <v>2</v>
      </c>
      <c r="E82">
        <v>81</v>
      </c>
      <c r="F82" s="4" t="s">
        <v>371</v>
      </c>
      <c r="G82" s="5">
        <v>20</v>
      </c>
      <c r="H82" s="17">
        <v>15400</v>
      </c>
      <c r="M82" s="4" t="s">
        <v>446</v>
      </c>
      <c r="N82" s="5">
        <v>7</v>
      </c>
      <c r="P82" s="1">
        <v>2170</v>
      </c>
      <c r="Q82" s="31">
        <v>1200</v>
      </c>
      <c r="S82" t="s">
        <v>32</v>
      </c>
      <c r="T82" s="7" t="s">
        <v>44</v>
      </c>
      <c r="U82" s="7" t="s">
        <v>200</v>
      </c>
      <c r="V82" s="7" t="s">
        <v>33</v>
      </c>
      <c r="W82" t="b">
        <f t="shared" si="3"/>
        <v>1</v>
      </c>
      <c r="X82" t="b">
        <f t="shared" si="4"/>
        <v>1</v>
      </c>
      <c r="Y82" t="b">
        <f t="shared" si="5"/>
        <v>0</v>
      </c>
    </row>
    <row r="83" spans="1:25" x14ac:dyDescent="0.25">
      <c r="A83" s="7" t="s">
        <v>59</v>
      </c>
      <c r="B83" s="5">
        <v>4000</v>
      </c>
      <c r="C83" s="5">
        <v>1</v>
      </c>
      <c r="E83">
        <v>82</v>
      </c>
      <c r="F83" s="4" t="s">
        <v>358</v>
      </c>
      <c r="G83" s="5">
        <v>18</v>
      </c>
      <c r="H83" s="17">
        <v>15400</v>
      </c>
      <c r="M83" s="4" t="s">
        <v>402</v>
      </c>
      <c r="N83" s="5">
        <v>7</v>
      </c>
      <c r="P83" s="1">
        <v>1596</v>
      </c>
      <c r="Q83" s="31">
        <v>1600</v>
      </c>
      <c r="S83" t="s">
        <v>102</v>
      </c>
      <c r="T83" s="7" t="s">
        <v>179</v>
      </c>
      <c r="U83" s="7" t="s">
        <v>40</v>
      </c>
      <c r="V83" s="7" t="s">
        <v>59</v>
      </c>
      <c r="W83" t="b">
        <f t="shared" si="3"/>
        <v>0</v>
      </c>
      <c r="X83" t="b">
        <f t="shared" si="4"/>
        <v>1</v>
      </c>
      <c r="Y83" t="b">
        <f t="shared" si="5"/>
        <v>1</v>
      </c>
    </row>
    <row r="84" spans="1:25" x14ac:dyDescent="0.25">
      <c r="A84" s="7" t="s">
        <v>32</v>
      </c>
      <c r="B84" s="5">
        <v>7500</v>
      </c>
      <c r="C84" s="5">
        <v>3</v>
      </c>
      <c r="E84">
        <v>83</v>
      </c>
      <c r="F84" s="4" t="s">
        <v>25</v>
      </c>
      <c r="G84" s="5">
        <v>19</v>
      </c>
      <c r="H84" s="17">
        <v>15300</v>
      </c>
      <c r="M84" s="4" t="s">
        <v>434</v>
      </c>
      <c r="N84" s="5">
        <v>7</v>
      </c>
      <c r="P84" s="1">
        <v>1235</v>
      </c>
      <c r="Q84" s="31">
        <v>450</v>
      </c>
      <c r="S84" t="s">
        <v>41</v>
      </c>
      <c r="T84" s="7" t="s">
        <v>200</v>
      </c>
      <c r="U84" s="7" t="s">
        <v>201</v>
      </c>
      <c r="V84" s="7" t="s">
        <v>138</v>
      </c>
      <c r="W84" t="b">
        <f t="shared" si="3"/>
        <v>1</v>
      </c>
      <c r="X84" t="b">
        <f t="shared" si="4"/>
        <v>1</v>
      </c>
      <c r="Y84" t="b">
        <f t="shared" si="5"/>
        <v>1</v>
      </c>
    </row>
    <row r="85" spans="1:25" x14ac:dyDescent="0.25">
      <c r="A85" s="7" t="s">
        <v>102</v>
      </c>
      <c r="B85" s="5">
        <v>4650</v>
      </c>
      <c r="C85" s="5">
        <v>3</v>
      </c>
      <c r="E85">
        <v>84</v>
      </c>
      <c r="F85" s="4" t="s">
        <v>398</v>
      </c>
      <c r="G85" s="5">
        <v>22</v>
      </c>
      <c r="H85" s="17">
        <v>15250</v>
      </c>
      <c r="M85" s="4" t="s">
        <v>444</v>
      </c>
      <c r="N85" s="5">
        <v>7</v>
      </c>
      <c r="P85" s="1">
        <v>1659</v>
      </c>
      <c r="Q85" s="31">
        <v>1200</v>
      </c>
      <c r="S85" t="s">
        <v>185</v>
      </c>
      <c r="T85" s="7" t="s">
        <v>40</v>
      </c>
      <c r="U85" s="7" t="s">
        <v>59</v>
      </c>
      <c r="V85" s="7" t="s">
        <v>185</v>
      </c>
      <c r="W85" t="b">
        <f t="shared" si="3"/>
        <v>1</v>
      </c>
      <c r="X85" t="b">
        <f t="shared" si="4"/>
        <v>0</v>
      </c>
      <c r="Y85" t="b">
        <f t="shared" si="5"/>
        <v>0</v>
      </c>
    </row>
    <row r="86" spans="1:25" x14ac:dyDescent="0.25">
      <c r="A86" s="7" t="s">
        <v>41</v>
      </c>
      <c r="B86" s="5">
        <v>1600</v>
      </c>
      <c r="C86" s="5">
        <v>1</v>
      </c>
      <c r="E86">
        <v>85</v>
      </c>
      <c r="F86" s="4" t="s">
        <v>173</v>
      </c>
      <c r="G86" s="5">
        <v>14</v>
      </c>
      <c r="H86" s="17">
        <v>15200</v>
      </c>
      <c r="M86" s="4" t="s">
        <v>451</v>
      </c>
      <c r="N86" s="5">
        <v>7</v>
      </c>
      <c r="P86" s="1">
        <v>2381</v>
      </c>
      <c r="Q86" s="31">
        <v>2000</v>
      </c>
      <c r="S86" t="s">
        <v>140</v>
      </c>
      <c r="T86" s="7" t="s">
        <v>201</v>
      </c>
      <c r="U86" s="7" t="s">
        <v>32</v>
      </c>
      <c r="V86" s="7" t="s">
        <v>240</v>
      </c>
      <c r="W86" t="b">
        <f t="shared" si="3"/>
        <v>1</v>
      </c>
      <c r="X86" t="b">
        <f t="shared" si="4"/>
        <v>1</v>
      </c>
      <c r="Y86" t="b">
        <f t="shared" si="5"/>
        <v>1</v>
      </c>
    </row>
    <row r="87" spans="1:25" x14ac:dyDescent="0.25">
      <c r="A87" s="7" t="s">
        <v>185</v>
      </c>
      <c r="B87" s="5">
        <v>2400</v>
      </c>
      <c r="C87" s="5">
        <v>2</v>
      </c>
      <c r="E87">
        <v>86</v>
      </c>
      <c r="F87" s="4" t="s">
        <v>228</v>
      </c>
      <c r="G87" s="5">
        <v>21</v>
      </c>
      <c r="H87" s="17">
        <v>15150</v>
      </c>
      <c r="M87" s="4" t="s">
        <v>406</v>
      </c>
      <c r="N87" s="5">
        <v>7</v>
      </c>
      <c r="P87" s="1">
        <v>3449</v>
      </c>
      <c r="Q87" s="31">
        <v>2500</v>
      </c>
      <c r="S87" t="s">
        <v>240</v>
      </c>
      <c r="T87" s="7" t="s">
        <v>85</v>
      </c>
      <c r="U87" s="7" t="s">
        <v>102</v>
      </c>
      <c r="V87" s="7" t="s">
        <v>225</v>
      </c>
      <c r="W87" t="b">
        <f t="shared" si="3"/>
        <v>1</v>
      </c>
      <c r="X87" t="b">
        <f t="shared" si="4"/>
        <v>1</v>
      </c>
      <c r="Y87" t="b">
        <f t="shared" si="5"/>
        <v>0</v>
      </c>
    </row>
    <row r="88" spans="1:25" x14ac:dyDescent="0.25">
      <c r="A88" s="7" t="s">
        <v>140</v>
      </c>
      <c r="B88" s="5">
        <v>2000</v>
      </c>
      <c r="C88" s="5">
        <v>1</v>
      </c>
      <c r="E88">
        <v>87</v>
      </c>
      <c r="F88" s="4" t="s">
        <v>154</v>
      </c>
      <c r="G88" s="5">
        <v>16</v>
      </c>
      <c r="H88" s="17">
        <v>15100</v>
      </c>
      <c r="M88" s="4" t="s">
        <v>398</v>
      </c>
      <c r="N88" s="5">
        <v>7</v>
      </c>
      <c r="P88" s="1">
        <v>2878</v>
      </c>
      <c r="Q88" s="31">
        <v>3000</v>
      </c>
      <c r="S88" t="s">
        <v>225</v>
      </c>
      <c r="T88" s="7" t="s">
        <v>32</v>
      </c>
      <c r="U88" s="7" t="s">
        <v>41</v>
      </c>
      <c r="V88" s="7" t="s">
        <v>226</v>
      </c>
      <c r="W88" t="b">
        <f t="shared" si="3"/>
        <v>1</v>
      </c>
      <c r="X88" t="b">
        <f t="shared" si="4"/>
        <v>1</v>
      </c>
      <c r="Y88" t="b">
        <f t="shared" si="5"/>
        <v>1</v>
      </c>
    </row>
    <row r="89" spans="1:25" x14ac:dyDescent="0.25">
      <c r="A89" s="7" t="s">
        <v>240</v>
      </c>
      <c r="B89" s="5">
        <v>2000</v>
      </c>
      <c r="C89" s="5">
        <v>1</v>
      </c>
      <c r="E89">
        <v>88</v>
      </c>
      <c r="F89" s="4" t="s">
        <v>105</v>
      </c>
      <c r="G89" s="5">
        <v>18</v>
      </c>
      <c r="H89" s="17">
        <v>15100</v>
      </c>
      <c r="M89" s="4" t="s">
        <v>450</v>
      </c>
      <c r="N89" s="5">
        <v>7</v>
      </c>
      <c r="P89" s="1">
        <v>2607</v>
      </c>
      <c r="Q89" s="31">
        <v>400</v>
      </c>
      <c r="S89" t="s">
        <v>226</v>
      </c>
      <c r="T89" s="7" t="s">
        <v>102</v>
      </c>
      <c r="U89" s="7" t="s">
        <v>138</v>
      </c>
      <c r="V89" s="7" t="s">
        <v>34</v>
      </c>
      <c r="W89" t="b">
        <f t="shared" si="3"/>
        <v>1</v>
      </c>
      <c r="X89" t="b">
        <f t="shared" si="4"/>
        <v>0</v>
      </c>
      <c r="Y89" t="b">
        <f t="shared" si="5"/>
        <v>1</v>
      </c>
    </row>
    <row r="90" spans="1:25" x14ac:dyDescent="0.25">
      <c r="A90" s="7" t="s">
        <v>225</v>
      </c>
      <c r="B90" s="5">
        <v>3900</v>
      </c>
      <c r="C90" s="5">
        <v>2</v>
      </c>
      <c r="E90">
        <v>89</v>
      </c>
      <c r="F90" s="4" t="s">
        <v>38</v>
      </c>
      <c r="G90" s="5">
        <v>23</v>
      </c>
      <c r="H90" s="17">
        <v>15100</v>
      </c>
      <c r="M90" s="4" t="s">
        <v>296</v>
      </c>
      <c r="N90" s="5">
        <v>7</v>
      </c>
      <c r="P90" s="1">
        <v>3221</v>
      </c>
      <c r="Q90" s="31">
        <v>1800</v>
      </c>
      <c r="S90" t="s">
        <v>34</v>
      </c>
      <c r="T90" s="7" t="s">
        <v>41</v>
      </c>
      <c r="U90" s="7" t="s">
        <v>140</v>
      </c>
      <c r="V90" s="7" t="s">
        <v>186</v>
      </c>
      <c r="W90" t="b">
        <f t="shared" si="3"/>
        <v>1</v>
      </c>
      <c r="X90" t="b">
        <f t="shared" si="4"/>
        <v>1</v>
      </c>
      <c r="Y90" t="b">
        <f t="shared" si="5"/>
        <v>1</v>
      </c>
    </row>
    <row r="91" spans="1:25" x14ac:dyDescent="0.25">
      <c r="A91" s="7" t="s">
        <v>226</v>
      </c>
      <c r="B91" s="5">
        <v>2000</v>
      </c>
      <c r="C91" s="5">
        <v>1</v>
      </c>
      <c r="E91">
        <v>90</v>
      </c>
      <c r="F91" s="4" t="s">
        <v>94</v>
      </c>
      <c r="G91" s="5">
        <v>18</v>
      </c>
      <c r="H91" s="17">
        <v>15050</v>
      </c>
      <c r="M91" s="4" t="s">
        <v>122</v>
      </c>
      <c r="N91" s="5">
        <v>7</v>
      </c>
      <c r="P91" s="1">
        <v>1906</v>
      </c>
      <c r="Q91" s="31">
        <v>750</v>
      </c>
      <c r="S91" t="s">
        <v>28</v>
      </c>
      <c r="T91" s="7" t="s">
        <v>140</v>
      </c>
      <c r="U91" s="7" t="s">
        <v>240</v>
      </c>
      <c r="V91" s="7" t="s">
        <v>28</v>
      </c>
      <c r="W91" t="b">
        <f t="shared" si="3"/>
        <v>1</v>
      </c>
      <c r="X91" t="b">
        <f t="shared" si="4"/>
        <v>0</v>
      </c>
      <c r="Y91" t="b">
        <f t="shared" si="5"/>
        <v>0</v>
      </c>
    </row>
    <row r="92" spans="1:25" x14ac:dyDescent="0.25">
      <c r="A92" s="7" t="s">
        <v>34</v>
      </c>
      <c r="B92" s="5">
        <v>4650</v>
      </c>
      <c r="C92" s="5">
        <v>3</v>
      </c>
      <c r="E92">
        <v>91</v>
      </c>
      <c r="F92" s="4" t="s">
        <v>308</v>
      </c>
      <c r="G92" s="5">
        <v>17</v>
      </c>
      <c r="H92" s="17">
        <v>15000</v>
      </c>
      <c r="M92" s="4" t="s">
        <v>389</v>
      </c>
      <c r="N92" s="5">
        <v>7</v>
      </c>
      <c r="P92" s="1">
        <v>2045</v>
      </c>
      <c r="Q92" s="31">
        <v>6000</v>
      </c>
      <c r="S92" t="s">
        <v>218</v>
      </c>
      <c r="T92" s="7" t="s">
        <v>225</v>
      </c>
      <c r="U92" s="7" t="s">
        <v>226</v>
      </c>
      <c r="V92" s="7" t="s">
        <v>218</v>
      </c>
      <c r="W92" t="b">
        <f t="shared" si="3"/>
        <v>1</v>
      </c>
      <c r="X92" t="b">
        <f t="shared" si="4"/>
        <v>1</v>
      </c>
      <c r="Y92" t="b">
        <f t="shared" si="5"/>
        <v>1</v>
      </c>
    </row>
    <row r="93" spans="1:25" x14ac:dyDescent="0.25">
      <c r="A93" s="7" t="s">
        <v>28</v>
      </c>
      <c r="B93" s="5">
        <v>1800</v>
      </c>
      <c r="C93" s="5">
        <v>2</v>
      </c>
      <c r="E93">
        <v>92</v>
      </c>
      <c r="F93" s="4" t="s">
        <v>203</v>
      </c>
      <c r="G93" s="5">
        <v>22</v>
      </c>
      <c r="H93" s="17">
        <v>14950</v>
      </c>
      <c r="M93" s="4" t="s">
        <v>413</v>
      </c>
      <c r="N93" s="5">
        <v>7</v>
      </c>
      <c r="P93" s="1">
        <v>2253</v>
      </c>
      <c r="Q93" s="31">
        <v>2400</v>
      </c>
      <c r="S93" t="s">
        <v>70</v>
      </c>
      <c r="T93" s="7" t="s">
        <v>226</v>
      </c>
      <c r="U93" s="7" t="s">
        <v>34</v>
      </c>
      <c r="V93" s="7" t="s">
        <v>70</v>
      </c>
      <c r="W93" t="b">
        <f t="shared" si="3"/>
        <v>1</v>
      </c>
      <c r="X93" t="b">
        <f t="shared" si="4"/>
        <v>1</v>
      </c>
      <c r="Y93" t="b">
        <f t="shared" si="5"/>
        <v>1</v>
      </c>
    </row>
    <row r="94" spans="1:25" x14ac:dyDescent="0.25">
      <c r="A94" s="7" t="s">
        <v>218</v>
      </c>
      <c r="B94" s="5">
        <v>150</v>
      </c>
      <c r="C94" s="5">
        <v>1</v>
      </c>
      <c r="E94">
        <v>93</v>
      </c>
      <c r="F94" s="4" t="s">
        <v>353</v>
      </c>
      <c r="G94" s="5">
        <v>17</v>
      </c>
      <c r="H94" s="17">
        <v>14900</v>
      </c>
      <c r="M94" s="4" t="s">
        <v>383</v>
      </c>
      <c r="N94" s="5">
        <v>7</v>
      </c>
      <c r="P94" s="1">
        <v>2922</v>
      </c>
      <c r="Q94" s="31">
        <v>3000</v>
      </c>
      <c r="S94" t="s">
        <v>198</v>
      </c>
      <c r="T94" s="7" t="s">
        <v>34</v>
      </c>
      <c r="U94" s="7" t="s">
        <v>186</v>
      </c>
      <c r="V94" s="7" t="s">
        <v>198</v>
      </c>
      <c r="W94" t="b">
        <f t="shared" si="3"/>
        <v>1</v>
      </c>
      <c r="X94" t="b">
        <f t="shared" si="4"/>
        <v>0</v>
      </c>
      <c r="Y94" t="b">
        <f t="shared" si="5"/>
        <v>0</v>
      </c>
    </row>
    <row r="95" spans="1:25" x14ac:dyDescent="0.25">
      <c r="A95" s="7" t="s">
        <v>70</v>
      </c>
      <c r="B95" s="5">
        <v>3000</v>
      </c>
      <c r="C95" s="5">
        <v>1</v>
      </c>
      <c r="E95">
        <v>94</v>
      </c>
      <c r="F95" s="4" t="s">
        <v>474</v>
      </c>
      <c r="G95" s="5">
        <v>16</v>
      </c>
      <c r="H95" s="17">
        <v>14900</v>
      </c>
      <c r="M95" s="4" t="s">
        <v>207</v>
      </c>
      <c r="N95" s="5">
        <v>7</v>
      </c>
      <c r="P95" s="1">
        <v>1156</v>
      </c>
      <c r="Q95" s="31">
        <v>2500</v>
      </c>
      <c r="S95" t="s">
        <v>109</v>
      </c>
      <c r="T95" s="7" t="s">
        <v>28</v>
      </c>
      <c r="U95" s="7" t="s">
        <v>218</v>
      </c>
      <c r="V95" s="7" t="s">
        <v>60</v>
      </c>
      <c r="W95" t="b">
        <f t="shared" si="3"/>
        <v>1</v>
      </c>
      <c r="X95" t="b">
        <f t="shared" si="4"/>
        <v>1</v>
      </c>
      <c r="Y95" t="b">
        <f t="shared" si="5"/>
        <v>1</v>
      </c>
    </row>
    <row r="96" spans="1:25" x14ac:dyDescent="0.25">
      <c r="A96" s="7" t="s">
        <v>198</v>
      </c>
      <c r="B96" s="5">
        <v>3700</v>
      </c>
      <c r="C96" s="5">
        <v>3</v>
      </c>
      <c r="E96">
        <v>95</v>
      </c>
      <c r="F96" s="4" t="s">
        <v>271</v>
      </c>
      <c r="G96" s="5">
        <v>15</v>
      </c>
      <c r="H96" s="17">
        <v>14900</v>
      </c>
      <c r="M96" s="4" t="s">
        <v>310</v>
      </c>
      <c r="N96" s="5">
        <v>7</v>
      </c>
      <c r="P96" s="1">
        <v>1461</v>
      </c>
      <c r="Q96" s="31">
        <v>4500</v>
      </c>
      <c r="S96" t="s">
        <v>88</v>
      </c>
      <c r="T96" s="7" t="s">
        <v>218</v>
      </c>
      <c r="U96" s="7" t="s">
        <v>70</v>
      </c>
      <c r="V96" s="7" t="s">
        <v>136</v>
      </c>
      <c r="W96" t="b">
        <f t="shared" si="3"/>
        <v>1</v>
      </c>
      <c r="X96" t="b">
        <f t="shared" si="4"/>
        <v>1</v>
      </c>
      <c r="Y96" t="b">
        <f t="shared" si="5"/>
        <v>0</v>
      </c>
    </row>
    <row r="97" spans="1:25" x14ac:dyDescent="0.25">
      <c r="A97" s="7" t="s">
        <v>109</v>
      </c>
      <c r="B97" s="5">
        <v>1600</v>
      </c>
      <c r="C97" s="5">
        <v>1</v>
      </c>
      <c r="E97">
        <v>96</v>
      </c>
      <c r="F97" s="4" t="s">
        <v>12</v>
      </c>
      <c r="G97" s="5">
        <v>17</v>
      </c>
      <c r="H97" s="17">
        <v>14900</v>
      </c>
      <c r="M97" s="4" t="s">
        <v>38</v>
      </c>
      <c r="N97" s="5">
        <v>7</v>
      </c>
      <c r="P97" s="1">
        <v>1644</v>
      </c>
      <c r="Q97" s="31">
        <v>150</v>
      </c>
      <c r="S97" t="s">
        <v>47</v>
      </c>
      <c r="T97" s="7" t="s">
        <v>70</v>
      </c>
      <c r="U97" s="7" t="s">
        <v>109</v>
      </c>
      <c r="V97" s="7" t="s">
        <v>123</v>
      </c>
      <c r="W97" t="b">
        <f t="shared" si="3"/>
        <v>1</v>
      </c>
      <c r="X97" t="b">
        <f t="shared" si="4"/>
        <v>0</v>
      </c>
      <c r="Y97" t="b">
        <f t="shared" si="5"/>
        <v>0</v>
      </c>
    </row>
    <row r="98" spans="1:25" x14ac:dyDescent="0.25">
      <c r="A98" s="7" t="s">
        <v>88</v>
      </c>
      <c r="B98" s="5">
        <v>3000</v>
      </c>
      <c r="C98" s="5">
        <v>1</v>
      </c>
      <c r="E98">
        <v>97</v>
      </c>
      <c r="F98" s="4" t="s">
        <v>443</v>
      </c>
      <c r="G98" s="5">
        <v>25</v>
      </c>
      <c r="H98" s="17">
        <v>14750</v>
      </c>
      <c r="M98" s="4" t="s">
        <v>142</v>
      </c>
      <c r="N98" s="5">
        <v>7</v>
      </c>
      <c r="P98" s="1">
        <v>3284</v>
      </c>
      <c r="Q98" s="31">
        <v>6000</v>
      </c>
      <c r="S98" t="s">
        <v>153</v>
      </c>
      <c r="T98" s="7" t="s">
        <v>198</v>
      </c>
      <c r="U98" s="7" t="s">
        <v>88</v>
      </c>
      <c r="V98" s="7" t="s">
        <v>161</v>
      </c>
      <c r="W98" t="b">
        <f t="shared" si="3"/>
        <v>1</v>
      </c>
      <c r="X98" t="b">
        <f t="shared" si="4"/>
        <v>1</v>
      </c>
      <c r="Y98" t="b">
        <f t="shared" si="5"/>
        <v>1</v>
      </c>
    </row>
    <row r="99" spans="1:25" x14ac:dyDescent="0.25">
      <c r="A99" s="7" t="s">
        <v>47</v>
      </c>
      <c r="B99" s="5">
        <v>550</v>
      </c>
      <c r="C99" s="5">
        <v>2</v>
      </c>
      <c r="E99">
        <v>98</v>
      </c>
      <c r="F99" s="4" t="s">
        <v>444</v>
      </c>
      <c r="G99" s="5">
        <v>20</v>
      </c>
      <c r="H99" s="17">
        <v>14700</v>
      </c>
      <c r="M99" s="4" t="s">
        <v>327</v>
      </c>
      <c r="N99" s="5">
        <v>7</v>
      </c>
      <c r="P99" s="1">
        <v>3281</v>
      </c>
      <c r="Q99" s="31">
        <v>450</v>
      </c>
      <c r="S99" t="s">
        <v>60</v>
      </c>
      <c r="T99" s="7" t="s">
        <v>88</v>
      </c>
      <c r="U99" s="7" t="s">
        <v>47</v>
      </c>
      <c r="V99" s="7" t="s">
        <v>126</v>
      </c>
      <c r="W99" t="b">
        <f t="shared" si="3"/>
        <v>1</v>
      </c>
      <c r="X99" t="b">
        <f t="shared" si="4"/>
        <v>0</v>
      </c>
      <c r="Y99" t="b">
        <f t="shared" si="5"/>
        <v>0</v>
      </c>
    </row>
    <row r="100" spans="1:25" x14ac:dyDescent="0.25">
      <c r="A100" s="7" t="s">
        <v>153</v>
      </c>
      <c r="B100" s="5">
        <v>1450</v>
      </c>
      <c r="C100" s="5">
        <v>2</v>
      </c>
      <c r="E100">
        <v>99</v>
      </c>
      <c r="F100" s="4" t="s">
        <v>489</v>
      </c>
      <c r="G100" s="5">
        <v>21</v>
      </c>
      <c r="H100" s="17">
        <v>14700</v>
      </c>
      <c r="M100" s="4" t="s">
        <v>505</v>
      </c>
      <c r="N100" s="5">
        <v>7</v>
      </c>
      <c r="P100" s="1">
        <v>1080</v>
      </c>
      <c r="Q100" s="31">
        <v>3000</v>
      </c>
      <c r="S100" t="s">
        <v>123</v>
      </c>
      <c r="T100" s="7" t="s">
        <v>153</v>
      </c>
      <c r="U100" s="7" t="s">
        <v>153</v>
      </c>
      <c r="V100" s="7" t="s">
        <v>30</v>
      </c>
      <c r="W100" t="b">
        <f t="shared" si="3"/>
        <v>1</v>
      </c>
      <c r="X100" t="b">
        <f t="shared" si="4"/>
        <v>1</v>
      </c>
      <c r="Y100" t="b">
        <f t="shared" si="5"/>
        <v>1</v>
      </c>
    </row>
    <row r="101" spans="1:25" x14ac:dyDescent="0.25">
      <c r="A101" s="7" t="s">
        <v>60</v>
      </c>
      <c r="B101" s="5">
        <v>4000</v>
      </c>
      <c r="C101" s="5">
        <v>2</v>
      </c>
      <c r="E101">
        <v>100</v>
      </c>
      <c r="F101" s="4" t="s">
        <v>411</v>
      </c>
      <c r="G101" s="5">
        <v>18</v>
      </c>
      <c r="H101" s="17">
        <v>14650</v>
      </c>
      <c r="M101" s="4" t="s">
        <v>264</v>
      </c>
      <c r="N101" s="5">
        <v>7</v>
      </c>
      <c r="P101" s="1">
        <v>2873</v>
      </c>
      <c r="Q101" s="31">
        <v>400</v>
      </c>
      <c r="S101" t="s">
        <v>228</v>
      </c>
      <c r="T101" s="7" t="s">
        <v>60</v>
      </c>
      <c r="U101" s="7" t="s">
        <v>60</v>
      </c>
      <c r="V101" s="7" t="s">
        <v>24</v>
      </c>
      <c r="W101" t="b">
        <f t="shared" si="3"/>
        <v>1</v>
      </c>
      <c r="X101" t="b">
        <f t="shared" si="4"/>
        <v>1</v>
      </c>
      <c r="Y101" t="b">
        <f t="shared" si="5"/>
        <v>1</v>
      </c>
    </row>
    <row r="102" spans="1:25" x14ac:dyDescent="0.25">
      <c r="A102" s="7" t="s">
        <v>123</v>
      </c>
      <c r="B102" s="5">
        <v>1800</v>
      </c>
      <c r="C102" s="5">
        <v>1</v>
      </c>
      <c r="E102">
        <v>101</v>
      </c>
      <c r="F102" s="4" t="s">
        <v>164</v>
      </c>
      <c r="G102" s="5">
        <v>17</v>
      </c>
      <c r="H102" s="17">
        <v>14500</v>
      </c>
      <c r="M102" s="4" t="s">
        <v>270</v>
      </c>
      <c r="N102" s="5">
        <v>7</v>
      </c>
      <c r="P102" s="1">
        <v>1704</v>
      </c>
      <c r="Q102" s="31">
        <v>4000</v>
      </c>
      <c r="S102" t="s">
        <v>126</v>
      </c>
      <c r="T102" s="7" t="s">
        <v>136</v>
      </c>
      <c r="U102" s="7" t="s">
        <v>228</v>
      </c>
      <c r="V102" s="7" t="s">
        <v>173</v>
      </c>
      <c r="W102" t="b">
        <f t="shared" si="3"/>
        <v>0</v>
      </c>
      <c r="X102" t="b">
        <f t="shared" si="4"/>
        <v>1</v>
      </c>
      <c r="Y102" t="b">
        <f t="shared" si="5"/>
        <v>0</v>
      </c>
    </row>
    <row r="103" spans="1:25" x14ac:dyDescent="0.25">
      <c r="A103" s="7" t="s">
        <v>228</v>
      </c>
      <c r="B103" s="5">
        <v>750</v>
      </c>
      <c r="C103" s="5">
        <v>1</v>
      </c>
      <c r="E103">
        <v>102</v>
      </c>
      <c r="F103" s="4" t="s">
        <v>36</v>
      </c>
      <c r="G103" s="5">
        <v>18</v>
      </c>
      <c r="H103" s="17">
        <v>14500</v>
      </c>
      <c r="M103" s="4" t="s">
        <v>12</v>
      </c>
      <c r="N103" s="5">
        <v>7</v>
      </c>
      <c r="P103" s="1">
        <v>2314</v>
      </c>
      <c r="Q103" s="31">
        <v>3000</v>
      </c>
      <c r="S103" t="s">
        <v>30</v>
      </c>
      <c r="T103" s="7" t="s">
        <v>228</v>
      </c>
      <c r="U103" s="7" t="s">
        <v>161</v>
      </c>
      <c r="V103" s="7" t="s">
        <v>35</v>
      </c>
      <c r="W103" t="b">
        <f t="shared" si="3"/>
        <v>1</v>
      </c>
      <c r="X103" t="b">
        <f t="shared" si="4"/>
        <v>1</v>
      </c>
      <c r="Y103" t="b">
        <f t="shared" si="5"/>
        <v>1</v>
      </c>
    </row>
    <row r="104" spans="1:25" x14ac:dyDescent="0.25">
      <c r="A104" s="7" t="s">
        <v>126</v>
      </c>
      <c r="B104" s="5">
        <v>1500</v>
      </c>
      <c r="C104" s="5">
        <v>1</v>
      </c>
      <c r="E104">
        <v>103</v>
      </c>
      <c r="F104" s="4" t="s">
        <v>505</v>
      </c>
      <c r="G104" s="5">
        <v>24</v>
      </c>
      <c r="H104" s="17">
        <v>14450</v>
      </c>
      <c r="M104" s="4" t="s">
        <v>22</v>
      </c>
      <c r="N104" s="5">
        <v>7</v>
      </c>
      <c r="P104" s="1">
        <v>3468</v>
      </c>
      <c r="Q104" s="31">
        <v>300</v>
      </c>
      <c r="S104" t="s">
        <v>24</v>
      </c>
      <c r="T104" s="7" t="s">
        <v>161</v>
      </c>
      <c r="U104" s="7" t="s">
        <v>30</v>
      </c>
      <c r="V104" s="7" t="s">
        <v>190</v>
      </c>
      <c r="W104" t="b">
        <f t="shared" si="3"/>
        <v>0</v>
      </c>
      <c r="X104" t="b">
        <f t="shared" si="4"/>
        <v>0</v>
      </c>
      <c r="Y104" t="b">
        <f t="shared" si="5"/>
        <v>0</v>
      </c>
    </row>
    <row r="105" spans="1:25" x14ac:dyDescent="0.25">
      <c r="A105" s="7" t="s">
        <v>30</v>
      </c>
      <c r="B105" s="5">
        <v>7000</v>
      </c>
      <c r="C105" s="5">
        <v>3</v>
      </c>
      <c r="E105">
        <v>104</v>
      </c>
      <c r="F105" s="4" t="s">
        <v>76</v>
      </c>
      <c r="G105" s="5">
        <v>18</v>
      </c>
      <c r="H105" s="17">
        <v>14400</v>
      </c>
      <c r="M105" s="4" t="s">
        <v>74</v>
      </c>
      <c r="N105" s="5">
        <v>7</v>
      </c>
      <c r="P105" s="1">
        <v>2897</v>
      </c>
      <c r="Q105" s="31">
        <v>1200</v>
      </c>
      <c r="S105" t="s">
        <v>149</v>
      </c>
      <c r="T105" s="7" t="s">
        <v>126</v>
      </c>
      <c r="U105" s="7" t="s">
        <v>199</v>
      </c>
      <c r="V105" s="7" t="s">
        <v>282</v>
      </c>
      <c r="W105" t="b">
        <f t="shared" si="3"/>
        <v>1</v>
      </c>
      <c r="X105" t="b">
        <f t="shared" si="4"/>
        <v>1</v>
      </c>
      <c r="Y105" t="b">
        <f t="shared" si="5"/>
        <v>1</v>
      </c>
    </row>
    <row r="106" spans="1:25" x14ac:dyDescent="0.25">
      <c r="A106" s="7" t="s">
        <v>24</v>
      </c>
      <c r="B106" s="5">
        <v>300</v>
      </c>
      <c r="C106" s="5">
        <v>1</v>
      </c>
      <c r="E106">
        <v>105</v>
      </c>
      <c r="F106" s="4" t="s">
        <v>407</v>
      </c>
      <c r="G106" s="5">
        <v>12</v>
      </c>
      <c r="H106" s="17">
        <v>14400</v>
      </c>
      <c r="M106" s="4" t="s">
        <v>197</v>
      </c>
      <c r="N106" s="5">
        <v>7</v>
      </c>
      <c r="P106" s="1">
        <v>1320</v>
      </c>
      <c r="Q106" s="31">
        <v>750</v>
      </c>
      <c r="S106" t="s">
        <v>173</v>
      </c>
      <c r="T106" s="7" t="s">
        <v>199</v>
      </c>
      <c r="U106" s="7" t="s">
        <v>24</v>
      </c>
      <c r="V106" s="7" t="s">
        <v>163</v>
      </c>
      <c r="W106" t="b">
        <f t="shared" si="3"/>
        <v>0</v>
      </c>
      <c r="X106" t="b">
        <f t="shared" si="4"/>
        <v>1</v>
      </c>
      <c r="Y106" t="b">
        <f t="shared" si="5"/>
        <v>1</v>
      </c>
    </row>
    <row r="107" spans="1:25" x14ac:dyDescent="0.25">
      <c r="A107" s="7" t="s">
        <v>149</v>
      </c>
      <c r="B107" s="5">
        <v>2000</v>
      </c>
      <c r="C107" s="5">
        <v>1</v>
      </c>
      <c r="E107">
        <v>106</v>
      </c>
      <c r="F107" s="4" t="s">
        <v>343</v>
      </c>
      <c r="G107" s="5">
        <v>14</v>
      </c>
      <c r="H107" s="17">
        <v>14400</v>
      </c>
      <c r="M107" s="4" t="s">
        <v>91</v>
      </c>
      <c r="N107" s="5">
        <v>7</v>
      </c>
      <c r="P107" s="1">
        <v>3076</v>
      </c>
      <c r="Q107" s="31">
        <v>1500</v>
      </c>
      <c r="S107" t="s">
        <v>35</v>
      </c>
      <c r="T107" s="7" t="s">
        <v>24</v>
      </c>
      <c r="U107" s="7" t="s">
        <v>35</v>
      </c>
      <c r="V107" s="7" t="s">
        <v>504</v>
      </c>
      <c r="W107" t="b">
        <f t="shared" si="3"/>
        <v>1</v>
      </c>
      <c r="X107" t="b">
        <f t="shared" si="4"/>
        <v>1</v>
      </c>
      <c r="Y107" t="b">
        <f t="shared" si="5"/>
        <v>0</v>
      </c>
    </row>
    <row r="108" spans="1:25" x14ac:dyDescent="0.25">
      <c r="A108" s="7" t="s">
        <v>173</v>
      </c>
      <c r="B108" s="5">
        <v>12000</v>
      </c>
      <c r="C108" s="5">
        <v>2</v>
      </c>
      <c r="E108">
        <v>107</v>
      </c>
      <c r="F108" s="4" t="s">
        <v>376</v>
      </c>
      <c r="G108" s="5">
        <v>15</v>
      </c>
      <c r="H108" s="17">
        <v>14400</v>
      </c>
      <c r="M108" s="4" t="s">
        <v>147</v>
      </c>
      <c r="N108" s="5">
        <v>6</v>
      </c>
      <c r="P108" s="1">
        <v>2060</v>
      </c>
      <c r="Q108" s="31">
        <v>300</v>
      </c>
      <c r="S108" t="s">
        <v>190</v>
      </c>
      <c r="T108" s="7" t="s">
        <v>149</v>
      </c>
      <c r="U108" s="7" t="s">
        <v>282</v>
      </c>
      <c r="V108" s="7" t="s">
        <v>459</v>
      </c>
      <c r="W108" t="b">
        <f t="shared" si="3"/>
        <v>1</v>
      </c>
      <c r="X108" t="b">
        <f t="shared" si="4"/>
        <v>1</v>
      </c>
      <c r="Y108" t="b">
        <f t="shared" si="5"/>
        <v>1</v>
      </c>
    </row>
    <row r="109" spans="1:25" x14ac:dyDescent="0.25">
      <c r="A109" s="7" t="s">
        <v>35</v>
      </c>
      <c r="B109" s="5">
        <v>1000</v>
      </c>
      <c r="C109" s="5">
        <v>1</v>
      </c>
      <c r="E109">
        <v>108</v>
      </c>
      <c r="F109" s="4" t="s">
        <v>267</v>
      </c>
      <c r="G109" s="5">
        <v>16</v>
      </c>
      <c r="H109" s="17">
        <v>14350</v>
      </c>
      <c r="M109" s="4" t="s">
        <v>182</v>
      </c>
      <c r="N109" s="5">
        <v>6</v>
      </c>
      <c r="P109" s="1">
        <v>3189</v>
      </c>
      <c r="Q109" s="31">
        <v>1200</v>
      </c>
      <c r="S109" t="s">
        <v>282</v>
      </c>
      <c r="T109" s="7" t="s">
        <v>173</v>
      </c>
      <c r="U109" s="7" t="s">
        <v>163</v>
      </c>
      <c r="V109" s="7" t="s">
        <v>262</v>
      </c>
      <c r="W109" t="b">
        <f t="shared" si="3"/>
        <v>1</v>
      </c>
      <c r="X109" t="b">
        <f t="shared" si="4"/>
        <v>1</v>
      </c>
      <c r="Y109" t="b">
        <f t="shared" si="5"/>
        <v>1</v>
      </c>
    </row>
    <row r="110" spans="1:25" x14ac:dyDescent="0.25">
      <c r="A110" s="7" t="s">
        <v>190</v>
      </c>
      <c r="B110" s="5">
        <v>5000</v>
      </c>
      <c r="C110" s="5">
        <v>1</v>
      </c>
      <c r="E110">
        <v>109</v>
      </c>
      <c r="F110" s="4" t="s">
        <v>429</v>
      </c>
      <c r="G110" s="5">
        <v>14</v>
      </c>
      <c r="H110" s="17">
        <v>14300</v>
      </c>
      <c r="M110" s="4" t="s">
        <v>235</v>
      </c>
      <c r="N110" s="5">
        <v>6</v>
      </c>
      <c r="P110" s="1">
        <v>1918</v>
      </c>
      <c r="Q110" s="31">
        <v>1000</v>
      </c>
      <c r="S110" t="s">
        <v>163</v>
      </c>
      <c r="T110" s="7" t="s">
        <v>35</v>
      </c>
      <c r="U110" s="7" t="s">
        <v>67</v>
      </c>
      <c r="V110" s="7" t="s">
        <v>439</v>
      </c>
      <c r="W110" t="b">
        <f t="shared" si="3"/>
        <v>1</v>
      </c>
      <c r="X110" t="b">
        <f t="shared" si="4"/>
        <v>0</v>
      </c>
      <c r="Y110" t="b">
        <f t="shared" si="5"/>
        <v>1</v>
      </c>
    </row>
    <row r="111" spans="1:25" x14ac:dyDescent="0.25">
      <c r="A111" s="7" t="s">
        <v>282</v>
      </c>
      <c r="B111" s="5">
        <v>2100</v>
      </c>
      <c r="C111" s="5">
        <v>2</v>
      </c>
      <c r="E111">
        <v>110</v>
      </c>
      <c r="F111" s="4" t="s">
        <v>269</v>
      </c>
      <c r="G111" s="5">
        <v>16</v>
      </c>
      <c r="H111" s="17">
        <v>14250</v>
      </c>
      <c r="M111" s="4" t="s">
        <v>206</v>
      </c>
      <c r="N111" s="5">
        <v>6</v>
      </c>
      <c r="P111" s="1">
        <v>1073</v>
      </c>
      <c r="Q111" s="31">
        <v>2400</v>
      </c>
      <c r="S111" t="s">
        <v>459</v>
      </c>
      <c r="T111" s="7" t="s">
        <v>282</v>
      </c>
      <c r="U111" s="7" t="s">
        <v>459</v>
      </c>
      <c r="V111" s="7" t="s">
        <v>250</v>
      </c>
      <c r="W111" t="b">
        <f t="shared" si="3"/>
        <v>1</v>
      </c>
      <c r="X111" t="b">
        <f t="shared" si="4"/>
        <v>1</v>
      </c>
      <c r="Y111" t="b">
        <f t="shared" si="5"/>
        <v>1</v>
      </c>
    </row>
    <row r="112" spans="1:25" x14ac:dyDescent="0.25">
      <c r="A112" s="7" t="s">
        <v>163</v>
      </c>
      <c r="B112" s="5">
        <v>1200</v>
      </c>
      <c r="C112" s="5">
        <v>1</v>
      </c>
      <c r="E112">
        <v>111</v>
      </c>
      <c r="F112" s="4" t="s">
        <v>385</v>
      </c>
      <c r="G112" s="5">
        <v>23</v>
      </c>
      <c r="H112" s="17">
        <v>14200</v>
      </c>
      <c r="M112" s="4" t="s">
        <v>78</v>
      </c>
      <c r="N112" s="5">
        <v>6</v>
      </c>
      <c r="P112" s="1">
        <v>1065</v>
      </c>
      <c r="Q112" s="31">
        <v>5000</v>
      </c>
      <c r="S112" t="s">
        <v>414</v>
      </c>
      <c r="T112" s="7" t="s">
        <v>163</v>
      </c>
      <c r="U112" s="7" t="s">
        <v>414</v>
      </c>
      <c r="V112" s="7" t="s">
        <v>25</v>
      </c>
      <c r="W112" t="b">
        <f t="shared" si="3"/>
        <v>1</v>
      </c>
      <c r="X112" t="b">
        <f t="shared" si="4"/>
        <v>1</v>
      </c>
      <c r="Y112" t="b">
        <f t="shared" si="5"/>
        <v>1</v>
      </c>
    </row>
    <row r="113" spans="1:25" x14ac:dyDescent="0.25">
      <c r="A113" s="7" t="s">
        <v>459</v>
      </c>
      <c r="B113" s="5">
        <v>4000</v>
      </c>
      <c r="C113" s="5">
        <v>2</v>
      </c>
      <c r="E113">
        <v>112</v>
      </c>
      <c r="F113" s="4" t="s">
        <v>463</v>
      </c>
      <c r="G113" s="5">
        <v>20</v>
      </c>
      <c r="H113" s="17">
        <v>14200</v>
      </c>
      <c r="M113" s="4" t="s">
        <v>42</v>
      </c>
      <c r="N113" s="5">
        <v>6</v>
      </c>
      <c r="P113" s="1">
        <v>2946</v>
      </c>
      <c r="Q113" s="31">
        <v>400</v>
      </c>
      <c r="S113" t="s">
        <v>470</v>
      </c>
      <c r="T113" s="7" t="s">
        <v>504</v>
      </c>
      <c r="U113" s="7" t="s">
        <v>262</v>
      </c>
      <c r="V113" s="7" t="s">
        <v>482</v>
      </c>
      <c r="W113" t="b">
        <f t="shared" si="3"/>
        <v>0</v>
      </c>
      <c r="X113" t="b">
        <f t="shared" si="4"/>
        <v>1</v>
      </c>
      <c r="Y113" t="b">
        <f t="shared" si="5"/>
        <v>1</v>
      </c>
    </row>
    <row r="114" spans="1:25" x14ac:dyDescent="0.25">
      <c r="A114" s="7" t="s">
        <v>414</v>
      </c>
      <c r="B114" s="5">
        <v>5700</v>
      </c>
      <c r="C114" s="5">
        <v>4</v>
      </c>
      <c r="E114">
        <v>113</v>
      </c>
      <c r="F114" s="4" t="s">
        <v>73</v>
      </c>
      <c r="G114" s="5">
        <v>15</v>
      </c>
      <c r="H114" s="17">
        <v>14150</v>
      </c>
      <c r="M114" s="4" t="s">
        <v>72</v>
      </c>
      <c r="N114" s="5">
        <v>6</v>
      </c>
      <c r="P114" s="1">
        <v>2454</v>
      </c>
      <c r="Q114" s="31">
        <v>2500</v>
      </c>
      <c r="S114" t="s">
        <v>324</v>
      </c>
      <c r="T114" s="7" t="s">
        <v>459</v>
      </c>
      <c r="U114" s="7" t="s">
        <v>470</v>
      </c>
      <c r="V114" s="7" t="s">
        <v>524</v>
      </c>
      <c r="W114" t="b">
        <f t="shared" si="3"/>
        <v>1</v>
      </c>
      <c r="X114" t="b">
        <f t="shared" si="4"/>
        <v>0</v>
      </c>
      <c r="Y114" t="b">
        <f t="shared" si="5"/>
        <v>0</v>
      </c>
    </row>
    <row r="115" spans="1:25" x14ac:dyDescent="0.25">
      <c r="A115" s="7" t="s">
        <v>470</v>
      </c>
      <c r="B115" s="5">
        <v>3500</v>
      </c>
      <c r="C115" s="5">
        <v>2</v>
      </c>
      <c r="E115">
        <v>114</v>
      </c>
      <c r="F115" s="4" t="s">
        <v>302</v>
      </c>
      <c r="G115" s="5">
        <v>21</v>
      </c>
      <c r="H115" s="17">
        <v>14150</v>
      </c>
      <c r="M115" s="4" t="s">
        <v>111</v>
      </c>
      <c r="N115" s="5">
        <v>6</v>
      </c>
      <c r="P115" s="1">
        <v>1215</v>
      </c>
      <c r="Q115" s="31">
        <v>4500</v>
      </c>
      <c r="S115" t="s">
        <v>439</v>
      </c>
      <c r="T115" s="7" t="s">
        <v>414</v>
      </c>
      <c r="U115" s="7" t="s">
        <v>324</v>
      </c>
      <c r="V115" s="7" t="s">
        <v>300</v>
      </c>
      <c r="W115" t="b">
        <f t="shared" si="3"/>
        <v>1</v>
      </c>
      <c r="X115" t="b">
        <f t="shared" si="4"/>
        <v>1</v>
      </c>
      <c r="Y115" t="b">
        <f t="shared" si="5"/>
        <v>1</v>
      </c>
    </row>
    <row r="116" spans="1:25" x14ac:dyDescent="0.25">
      <c r="A116" s="7" t="s">
        <v>324</v>
      </c>
      <c r="B116" s="5">
        <v>1500</v>
      </c>
      <c r="C116" s="5">
        <v>1</v>
      </c>
      <c r="E116">
        <v>115</v>
      </c>
      <c r="F116" s="4" t="s">
        <v>60</v>
      </c>
      <c r="G116" s="5">
        <v>20</v>
      </c>
      <c r="H116" s="17">
        <v>14050</v>
      </c>
      <c r="M116" s="4" t="s">
        <v>223</v>
      </c>
      <c r="N116" s="5">
        <v>6</v>
      </c>
      <c r="P116" s="1">
        <v>2191</v>
      </c>
      <c r="Q116" s="31">
        <v>1000</v>
      </c>
      <c r="S116" t="s">
        <v>250</v>
      </c>
      <c r="T116" s="7" t="s">
        <v>262</v>
      </c>
      <c r="U116" s="7" t="s">
        <v>439</v>
      </c>
      <c r="V116" s="7" t="s">
        <v>366</v>
      </c>
      <c r="W116" t="b">
        <f t="shared" si="3"/>
        <v>0</v>
      </c>
      <c r="X116" t="b">
        <f t="shared" si="4"/>
        <v>1</v>
      </c>
      <c r="Y116" t="b">
        <f t="shared" si="5"/>
        <v>0</v>
      </c>
    </row>
    <row r="117" spans="1:25" x14ac:dyDescent="0.25">
      <c r="A117" s="7" t="s">
        <v>439</v>
      </c>
      <c r="B117" s="5">
        <v>3800</v>
      </c>
      <c r="C117" s="5">
        <v>2</v>
      </c>
      <c r="E117">
        <v>116</v>
      </c>
      <c r="F117" s="4" t="s">
        <v>55</v>
      </c>
      <c r="G117" s="5">
        <v>14</v>
      </c>
      <c r="H117" s="17">
        <v>14000</v>
      </c>
      <c r="M117" s="4" t="s">
        <v>56</v>
      </c>
      <c r="N117" s="5">
        <v>6</v>
      </c>
      <c r="P117" s="1">
        <v>1064</v>
      </c>
      <c r="Q117" s="31">
        <v>2000</v>
      </c>
      <c r="S117" t="s">
        <v>25</v>
      </c>
      <c r="T117" s="7" t="s">
        <v>324</v>
      </c>
      <c r="U117" s="7" t="s">
        <v>250</v>
      </c>
      <c r="V117" s="7" t="s">
        <v>518</v>
      </c>
      <c r="W117" t="b">
        <f t="shared" si="3"/>
        <v>1</v>
      </c>
      <c r="X117" t="b">
        <f t="shared" si="4"/>
        <v>1</v>
      </c>
      <c r="Y117" t="b">
        <f t="shared" si="5"/>
        <v>0</v>
      </c>
    </row>
    <row r="118" spans="1:25" x14ac:dyDescent="0.25">
      <c r="A118" s="7" t="s">
        <v>250</v>
      </c>
      <c r="B118" s="5">
        <v>150</v>
      </c>
      <c r="C118" s="5">
        <v>1</v>
      </c>
      <c r="E118">
        <v>117</v>
      </c>
      <c r="F118" s="4" t="s">
        <v>469</v>
      </c>
      <c r="G118" s="5">
        <v>23</v>
      </c>
      <c r="H118" s="17">
        <v>14000</v>
      </c>
      <c r="M118" s="4" t="s">
        <v>189</v>
      </c>
      <c r="N118" s="5">
        <v>6</v>
      </c>
      <c r="P118" s="1">
        <v>2091</v>
      </c>
      <c r="Q118" s="31">
        <v>750</v>
      </c>
      <c r="S118" t="s">
        <v>527</v>
      </c>
      <c r="T118" s="7" t="s">
        <v>439</v>
      </c>
      <c r="U118" s="7" t="s">
        <v>25</v>
      </c>
      <c r="V118" s="7" t="s">
        <v>460</v>
      </c>
      <c r="W118" t="b">
        <f t="shared" si="3"/>
        <v>1</v>
      </c>
      <c r="X118" t="b">
        <f t="shared" si="4"/>
        <v>1</v>
      </c>
      <c r="Y118" t="b">
        <f t="shared" si="5"/>
        <v>1</v>
      </c>
    </row>
    <row r="119" spans="1:25" x14ac:dyDescent="0.25">
      <c r="A119" s="7" t="s">
        <v>25</v>
      </c>
      <c r="B119" s="5">
        <v>9500</v>
      </c>
      <c r="C119" s="5">
        <v>2</v>
      </c>
      <c r="E119">
        <v>118</v>
      </c>
      <c r="F119" s="4" t="s">
        <v>354</v>
      </c>
      <c r="G119" s="5">
        <v>22</v>
      </c>
      <c r="H119" s="17">
        <v>13950</v>
      </c>
      <c r="M119" s="4" t="s">
        <v>205</v>
      </c>
      <c r="N119" s="5">
        <v>6</v>
      </c>
      <c r="P119" s="1">
        <v>3144</v>
      </c>
      <c r="Q119" s="31">
        <v>1500</v>
      </c>
      <c r="S119" t="s">
        <v>524</v>
      </c>
      <c r="T119" s="7" t="s">
        <v>250</v>
      </c>
      <c r="U119" s="7" t="s">
        <v>482</v>
      </c>
      <c r="V119" s="7" t="s">
        <v>333</v>
      </c>
      <c r="W119" t="b">
        <f t="shared" si="3"/>
        <v>1</v>
      </c>
      <c r="X119" t="b">
        <f t="shared" si="4"/>
        <v>1</v>
      </c>
      <c r="Y119" t="b">
        <f t="shared" si="5"/>
        <v>1</v>
      </c>
    </row>
    <row r="120" spans="1:25" x14ac:dyDescent="0.25">
      <c r="A120" s="7" t="s">
        <v>527</v>
      </c>
      <c r="B120" s="5">
        <v>2400</v>
      </c>
      <c r="C120" s="5">
        <v>1</v>
      </c>
      <c r="E120">
        <v>119</v>
      </c>
      <c r="F120" s="4" t="s">
        <v>413</v>
      </c>
      <c r="G120" s="5">
        <v>25</v>
      </c>
      <c r="H120" s="17">
        <v>13900</v>
      </c>
      <c r="M120" s="4" t="s">
        <v>353</v>
      </c>
      <c r="N120" s="5">
        <v>6</v>
      </c>
      <c r="P120" s="1">
        <v>1194</v>
      </c>
      <c r="Q120" s="31">
        <v>600</v>
      </c>
      <c r="S120" t="s">
        <v>300</v>
      </c>
      <c r="T120" s="7" t="s">
        <v>25</v>
      </c>
      <c r="U120" s="7" t="s">
        <v>527</v>
      </c>
      <c r="V120" s="7" t="s">
        <v>385</v>
      </c>
      <c r="W120" t="b">
        <f t="shared" si="3"/>
        <v>1</v>
      </c>
      <c r="X120" t="b">
        <f t="shared" si="4"/>
        <v>1</v>
      </c>
      <c r="Y120" t="b">
        <f t="shared" si="5"/>
        <v>1</v>
      </c>
    </row>
    <row r="121" spans="1:25" x14ac:dyDescent="0.25">
      <c r="A121" s="7" t="s">
        <v>524</v>
      </c>
      <c r="B121" s="5">
        <v>1500</v>
      </c>
      <c r="C121" s="5">
        <v>2</v>
      </c>
      <c r="E121">
        <v>120</v>
      </c>
      <c r="F121" s="4" t="s">
        <v>396</v>
      </c>
      <c r="G121" s="5">
        <v>17</v>
      </c>
      <c r="H121" s="17">
        <v>13900</v>
      </c>
      <c r="M121" s="4" t="s">
        <v>44</v>
      </c>
      <c r="N121" s="5">
        <v>6</v>
      </c>
      <c r="P121" s="1">
        <v>2164</v>
      </c>
      <c r="Q121" s="31">
        <v>3000</v>
      </c>
      <c r="S121" t="s">
        <v>388</v>
      </c>
      <c r="T121" s="7" t="s">
        <v>482</v>
      </c>
      <c r="U121" s="7" t="s">
        <v>300</v>
      </c>
      <c r="V121" s="7" t="s">
        <v>365</v>
      </c>
      <c r="W121" t="b">
        <f t="shared" si="3"/>
        <v>0</v>
      </c>
      <c r="X121" t="b">
        <f t="shared" si="4"/>
        <v>1</v>
      </c>
      <c r="Y121" t="b">
        <f t="shared" si="5"/>
        <v>1</v>
      </c>
    </row>
    <row r="122" spans="1:25" x14ac:dyDescent="0.25">
      <c r="A122" s="7" t="s">
        <v>300</v>
      </c>
      <c r="B122" s="5">
        <v>5600</v>
      </c>
      <c r="C122" s="5">
        <v>3</v>
      </c>
      <c r="E122">
        <v>121</v>
      </c>
      <c r="F122" s="4" t="s">
        <v>275</v>
      </c>
      <c r="G122" s="5">
        <v>16</v>
      </c>
      <c r="H122" s="17">
        <v>13900</v>
      </c>
      <c r="M122" s="4" t="s">
        <v>179</v>
      </c>
      <c r="N122" s="5">
        <v>6</v>
      </c>
      <c r="P122" s="1">
        <v>3496</v>
      </c>
      <c r="Q122" s="31">
        <v>4500</v>
      </c>
      <c r="S122" t="s">
        <v>460</v>
      </c>
      <c r="T122" s="7" t="s">
        <v>527</v>
      </c>
      <c r="U122" s="7" t="s">
        <v>244</v>
      </c>
      <c r="V122" s="7" t="s">
        <v>331</v>
      </c>
      <c r="W122" t="b">
        <f t="shared" si="3"/>
        <v>1</v>
      </c>
      <c r="X122" t="b">
        <f t="shared" si="4"/>
        <v>1</v>
      </c>
      <c r="Y122" t="b">
        <f t="shared" si="5"/>
        <v>1</v>
      </c>
    </row>
    <row r="123" spans="1:25" x14ac:dyDescent="0.25">
      <c r="A123" s="7" t="s">
        <v>388</v>
      </c>
      <c r="B123" s="5">
        <v>2000</v>
      </c>
      <c r="C123" s="5">
        <v>1</v>
      </c>
      <c r="E123">
        <v>122</v>
      </c>
      <c r="F123" s="4" t="s">
        <v>406</v>
      </c>
      <c r="G123" s="5">
        <v>17</v>
      </c>
      <c r="H123" s="17">
        <v>13850</v>
      </c>
      <c r="M123" s="4" t="s">
        <v>40</v>
      </c>
      <c r="N123" s="5">
        <v>6</v>
      </c>
      <c r="P123" s="1">
        <v>2135</v>
      </c>
      <c r="Q123" s="31">
        <v>1800</v>
      </c>
      <c r="S123" t="s">
        <v>385</v>
      </c>
      <c r="T123" s="7" t="s">
        <v>524</v>
      </c>
      <c r="U123" s="7" t="s">
        <v>494</v>
      </c>
      <c r="V123" s="7" t="s">
        <v>251</v>
      </c>
      <c r="W123" t="b">
        <f t="shared" si="3"/>
        <v>1</v>
      </c>
      <c r="X123" t="b">
        <f t="shared" si="4"/>
        <v>1</v>
      </c>
      <c r="Y123" t="b">
        <f t="shared" si="5"/>
        <v>1</v>
      </c>
    </row>
    <row r="124" spans="1:25" x14ac:dyDescent="0.25">
      <c r="A124" s="7" t="s">
        <v>460</v>
      </c>
      <c r="B124" s="5">
        <v>750</v>
      </c>
      <c r="C124" s="5">
        <v>1</v>
      </c>
      <c r="E124">
        <v>123</v>
      </c>
      <c r="F124" s="4" t="s">
        <v>78</v>
      </c>
      <c r="G124" s="5">
        <v>18</v>
      </c>
      <c r="H124" s="17">
        <v>13800</v>
      </c>
      <c r="M124" s="4" t="s">
        <v>201</v>
      </c>
      <c r="N124" s="5">
        <v>6</v>
      </c>
      <c r="P124" s="1">
        <v>2790</v>
      </c>
      <c r="Q124" s="31">
        <v>4000</v>
      </c>
      <c r="S124" t="s">
        <v>331</v>
      </c>
      <c r="T124" s="7" t="s">
        <v>300</v>
      </c>
      <c r="U124" s="7" t="s">
        <v>388</v>
      </c>
      <c r="V124" s="7" t="s">
        <v>411</v>
      </c>
      <c r="W124" t="b">
        <f t="shared" si="3"/>
        <v>1</v>
      </c>
      <c r="X124" t="b">
        <f t="shared" si="4"/>
        <v>0</v>
      </c>
      <c r="Y124" t="b">
        <f t="shared" si="5"/>
        <v>1</v>
      </c>
    </row>
    <row r="125" spans="1:25" x14ac:dyDescent="0.25">
      <c r="A125" s="7" t="s">
        <v>385</v>
      </c>
      <c r="B125" s="5">
        <v>1600</v>
      </c>
      <c r="C125" s="5">
        <v>1</v>
      </c>
      <c r="E125">
        <v>124</v>
      </c>
      <c r="F125" s="4" t="s">
        <v>77</v>
      </c>
      <c r="G125" s="5">
        <v>17</v>
      </c>
      <c r="H125" s="17">
        <v>13800</v>
      </c>
      <c r="M125" s="4" t="s">
        <v>140</v>
      </c>
      <c r="N125" s="5">
        <v>6</v>
      </c>
      <c r="P125" s="1">
        <v>1914</v>
      </c>
      <c r="Q125" s="31">
        <v>2500</v>
      </c>
      <c r="S125" t="s">
        <v>386</v>
      </c>
      <c r="T125" s="7" t="s">
        <v>244</v>
      </c>
      <c r="U125" s="7" t="s">
        <v>460</v>
      </c>
      <c r="V125" s="7" t="s">
        <v>192</v>
      </c>
      <c r="W125" t="b">
        <f t="shared" si="3"/>
        <v>0</v>
      </c>
      <c r="X125" t="b">
        <f t="shared" si="4"/>
        <v>0</v>
      </c>
      <c r="Y125" t="b">
        <f t="shared" si="5"/>
        <v>0</v>
      </c>
    </row>
    <row r="126" spans="1:25" x14ac:dyDescent="0.25">
      <c r="A126" s="7" t="s">
        <v>331</v>
      </c>
      <c r="B126" s="5">
        <v>300</v>
      </c>
      <c r="C126" s="5">
        <v>1</v>
      </c>
      <c r="E126">
        <v>125</v>
      </c>
      <c r="F126" s="4" t="s">
        <v>189</v>
      </c>
      <c r="G126" s="5">
        <v>17</v>
      </c>
      <c r="H126" s="17">
        <v>13800</v>
      </c>
      <c r="M126" s="4" t="s">
        <v>28</v>
      </c>
      <c r="N126" s="5">
        <v>6</v>
      </c>
      <c r="P126" s="1">
        <v>2250</v>
      </c>
      <c r="Q126" s="31">
        <v>2000</v>
      </c>
      <c r="S126" t="s">
        <v>251</v>
      </c>
      <c r="T126" s="7" t="s">
        <v>261</v>
      </c>
      <c r="U126" s="7" t="s">
        <v>333</v>
      </c>
      <c r="V126" s="7" t="s">
        <v>526</v>
      </c>
      <c r="W126" t="b">
        <f t="shared" si="3"/>
        <v>0</v>
      </c>
      <c r="X126" t="b">
        <f t="shared" si="4"/>
        <v>1</v>
      </c>
      <c r="Y126" t="b">
        <f t="shared" si="5"/>
        <v>0</v>
      </c>
    </row>
    <row r="127" spans="1:25" x14ac:dyDescent="0.25">
      <c r="A127" s="7" t="s">
        <v>386</v>
      </c>
      <c r="B127" s="5">
        <v>5000</v>
      </c>
      <c r="C127" s="5">
        <v>2</v>
      </c>
      <c r="E127">
        <v>126</v>
      </c>
      <c r="F127" s="4" t="s">
        <v>431</v>
      </c>
      <c r="G127" s="5">
        <v>23</v>
      </c>
      <c r="H127" s="17">
        <v>13650</v>
      </c>
      <c r="M127" s="4" t="s">
        <v>153</v>
      </c>
      <c r="N127" s="5">
        <v>6</v>
      </c>
      <c r="P127" s="1">
        <v>1645</v>
      </c>
      <c r="Q127" s="31">
        <v>1000</v>
      </c>
      <c r="S127" t="s">
        <v>192</v>
      </c>
      <c r="T127" s="7" t="s">
        <v>366</v>
      </c>
      <c r="U127" s="7" t="s">
        <v>471</v>
      </c>
      <c r="V127" s="7" t="s">
        <v>531</v>
      </c>
      <c r="W127" t="b">
        <f t="shared" si="3"/>
        <v>0</v>
      </c>
      <c r="X127" t="b">
        <f t="shared" si="4"/>
        <v>1</v>
      </c>
      <c r="Y127" t="b">
        <f t="shared" si="5"/>
        <v>0</v>
      </c>
    </row>
    <row r="128" spans="1:25" x14ac:dyDescent="0.25">
      <c r="A128" s="7" t="s">
        <v>251</v>
      </c>
      <c r="B128" s="5">
        <v>2000</v>
      </c>
      <c r="C128" s="5">
        <v>1</v>
      </c>
      <c r="E128">
        <v>127</v>
      </c>
      <c r="F128" s="4" t="s">
        <v>197</v>
      </c>
      <c r="G128" s="5">
        <v>18</v>
      </c>
      <c r="H128" s="17">
        <v>13650</v>
      </c>
      <c r="M128" s="4" t="s">
        <v>60</v>
      </c>
      <c r="N128" s="5">
        <v>6</v>
      </c>
      <c r="P128" s="1">
        <v>3423</v>
      </c>
      <c r="Q128" s="31">
        <v>1200</v>
      </c>
      <c r="S128" t="s">
        <v>531</v>
      </c>
      <c r="T128" s="7" t="s">
        <v>494</v>
      </c>
      <c r="U128" s="7" t="s">
        <v>385</v>
      </c>
      <c r="V128" s="7" t="s">
        <v>412</v>
      </c>
      <c r="W128" t="b">
        <f t="shared" si="3"/>
        <v>0</v>
      </c>
      <c r="X128" t="b">
        <f t="shared" si="4"/>
        <v>1</v>
      </c>
      <c r="Y128" t="b">
        <f t="shared" si="5"/>
        <v>0</v>
      </c>
    </row>
    <row r="129" spans="1:25" x14ac:dyDescent="0.25">
      <c r="A129" s="7" t="s">
        <v>192</v>
      </c>
      <c r="B129" s="5">
        <v>600</v>
      </c>
      <c r="C129" s="5">
        <v>1</v>
      </c>
      <c r="E129">
        <v>128</v>
      </c>
      <c r="F129" s="4" t="s">
        <v>329</v>
      </c>
      <c r="G129" s="5">
        <v>21</v>
      </c>
      <c r="H129" s="17">
        <v>13400</v>
      </c>
      <c r="M129" s="4" t="s">
        <v>228</v>
      </c>
      <c r="N129" s="5">
        <v>6</v>
      </c>
      <c r="P129" s="1">
        <v>3240</v>
      </c>
      <c r="Q129" s="31">
        <v>300</v>
      </c>
      <c r="S129" t="s">
        <v>497</v>
      </c>
      <c r="T129" s="7" t="s">
        <v>518</v>
      </c>
      <c r="U129" s="7" t="s">
        <v>528</v>
      </c>
      <c r="V129" s="7" t="s">
        <v>497</v>
      </c>
      <c r="W129" t="b">
        <f t="shared" si="3"/>
        <v>0</v>
      </c>
      <c r="X129" t="b">
        <f t="shared" si="4"/>
        <v>0</v>
      </c>
      <c r="Y129" t="b">
        <f t="shared" si="5"/>
        <v>1</v>
      </c>
    </row>
    <row r="130" spans="1:25" x14ac:dyDescent="0.25">
      <c r="A130" s="7" t="s">
        <v>531</v>
      </c>
      <c r="B130" s="5">
        <v>600</v>
      </c>
      <c r="C130" s="5">
        <v>1</v>
      </c>
      <c r="E130">
        <v>129</v>
      </c>
      <c r="F130" s="4" t="s">
        <v>243</v>
      </c>
      <c r="G130" s="5">
        <v>25</v>
      </c>
      <c r="H130" s="17">
        <v>13400</v>
      </c>
      <c r="M130" s="4" t="s">
        <v>149</v>
      </c>
      <c r="N130" s="5">
        <v>6</v>
      </c>
      <c r="P130" s="1">
        <v>2845</v>
      </c>
      <c r="Q130" s="31">
        <v>450</v>
      </c>
      <c r="S130" t="s">
        <v>242</v>
      </c>
      <c r="T130" s="7" t="s">
        <v>112</v>
      </c>
      <c r="U130" s="7" t="s">
        <v>365</v>
      </c>
      <c r="V130" s="7" t="s">
        <v>242</v>
      </c>
      <c r="W130" t="b">
        <f t="shared" si="3"/>
        <v>0</v>
      </c>
      <c r="X130" t="b">
        <f t="shared" si="4"/>
        <v>0</v>
      </c>
      <c r="Y130" t="b">
        <f t="shared" si="5"/>
        <v>0</v>
      </c>
    </row>
    <row r="131" spans="1:25" x14ac:dyDescent="0.25">
      <c r="A131" s="7" t="s">
        <v>497</v>
      </c>
      <c r="B131" s="5">
        <v>1750</v>
      </c>
      <c r="C131" s="5">
        <v>2</v>
      </c>
      <c r="E131">
        <v>130</v>
      </c>
      <c r="F131" s="4" t="s">
        <v>92</v>
      </c>
      <c r="G131" s="5">
        <v>20</v>
      </c>
      <c r="H131" s="17">
        <v>13350</v>
      </c>
      <c r="M131" s="4" t="s">
        <v>282</v>
      </c>
      <c r="N131" s="5">
        <v>6</v>
      </c>
      <c r="P131" s="1">
        <v>2920</v>
      </c>
      <c r="Q131" s="31">
        <v>4000</v>
      </c>
      <c r="S131" t="s">
        <v>356</v>
      </c>
      <c r="T131" s="7" t="s">
        <v>333</v>
      </c>
      <c r="U131" s="7" t="s">
        <v>331</v>
      </c>
      <c r="V131" s="7" t="s">
        <v>512</v>
      </c>
      <c r="W131" t="b">
        <f t="shared" si="3"/>
        <v>0</v>
      </c>
      <c r="X131" t="b">
        <f t="shared" si="4"/>
        <v>1</v>
      </c>
      <c r="Y131" t="b">
        <f t="shared" si="5"/>
        <v>0</v>
      </c>
    </row>
    <row r="132" spans="1:25" x14ac:dyDescent="0.25">
      <c r="A132" s="7" t="s">
        <v>242</v>
      </c>
      <c r="B132" s="5">
        <v>8500</v>
      </c>
      <c r="C132" s="5">
        <v>3</v>
      </c>
      <c r="E132">
        <v>131</v>
      </c>
      <c r="F132" s="4" t="s">
        <v>347</v>
      </c>
      <c r="G132" s="5">
        <v>22</v>
      </c>
      <c r="H132" s="17">
        <v>13350</v>
      </c>
      <c r="M132" s="4" t="s">
        <v>459</v>
      </c>
      <c r="N132" s="5">
        <v>6</v>
      </c>
      <c r="P132" s="1">
        <v>1033</v>
      </c>
      <c r="Q132" s="31">
        <v>2400</v>
      </c>
      <c r="S132" t="s">
        <v>372</v>
      </c>
      <c r="T132" s="7" t="s">
        <v>471</v>
      </c>
      <c r="U132" s="7" t="s">
        <v>386</v>
      </c>
      <c r="V132" s="7" t="s">
        <v>356</v>
      </c>
      <c r="W132" t="b">
        <f t="shared" ref="W132:W195" si="6">ISNUMBER(MATCH(T132,$S$3:$S$385,0))</f>
        <v>0</v>
      </c>
      <c r="X132" t="b">
        <f t="shared" ref="X132:X195" si="7">ISNUMBER(MATCH(U132,$T$3:$T$385,0))</f>
        <v>0</v>
      </c>
      <c r="Y132" t="b">
        <f t="shared" ref="Y132:Y195" si="8">ISNUMBER(MATCH(V132,$U$3:$U$385,0))</f>
        <v>1</v>
      </c>
    </row>
    <row r="133" spans="1:25" x14ac:dyDescent="0.25">
      <c r="A133" s="7" t="s">
        <v>356</v>
      </c>
      <c r="B133" s="5">
        <v>800</v>
      </c>
      <c r="C133" s="5">
        <v>2</v>
      </c>
      <c r="E133">
        <v>132</v>
      </c>
      <c r="F133" s="4" t="s">
        <v>236</v>
      </c>
      <c r="G133" s="5">
        <v>12</v>
      </c>
      <c r="H133" s="17">
        <v>13300</v>
      </c>
      <c r="M133" s="4" t="s">
        <v>414</v>
      </c>
      <c r="N133" s="5">
        <v>6</v>
      </c>
      <c r="P133" s="1">
        <v>1877</v>
      </c>
      <c r="Q133" s="31">
        <v>800</v>
      </c>
      <c r="S133" t="s">
        <v>247</v>
      </c>
      <c r="T133" s="7" t="s">
        <v>385</v>
      </c>
      <c r="U133" s="7" t="s">
        <v>251</v>
      </c>
      <c r="V133" s="7" t="s">
        <v>372</v>
      </c>
      <c r="W133" t="b">
        <f t="shared" si="6"/>
        <v>1</v>
      </c>
      <c r="X133" t="b">
        <f t="shared" si="7"/>
        <v>0</v>
      </c>
      <c r="Y133" t="b">
        <f t="shared" si="8"/>
        <v>1</v>
      </c>
    </row>
    <row r="134" spans="1:25" x14ac:dyDescent="0.25">
      <c r="A134" s="7" t="s">
        <v>372</v>
      </c>
      <c r="B134" s="5">
        <v>4250</v>
      </c>
      <c r="C134" s="5">
        <v>3</v>
      </c>
      <c r="E134">
        <v>133</v>
      </c>
      <c r="F134" s="4" t="s">
        <v>449</v>
      </c>
      <c r="G134" s="5">
        <v>16</v>
      </c>
      <c r="H134" s="17">
        <v>13250</v>
      </c>
      <c r="M134" s="4" t="s">
        <v>262</v>
      </c>
      <c r="N134" s="5">
        <v>6</v>
      </c>
      <c r="P134" s="1">
        <v>2317</v>
      </c>
      <c r="Q134" s="31">
        <v>6000</v>
      </c>
      <c r="S134" t="s">
        <v>455</v>
      </c>
      <c r="T134" s="7" t="s">
        <v>331</v>
      </c>
      <c r="U134" s="7" t="s">
        <v>411</v>
      </c>
      <c r="V134" s="7" t="s">
        <v>247</v>
      </c>
      <c r="W134" t="b">
        <f t="shared" si="6"/>
        <v>1</v>
      </c>
      <c r="X134" t="b">
        <f t="shared" si="7"/>
        <v>1</v>
      </c>
      <c r="Y134" t="b">
        <f t="shared" si="8"/>
        <v>1</v>
      </c>
    </row>
    <row r="135" spans="1:25" x14ac:dyDescent="0.25">
      <c r="A135" s="7" t="s">
        <v>247</v>
      </c>
      <c r="B135" s="5">
        <v>5400</v>
      </c>
      <c r="C135" s="5">
        <v>3</v>
      </c>
      <c r="E135">
        <v>134</v>
      </c>
      <c r="F135" s="4" t="s">
        <v>493</v>
      </c>
      <c r="G135" s="5">
        <v>20</v>
      </c>
      <c r="H135" s="17">
        <v>13250</v>
      </c>
      <c r="M135" s="4" t="s">
        <v>331</v>
      </c>
      <c r="N135" s="5">
        <v>6</v>
      </c>
      <c r="P135" s="1">
        <v>1122</v>
      </c>
      <c r="Q135" s="31">
        <v>150</v>
      </c>
      <c r="S135" t="s">
        <v>255</v>
      </c>
      <c r="T135" s="7" t="s">
        <v>411</v>
      </c>
      <c r="U135" s="7" t="s">
        <v>497</v>
      </c>
      <c r="V135" s="7" t="s">
        <v>455</v>
      </c>
      <c r="W135" t="b">
        <f t="shared" si="6"/>
        <v>0</v>
      </c>
      <c r="X135" t="b">
        <f t="shared" si="7"/>
        <v>1</v>
      </c>
      <c r="Y135" t="b">
        <f t="shared" si="8"/>
        <v>0</v>
      </c>
    </row>
    <row r="136" spans="1:25" x14ac:dyDescent="0.25">
      <c r="A136" s="7" t="s">
        <v>455</v>
      </c>
      <c r="B136" s="5">
        <v>1000</v>
      </c>
      <c r="C136" s="5">
        <v>1</v>
      </c>
      <c r="E136">
        <v>135</v>
      </c>
      <c r="F136" s="4" t="s">
        <v>288</v>
      </c>
      <c r="G136" s="5">
        <v>16</v>
      </c>
      <c r="H136" s="17">
        <v>13200</v>
      </c>
      <c r="M136" s="4" t="s">
        <v>411</v>
      </c>
      <c r="N136" s="5">
        <v>6</v>
      </c>
      <c r="P136" s="1">
        <v>2936</v>
      </c>
      <c r="Q136" s="31">
        <v>800</v>
      </c>
      <c r="S136" t="s">
        <v>498</v>
      </c>
      <c r="T136" s="7" t="s">
        <v>526</v>
      </c>
      <c r="U136" s="7" t="s">
        <v>356</v>
      </c>
      <c r="V136" s="7" t="s">
        <v>137</v>
      </c>
      <c r="W136" t="b">
        <f t="shared" si="6"/>
        <v>0</v>
      </c>
      <c r="X136" t="b">
        <f t="shared" si="7"/>
        <v>0</v>
      </c>
      <c r="Y136" t="b">
        <f t="shared" si="8"/>
        <v>1</v>
      </c>
    </row>
    <row r="137" spans="1:25" x14ac:dyDescent="0.25">
      <c r="A137" s="7" t="s">
        <v>255</v>
      </c>
      <c r="B137" s="5">
        <v>2400</v>
      </c>
      <c r="C137" s="5">
        <v>2</v>
      </c>
      <c r="E137">
        <v>136</v>
      </c>
      <c r="F137" s="4" t="s">
        <v>116</v>
      </c>
      <c r="G137" s="5">
        <v>14</v>
      </c>
      <c r="H137" s="17">
        <v>13100</v>
      </c>
      <c r="M137" s="4" t="s">
        <v>529</v>
      </c>
      <c r="N137" s="5">
        <v>6</v>
      </c>
      <c r="P137" s="1">
        <v>1263</v>
      </c>
      <c r="Q137" s="31">
        <v>6000</v>
      </c>
      <c r="S137" t="s">
        <v>267</v>
      </c>
      <c r="T137" s="7" t="s">
        <v>531</v>
      </c>
      <c r="U137" s="7" t="s">
        <v>372</v>
      </c>
      <c r="V137" s="7" t="s">
        <v>498</v>
      </c>
      <c r="W137" t="b">
        <f t="shared" si="6"/>
        <v>1</v>
      </c>
      <c r="X137" t="b">
        <f t="shared" si="7"/>
        <v>1</v>
      </c>
      <c r="Y137" t="b">
        <f t="shared" si="8"/>
        <v>1</v>
      </c>
    </row>
    <row r="138" spans="1:25" x14ac:dyDescent="0.25">
      <c r="A138" s="7" t="s">
        <v>498</v>
      </c>
      <c r="B138" s="5">
        <v>1500</v>
      </c>
      <c r="C138" s="5">
        <v>2</v>
      </c>
      <c r="E138">
        <v>137</v>
      </c>
      <c r="F138" s="4" t="s">
        <v>375</v>
      </c>
      <c r="G138" s="5">
        <v>14</v>
      </c>
      <c r="H138" s="17">
        <v>13100</v>
      </c>
      <c r="M138" s="4" t="s">
        <v>268</v>
      </c>
      <c r="N138" s="5">
        <v>6</v>
      </c>
      <c r="P138" s="1">
        <v>1759</v>
      </c>
      <c r="Q138" s="31">
        <v>750</v>
      </c>
      <c r="S138" t="s">
        <v>436</v>
      </c>
      <c r="T138" s="7" t="s">
        <v>412</v>
      </c>
      <c r="U138" s="7" t="s">
        <v>247</v>
      </c>
      <c r="V138" s="7" t="s">
        <v>290</v>
      </c>
      <c r="W138" t="b">
        <f t="shared" si="6"/>
        <v>0</v>
      </c>
      <c r="X138" t="b">
        <f t="shared" si="7"/>
        <v>0</v>
      </c>
      <c r="Y138" t="b">
        <f t="shared" si="8"/>
        <v>1</v>
      </c>
    </row>
    <row r="139" spans="1:25" x14ac:dyDescent="0.25">
      <c r="A139" s="7" t="s">
        <v>267</v>
      </c>
      <c r="B139" s="5">
        <v>2150</v>
      </c>
      <c r="C139" s="5">
        <v>2</v>
      </c>
      <c r="E139">
        <v>138</v>
      </c>
      <c r="F139" s="4" t="s">
        <v>416</v>
      </c>
      <c r="G139" s="5">
        <v>17</v>
      </c>
      <c r="H139" s="17">
        <v>13050</v>
      </c>
      <c r="M139" s="4" t="s">
        <v>273</v>
      </c>
      <c r="N139" s="5">
        <v>6</v>
      </c>
      <c r="P139" s="1">
        <v>2617</v>
      </c>
      <c r="Q139" s="31">
        <v>800</v>
      </c>
      <c r="S139" t="s">
        <v>529</v>
      </c>
      <c r="T139" s="7" t="s">
        <v>497</v>
      </c>
      <c r="U139" s="7" t="s">
        <v>137</v>
      </c>
      <c r="V139" s="7" t="s">
        <v>304</v>
      </c>
      <c r="W139" t="b">
        <f t="shared" si="6"/>
        <v>1</v>
      </c>
      <c r="X139" t="b">
        <f t="shared" si="7"/>
        <v>0</v>
      </c>
      <c r="Y139" t="b">
        <f t="shared" si="8"/>
        <v>1</v>
      </c>
    </row>
    <row r="140" spans="1:25" x14ac:dyDescent="0.25">
      <c r="A140" s="7" t="s">
        <v>436</v>
      </c>
      <c r="B140" s="5">
        <v>2000</v>
      </c>
      <c r="C140" s="5">
        <v>1</v>
      </c>
      <c r="E140">
        <v>139</v>
      </c>
      <c r="F140" s="4" t="s">
        <v>44</v>
      </c>
      <c r="G140" s="5">
        <v>18</v>
      </c>
      <c r="H140" s="17">
        <v>13000</v>
      </c>
      <c r="M140" s="4" t="s">
        <v>252</v>
      </c>
      <c r="N140" s="5">
        <v>6</v>
      </c>
      <c r="P140" s="1">
        <v>2999</v>
      </c>
      <c r="Q140" s="31">
        <v>1500</v>
      </c>
      <c r="S140" t="s">
        <v>302</v>
      </c>
      <c r="T140" s="7" t="s">
        <v>242</v>
      </c>
      <c r="U140" s="7" t="s">
        <v>498</v>
      </c>
      <c r="V140" s="7" t="s">
        <v>267</v>
      </c>
      <c r="W140" t="b">
        <f t="shared" si="6"/>
        <v>1</v>
      </c>
      <c r="X140" t="b">
        <f t="shared" si="7"/>
        <v>1</v>
      </c>
      <c r="Y140" t="b">
        <f t="shared" si="8"/>
        <v>1</v>
      </c>
    </row>
    <row r="141" spans="1:25" x14ac:dyDescent="0.25">
      <c r="A141" s="7" t="s">
        <v>529</v>
      </c>
      <c r="B141" s="5">
        <v>5300</v>
      </c>
      <c r="C141" s="5">
        <v>3</v>
      </c>
      <c r="E141">
        <v>140</v>
      </c>
      <c r="F141" s="4" t="s">
        <v>201</v>
      </c>
      <c r="G141" s="5">
        <v>17</v>
      </c>
      <c r="H141" s="17">
        <v>13000</v>
      </c>
      <c r="M141" s="4" t="s">
        <v>278</v>
      </c>
      <c r="N141" s="5">
        <v>6</v>
      </c>
      <c r="P141" s="1">
        <v>3056</v>
      </c>
      <c r="Q141" s="31">
        <v>1500</v>
      </c>
      <c r="S141" t="s">
        <v>313</v>
      </c>
      <c r="T141" s="7" t="s">
        <v>372</v>
      </c>
      <c r="U141" s="7" t="s">
        <v>290</v>
      </c>
      <c r="V141" s="7" t="s">
        <v>436</v>
      </c>
      <c r="W141" t="b">
        <f t="shared" si="6"/>
        <v>1</v>
      </c>
      <c r="X141" t="b">
        <f t="shared" si="7"/>
        <v>0</v>
      </c>
      <c r="Y141" t="b">
        <f t="shared" si="8"/>
        <v>1</v>
      </c>
    </row>
    <row r="142" spans="1:25" x14ac:dyDescent="0.25">
      <c r="A142" s="7" t="s">
        <v>302</v>
      </c>
      <c r="B142" s="5">
        <v>3500</v>
      </c>
      <c r="C142" s="5">
        <v>3</v>
      </c>
      <c r="E142">
        <v>141</v>
      </c>
      <c r="F142" s="4" t="s">
        <v>424</v>
      </c>
      <c r="G142" s="5">
        <v>19</v>
      </c>
      <c r="H142" s="17">
        <v>13000</v>
      </c>
      <c r="M142" s="4" t="s">
        <v>357</v>
      </c>
      <c r="N142" s="5">
        <v>6</v>
      </c>
      <c r="P142" s="1">
        <v>2436</v>
      </c>
      <c r="Q142" s="31">
        <v>1500</v>
      </c>
      <c r="S142" t="s">
        <v>485</v>
      </c>
      <c r="T142" s="7" t="s">
        <v>255</v>
      </c>
      <c r="U142" s="7" t="s">
        <v>304</v>
      </c>
      <c r="V142" s="7" t="s">
        <v>474</v>
      </c>
      <c r="W142" t="b">
        <f t="shared" si="6"/>
        <v>1</v>
      </c>
      <c r="X142" t="b">
        <f t="shared" si="7"/>
        <v>0</v>
      </c>
      <c r="Y142" t="b">
        <f t="shared" si="8"/>
        <v>1</v>
      </c>
    </row>
    <row r="143" spans="1:25" x14ac:dyDescent="0.25">
      <c r="A143" s="7" t="s">
        <v>313</v>
      </c>
      <c r="B143" s="5">
        <v>1950</v>
      </c>
      <c r="C143" s="5">
        <v>2</v>
      </c>
      <c r="E143">
        <v>142</v>
      </c>
      <c r="F143" s="4" t="s">
        <v>225</v>
      </c>
      <c r="G143" s="5">
        <v>15</v>
      </c>
      <c r="H143" s="17">
        <v>12900</v>
      </c>
      <c r="M143" s="4" t="s">
        <v>423</v>
      </c>
      <c r="N143" s="5">
        <v>6</v>
      </c>
      <c r="P143" s="1">
        <v>2300</v>
      </c>
      <c r="Q143" s="31">
        <v>2400</v>
      </c>
      <c r="S143" t="s">
        <v>416</v>
      </c>
      <c r="T143" s="7" t="s">
        <v>498</v>
      </c>
      <c r="U143" s="7" t="s">
        <v>267</v>
      </c>
      <c r="V143" s="7" t="s">
        <v>529</v>
      </c>
      <c r="W143" t="b">
        <f t="shared" si="6"/>
        <v>1</v>
      </c>
      <c r="X143" t="b">
        <f t="shared" si="7"/>
        <v>1</v>
      </c>
      <c r="Y143" t="b">
        <f t="shared" si="8"/>
        <v>1</v>
      </c>
    </row>
    <row r="144" spans="1:25" x14ac:dyDescent="0.25">
      <c r="A144" s="7" t="s">
        <v>485</v>
      </c>
      <c r="B144" s="5">
        <v>6000</v>
      </c>
      <c r="C144" s="5">
        <v>1</v>
      </c>
      <c r="E144">
        <v>143</v>
      </c>
      <c r="F144" s="4" t="s">
        <v>287</v>
      </c>
      <c r="G144" s="5">
        <v>17</v>
      </c>
      <c r="H144" s="17">
        <v>12900</v>
      </c>
      <c r="M144" s="4" t="s">
        <v>417</v>
      </c>
      <c r="N144" s="5">
        <v>6</v>
      </c>
      <c r="P144" s="1">
        <v>3199</v>
      </c>
      <c r="Q144" s="31">
        <v>3000</v>
      </c>
      <c r="S144" t="s">
        <v>328</v>
      </c>
      <c r="T144" s="7" t="s">
        <v>267</v>
      </c>
      <c r="U144" s="7" t="s">
        <v>432</v>
      </c>
      <c r="V144" s="7" t="s">
        <v>302</v>
      </c>
      <c r="W144" t="b">
        <f t="shared" si="6"/>
        <v>1</v>
      </c>
      <c r="X144" t="b">
        <f t="shared" si="7"/>
        <v>1</v>
      </c>
      <c r="Y144" t="b">
        <f t="shared" si="8"/>
        <v>0</v>
      </c>
    </row>
    <row r="145" spans="1:25" x14ac:dyDescent="0.25">
      <c r="A145" s="7" t="s">
        <v>416</v>
      </c>
      <c r="B145" s="5">
        <v>1200</v>
      </c>
      <c r="C145" s="5">
        <v>1</v>
      </c>
      <c r="E145">
        <v>144</v>
      </c>
      <c r="F145" s="4" t="s">
        <v>118</v>
      </c>
      <c r="G145" s="5">
        <v>21</v>
      </c>
      <c r="H145" s="17">
        <v>12800</v>
      </c>
      <c r="M145" s="4" t="s">
        <v>502</v>
      </c>
      <c r="N145" s="5">
        <v>6</v>
      </c>
      <c r="P145" s="1">
        <v>1313</v>
      </c>
      <c r="Q145" s="31">
        <v>150</v>
      </c>
      <c r="S145" t="s">
        <v>334</v>
      </c>
      <c r="T145" s="7" t="s">
        <v>432</v>
      </c>
      <c r="U145" s="7" t="s">
        <v>436</v>
      </c>
      <c r="V145" s="7" t="s">
        <v>313</v>
      </c>
      <c r="W145" t="b">
        <f t="shared" si="6"/>
        <v>0</v>
      </c>
      <c r="X145" t="b">
        <f t="shared" si="7"/>
        <v>1</v>
      </c>
      <c r="Y145" t="b">
        <f t="shared" si="8"/>
        <v>1</v>
      </c>
    </row>
    <row r="146" spans="1:25" x14ac:dyDescent="0.25">
      <c r="A146" s="7" t="s">
        <v>328</v>
      </c>
      <c r="B146" s="5">
        <v>9450</v>
      </c>
      <c r="C146" s="5">
        <v>3</v>
      </c>
      <c r="E146">
        <v>145</v>
      </c>
      <c r="F146" s="4" t="s">
        <v>262</v>
      </c>
      <c r="G146" s="5">
        <v>20</v>
      </c>
      <c r="H146" s="17">
        <v>12800</v>
      </c>
      <c r="M146" s="4" t="s">
        <v>287</v>
      </c>
      <c r="N146" s="5">
        <v>6</v>
      </c>
      <c r="P146" s="1">
        <v>2707</v>
      </c>
      <c r="Q146" s="31">
        <v>750</v>
      </c>
      <c r="S146" t="s">
        <v>268</v>
      </c>
      <c r="T146" s="7" t="s">
        <v>436</v>
      </c>
      <c r="U146" s="7" t="s">
        <v>474</v>
      </c>
      <c r="V146" s="7" t="s">
        <v>521</v>
      </c>
      <c r="W146" t="b">
        <f t="shared" si="6"/>
        <v>1</v>
      </c>
      <c r="X146" t="b">
        <f t="shared" si="7"/>
        <v>1</v>
      </c>
      <c r="Y146" t="b">
        <f t="shared" si="8"/>
        <v>0</v>
      </c>
    </row>
    <row r="147" spans="1:25" x14ac:dyDescent="0.25">
      <c r="A147" s="7" t="s">
        <v>334</v>
      </c>
      <c r="B147" s="5">
        <v>5350</v>
      </c>
      <c r="C147" s="5">
        <v>5</v>
      </c>
      <c r="E147">
        <v>146</v>
      </c>
      <c r="F147" s="4" t="s">
        <v>242</v>
      </c>
      <c r="G147" s="5">
        <v>21</v>
      </c>
      <c r="H147" s="17">
        <v>12800</v>
      </c>
      <c r="M147" s="4" t="s">
        <v>479</v>
      </c>
      <c r="N147" s="5">
        <v>6</v>
      </c>
      <c r="P147" s="1">
        <v>2851</v>
      </c>
      <c r="Q147" s="31">
        <v>7500</v>
      </c>
      <c r="S147" t="s">
        <v>132</v>
      </c>
      <c r="T147" s="7" t="s">
        <v>474</v>
      </c>
      <c r="U147" s="7" t="s">
        <v>435</v>
      </c>
      <c r="V147" s="7" t="s">
        <v>416</v>
      </c>
      <c r="W147" t="b">
        <f t="shared" si="6"/>
        <v>0</v>
      </c>
      <c r="X147" t="b">
        <f t="shared" si="7"/>
        <v>1</v>
      </c>
      <c r="Y147" t="b">
        <f t="shared" si="8"/>
        <v>1</v>
      </c>
    </row>
    <row r="148" spans="1:25" x14ac:dyDescent="0.25">
      <c r="A148" s="7" t="s">
        <v>268</v>
      </c>
      <c r="B148" s="5">
        <v>2850</v>
      </c>
      <c r="C148" s="5">
        <v>4</v>
      </c>
      <c r="E148">
        <v>147</v>
      </c>
      <c r="F148" s="4" t="s">
        <v>436</v>
      </c>
      <c r="G148" s="5">
        <v>17</v>
      </c>
      <c r="H148" s="17">
        <v>12800</v>
      </c>
      <c r="M148" s="4" t="s">
        <v>329</v>
      </c>
      <c r="N148" s="5">
        <v>6</v>
      </c>
      <c r="P148" s="1">
        <v>3195</v>
      </c>
      <c r="Q148" s="31">
        <v>3000</v>
      </c>
      <c r="S148" t="s">
        <v>501</v>
      </c>
      <c r="T148" s="7" t="s">
        <v>435</v>
      </c>
      <c r="U148" s="7" t="s">
        <v>529</v>
      </c>
      <c r="V148" s="7" t="s">
        <v>328</v>
      </c>
      <c r="W148" t="b">
        <f t="shared" si="6"/>
        <v>0</v>
      </c>
      <c r="X148" t="b">
        <f t="shared" si="7"/>
        <v>0</v>
      </c>
      <c r="Y148" t="b">
        <f t="shared" si="8"/>
        <v>1</v>
      </c>
    </row>
    <row r="149" spans="1:25" x14ac:dyDescent="0.25">
      <c r="A149" s="7" t="s">
        <v>132</v>
      </c>
      <c r="B149" s="5">
        <v>5000</v>
      </c>
      <c r="C149" s="5">
        <v>5</v>
      </c>
      <c r="E149">
        <v>148</v>
      </c>
      <c r="F149" s="4" t="s">
        <v>258</v>
      </c>
      <c r="G149" s="5">
        <v>18</v>
      </c>
      <c r="H149" s="17">
        <v>12800</v>
      </c>
      <c r="M149" s="4" t="s">
        <v>342</v>
      </c>
      <c r="N149" s="5">
        <v>6</v>
      </c>
      <c r="P149" s="1">
        <v>2724</v>
      </c>
      <c r="Q149" s="31">
        <v>1000</v>
      </c>
      <c r="S149" t="s">
        <v>379</v>
      </c>
      <c r="T149" s="7" t="s">
        <v>135</v>
      </c>
      <c r="U149" s="7" t="s">
        <v>313</v>
      </c>
      <c r="V149" s="7" t="s">
        <v>334</v>
      </c>
      <c r="W149" t="b">
        <f t="shared" si="6"/>
        <v>0</v>
      </c>
      <c r="X149" t="b">
        <f t="shared" si="7"/>
        <v>1</v>
      </c>
      <c r="Y149" t="b">
        <f t="shared" si="8"/>
        <v>0</v>
      </c>
    </row>
    <row r="150" spans="1:25" x14ac:dyDescent="0.25">
      <c r="A150" s="7" t="s">
        <v>501</v>
      </c>
      <c r="B150" s="5">
        <v>3000</v>
      </c>
      <c r="C150" s="5">
        <v>2</v>
      </c>
      <c r="E150">
        <v>149</v>
      </c>
      <c r="F150" s="4" t="s">
        <v>500</v>
      </c>
      <c r="G150" s="5">
        <v>15</v>
      </c>
      <c r="H150" s="17">
        <v>12800</v>
      </c>
      <c r="M150" s="4" t="s">
        <v>260</v>
      </c>
      <c r="N150" s="5">
        <v>6</v>
      </c>
      <c r="P150" s="1">
        <v>1839</v>
      </c>
      <c r="Q150" s="31">
        <v>4000</v>
      </c>
      <c r="S150" t="s">
        <v>400</v>
      </c>
      <c r="T150" s="7" t="s">
        <v>313</v>
      </c>
      <c r="U150" s="7" t="s">
        <v>540</v>
      </c>
      <c r="V150" s="7" t="s">
        <v>351</v>
      </c>
      <c r="W150" t="b">
        <f t="shared" si="6"/>
        <v>1</v>
      </c>
      <c r="X150" t="b">
        <f t="shared" si="7"/>
        <v>1</v>
      </c>
      <c r="Y150" t="b">
        <f t="shared" si="8"/>
        <v>0</v>
      </c>
    </row>
    <row r="151" spans="1:25" x14ac:dyDescent="0.25">
      <c r="A151" s="7" t="s">
        <v>379</v>
      </c>
      <c r="B151" s="5">
        <v>400</v>
      </c>
      <c r="C151" s="5">
        <v>1</v>
      </c>
      <c r="E151">
        <v>150</v>
      </c>
      <c r="F151" s="4" t="s">
        <v>307</v>
      </c>
      <c r="G151" s="5">
        <v>14</v>
      </c>
      <c r="H151" s="17">
        <v>12750</v>
      </c>
      <c r="M151" s="4" t="s">
        <v>321</v>
      </c>
      <c r="N151" s="5">
        <v>6</v>
      </c>
      <c r="P151" s="1">
        <v>2459</v>
      </c>
      <c r="Q151" s="31">
        <v>1800</v>
      </c>
      <c r="S151" t="s">
        <v>508</v>
      </c>
      <c r="T151" s="7" t="s">
        <v>540</v>
      </c>
      <c r="U151" s="7" t="s">
        <v>485</v>
      </c>
      <c r="V151" s="7" t="s">
        <v>132</v>
      </c>
      <c r="W151" t="b">
        <f t="shared" si="6"/>
        <v>0</v>
      </c>
      <c r="X151" t="b">
        <f t="shared" si="7"/>
        <v>0</v>
      </c>
      <c r="Y151" t="b">
        <f t="shared" si="8"/>
        <v>1</v>
      </c>
    </row>
    <row r="152" spans="1:25" x14ac:dyDescent="0.25">
      <c r="A152" s="7" t="s">
        <v>400</v>
      </c>
      <c r="B152" s="5">
        <v>3000</v>
      </c>
      <c r="C152" s="5">
        <v>1</v>
      </c>
      <c r="E152">
        <v>151</v>
      </c>
      <c r="F152" s="4" t="s">
        <v>103</v>
      </c>
      <c r="G152" s="5">
        <v>17</v>
      </c>
      <c r="H152" s="17">
        <v>12700</v>
      </c>
      <c r="M152" s="4" t="s">
        <v>387</v>
      </c>
      <c r="N152" s="5">
        <v>6</v>
      </c>
      <c r="P152" s="1">
        <v>1396</v>
      </c>
      <c r="Q152" s="31">
        <v>600</v>
      </c>
      <c r="S152" t="s">
        <v>291</v>
      </c>
      <c r="T152" s="7" t="s">
        <v>416</v>
      </c>
      <c r="U152" s="7" t="s">
        <v>416</v>
      </c>
      <c r="V152" s="7" t="s">
        <v>501</v>
      </c>
      <c r="W152" t="b">
        <f t="shared" si="6"/>
        <v>1</v>
      </c>
      <c r="X152" t="b">
        <f t="shared" si="7"/>
        <v>1</v>
      </c>
      <c r="Y152" t="b">
        <f t="shared" si="8"/>
        <v>1</v>
      </c>
    </row>
    <row r="153" spans="1:25" x14ac:dyDescent="0.25">
      <c r="A153" s="7" t="s">
        <v>508</v>
      </c>
      <c r="B153" s="5">
        <v>1000</v>
      </c>
      <c r="C153" s="5">
        <v>1</v>
      </c>
      <c r="E153">
        <v>152</v>
      </c>
      <c r="F153" s="4" t="s">
        <v>414</v>
      </c>
      <c r="G153" s="5">
        <v>18</v>
      </c>
      <c r="H153" s="17">
        <v>12700</v>
      </c>
      <c r="M153" s="4" t="s">
        <v>429</v>
      </c>
      <c r="N153" s="5">
        <v>6</v>
      </c>
      <c r="P153" s="1">
        <v>2050</v>
      </c>
      <c r="Q153" s="31">
        <v>6000</v>
      </c>
      <c r="S153" t="s">
        <v>456</v>
      </c>
      <c r="T153" s="7" t="s">
        <v>328</v>
      </c>
      <c r="U153" s="7" t="s">
        <v>328</v>
      </c>
      <c r="V153" s="7" t="s">
        <v>355</v>
      </c>
      <c r="W153" t="b">
        <f t="shared" si="6"/>
        <v>1</v>
      </c>
      <c r="X153" t="b">
        <f t="shared" si="7"/>
        <v>1</v>
      </c>
      <c r="Y153" t="b">
        <f t="shared" si="8"/>
        <v>1</v>
      </c>
    </row>
    <row r="154" spans="1:25" x14ac:dyDescent="0.25">
      <c r="A154" s="7" t="s">
        <v>291</v>
      </c>
      <c r="B154" s="5">
        <v>400</v>
      </c>
      <c r="C154" s="5">
        <v>1</v>
      </c>
      <c r="E154">
        <v>153</v>
      </c>
      <c r="F154" s="4" t="s">
        <v>513</v>
      </c>
      <c r="G154" s="5">
        <v>15</v>
      </c>
      <c r="H154" s="17">
        <v>12700</v>
      </c>
      <c r="M154" s="4" t="s">
        <v>484</v>
      </c>
      <c r="N154" s="5">
        <v>6</v>
      </c>
      <c r="P154" s="1">
        <v>1895</v>
      </c>
      <c r="Q154" s="31">
        <v>7500</v>
      </c>
      <c r="S154" t="s">
        <v>257</v>
      </c>
      <c r="T154" s="7" t="s">
        <v>334</v>
      </c>
      <c r="U154" s="7" t="s">
        <v>268</v>
      </c>
      <c r="V154" s="7" t="s">
        <v>379</v>
      </c>
      <c r="W154" t="b">
        <f t="shared" si="6"/>
        <v>1</v>
      </c>
      <c r="X154" t="b">
        <f t="shared" si="7"/>
        <v>0</v>
      </c>
      <c r="Y154" t="b">
        <f t="shared" si="8"/>
        <v>1</v>
      </c>
    </row>
    <row r="155" spans="1:25" x14ac:dyDescent="0.25">
      <c r="A155" s="7" t="s">
        <v>456</v>
      </c>
      <c r="B155" s="5">
        <v>2500</v>
      </c>
      <c r="C155" s="5">
        <v>1</v>
      </c>
      <c r="E155">
        <v>154</v>
      </c>
      <c r="F155" s="4" t="s">
        <v>122</v>
      </c>
      <c r="G155" s="5">
        <v>16</v>
      </c>
      <c r="H155" s="17">
        <v>12700</v>
      </c>
      <c r="M155" s="4" t="s">
        <v>274</v>
      </c>
      <c r="N155" s="5">
        <v>6</v>
      </c>
      <c r="P155" s="1">
        <v>2452</v>
      </c>
      <c r="Q155" s="31">
        <v>3000</v>
      </c>
      <c r="S155" t="s">
        <v>17</v>
      </c>
      <c r="T155" s="7" t="s">
        <v>351</v>
      </c>
      <c r="U155" s="7" t="s">
        <v>132</v>
      </c>
      <c r="V155" s="7" t="s">
        <v>400</v>
      </c>
      <c r="W155" t="b">
        <f t="shared" si="6"/>
        <v>0</v>
      </c>
      <c r="X155" t="b">
        <f t="shared" si="7"/>
        <v>0</v>
      </c>
      <c r="Y155" t="b">
        <f t="shared" si="8"/>
        <v>0</v>
      </c>
    </row>
    <row r="156" spans="1:25" x14ac:dyDescent="0.25">
      <c r="A156" s="7" t="s">
        <v>257</v>
      </c>
      <c r="B156" s="5">
        <v>6000</v>
      </c>
      <c r="C156" s="5">
        <v>1</v>
      </c>
      <c r="E156">
        <v>155</v>
      </c>
      <c r="F156" s="4" t="s">
        <v>86</v>
      </c>
      <c r="G156" s="5">
        <v>25</v>
      </c>
      <c r="H156" s="17">
        <v>12650</v>
      </c>
      <c r="M156" s="4" t="s">
        <v>364</v>
      </c>
      <c r="N156" s="5">
        <v>6</v>
      </c>
      <c r="P156" s="1">
        <v>1337</v>
      </c>
      <c r="Q156" s="31">
        <v>2500</v>
      </c>
      <c r="S156" t="s">
        <v>148</v>
      </c>
      <c r="T156" s="7" t="s">
        <v>379</v>
      </c>
      <c r="U156" s="7" t="s">
        <v>501</v>
      </c>
      <c r="V156" s="7" t="s">
        <v>508</v>
      </c>
      <c r="W156" t="b">
        <f t="shared" si="6"/>
        <v>1</v>
      </c>
      <c r="X156" t="b">
        <f t="shared" si="7"/>
        <v>0</v>
      </c>
      <c r="Y156" t="b">
        <f t="shared" si="8"/>
        <v>0</v>
      </c>
    </row>
    <row r="157" spans="1:25" x14ac:dyDescent="0.25">
      <c r="A157" s="7" t="s">
        <v>17</v>
      </c>
      <c r="B157" s="5">
        <v>3000</v>
      </c>
      <c r="C157" s="5">
        <v>1</v>
      </c>
      <c r="E157">
        <v>156</v>
      </c>
      <c r="F157" s="4" t="s">
        <v>40</v>
      </c>
      <c r="G157" s="5">
        <v>19</v>
      </c>
      <c r="H157" s="17">
        <v>12600</v>
      </c>
      <c r="M157" s="4" t="s">
        <v>489</v>
      </c>
      <c r="N157" s="5">
        <v>6</v>
      </c>
      <c r="P157" s="1">
        <v>1794</v>
      </c>
      <c r="Q157" s="31">
        <v>2000</v>
      </c>
      <c r="S157" t="s">
        <v>336</v>
      </c>
      <c r="T157" s="7" t="s">
        <v>400</v>
      </c>
      <c r="U157" s="7" t="s">
        <v>355</v>
      </c>
      <c r="V157" s="7" t="s">
        <v>291</v>
      </c>
      <c r="W157" t="b">
        <f t="shared" si="6"/>
        <v>1</v>
      </c>
      <c r="X157" t="b">
        <f t="shared" si="7"/>
        <v>0</v>
      </c>
      <c r="Y157" t="b">
        <f t="shared" si="8"/>
        <v>0</v>
      </c>
    </row>
    <row r="158" spans="1:25" x14ac:dyDescent="0.25">
      <c r="A158" s="7" t="s">
        <v>148</v>
      </c>
      <c r="B158" s="5">
        <v>5000</v>
      </c>
      <c r="C158" s="5">
        <v>1</v>
      </c>
      <c r="E158">
        <v>157</v>
      </c>
      <c r="F158" s="4" t="s">
        <v>211</v>
      </c>
      <c r="G158" s="5">
        <v>15</v>
      </c>
      <c r="H158" s="17">
        <v>12550</v>
      </c>
      <c r="M158" s="4" t="s">
        <v>271</v>
      </c>
      <c r="N158" s="5">
        <v>6</v>
      </c>
      <c r="P158" s="1">
        <v>2032</v>
      </c>
      <c r="Q158" s="31">
        <v>2000</v>
      </c>
      <c r="S158" t="s">
        <v>367</v>
      </c>
      <c r="T158" s="7" t="s">
        <v>291</v>
      </c>
      <c r="U158" s="7" t="s">
        <v>379</v>
      </c>
      <c r="V158" s="7" t="s">
        <v>456</v>
      </c>
      <c r="W158" t="b">
        <f t="shared" si="6"/>
        <v>1</v>
      </c>
      <c r="X158" t="b">
        <f t="shared" si="7"/>
        <v>1</v>
      </c>
      <c r="Y158" t="b">
        <f t="shared" si="8"/>
        <v>0</v>
      </c>
    </row>
    <row r="159" spans="1:25" x14ac:dyDescent="0.25">
      <c r="A159" s="7" t="s">
        <v>336</v>
      </c>
      <c r="B159" s="5">
        <v>2800</v>
      </c>
      <c r="C159" s="5">
        <v>3</v>
      </c>
      <c r="E159">
        <v>158</v>
      </c>
      <c r="F159" s="4" t="s">
        <v>111</v>
      </c>
      <c r="G159" s="5">
        <v>23</v>
      </c>
      <c r="H159" s="17">
        <v>12500</v>
      </c>
      <c r="M159" s="4" t="s">
        <v>430</v>
      </c>
      <c r="N159" s="5">
        <v>6</v>
      </c>
      <c r="P159" s="1">
        <v>2916</v>
      </c>
      <c r="Q159" s="31">
        <v>600</v>
      </c>
      <c r="S159" t="s">
        <v>249</v>
      </c>
      <c r="T159" s="7" t="s">
        <v>257</v>
      </c>
      <c r="U159" s="7" t="s">
        <v>257</v>
      </c>
      <c r="V159" s="7" t="s">
        <v>431</v>
      </c>
      <c r="W159" t="b">
        <f t="shared" si="6"/>
        <v>1</v>
      </c>
      <c r="X159" t="b">
        <f t="shared" si="7"/>
        <v>1</v>
      </c>
      <c r="Y159" t="b">
        <f t="shared" si="8"/>
        <v>1</v>
      </c>
    </row>
    <row r="160" spans="1:25" x14ac:dyDescent="0.25">
      <c r="A160" s="7" t="s">
        <v>367</v>
      </c>
      <c r="B160" s="5">
        <v>2000</v>
      </c>
      <c r="C160" s="5">
        <v>1</v>
      </c>
      <c r="E160">
        <v>159</v>
      </c>
      <c r="F160" s="4" t="s">
        <v>501</v>
      </c>
      <c r="G160" s="5">
        <v>14</v>
      </c>
      <c r="H160" s="17">
        <v>12500</v>
      </c>
      <c r="M160" s="4" t="s">
        <v>277</v>
      </c>
      <c r="N160" s="5">
        <v>6</v>
      </c>
      <c r="P160" s="1">
        <v>2960</v>
      </c>
      <c r="Q160" s="31">
        <v>2500</v>
      </c>
      <c r="S160" t="s">
        <v>345</v>
      </c>
      <c r="T160" s="7" t="s">
        <v>516</v>
      </c>
      <c r="U160" s="7" t="s">
        <v>431</v>
      </c>
      <c r="V160" s="7" t="s">
        <v>516</v>
      </c>
      <c r="W160" t="b">
        <f t="shared" si="6"/>
        <v>0</v>
      </c>
      <c r="X160" t="b">
        <f t="shared" si="7"/>
        <v>0</v>
      </c>
      <c r="Y160" t="b">
        <f t="shared" si="8"/>
        <v>1</v>
      </c>
    </row>
    <row r="161" spans="1:25" x14ac:dyDescent="0.25">
      <c r="A161" s="7" t="s">
        <v>249</v>
      </c>
      <c r="B161" s="5">
        <v>1000</v>
      </c>
      <c r="C161" s="5">
        <v>1</v>
      </c>
      <c r="E161">
        <v>160</v>
      </c>
      <c r="F161" s="4" t="s">
        <v>314</v>
      </c>
      <c r="G161" s="5">
        <v>11</v>
      </c>
      <c r="H161" s="17">
        <v>12500</v>
      </c>
      <c r="M161" s="4" t="s">
        <v>253</v>
      </c>
      <c r="N161" s="5">
        <v>6</v>
      </c>
      <c r="P161" s="1">
        <v>3430</v>
      </c>
      <c r="Q161" s="31">
        <v>1600</v>
      </c>
      <c r="S161" t="s">
        <v>469</v>
      </c>
      <c r="T161" s="7" t="s">
        <v>148</v>
      </c>
      <c r="U161" s="7" t="s">
        <v>516</v>
      </c>
      <c r="V161" s="7" t="s">
        <v>537</v>
      </c>
      <c r="W161" t="b">
        <f t="shared" si="6"/>
        <v>1</v>
      </c>
      <c r="X161" t="b">
        <f t="shared" si="7"/>
        <v>1</v>
      </c>
      <c r="Y161" t="b">
        <f t="shared" si="8"/>
        <v>0</v>
      </c>
    </row>
    <row r="162" spans="1:25" x14ac:dyDescent="0.25">
      <c r="A162" s="7" t="s">
        <v>345</v>
      </c>
      <c r="B162" s="5">
        <v>600</v>
      </c>
      <c r="C162" s="5">
        <v>1</v>
      </c>
      <c r="E162">
        <v>161</v>
      </c>
      <c r="F162" s="4" t="s">
        <v>222</v>
      </c>
      <c r="G162" s="5">
        <v>25</v>
      </c>
      <c r="H162" s="17">
        <v>12400</v>
      </c>
      <c r="M162" s="4" t="s">
        <v>433</v>
      </c>
      <c r="N162" s="5">
        <v>6</v>
      </c>
      <c r="P162" s="1">
        <v>2627</v>
      </c>
      <c r="Q162" s="31">
        <v>400</v>
      </c>
      <c r="S162" t="s">
        <v>463</v>
      </c>
      <c r="T162" s="7" t="s">
        <v>537</v>
      </c>
      <c r="U162" s="7" t="s">
        <v>17</v>
      </c>
      <c r="V162" s="7" t="s">
        <v>336</v>
      </c>
      <c r="W162" t="b">
        <f t="shared" si="6"/>
        <v>0</v>
      </c>
      <c r="X162" t="b">
        <f t="shared" si="7"/>
        <v>0</v>
      </c>
      <c r="Y162" t="b">
        <f t="shared" si="8"/>
        <v>1</v>
      </c>
    </row>
    <row r="163" spans="1:25" x14ac:dyDescent="0.25">
      <c r="A163" s="7" t="s">
        <v>469</v>
      </c>
      <c r="B163" s="5">
        <v>3500</v>
      </c>
      <c r="C163" s="5">
        <v>2</v>
      </c>
      <c r="E163">
        <v>162</v>
      </c>
      <c r="F163" s="4" t="s">
        <v>359</v>
      </c>
      <c r="G163" s="5">
        <v>17</v>
      </c>
      <c r="H163" s="17">
        <v>12400</v>
      </c>
      <c r="M163" s="4" t="s">
        <v>399</v>
      </c>
      <c r="N163" s="5">
        <v>6</v>
      </c>
      <c r="P163" s="1">
        <v>1288</v>
      </c>
      <c r="Q163" s="31">
        <v>1200</v>
      </c>
      <c r="S163" t="s">
        <v>303</v>
      </c>
      <c r="T163" s="7" t="s">
        <v>488</v>
      </c>
      <c r="U163" s="7" t="s">
        <v>148</v>
      </c>
      <c r="V163" s="7" t="s">
        <v>488</v>
      </c>
      <c r="W163" t="b">
        <f t="shared" si="6"/>
        <v>0</v>
      </c>
      <c r="X163" t="b">
        <f t="shared" si="7"/>
        <v>1</v>
      </c>
      <c r="Y163" t="b">
        <f t="shared" si="8"/>
        <v>0</v>
      </c>
    </row>
    <row r="164" spans="1:25" x14ac:dyDescent="0.25">
      <c r="A164" s="7" t="s">
        <v>463</v>
      </c>
      <c r="B164" s="5">
        <v>2400</v>
      </c>
      <c r="C164" s="5">
        <v>1</v>
      </c>
      <c r="E164">
        <v>163</v>
      </c>
      <c r="F164" s="4" t="s">
        <v>270</v>
      </c>
      <c r="G164" s="5">
        <v>26</v>
      </c>
      <c r="H164" s="17">
        <v>12400</v>
      </c>
      <c r="M164" s="4" t="s">
        <v>338</v>
      </c>
      <c r="N164" s="5">
        <v>6</v>
      </c>
      <c r="P164" s="1">
        <v>2521</v>
      </c>
      <c r="Q164" s="31">
        <v>1600</v>
      </c>
      <c r="S164" t="s">
        <v>341</v>
      </c>
      <c r="T164" s="7" t="s">
        <v>367</v>
      </c>
      <c r="U164" s="7" t="s">
        <v>336</v>
      </c>
      <c r="V164" s="7" t="s">
        <v>367</v>
      </c>
      <c r="W164" t="b">
        <f t="shared" si="6"/>
        <v>1</v>
      </c>
      <c r="X164" t="b">
        <f t="shared" si="7"/>
        <v>0</v>
      </c>
      <c r="Y164" t="b">
        <f t="shared" si="8"/>
        <v>0</v>
      </c>
    </row>
    <row r="165" spans="1:25" x14ac:dyDescent="0.25">
      <c r="A165" s="7" t="s">
        <v>303</v>
      </c>
      <c r="B165" s="5">
        <v>5600</v>
      </c>
      <c r="C165" s="5">
        <v>2</v>
      </c>
      <c r="E165">
        <v>164</v>
      </c>
      <c r="F165" s="4" t="s">
        <v>99</v>
      </c>
      <c r="G165" s="5">
        <v>14</v>
      </c>
      <c r="H165" s="17">
        <v>12400</v>
      </c>
      <c r="M165" s="4" t="s">
        <v>437</v>
      </c>
      <c r="N165" s="5">
        <v>6</v>
      </c>
      <c r="P165" s="1">
        <v>2786</v>
      </c>
      <c r="Q165" s="31">
        <v>3000</v>
      </c>
      <c r="S165" t="s">
        <v>394</v>
      </c>
      <c r="T165" s="7" t="s">
        <v>249</v>
      </c>
      <c r="U165" s="7" t="s">
        <v>499</v>
      </c>
      <c r="V165" s="7" t="s">
        <v>318</v>
      </c>
      <c r="W165" t="b">
        <f t="shared" si="6"/>
        <v>1</v>
      </c>
      <c r="X165" t="b">
        <f t="shared" si="7"/>
        <v>1</v>
      </c>
      <c r="Y165" t="b">
        <f t="shared" si="8"/>
        <v>0</v>
      </c>
    </row>
    <row r="166" spans="1:25" x14ac:dyDescent="0.25">
      <c r="A166" s="7" t="s">
        <v>341</v>
      </c>
      <c r="B166" s="5">
        <v>3800</v>
      </c>
      <c r="C166" s="5">
        <v>2</v>
      </c>
      <c r="E166">
        <v>165</v>
      </c>
      <c r="F166" s="4" t="s">
        <v>163</v>
      </c>
      <c r="G166" s="5">
        <v>19</v>
      </c>
      <c r="H166" s="17">
        <v>12200</v>
      </c>
      <c r="M166" s="4" t="s">
        <v>517</v>
      </c>
      <c r="N166" s="5">
        <v>6</v>
      </c>
      <c r="P166" s="1">
        <v>2022</v>
      </c>
      <c r="Q166" s="31">
        <v>2000</v>
      </c>
      <c r="S166" t="s">
        <v>316</v>
      </c>
      <c r="T166" s="7" t="s">
        <v>318</v>
      </c>
      <c r="U166" s="7" t="s">
        <v>345</v>
      </c>
      <c r="V166" s="7" t="s">
        <v>345</v>
      </c>
      <c r="W166" t="b">
        <f t="shared" si="6"/>
        <v>0</v>
      </c>
      <c r="X166" t="b">
        <f t="shared" si="7"/>
        <v>0</v>
      </c>
      <c r="Y166" t="b">
        <f t="shared" si="8"/>
        <v>1</v>
      </c>
    </row>
    <row r="167" spans="1:25" x14ac:dyDescent="0.25">
      <c r="A167" s="7" t="s">
        <v>394</v>
      </c>
      <c r="B167" s="5">
        <v>3600</v>
      </c>
      <c r="C167" s="5">
        <v>2</v>
      </c>
      <c r="E167">
        <v>166</v>
      </c>
      <c r="F167" s="4" t="s">
        <v>294</v>
      </c>
      <c r="G167" s="5">
        <v>25</v>
      </c>
      <c r="H167" s="17">
        <v>12200</v>
      </c>
      <c r="M167" s="4" t="s">
        <v>396</v>
      </c>
      <c r="N167" s="5">
        <v>6</v>
      </c>
      <c r="P167" s="1">
        <v>1592</v>
      </c>
      <c r="Q167" s="31">
        <v>1000</v>
      </c>
      <c r="S167" t="s">
        <v>252</v>
      </c>
      <c r="T167" s="7" t="s">
        <v>499</v>
      </c>
      <c r="U167" s="7" t="s">
        <v>469</v>
      </c>
      <c r="V167" s="7" t="s">
        <v>319</v>
      </c>
      <c r="W167" t="b">
        <f t="shared" si="6"/>
        <v>0</v>
      </c>
      <c r="X167" t="b">
        <f t="shared" si="7"/>
        <v>1</v>
      </c>
      <c r="Y167" t="b">
        <f t="shared" si="8"/>
        <v>0</v>
      </c>
    </row>
    <row r="168" spans="1:25" x14ac:dyDescent="0.25">
      <c r="A168" s="7" t="s">
        <v>316</v>
      </c>
      <c r="B168" s="5">
        <v>2600</v>
      </c>
      <c r="C168" s="5">
        <v>2</v>
      </c>
      <c r="E168">
        <v>167</v>
      </c>
      <c r="F168" s="4" t="s">
        <v>141</v>
      </c>
      <c r="G168" s="5">
        <v>9</v>
      </c>
      <c r="H168" s="17">
        <v>12150</v>
      </c>
      <c r="M168" s="4" t="s">
        <v>265</v>
      </c>
      <c r="N168" s="5">
        <v>6</v>
      </c>
      <c r="P168" s="1">
        <v>1919</v>
      </c>
      <c r="Q168" s="31">
        <v>3000</v>
      </c>
      <c r="S168" t="s">
        <v>278</v>
      </c>
      <c r="T168" s="7" t="s">
        <v>319</v>
      </c>
      <c r="U168" s="7" t="s">
        <v>463</v>
      </c>
      <c r="V168" s="7" t="s">
        <v>469</v>
      </c>
      <c r="W168" t="b">
        <f t="shared" si="6"/>
        <v>0</v>
      </c>
      <c r="X168" t="b">
        <f t="shared" si="7"/>
        <v>1</v>
      </c>
      <c r="Y168" t="b">
        <f t="shared" si="8"/>
        <v>1</v>
      </c>
    </row>
    <row r="169" spans="1:25" x14ac:dyDescent="0.25">
      <c r="A169" s="7" t="s">
        <v>252</v>
      </c>
      <c r="B169" s="5">
        <v>2000</v>
      </c>
      <c r="C169" s="5">
        <v>1</v>
      </c>
      <c r="E169">
        <v>168</v>
      </c>
      <c r="F169" s="4" t="s">
        <v>72</v>
      </c>
      <c r="G169" s="5">
        <v>17</v>
      </c>
      <c r="H169" s="17">
        <v>12100</v>
      </c>
      <c r="M169" s="4" t="s">
        <v>309</v>
      </c>
      <c r="N169" s="5">
        <v>6</v>
      </c>
      <c r="P169" s="1">
        <v>1858</v>
      </c>
      <c r="Q169" s="31">
        <v>1500</v>
      </c>
      <c r="S169" t="s">
        <v>158</v>
      </c>
      <c r="T169" s="7" t="s">
        <v>469</v>
      </c>
      <c r="U169" s="7" t="s">
        <v>273</v>
      </c>
      <c r="V169" s="7" t="s">
        <v>164</v>
      </c>
      <c r="W169" t="b">
        <f t="shared" si="6"/>
        <v>1</v>
      </c>
      <c r="X169" t="b">
        <f t="shared" si="7"/>
        <v>1</v>
      </c>
      <c r="Y169" t="b">
        <f t="shared" si="8"/>
        <v>0</v>
      </c>
    </row>
    <row r="170" spans="1:25" x14ac:dyDescent="0.25">
      <c r="A170" s="7" t="s">
        <v>278</v>
      </c>
      <c r="B170" s="5">
        <v>1600</v>
      </c>
      <c r="C170" s="5">
        <v>2</v>
      </c>
      <c r="E170">
        <v>169</v>
      </c>
      <c r="F170" s="4" t="s">
        <v>143</v>
      </c>
      <c r="G170" s="5">
        <v>16</v>
      </c>
      <c r="H170" s="17">
        <v>12100</v>
      </c>
      <c r="M170" s="4" t="s">
        <v>307</v>
      </c>
      <c r="N170" s="5">
        <v>6</v>
      </c>
      <c r="P170" s="1">
        <v>1411</v>
      </c>
      <c r="Q170" s="31">
        <v>1000</v>
      </c>
      <c r="S170" t="s">
        <v>357</v>
      </c>
      <c r="T170" s="7" t="s">
        <v>164</v>
      </c>
      <c r="U170" s="7" t="s">
        <v>363</v>
      </c>
      <c r="V170" s="7" t="s">
        <v>463</v>
      </c>
      <c r="W170" t="b">
        <f t="shared" si="6"/>
        <v>0</v>
      </c>
      <c r="X170" t="b">
        <f t="shared" si="7"/>
        <v>1</v>
      </c>
      <c r="Y170" t="b">
        <f t="shared" si="8"/>
        <v>1</v>
      </c>
    </row>
    <row r="171" spans="1:25" x14ac:dyDescent="0.25">
      <c r="A171" s="7" t="s">
        <v>158</v>
      </c>
      <c r="B171" s="5">
        <v>4950</v>
      </c>
      <c r="C171" s="5">
        <v>2</v>
      </c>
      <c r="E171">
        <v>170</v>
      </c>
      <c r="F171" s="4" t="s">
        <v>450</v>
      </c>
      <c r="G171" s="5">
        <v>12</v>
      </c>
      <c r="H171" s="17">
        <v>12100</v>
      </c>
      <c r="M171" s="4" t="s">
        <v>500</v>
      </c>
      <c r="N171" s="5">
        <v>6</v>
      </c>
      <c r="P171" s="1">
        <v>3408</v>
      </c>
      <c r="Q171" s="31">
        <v>6000</v>
      </c>
      <c r="S171" t="s">
        <v>445</v>
      </c>
      <c r="T171" s="7" t="s">
        <v>463</v>
      </c>
      <c r="U171" s="7" t="s">
        <v>473</v>
      </c>
      <c r="V171" s="7" t="s">
        <v>273</v>
      </c>
      <c r="W171" t="b">
        <f t="shared" si="6"/>
        <v>1</v>
      </c>
      <c r="X171" t="b">
        <f t="shared" si="7"/>
        <v>1</v>
      </c>
      <c r="Y171" t="b">
        <f t="shared" si="8"/>
        <v>1</v>
      </c>
    </row>
    <row r="172" spans="1:25" x14ac:dyDescent="0.25">
      <c r="A172" s="7" t="s">
        <v>357</v>
      </c>
      <c r="B172" s="5">
        <v>400</v>
      </c>
      <c r="C172" s="5">
        <v>1</v>
      </c>
      <c r="E172">
        <v>171</v>
      </c>
      <c r="F172" s="4" t="s">
        <v>127</v>
      </c>
      <c r="G172" s="5">
        <v>14</v>
      </c>
      <c r="H172" s="17">
        <v>12000</v>
      </c>
      <c r="M172" s="4" t="s">
        <v>243</v>
      </c>
      <c r="N172" s="5">
        <v>6</v>
      </c>
      <c r="P172" s="1">
        <v>2054</v>
      </c>
      <c r="Q172" s="31">
        <v>3000</v>
      </c>
      <c r="S172" t="s">
        <v>298</v>
      </c>
      <c r="T172" s="7" t="s">
        <v>273</v>
      </c>
      <c r="U172" s="7" t="s">
        <v>341</v>
      </c>
      <c r="V172" s="7" t="s">
        <v>363</v>
      </c>
      <c r="W172" t="b">
        <f t="shared" si="6"/>
        <v>0</v>
      </c>
      <c r="X172" t="b">
        <f t="shared" si="7"/>
        <v>0</v>
      </c>
      <c r="Y172" t="b">
        <f t="shared" si="8"/>
        <v>1</v>
      </c>
    </row>
    <row r="173" spans="1:25" x14ac:dyDescent="0.25">
      <c r="A173" s="7" t="s">
        <v>445</v>
      </c>
      <c r="B173" s="5">
        <v>7200</v>
      </c>
      <c r="C173" s="5">
        <v>2</v>
      </c>
      <c r="E173">
        <v>172</v>
      </c>
      <c r="F173" s="4" t="s">
        <v>479</v>
      </c>
      <c r="G173" s="5">
        <v>20</v>
      </c>
      <c r="H173" s="17">
        <v>12000</v>
      </c>
      <c r="M173" s="4" t="s">
        <v>453</v>
      </c>
      <c r="N173" s="5">
        <v>6</v>
      </c>
      <c r="P173" s="1">
        <v>2390</v>
      </c>
      <c r="Q173" s="31">
        <v>300</v>
      </c>
      <c r="S173" t="s">
        <v>339</v>
      </c>
      <c r="T173" s="7" t="s">
        <v>303</v>
      </c>
      <c r="U173" s="7" t="s">
        <v>394</v>
      </c>
      <c r="V173" s="7" t="s">
        <v>473</v>
      </c>
      <c r="W173" t="b">
        <f t="shared" si="6"/>
        <v>1</v>
      </c>
      <c r="X173" t="b">
        <f t="shared" si="7"/>
        <v>0</v>
      </c>
      <c r="Y173" t="b">
        <f t="shared" si="8"/>
        <v>1</v>
      </c>
    </row>
    <row r="174" spans="1:25" x14ac:dyDescent="0.25">
      <c r="A174" s="7" t="s">
        <v>298</v>
      </c>
      <c r="B174" s="5">
        <v>2400</v>
      </c>
      <c r="C174" s="5">
        <v>2</v>
      </c>
      <c r="E174">
        <v>173</v>
      </c>
      <c r="F174" s="4" t="s">
        <v>100</v>
      </c>
      <c r="G174" s="5">
        <v>13</v>
      </c>
      <c r="H174" s="17">
        <v>11950</v>
      </c>
      <c r="M174" s="4" t="s">
        <v>359</v>
      </c>
      <c r="N174" s="5">
        <v>6</v>
      </c>
      <c r="P174" s="1">
        <v>2410</v>
      </c>
      <c r="Q174" s="31">
        <v>500</v>
      </c>
      <c r="S174" t="s">
        <v>284</v>
      </c>
      <c r="T174" s="7" t="s">
        <v>363</v>
      </c>
      <c r="U174" s="7" t="s">
        <v>316</v>
      </c>
      <c r="V174" s="7" t="s">
        <v>341</v>
      </c>
      <c r="W174" t="b">
        <f t="shared" si="6"/>
        <v>0</v>
      </c>
      <c r="X174" t="b">
        <f t="shared" si="7"/>
        <v>1</v>
      </c>
      <c r="Y174" t="b">
        <f t="shared" si="8"/>
        <v>1</v>
      </c>
    </row>
    <row r="175" spans="1:25" x14ac:dyDescent="0.25">
      <c r="A175" s="7" t="s">
        <v>339</v>
      </c>
      <c r="B175" s="5">
        <v>750</v>
      </c>
      <c r="C175" s="5">
        <v>1</v>
      </c>
      <c r="E175">
        <v>174</v>
      </c>
      <c r="F175" s="4" t="s">
        <v>42</v>
      </c>
      <c r="G175" s="5">
        <v>15</v>
      </c>
      <c r="H175" s="17">
        <v>11900</v>
      </c>
      <c r="M175" s="4" t="s">
        <v>369</v>
      </c>
      <c r="N175" s="5">
        <v>6</v>
      </c>
      <c r="P175" s="1">
        <v>1068</v>
      </c>
      <c r="Q175" s="31">
        <v>1800</v>
      </c>
      <c r="S175" t="s">
        <v>281</v>
      </c>
      <c r="T175" s="7" t="s">
        <v>473</v>
      </c>
      <c r="U175" s="7" t="s">
        <v>252</v>
      </c>
      <c r="V175" s="7" t="s">
        <v>316</v>
      </c>
      <c r="W175" t="b">
        <f t="shared" si="6"/>
        <v>0</v>
      </c>
      <c r="X175" t="b">
        <f t="shared" si="7"/>
        <v>1</v>
      </c>
      <c r="Y175" t="b">
        <f t="shared" si="8"/>
        <v>1</v>
      </c>
    </row>
    <row r="176" spans="1:25" x14ac:dyDescent="0.25">
      <c r="A176" s="7" t="s">
        <v>284</v>
      </c>
      <c r="B176" s="5">
        <v>750</v>
      </c>
      <c r="C176" s="5">
        <v>1</v>
      </c>
      <c r="E176">
        <v>175</v>
      </c>
      <c r="F176" s="4" t="s">
        <v>356</v>
      </c>
      <c r="G176" s="5">
        <v>11</v>
      </c>
      <c r="H176" s="17">
        <v>11900</v>
      </c>
      <c r="M176" s="4" t="s">
        <v>308</v>
      </c>
      <c r="N176" s="5">
        <v>6</v>
      </c>
      <c r="P176" s="1">
        <v>1673</v>
      </c>
      <c r="Q176" s="31">
        <v>450</v>
      </c>
      <c r="S176" t="s">
        <v>415</v>
      </c>
      <c r="T176" s="7" t="s">
        <v>316</v>
      </c>
      <c r="U176" s="7" t="s">
        <v>278</v>
      </c>
      <c r="V176" s="7" t="s">
        <v>278</v>
      </c>
      <c r="W176" t="b">
        <f t="shared" si="6"/>
        <v>1</v>
      </c>
      <c r="X176" t="b">
        <f t="shared" si="7"/>
        <v>1</v>
      </c>
      <c r="Y176" t="b">
        <f t="shared" si="8"/>
        <v>1</v>
      </c>
    </row>
    <row r="177" spans="1:25" x14ac:dyDescent="0.25">
      <c r="A177" s="7" t="s">
        <v>281</v>
      </c>
      <c r="B177" s="5">
        <v>1600</v>
      </c>
      <c r="C177" s="5">
        <v>1</v>
      </c>
      <c r="E177">
        <v>176</v>
      </c>
      <c r="F177" s="4" t="s">
        <v>383</v>
      </c>
      <c r="G177" s="5">
        <v>19</v>
      </c>
      <c r="H177" s="17">
        <v>11900</v>
      </c>
      <c r="M177" s="4" t="s">
        <v>246</v>
      </c>
      <c r="N177" s="5">
        <v>6</v>
      </c>
      <c r="P177" s="1">
        <v>1771</v>
      </c>
      <c r="Q177" s="31">
        <v>3000</v>
      </c>
      <c r="S177" t="s">
        <v>525</v>
      </c>
      <c r="T177" s="7" t="s">
        <v>252</v>
      </c>
      <c r="U177" s="7" t="s">
        <v>158</v>
      </c>
      <c r="V177" s="7" t="s">
        <v>158</v>
      </c>
      <c r="W177" t="b">
        <f t="shared" si="6"/>
        <v>1</v>
      </c>
      <c r="X177" t="b">
        <f t="shared" si="7"/>
        <v>0</v>
      </c>
      <c r="Y177" t="b">
        <f t="shared" si="8"/>
        <v>1</v>
      </c>
    </row>
    <row r="178" spans="1:25" x14ac:dyDescent="0.25">
      <c r="A178" s="7" t="s">
        <v>415</v>
      </c>
      <c r="B178" s="5">
        <v>2000</v>
      </c>
      <c r="C178" s="5">
        <v>1</v>
      </c>
      <c r="E178">
        <v>177</v>
      </c>
      <c r="F178" s="4" t="s">
        <v>352</v>
      </c>
      <c r="G178" s="5">
        <v>13</v>
      </c>
      <c r="H178" s="17">
        <v>11900</v>
      </c>
      <c r="M178" s="4" t="s">
        <v>113</v>
      </c>
      <c r="N178" s="5">
        <v>6</v>
      </c>
      <c r="P178" s="1">
        <v>1738</v>
      </c>
      <c r="Q178" s="31">
        <v>4000</v>
      </c>
      <c r="S178" t="s">
        <v>370</v>
      </c>
      <c r="T178" s="7" t="s">
        <v>278</v>
      </c>
      <c r="U178" s="7" t="s">
        <v>357</v>
      </c>
      <c r="V178" s="7" t="s">
        <v>407</v>
      </c>
      <c r="W178" t="b">
        <f t="shared" si="6"/>
        <v>1</v>
      </c>
      <c r="X178" t="b">
        <f t="shared" si="7"/>
        <v>1</v>
      </c>
      <c r="Y178" t="b">
        <f t="shared" si="8"/>
        <v>0</v>
      </c>
    </row>
    <row r="179" spans="1:25" x14ac:dyDescent="0.25">
      <c r="A179" s="7" t="s">
        <v>525</v>
      </c>
      <c r="B179" s="5">
        <v>1500</v>
      </c>
      <c r="C179" s="5">
        <v>1</v>
      </c>
      <c r="E179">
        <v>178</v>
      </c>
      <c r="F179" s="4" t="s">
        <v>30</v>
      </c>
      <c r="G179" s="5">
        <v>31</v>
      </c>
      <c r="H179" s="17">
        <v>11800</v>
      </c>
      <c r="M179" s="4" t="s">
        <v>133</v>
      </c>
      <c r="N179" s="5">
        <v>6</v>
      </c>
      <c r="P179" s="1">
        <v>1492</v>
      </c>
      <c r="Q179" s="31">
        <v>600</v>
      </c>
      <c r="S179" t="s">
        <v>449</v>
      </c>
      <c r="T179" s="7" t="s">
        <v>357</v>
      </c>
      <c r="U179" s="7" t="s">
        <v>423</v>
      </c>
      <c r="V179" s="7" t="s">
        <v>423</v>
      </c>
      <c r="W179" t="b">
        <f t="shared" si="6"/>
        <v>1</v>
      </c>
      <c r="X179" t="b">
        <f t="shared" si="7"/>
        <v>1</v>
      </c>
      <c r="Y179" t="b">
        <f t="shared" si="8"/>
        <v>1</v>
      </c>
    </row>
    <row r="180" spans="1:25" x14ac:dyDescent="0.25">
      <c r="A180" s="7" t="s">
        <v>370</v>
      </c>
      <c r="B180" s="5">
        <v>1600</v>
      </c>
      <c r="C180" s="5">
        <v>1</v>
      </c>
      <c r="E180">
        <v>179</v>
      </c>
      <c r="F180" s="4" t="s">
        <v>115</v>
      </c>
      <c r="G180" s="5">
        <v>18</v>
      </c>
      <c r="H180" s="17">
        <v>11750</v>
      </c>
      <c r="M180" s="4" t="s">
        <v>215</v>
      </c>
      <c r="N180" s="5">
        <v>6</v>
      </c>
      <c r="P180" s="1">
        <v>2949</v>
      </c>
      <c r="Q180" s="31">
        <v>7500</v>
      </c>
      <c r="S180" t="s">
        <v>495</v>
      </c>
      <c r="T180" s="7" t="s">
        <v>445</v>
      </c>
      <c r="U180" s="7" t="s">
        <v>339</v>
      </c>
      <c r="V180" s="7" t="s">
        <v>339</v>
      </c>
      <c r="W180" t="b">
        <f t="shared" si="6"/>
        <v>1</v>
      </c>
      <c r="X180" t="b">
        <f t="shared" si="7"/>
        <v>1</v>
      </c>
      <c r="Y180" t="b">
        <f t="shared" si="8"/>
        <v>1</v>
      </c>
    </row>
    <row r="181" spans="1:25" x14ac:dyDescent="0.25">
      <c r="A181" s="7" t="s">
        <v>449</v>
      </c>
      <c r="B181" s="5">
        <v>4750</v>
      </c>
      <c r="C181" s="5">
        <v>3</v>
      </c>
      <c r="E181">
        <v>180</v>
      </c>
      <c r="F181" s="4" t="s">
        <v>56</v>
      </c>
      <c r="G181" s="5">
        <v>16</v>
      </c>
      <c r="H181" s="17">
        <v>11650</v>
      </c>
      <c r="M181" s="4" t="s">
        <v>54</v>
      </c>
      <c r="N181" s="5">
        <v>6</v>
      </c>
      <c r="P181" s="1">
        <v>2242</v>
      </c>
      <c r="Q181" s="31">
        <v>3000</v>
      </c>
      <c r="S181" t="s">
        <v>344</v>
      </c>
      <c r="T181" s="7" t="s">
        <v>423</v>
      </c>
      <c r="U181" s="7" t="s">
        <v>284</v>
      </c>
      <c r="V181" s="7" t="s">
        <v>534</v>
      </c>
      <c r="W181" t="b">
        <f t="shared" si="6"/>
        <v>0</v>
      </c>
      <c r="X181" t="b">
        <f t="shared" si="7"/>
        <v>1</v>
      </c>
      <c r="Y181" t="b">
        <f t="shared" si="8"/>
        <v>1</v>
      </c>
    </row>
    <row r="182" spans="1:25" x14ac:dyDescent="0.25">
      <c r="A182" s="7" t="s">
        <v>495</v>
      </c>
      <c r="B182" s="5">
        <v>4900</v>
      </c>
      <c r="C182" s="5">
        <v>2</v>
      </c>
      <c r="E182">
        <v>181</v>
      </c>
      <c r="F182" s="4" t="s">
        <v>35</v>
      </c>
      <c r="G182" s="5">
        <v>15</v>
      </c>
      <c r="H182" s="17">
        <v>11650</v>
      </c>
      <c r="M182" s="4" t="s">
        <v>232</v>
      </c>
      <c r="N182" s="5">
        <v>6</v>
      </c>
      <c r="P182" s="1">
        <v>1970</v>
      </c>
      <c r="Q182" s="31">
        <v>1000</v>
      </c>
      <c r="S182" t="s">
        <v>50</v>
      </c>
      <c r="T182" s="7" t="s">
        <v>298</v>
      </c>
      <c r="U182" s="7" t="s">
        <v>534</v>
      </c>
      <c r="V182" s="7" t="s">
        <v>390</v>
      </c>
      <c r="W182" t="b">
        <f t="shared" si="6"/>
        <v>1</v>
      </c>
      <c r="X182" t="b">
        <f t="shared" si="7"/>
        <v>0</v>
      </c>
      <c r="Y182" t="b">
        <f t="shared" si="8"/>
        <v>0</v>
      </c>
    </row>
    <row r="183" spans="1:25" x14ac:dyDescent="0.25">
      <c r="A183" s="7" t="s">
        <v>344</v>
      </c>
      <c r="B183" s="5">
        <v>3000</v>
      </c>
      <c r="C183" s="5">
        <v>1</v>
      </c>
      <c r="E183">
        <v>182</v>
      </c>
      <c r="F183" s="4" t="s">
        <v>26</v>
      </c>
      <c r="G183" s="5">
        <v>24</v>
      </c>
      <c r="H183" s="17">
        <v>11600</v>
      </c>
      <c r="M183" s="4" t="s">
        <v>221</v>
      </c>
      <c r="N183" s="5">
        <v>6</v>
      </c>
      <c r="P183" s="1">
        <v>2136</v>
      </c>
      <c r="Q183" s="31">
        <v>6000</v>
      </c>
      <c r="S183" t="s">
        <v>486</v>
      </c>
      <c r="T183" s="7" t="s">
        <v>339</v>
      </c>
      <c r="U183" s="7" t="s">
        <v>523</v>
      </c>
      <c r="V183" s="7" t="s">
        <v>214</v>
      </c>
      <c r="W183" t="b">
        <f t="shared" si="6"/>
        <v>1</v>
      </c>
      <c r="X183" t="b">
        <f t="shared" si="7"/>
        <v>0</v>
      </c>
      <c r="Y183" t="b">
        <f t="shared" si="8"/>
        <v>1</v>
      </c>
    </row>
    <row r="184" spans="1:25" x14ac:dyDescent="0.25">
      <c r="A184" s="7" t="s">
        <v>50</v>
      </c>
      <c r="B184" s="5">
        <v>5400</v>
      </c>
      <c r="C184" s="5">
        <v>2</v>
      </c>
      <c r="E184">
        <v>183</v>
      </c>
      <c r="F184" s="4" t="s">
        <v>188</v>
      </c>
      <c r="G184" s="5">
        <v>14</v>
      </c>
      <c r="H184" s="17">
        <v>11600</v>
      </c>
      <c r="M184" s="4" t="s">
        <v>217</v>
      </c>
      <c r="N184" s="5">
        <v>6</v>
      </c>
      <c r="P184" s="1">
        <v>2254</v>
      </c>
      <c r="Q184" s="31">
        <v>450</v>
      </c>
      <c r="S184" t="s">
        <v>317</v>
      </c>
      <c r="T184" s="7" t="s">
        <v>284</v>
      </c>
      <c r="U184" s="7" t="s">
        <v>214</v>
      </c>
      <c r="V184" s="7" t="s">
        <v>513</v>
      </c>
      <c r="W184" t="b">
        <f t="shared" si="6"/>
        <v>1</v>
      </c>
      <c r="X184" t="b">
        <f t="shared" si="7"/>
        <v>0</v>
      </c>
      <c r="Y184" t="b">
        <f t="shared" si="8"/>
        <v>0</v>
      </c>
    </row>
    <row r="185" spans="1:25" x14ac:dyDescent="0.25">
      <c r="A185" s="7" t="s">
        <v>486</v>
      </c>
      <c r="B185" s="5">
        <v>6000</v>
      </c>
      <c r="C185" s="5">
        <v>2</v>
      </c>
      <c r="E185">
        <v>184</v>
      </c>
      <c r="F185" s="4" t="s">
        <v>95</v>
      </c>
      <c r="G185" s="5">
        <v>25</v>
      </c>
      <c r="H185" s="17">
        <v>11600</v>
      </c>
      <c r="M185" s="4" t="s">
        <v>234</v>
      </c>
      <c r="N185" s="5">
        <v>6</v>
      </c>
      <c r="P185" s="1">
        <v>1084</v>
      </c>
      <c r="Q185" s="31">
        <v>1600</v>
      </c>
      <c r="S185" t="s">
        <v>306</v>
      </c>
      <c r="T185" s="7" t="s">
        <v>390</v>
      </c>
      <c r="U185" s="7" t="s">
        <v>281</v>
      </c>
      <c r="V185" s="7" t="s">
        <v>281</v>
      </c>
      <c r="W185" t="b">
        <f t="shared" si="6"/>
        <v>0</v>
      </c>
      <c r="X185" t="b">
        <f t="shared" si="7"/>
        <v>0</v>
      </c>
      <c r="Y185" t="b">
        <f t="shared" si="8"/>
        <v>1</v>
      </c>
    </row>
    <row r="186" spans="1:25" x14ac:dyDescent="0.25">
      <c r="A186" s="7" t="s">
        <v>317</v>
      </c>
      <c r="B186" s="5">
        <v>1600</v>
      </c>
      <c r="C186" s="5">
        <v>1</v>
      </c>
      <c r="E186">
        <v>185</v>
      </c>
      <c r="F186" s="4" t="s">
        <v>186</v>
      </c>
      <c r="G186" s="5">
        <v>14</v>
      </c>
      <c r="H186" s="17">
        <v>11600</v>
      </c>
      <c r="M186" s="4" t="s">
        <v>131</v>
      </c>
      <c r="N186" s="5">
        <v>5</v>
      </c>
      <c r="P186" s="1">
        <v>3458</v>
      </c>
      <c r="Q186" s="31">
        <v>1000</v>
      </c>
      <c r="S186" t="s">
        <v>354</v>
      </c>
      <c r="T186" s="7" t="s">
        <v>513</v>
      </c>
      <c r="U186" s="7" t="s">
        <v>415</v>
      </c>
      <c r="V186" s="7" t="s">
        <v>370</v>
      </c>
      <c r="W186" t="b">
        <f t="shared" si="6"/>
        <v>0</v>
      </c>
      <c r="X186" t="b">
        <f t="shared" si="7"/>
        <v>1</v>
      </c>
      <c r="Y186" t="b">
        <f t="shared" si="8"/>
        <v>1</v>
      </c>
    </row>
    <row r="187" spans="1:25" x14ac:dyDescent="0.25">
      <c r="A187" s="7" t="s">
        <v>306</v>
      </c>
      <c r="B187" s="5">
        <v>500</v>
      </c>
      <c r="C187" s="5">
        <v>1</v>
      </c>
      <c r="E187">
        <v>186</v>
      </c>
      <c r="F187" s="4" t="s">
        <v>245</v>
      </c>
      <c r="G187" s="5">
        <v>11</v>
      </c>
      <c r="H187" s="17">
        <v>11600</v>
      </c>
      <c r="M187" s="4" t="s">
        <v>144</v>
      </c>
      <c r="N187" s="5">
        <v>5</v>
      </c>
      <c r="P187" s="1">
        <v>2524</v>
      </c>
      <c r="Q187" s="31">
        <v>1200</v>
      </c>
      <c r="S187" t="s">
        <v>248</v>
      </c>
      <c r="T187" s="7" t="s">
        <v>538</v>
      </c>
      <c r="U187" s="7" t="s">
        <v>525</v>
      </c>
      <c r="V187" s="7" t="s">
        <v>449</v>
      </c>
      <c r="W187" t="b">
        <f t="shared" si="6"/>
        <v>0</v>
      </c>
      <c r="X187" t="b">
        <f t="shared" si="7"/>
        <v>0</v>
      </c>
      <c r="Y187" t="b">
        <f t="shared" si="8"/>
        <v>1</v>
      </c>
    </row>
    <row r="188" spans="1:25" x14ac:dyDescent="0.25">
      <c r="A188" s="7" t="s">
        <v>354</v>
      </c>
      <c r="B188" s="5">
        <v>2600</v>
      </c>
      <c r="C188" s="5">
        <v>2</v>
      </c>
      <c r="E188">
        <v>187</v>
      </c>
      <c r="F188" s="4" t="s">
        <v>221</v>
      </c>
      <c r="G188" s="5">
        <v>17</v>
      </c>
      <c r="H188" s="17">
        <v>11550</v>
      </c>
      <c r="M188" s="4" t="s">
        <v>175</v>
      </c>
      <c r="N188" s="5">
        <v>5</v>
      </c>
      <c r="P188" s="1">
        <v>2429</v>
      </c>
      <c r="Q188" s="31">
        <v>3000</v>
      </c>
      <c r="S188" t="s">
        <v>452</v>
      </c>
      <c r="T188" s="7" t="s">
        <v>415</v>
      </c>
      <c r="U188" s="7" t="s">
        <v>370</v>
      </c>
      <c r="V188" s="7" t="s">
        <v>495</v>
      </c>
      <c r="W188" t="b">
        <f t="shared" si="6"/>
        <v>1</v>
      </c>
      <c r="X188" t="b">
        <f t="shared" si="7"/>
        <v>1</v>
      </c>
      <c r="Y188" t="b">
        <f t="shared" si="8"/>
        <v>0</v>
      </c>
    </row>
    <row r="189" spans="1:25" x14ac:dyDescent="0.25">
      <c r="A189" s="7" t="s">
        <v>248</v>
      </c>
      <c r="B189" s="5">
        <v>3000</v>
      </c>
      <c r="C189" s="5">
        <v>1</v>
      </c>
      <c r="E189">
        <v>188</v>
      </c>
      <c r="F189" s="4" t="s">
        <v>170</v>
      </c>
      <c r="G189" s="5">
        <v>8</v>
      </c>
      <c r="H189" s="17">
        <v>11500</v>
      </c>
      <c r="M189" s="4" t="s">
        <v>127</v>
      </c>
      <c r="N189" s="5">
        <v>5</v>
      </c>
      <c r="P189" s="1">
        <v>2762</v>
      </c>
      <c r="Q189" s="31">
        <v>3000</v>
      </c>
      <c r="S189" t="s">
        <v>481</v>
      </c>
      <c r="T189" s="7" t="s">
        <v>370</v>
      </c>
      <c r="U189" s="7" t="s">
        <v>449</v>
      </c>
      <c r="V189" s="7" t="s">
        <v>374</v>
      </c>
      <c r="W189" t="b">
        <f t="shared" si="6"/>
        <v>1</v>
      </c>
      <c r="X189" t="b">
        <f t="shared" si="7"/>
        <v>0</v>
      </c>
      <c r="Y189" t="b">
        <f t="shared" si="8"/>
        <v>1</v>
      </c>
    </row>
    <row r="190" spans="1:25" x14ac:dyDescent="0.25">
      <c r="A190" s="7" t="s">
        <v>452</v>
      </c>
      <c r="B190" s="5">
        <v>3000</v>
      </c>
      <c r="C190" s="5">
        <v>1</v>
      </c>
      <c r="E190">
        <v>189</v>
      </c>
      <c r="F190" s="4" t="s">
        <v>462</v>
      </c>
      <c r="G190" s="5">
        <v>11</v>
      </c>
      <c r="H190" s="17">
        <v>11500</v>
      </c>
      <c r="M190" s="4" t="s">
        <v>211</v>
      </c>
      <c r="N190" s="5">
        <v>5</v>
      </c>
      <c r="P190" s="1">
        <v>1076</v>
      </c>
      <c r="Q190" s="31">
        <v>150</v>
      </c>
      <c r="S190" t="s">
        <v>276</v>
      </c>
      <c r="T190" s="7" t="s">
        <v>374</v>
      </c>
      <c r="U190" s="7" t="s">
        <v>374</v>
      </c>
      <c r="V190" s="7" t="s">
        <v>344</v>
      </c>
      <c r="W190" t="b">
        <f t="shared" si="6"/>
        <v>0</v>
      </c>
      <c r="X190" t="b">
        <f t="shared" si="7"/>
        <v>1</v>
      </c>
      <c r="Y190" t="b">
        <f t="shared" si="8"/>
        <v>0</v>
      </c>
    </row>
    <row r="191" spans="1:25" x14ac:dyDescent="0.25">
      <c r="A191" s="7" t="s">
        <v>481</v>
      </c>
      <c r="B191" s="5">
        <v>1300</v>
      </c>
      <c r="C191" s="5">
        <v>2</v>
      </c>
      <c r="E191">
        <v>190</v>
      </c>
      <c r="F191" s="4" t="s">
        <v>447</v>
      </c>
      <c r="G191" s="5">
        <v>12</v>
      </c>
      <c r="H191" s="17">
        <v>11500</v>
      </c>
      <c r="M191" s="4" t="s">
        <v>66</v>
      </c>
      <c r="N191" s="5">
        <v>5</v>
      </c>
      <c r="P191" s="1">
        <v>2292</v>
      </c>
      <c r="Q191" s="31">
        <v>400</v>
      </c>
      <c r="S191" t="s">
        <v>105</v>
      </c>
      <c r="T191" s="7" t="s">
        <v>486</v>
      </c>
      <c r="U191" s="7" t="s">
        <v>50</v>
      </c>
      <c r="V191" s="7" t="s">
        <v>50</v>
      </c>
      <c r="W191" t="b">
        <f t="shared" si="6"/>
        <v>1</v>
      </c>
      <c r="X191" t="b">
        <f t="shared" si="7"/>
        <v>0</v>
      </c>
      <c r="Y191" t="b">
        <f t="shared" si="8"/>
        <v>1</v>
      </c>
    </row>
    <row r="192" spans="1:25" x14ac:dyDescent="0.25">
      <c r="A192" s="7" t="s">
        <v>276</v>
      </c>
      <c r="B192" s="5">
        <v>2000</v>
      </c>
      <c r="C192" s="5">
        <v>1</v>
      </c>
      <c r="E192">
        <v>191</v>
      </c>
      <c r="F192" s="4" t="s">
        <v>486</v>
      </c>
      <c r="G192" s="5">
        <v>19</v>
      </c>
      <c r="H192" s="17">
        <v>11450</v>
      </c>
      <c r="M192" s="4" t="s">
        <v>51</v>
      </c>
      <c r="N192" s="5">
        <v>5</v>
      </c>
      <c r="P192" s="1">
        <v>1460</v>
      </c>
      <c r="Q192" s="31">
        <v>1000</v>
      </c>
      <c r="S192" t="s">
        <v>360</v>
      </c>
      <c r="T192" s="7" t="s">
        <v>317</v>
      </c>
      <c r="U192" s="7" t="s">
        <v>486</v>
      </c>
      <c r="V192" s="7" t="s">
        <v>486</v>
      </c>
      <c r="W192" t="b">
        <f t="shared" si="6"/>
        <v>1</v>
      </c>
      <c r="X192" t="b">
        <f t="shared" si="7"/>
        <v>1</v>
      </c>
      <c r="Y192" t="b">
        <f t="shared" si="8"/>
        <v>1</v>
      </c>
    </row>
    <row r="193" spans="1:25" x14ac:dyDescent="0.25">
      <c r="A193" s="7" t="s">
        <v>105</v>
      </c>
      <c r="B193" s="5">
        <v>600</v>
      </c>
      <c r="C193" s="5">
        <v>1</v>
      </c>
      <c r="E193">
        <v>192</v>
      </c>
      <c r="F193" s="4" t="s">
        <v>23</v>
      </c>
      <c r="G193" s="5">
        <v>16</v>
      </c>
      <c r="H193" s="17">
        <v>11450</v>
      </c>
      <c r="M193" s="4" t="s">
        <v>124</v>
      </c>
      <c r="N193" s="5">
        <v>5</v>
      </c>
      <c r="P193" s="1">
        <v>2142</v>
      </c>
      <c r="Q193" s="31">
        <v>5000</v>
      </c>
      <c r="S193" t="s">
        <v>402</v>
      </c>
      <c r="T193" s="7" t="s">
        <v>306</v>
      </c>
      <c r="U193" s="7" t="s">
        <v>317</v>
      </c>
      <c r="V193" s="7" t="s">
        <v>317</v>
      </c>
      <c r="W193" t="b">
        <f t="shared" si="6"/>
        <v>1</v>
      </c>
      <c r="X193" t="b">
        <f t="shared" si="7"/>
        <v>1</v>
      </c>
      <c r="Y193" t="b">
        <f t="shared" si="8"/>
        <v>1</v>
      </c>
    </row>
    <row r="194" spans="1:25" x14ac:dyDescent="0.25">
      <c r="A194" s="7" t="s">
        <v>360</v>
      </c>
      <c r="B194" s="5">
        <v>1500</v>
      </c>
      <c r="C194" s="5">
        <v>1</v>
      </c>
      <c r="E194">
        <v>193</v>
      </c>
      <c r="F194" s="4" t="s">
        <v>62</v>
      </c>
      <c r="G194" s="5">
        <v>15</v>
      </c>
      <c r="H194" s="17">
        <v>11450</v>
      </c>
      <c r="M194" s="4" t="s">
        <v>220</v>
      </c>
      <c r="N194" s="5">
        <v>5</v>
      </c>
      <c r="P194" s="1">
        <v>1227</v>
      </c>
      <c r="Q194" s="31">
        <v>300</v>
      </c>
      <c r="S194" t="s">
        <v>467</v>
      </c>
      <c r="T194" s="7" t="s">
        <v>354</v>
      </c>
      <c r="U194" s="7" t="s">
        <v>306</v>
      </c>
      <c r="V194" s="7" t="s">
        <v>306</v>
      </c>
      <c r="W194" t="b">
        <f t="shared" si="6"/>
        <v>1</v>
      </c>
      <c r="X194" t="b">
        <f t="shared" si="7"/>
        <v>1</v>
      </c>
      <c r="Y194" t="b">
        <f t="shared" si="8"/>
        <v>1</v>
      </c>
    </row>
    <row r="195" spans="1:25" x14ac:dyDescent="0.25">
      <c r="A195" s="7" t="s">
        <v>402</v>
      </c>
      <c r="B195" s="5">
        <v>5000</v>
      </c>
      <c r="C195" s="5">
        <v>1</v>
      </c>
      <c r="E195">
        <v>194</v>
      </c>
      <c r="F195" s="4" t="s">
        <v>206</v>
      </c>
      <c r="G195" s="5">
        <v>18</v>
      </c>
      <c r="H195" s="17">
        <v>11400</v>
      </c>
      <c r="M195" s="4" t="s">
        <v>231</v>
      </c>
      <c r="N195" s="5">
        <v>5</v>
      </c>
      <c r="P195" s="1">
        <v>1250</v>
      </c>
      <c r="Q195" s="31">
        <v>1800</v>
      </c>
      <c r="S195" t="s">
        <v>434</v>
      </c>
      <c r="T195" s="7" t="s">
        <v>452</v>
      </c>
      <c r="U195" s="7" t="s">
        <v>452</v>
      </c>
      <c r="V195" s="7" t="s">
        <v>354</v>
      </c>
      <c r="W195" t="b">
        <f t="shared" si="6"/>
        <v>1</v>
      </c>
      <c r="X195" t="b">
        <f t="shared" si="7"/>
        <v>1</v>
      </c>
      <c r="Y195" t="b">
        <f t="shared" si="8"/>
        <v>0</v>
      </c>
    </row>
    <row r="196" spans="1:25" x14ac:dyDescent="0.25">
      <c r="A196" s="7" t="s">
        <v>467</v>
      </c>
      <c r="B196" s="5">
        <v>450</v>
      </c>
      <c r="C196" s="5">
        <v>1</v>
      </c>
      <c r="E196">
        <v>195</v>
      </c>
      <c r="F196" s="4" t="s">
        <v>70</v>
      </c>
      <c r="G196" s="5">
        <v>16</v>
      </c>
      <c r="H196" s="17">
        <v>11400</v>
      </c>
      <c r="M196" s="4" t="s">
        <v>77</v>
      </c>
      <c r="N196" s="5">
        <v>5</v>
      </c>
      <c r="P196" s="1">
        <v>1965</v>
      </c>
      <c r="Q196" s="31">
        <v>7500</v>
      </c>
      <c r="S196" t="s">
        <v>417</v>
      </c>
      <c r="T196" s="7" t="s">
        <v>481</v>
      </c>
      <c r="U196" s="7" t="s">
        <v>299</v>
      </c>
      <c r="V196" s="7" t="s">
        <v>248</v>
      </c>
      <c r="W196" t="b">
        <f t="shared" ref="W196:W259" si="9">ISNUMBER(MATCH(T196,$S$3:$S$385,0))</f>
        <v>1</v>
      </c>
      <c r="X196" t="b">
        <f t="shared" ref="X196:X259" si="10">ISNUMBER(MATCH(U196,$T$3:$T$385,0))</f>
        <v>1</v>
      </c>
      <c r="Y196" t="b">
        <f t="shared" ref="Y196:Y259" si="11">ISNUMBER(MATCH(V196,$U$3:$U$385,0))</f>
        <v>0</v>
      </c>
    </row>
    <row r="197" spans="1:25" x14ac:dyDescent="0.25">
      <c r="A197" s="7" t="s">
        <v>434</v>
      </c>
      <c r="B197" s="5">
        <v>3400</v>
      </c>
      <c r="C197" s="5">
        <v>2</v>
      </c>
      <c r="E197">
        <v>196</v>
      </c>
      <c r="F197" s="4" t="s">
        <v>21</v>
      </c>
      <c r="G197" s="5">
        <v>13</v>
      </c>
      <c r="H197" s="17">
        <v>11400</v>
      </c>
      <c r="M197" s="4" t="s">
        <v>183</v>
      </c>
      <c r="N197" s="5">
        <v>5</v>
      </c>
      <c r="P197" s="1">
        <v>1901</v>
      </c>
      <c r="Q197" s="31">
        <v>450</v>
      </c>
      <c r="S197" t="s">
        <v>263</v>
      </c>
      <c r="T197" s="7" t="s">
        <v>256</v>
      </c>
      <c r="U197" s="7" t="s">
        <v>536</v>
      </c>
      <c r="V197" s="7" t="s">
        <v>452</v>
      </c>
      <c r="W197" t="b">
        <f t="shared" si="9"/>
        <v>0</v>
      </c>
      <c r="X197" t="b">
        <f t="shared" si="10"/>
        <v>0</v>
      </c>
      <c r="Y197" t="b">
        <f t="shared" si="11"/>
        <v>1</v>
      </c>
    </row>
    <row r="198" spans="1:25" x14ac:dyDescent="0.25">
      <c r="A198" s="7" t="s">
        <v>417</v>
      </c>
      <c r="B198" s="5">
        <v>4150</v>
      </c>
      <c r="C198" s="5">
        <v>5</v>
      </c>
      <c r="E198">
        <v>197</v>
      </c>
      <c r="F198" s="4" t="s">
        <v>334</v>
      </c>
      <c r="G198" s="5">
        <v>24</v>
      </c>
      <c r="H198" s="17">
        <v>11350</v>
      </c>
      <c r="M198" s="4" t="s">
        <v>90</v>
      </c>
      <c r="N198" s="5">
        <v>5</v>
      </c>
      <c r="P198" s="1">
        <v>3137</v>
      </c>
      <c r="Q198" s="31">
        <v>300</v>
      </c>
      <c r="S198" t="s">
        <v>472</v>
      </c>
      <c r="T198" s="7" t="s">
        <v>276</v>
      </c>
      <c r="U198" s="7" t="s">
        <v>360</v>
      </c>
      <c r="V198" s="7" t="s">
        <v>481</v>
      </c>
      <c r="W198" t="b">
        <f t="shared" si="9"/>
        <v>1</v>
      </c>
      <c r="X198" t="b">
        <f t="shared" si="10"/>
        <v>1</v>
      </c>
      <c r="Y198" t="b">
        <f t="shared" si="11"/>
        <v>0</v>
      </c>
    </row>
    <row r="199" spans="1:25" x14ac:dyDescent="0.25">
      <c r="A199" s="7" t="s">
        <v>263</v>
      </c>
      <c r="B199" s="5">
        <v>8400</v>
      </c>
      <c r="C199" s="5">
        <v>3</v>
      </c>
      <c r="E199">
        <v>198</v>
      </c>
      <c r="F199" s="4" t="s">
        <v>446</v>
      </c>
      <c r="G199" s="5">
        <v>25</v>
      </c>
      <c r="H199" s="17">
        <v>11350</v>
      </c>
      <c r="M199" s="4" t="s">
        <v>160</v>
      </c>
      <c r="N199" s="5">
        <v>5</v>
      </c>
      <c r="P199" s="1">
        <v>1187</v>
      </c>
      <c r="Q199" s="31">
        <v>750</v>
      </c>
      <c r="S199" t="s">
        <v>444</v>
      </c>
      <c r="T199" s="7" t="s">
        <v>299</v>
      </c>
      <c r="U199" s="7" t="s">
        <v>428</v>
      </c>
      <c r="V199" s="7" t="s">
        <v>276</v>
      </c>
      <c r="W199" t="b">
        <f t="shared" si="9"/>
        <v>0</v>
      </c>
      <c r="X199" t="b">
        <f t="shared" si="10"/>
        <v>1</v>
      </c>
      <c r="Y199" t="b">
        <f t="shared" si="11"/>
        <v>0</v>
      </c>
    </row>
    <row r="200" spans="1:25" x14ac:dyDescent="0.25">
      <c r="A200" s="7" t="s">
        <v>472</v>
      </c>
      <c r="B200" s="5">
        <v>400</v>
      </c>
      <c r="C200" s="5">
        <v>1</v>
      </c>
      <c r="E200">
        <v>199</v>
      </c>
      <c r="F200" s="4" t="s">
        <v>265</v>
      </c>
      <c r="G200" s="5">
        <v>14</v>
      </c>
      <c r="H200" s="17">
        <v>11350</v>
      </c>
      <c r="M200" s="4" t="s">
        <v>13</v>
      </c>
      <c r="N200" s="5">
        <v>5</v>
      </c>
      <c r="P200" s="1">
        <v>1728</v>
      </c>
      <c r="Q200" s="31">
        <v>4000</v>
      </c>
      <c r="S200" t="s">
        <v>425</v>
      </c>
      <c r="T200" s="7" t="s">
        <v>105</v>
      </c>
      <c r="U200" s="7" t="s">
        <v>446</v>
      </c>
      <c r="V200" s="7" t="s">
        <v>105</v>
      </c>
      <c r="W200" t="b">
        <f t="shared" si="9"/>
        <v>1</v>
      </c>
      <c r="X200" t="b">
        <f t="shared" si="10"/>
        <v>1</v>
      </c>
      <c r="Y200" t="b">
        <f t="shared" si="11"/>
        <v>0</v>
      </c>
    </row>
    <row r="201" spans="1:25" x14ac:dyDescent="0.25">
      <c r="A201" s="7" t="s">
        <v>444</v>
      </c>
      <c r="B201" s="5">
        <v>8900</v>
      </c>
      <c r="C201" s="5">
        <v>4</v>
      </c>
      <c r="E201">
        <v>200</v>
      </c>
      <c r="F201" s="4" t="s">
        <v>148</v>
      </c>
      <c r="G201" s="5">
        <v>11</v>
      </c>
      <c r="H201" s="17">
        <v>11200</v>
      </c>
      <c r="M201" s="4" t="s">
        <v>169</v>
      </c>
      <c r="N201" s="5">
        <v>5</v>
      </c>
      <c r="P201" s="1">
        <v>1719</v>
      </c>
      <c r="Q201" s="31">
        <v>2000</v>
      </c>
      <c r="S201" t="s">
        <v>502</v>
      </c>
      <c r="T201" s="7" t="s">
        <v>360</v>
      </c>
      <c r="U201" s="7" t="s">
        <v>402</v>
      </c>
      <c r="V201" s="7" t="s">
        <v>360</v>
      </c>
      <c r="W201" t="b">
        <f t="shared" si="9"/>
        <v>1</v>
      </c>
      <c r="X201" t="b">
        <f t="shared" si="10"/>
        <v>1</v>
      </c>
      <c r="Y201" t="b">
        <f t="shared" si="11"/>
        <v>1</v>
      </c>
    </row>
    <row r="202" spans="1:25" x14ac:dyDescent="0.25">
      <c r="A202" s="7" t="s">
        <v>425</v>
      </c>
      <c r="B202" s="5">
        <v>1800</v>
      </c>
      <c r="C202" s="5">
        <v>1</v>
      </c>
      <c r="E202">
        <v>201</v>
      </c>
      <c r="F202" s="4" t="s">
        <v>46</v>
      </c>
      <c r="G202" s="5">
        <v>26</v>
      </c>
      <c r="H202" s="17">
        <v>11200</v>
      </c>
      <c r="M202" s="4" t="s">
        <v>239</v>
      </c>
      <c r="N202" s="5">
        <v>5</v>
      </c>
      <c r="P202" s="1">
        <v>2206</v>
      </c>
      <c r="Q202" s="31">
        <v>2000</v>
      </c>
      <c r="S202" t="s">
        <v>438</v>
      </c>
      <c r="T202" s="7" t="s">
        <v>428</v>
      </c>
      <c r="U202" s="7" t="s">
        <v>467</v>
      </c>
      <c r="V202" s="7" t="s">
        <v>428</v>
      </c>
      <c r="W202" t="b">
        <f t="shared" si="9"/>
        <v>0</v>
      </c>
      <c r="X202" t="b">
        <f t="shared" si="10"/>
        <v>1</v>
      </c>
      <c r="Y202" t="b">
        <f t="shared" si="11"/>
        <v>1</v>
      </c>
    </row>
    <row r="203" spans="1:25" x14ac:dyDescent="0.25">
      <c r="A203" s="7" t="s">
        <v>502</v>
      </c>
      <c r="B203" s="5">
        <v>800</v>
      </c>
      <c r="C203" s="5">
        <v>1</v>
      </c>
      <c r="E203">
        <v>202</v>
      </c>
      <c r="F203" s="4" t="s">
        <v>96</v>
      </c>
      <c r="G203" s="5">
        <v>14</v>
      </c>
      <c r="H203" s="17">
        <v>11100</v>
      </c>
      <c r="M203" s="4" t="s">
        <v>165</v>
      </c>
      <c r="N203" s="5">
        <v>5</v>
      </c>
      <c r="P203" s="1">
        <v>2291</v>
      </c>
      <c r="Q203" s="31">
        <v>1800</v>
      </c>
      <c r="S203" t="s">
        <v>451</v>
      </c>
      <c r="T203" s="7" t="s">
        <v>446</v>
      </c>
      <c r="U203" s="7" t="s">
        <v>330</v>
      </c>
      <c r="V203" s="7" t="s">
        <v>446</v>
      </c>
      <c r="W203" t="b">
        <f t="shared" si="9"/>
        <v>0</v>
      </c>
      <c r="X203" t="b">
        <f t="shared" si="10"/>
        <v>0</v>
      </c>
      <c r="Y203" t="b">
        <f t="shared" si="11"/>
        <v>1</v>
      </c>
    </row>
    <row r="204" spans="1:25" x14ac:dyDescent="0.25">
      <c r="A204" s="7" t="s">
        <v>438</v>
      </c>
      <c r="B204" s="5">
        <v>2500</v>
      </c>
      <c r="C204" s="5">
        <v>1</v>
      </c>
      <c r="E204">
        <v>203</v>
      </c>
      <c r="F204" s="4" t="s">
        <v>160</v>
      </c>
      <c r="G204" s="5">
        <v>16</v>
      </c>
      <c r="H204" s="17">
        <v>11100</v>
      </c>
      <c r="M204" s="4" t="s">
        <v>92</v>
      </c>
      <c r="N204" s="5">
        <v>5</v>
      </c>
      <c r="P204" s="1">
        <v>2009</v>
      </c>
      <c r="Q204" s="31">
        <v>750</v>
      </c>
      <c r="S204" t="s">
        <v>258</v>
      </c>
      <c r="T204" s="7" t="s">
        <v>402</v>
      </c>
      <c r="U204" s="7" t="s">
        <v>224</v>
      </c>
      <c r="V204" s="7" t="s">
        <v>402</v>
      </c>
      <c r="W204" t="b">
        <f t="shared" si="9"/>
        <v>1</v>
      </c>
      <c r="X204" t="b">
        <f t="shared" si="10"/>
        <v>1</v>
      </c>
      <c r="Y204" t="b">
        <f t="shared" si="11"/>
        <v>1</v>
      </c>
    </row>
    <row r="205" spans="1:25" x14ac:dyDescent="0.25">
      <c r="A205" s="7" t="s">
        <v>451</v>
      </c>
      <c r="B205" s="5">
        <v>2000</v>
      </c>
      <c r="C205" s="5">
        <v>1</v>
      </c>
      <c r="E205">
        <v>204</v>
      </c>
      <c r="F205" s="4" t="s">
        <v>345</v>
      </c>
      <c r="G205" s="5">
        <v>22</v>
      </c>
      <c r="H205" s="17">
        <v>11100</v>
      </c>
      <c r="M205" s="4" t="s">
        <v>194</v>
      </c>
      <c r="N205" s="5">
        <v>5</v>
      </c>
      <c r="P205" s="1">
        <v>3262</v>
      </c>
      <c r="Q205" s="31">
        <v>3000</v>
      </c>
      <c r="S205" t="s">
        <v>532</v>
      </c>
      <c r="T205" s="7" t="s">
        <v>467</v>
      </c>
      <c r="U205" s="7" t="s">
        <v>263</v>
      </c>
      <c r="V205" s="7" t="s">
        <v>330</v>
      </c>
      <c r="W205" t="b">
        <f t="shared" si="9"/>
        <v>1</v>
      </c>
      <c r="X205" t="b">
        <f t="shared" si="10"/>
        <v>0</v>
      </c>
      <c r="Y205" t="b">
        <f t="shared" si="11"/>
        <v>1</v>
      </c>
    </row>
    <row r="206" spans="1:25" x14ac:dyDescent="0.25">
      <c r="A206" s="7" t="s">
        <v>258</v>
      </c>
      <c r="B206" s="5">
        <v>1600</v>
      </c>
      <c r="C206" s="5">
        <v>1</v>
      </c>
      <c r="E206">
        <v>205</v>
      </c>
      <c r="F206" s="4" t="s">
        <v>316</v>
      </c>
      <c r="G206" s="5">
        <v>18</v>
      </c>
      <c r="H206" s="17">
        <v>11100</v>
      </c>
      <c r="M206" s="4" t="s">
        <v>181</v>
      </c>
      <c r="N206" s="5">
        <v>5</v>
      </c>
      <c r="P206" s="1">
        <v>2766</v>
      </c>
      <c r="Q206" s="31">
        <v>6000</v>
      </c>
      <c r="S206" t="s">
        <v>332</v>
      </c>
      <c r="T206" s="7" t="s">
        <v>434</v>
      </c>
      <c r="U206" s="7" t="s">
        <v>496</v>
      </c>
      <c r="V206" s="7" t="s">
        <v>434</v>
      </c>
      <c r="W206" t="b">
        <f t="shared" si="9"/>
        <v>1</v>
      </c>
      <c r="X206" t="b">
        <f t="shared" si="10"/>
        <v>0</v>
      </c>
      <c r="Y206" t="b">
        <f t="shared" si="11"/>
        <v>0</v>
      </c>
    </row>
    <row r="207" spans="1:25" x14ac:dyDescent="0.25">
      <c r="A207" s="7" t="s">
        <v>532</v>
      </c>
      <c r="B207" s="5">
        <v>2000</v>
      </c>
      <c r="C207" s="5">
        <v>1</v>
      </c>
      <c r="E207">
        <v>206</v>
      </c>
      <c r="F207" s="4" t="s">
        <v>480</v>
      </c>
      <c r="G207" s="5">
        <v>12</v>
      </c>
      <c r="H207" s="17">
        <v>11100</v>
      </c>
      <c r="M207" s="4" t="s">
        <v>187</v>
      </c>
      <c r="N207" s="5">
        <v>5</v>
      </c>
      <c r="P207" s="1">
        <v>3282</v>
      </c>
      <c r="Q207" s="31">
        <v>3000</v>
      </c>
      <c r="S207" t="s">
        <v>287</v>
      </c>
      <c r="T207" s="7" t="s">
        <v>224</v>
      </c>
      <c r="U207" s="7" t="s">
        <v>444</v>
      </c>
      <c r="V207" s="7" t="s">
        <v>419</v>
      </c>
      <c r="W207" t="b">
        <f t="shared" si="9"/>
        <v>0</v>
      </c>
      <c r="X207" t="b">
        <f t="shared" si="10"/>
        <v>0</v>
      </c>
      <c r="Y207" t="b">
        <f t="shared" si="11"/>
        <v>0</v>
      </c>
    </row>
    <row r="208" spans="1:25" x14ac:dyDescent="0.25">
      <c r="A208" s="7" t="s">
        <v>332</v>
      </c>
      <c r="B208" s="5">
        <v>600</v>
      </c>
      <c r="C208" s="5">
        <v>1</v>
      </c>
      <c r="E208">
        <v>207</v>
      </c>
      <c r="F208" s="4" t="s">
        <v>286</v>
      </c>
      <c r="G208" s="5">
        <v>13</v>
      </c>
      <c r="H208" s="17">
        <v>11100</v>
      </c>
      <c r="M208" s="4" t="s">
        <v>102</v>
      </c>
      <c r="N208" s="5">
        <v>5</v>
      </c>
      <c r="P208" s="1">
        <v>1524</v>
      </c>
      <c r="Q208" s="31">
        <v>3000</v>
      </c>
      <c r="S208" t="s">
        <v>292</v>
      </c>
      <c r="T208" s="7" t="s">
        <v>472</v>
      </c>
      <c r="U208" s="7" t="s">
        <v>425</v>
      </c>
      <c r="V208" s="7" t="s">
        <v>417</v>
      </c>
      <c r="W208" t="b">
        <f t="shared" si="9"/>
        <v>1</v>
      </c>
      <c r="X208" t="b">
        <f t="shared" si="10"/>
        <v>1</v>
      </c>
      <c r="Y208" t="b">
        <f t="shared" si="11"/>
        <v>0</v>
      </c>
    </row>
    <row r="209" spans="1:25" x14ac:dyDescent="0.25">
      <c r="A209" s="7" t="s">
        <v>287</v>
      </c>
      <c r="B209" s="5">
        <v>2900</v>
      </c>
      <c r="C209" s="5">
        <v>2</v>
      </c>
      <c r="E209">
        <v>208</v>
      </c>
      <c r="F209" s="4" t="s">
        <v>516</v>
      </c>
      <c r="G209" s="5">
        <v>10</v>
      </c>
      <c r="H209" s="17">
        <v>11000</v>
      </c>
      <c r="M209" s="4" t="s">
        <v>225</v>
      </c>
      <c r="N209" s="5">
        <v>5</v>
      </c>
      <c r="P209" s="1">
        <v>2232</v>
      </c>
      <c r="Q209" s="31">
        <v>1000</v>
      </c>
      <c r="S209" t="s">
        <v>31</v>
      </c>
      <c r="T209" s="7" t="s">
        <v>425</v>
      </c>
      <c r="U209" s="7" t="s">
        <v>288</v>
      </c>
      <c r="V209" s="7" t="s">
        <v>224</v>
      </c>
      <c r="W209" t="b">
        <f t="shared" si="9"/>
        <v>1</v>
      </c>
      <c r="X209" t="b">
        <f t="shared" si="10"/>
        <v>1</v>
      </c>
      <c r="Y209" t="b">
        <f t="shared" si="11"/>
        <v>1</v>
      </c>
    </row>
    <row r="210" spans="1:25" x14ac:dyDescent="0.25">
      <c r="A210" s="7" t="s">
        <v>292</v>
      </c>
      <c r="B210" s="5">
        <v>300</v>
      </c>
      <c r="C210" s="5">
        <v>1</v>
      </c>
      <c r="E210">
        <v>209</v>
      </c>
      <c r="F210" s="4" t="s">
        <v>423</v>
      </c>
      <c r="G210" s="5">
        <v>20</v>
      </c>
      <c r="H210" s="17">
        <v>11000</v>
      </c>
      <c r="M210" s="4" t="s">
        <v>186</v>
      </c>
      <c r="N210" s="5">
        <v>5</v>
      </c>
      <c r="P210" s="1">
        <v>1971</v>
      </c>
      <c r="Q210" s="31">
        <v>800</v>
      </c>
      <c r="S210" t="s">
        <v>312</v>
      </c>
      <c r="T210" s="7" t="s">
        <v>288</v>
      </c>
      <c r="U210" s="7" t="s">
        <v>490</v>
      </c>
      <c r="V210" s="7" t="s">
        <v>263</v>
      </c>
      <c r="W210" t="b">
        <f t="shared" si="9"/>
        <v>0</v>
      </c>
      <c r="X210" t="b">
        <f t="shared" si="10"/>
        <v>1</v>
      </c>
      <c r="Y210" t="b">
        <f t="shared" si="11"/>
        <v>1</v>
      </c>
    </row>
    <row r="211" spans="1:25" x14ac:dyDescent="0.25">
      <c r="A211" s="7" t="s">
        <v>31</v>
      </c>
      <c r="B211" s="5">
        <v>3000</v>
      </c>
      <c r="C211" s="5">
        <v>1</v>
      </c>
      <c r="E211">
        <v>210</v>
      </c>
      <c r="F211" s="4" t="s">
        <v>419</v>
      </c>
      <c r="G211" s="5">
        <v>9</v>
      </c>
      <c r="H211" s="17">
        <v>11000</v>
      </c>
      <c r="M211" s="4" t="s">
        <v>70</v>
      </c>
      <c r="N211" s="5">
        <v>5</v>
      </c>
      <c r="P211" s="1">
        <v>1790</v>
      </c>
      <c r="Q211" s="31">
        <v>6000</v>
      </c>
      <c r="S211" t="s">
        <v>483</v>
      </c>
      <c r="T211" s="7" t="s">
        <v>490</v>
      </c>
      <c r="U211" s="7" t="s">
        <v>502</v>
      </c>
      <c r="V211" s="7" t="s">
        <v>496</v>
      </c>
      <c r="W211" t="b">
        <f t="shared" si="9"/>
        <v>0</v>
      </c>
      <c r="X211" t="b">
        <f t="shared" si="10"/>
        <v>1</v>
      </c>
      <c r="Y211" t="b">
        <f t="shared" si="11"/>
        <v>1</v>
      </c>
    </row>
    <row r="212" spans="1:25" x14ac:dyDescent="0.25">
      <c r="A212" s="7" t="s">
        <v>312</v>
      </c>
      <c r="B212" s="5">
        <v>600</v>
      </c>
      <c r="C212" s="5">
        <v>1</v>
      </c>
      <c r="E212">
        <v>211</v>
      </c>
      <c r="F212" s="4" t="s">
        <v>315</v>
      </c>
      <c r="G212" s="5">
        <v>13</v>
      </c>
      <c r="H212" s="17">
        <v>11000</v>
      </c>
      <c r="M212" s="4" t="s">
        <v>24</v>
      </c>
      <c r="N212" s="5">
        <v>5</v>
      </c>
      <c r="P212" s="1">
        <v>2181</v>
      </c>
      <c r="Q212" s="31">
        <v>1000</v>
      </c>
      <c r="S212" t="s">
        <v>410</v>
      </c>
      <c r="T212" s="7" t="s">
        <v>502</v>
      </c>
      <c r="U212" s="7" t="s">
        <v>438</v>
      </c>
      <c r="V212" s="7" t="s">
        <v>472</v>
      </c>
      <c r="W212" t="b">
        <f t="shared" si="9"/>
        <v>1</v>
      </c>
      <c r="X212" t="b">
        <f t="shared" si="10"/>
        <v>1</v>
      </c>
      <c r="Y212" t="b">
        <f t="shared" si="11"/>
        <v>0</v>
      </c>
    </row>
    <row r="213" spans="1:25" x14ac:dyDescent="0.25">
      <c r="A213" s="7" t="s">
        <v>483</v>
      </c>
      <c r="B213" s="5">
        <v>1500</v>
      </c>
      <c r="C213" s="5">
        <v>1</v>
      </c>
      <c r="E213">
        <v>212</v>
      </c>
      <c r="F213" s="4" t="s">
        <v>405</v>
      </c>
      <c r="G213" s="5">
        <v>9</v>
      </c>
      <c r="H213" s="17">
        <v>11000</v>
      </c>
      <c r="M213" s="4" t="s">
        <v>504</v>
      </c>
      <c r="N213" s="5">
        <v>5</v>
      </c>
      <c r="P213" s="1">
        <v>1261</v>
      </c>
      <c r="Q213" s="31">
        <v>2000</v>
      </c>
      <c r="S213" t="s">
        <v>340</v>
      </c>
      <c r="T213" s="7" t="s">
        <v>475</v>
      </c>
      <c r="U213" s="7" t="s">
        <v>97</v>
      </c>
      <c r="V213" s="7" t="s">
        <v>444</v>
      </c>
      <c r="W213" t="b">
        <f t="shared" si="9"/>
        <v>0</v>
      </c>
      <c r="X213" t="b">
        <f t="shared" si="10"/>
        <v>0</v>
      </c>
      <c r="Y213" t="b">
        <f t="shared" si="11"/>
        <v>1</v>
      </c>
    </row>
    <row r="214" spans="1:25" x14ac:dyDescent="0.25">
      <c r="A214" s="7" t="s">
        <v>410</v>
      </c>
      <c r="B214" s="5">
        <v>4200</v>
      </c>
      <c r="C214" s="5">
        <v>3</v>
      </c>
      <c r="E214">
        <v>213</v>
      </c>
      <c r="F214" s="4" t="s">
        <v>87</v>
      </c>
      <c r="G214" s="5">
        <v>17</v>
      </c>
      <c r="H214" s="17">
        <v>11000</v>
      </c>
      <c r="M214" s="4" t="s">
        <v>250</v>
      </c>
      <c r="N214" s="5">
        <v>5</v>
      </c>
      <c r="P214" s="1">
        <v>1981</v>
      </c>
      <c r="Q214" s="31">
        <v>150</v>
      </c>
      <c r="S214" t="s">
        <v>375</v>
      </c>
      <c r="T214" s="7" t="s">
        <v>438</v>
      </c>
      <c r="U214" s="7" t="s">
        <v>258</v>
      </c>
      <c r="V214" s="7" t="s">
        <v>288</v>
      </c>
      <c r="W214" t="b">
        <f t="shared" si="9"/>
        <v>1</v>
      </c>
      <c r="X214" t="b">
        <f t="shared" si="10"/>
        <v>1</v>
      </c>
      <c r="Y214" t="b">
        <f t="shared" si="11"/>
        <v>1</v>
      </c>
    </row>
    <row r="215" spans="1:25" x14ac:dyDescent="0.25">
      <c r="A215" s="7" t="s">
        <v>340</v>
      </c>
      <c r="B215" s="5">
        <v>2700</v>
      </c>
      <c r="C215" s="5">
        <v>2</v>
      </c>
      <c r="E215">
        <v>214</v>
      </c>
      <c r="F215" s="4" t="s">
        <v>134</v>
      </c>
      <c r="G215" s="5">
        <v>16</v>
      </c>
      <c r="H215" s="17">
        <v>10950</v>
      </c>
      <c r="M215" s="4" t="s">
        <v>25</v>
      </c>
      <c r="N215" s="5">
        <v>5</v>
      </c>
      <c r="P215" s="1">
        <v>1980</v>
      </c>
      <c r="Q215" s="31">
        <v>2000</v>
      </c>
      <c r="S215" t="s">
        <v>350</v>
      </c>
      <c r="T215" s="7" t="s">
        <v>451</v>
      </c>
      <c r="U215" s="7" t="s">
        <v>532</v>
      </c>
      <c r="V215" s="7" t="s">
        <v>475</v>
      </c>
      <c r="W215" t="b">
        <f t="shared" si="9"/>
        <v>1</v>
      </c>
      <c r="X215" t="b">
        <f t="shared" si="10"/>
        <v>0</v>
      </c>
      <c r="Y215" t="b">
        <f t="shared" si="11"/>
        <v>0</v>
      </c>
    </row>
    <row r="216" spans="1:25" x14ac:dyDescent="0.25">
      <c r="A216" s="7" t="s">
        <v>375</v>
      </c>
      <c r="B216" s="5">
        <v>12500</v>
      </c>
      <c r="C216" s="5">
        <v>2</v>
      </c>
      <c r="E216">
        <v>215</v>
      </c>
      <c r="F216" s="4" t="s">
        <v>332</v>
      </c>
      <c r="G216" s="5">
        <v>13</v>
      </c>
      <c r="H216" s="17">
        <v>10900</v>
      </c>
      <c r="M216" s="4" t="s">
        <v>524</v>
      </c>
      <c r="N216" s="5">
        <v>5</v>
      </c>
      <c r="P216" s="1">
        <v>3230</v>
      </c>
      <c r="Q216" s="31">
        <v>1000</v>
      </c>
      <c r="S216" t="s">
        <v>36</v>
      </c>
      <c r="T216" s="7" t="s">
        <v>258</v>
      </c>
      <c r="U216" s="7" t="s">
        <v>332</v>
      </c>
      <c r="V216" s="7" t="s">
        <v>451</v>
      </c>
      <c r="W216" t="b">
        <f t="shared" si="9"/>
        <v>1</v>
      </c>
      <c r="X216" t="b">
        <f t="shared" si="10"/>
        <v>1</v>
      </c>
      <c r="Y216" t="b">
        <f t="shared" si="11"/>
        <v>0</v>
      </c>
    </row>
    <row r="217" spans="1:25" x14ac:dyDescent="0.25">
      <c r="A217" s="7" t="s">
        <v>350</v>
      </c>
      <c r="B217" s="5">
        <v>750</v>
      </c>
      <c r="C217" s="5">
        <v>2</v>
      </c>
      <c r="E217">
        <v>216</v>
      </c>
      <c r="F217" s="4" t="s">
        <v>231</v>
      </c>
      <c r="G217" s="5">
        <v>18</v>
      </c>
      <c r="H217" s="17">
        <v>10800</v>
      </c>
      <c r="M217" s="4" t="s">
        <v>356</v>
      </c>
      <c r="N217" s="5">
        <v>5</v>
      </c>
      <c r="P217" s="1">
        <v>1775</v>
      </c>
      <c r="Q217" s="31">
        <v>750</v>
      </c>
      <c r="S217" t="s">
        <v>479</v>
      </c>
      <c r="T217" s="7" t="s">
        <v>279</v>
      </c>
      <c r="U217" s="7" t="s">
        <v>305</v>
      </c>
      <c r="V217" s="7" t="s">
        <v>532</v>
      </c>
      <c r="W217" t="b">
        <f t="shared" si="9"/>
        <v>0</v>
      </c>
      <c r="X217" t="b">
        <f t="shared" si="10"/>
        <v>1</v>
      </c>
      <c r="Y217" t="b">
        <f t="shared" si="11"/>
        <v>1</v>
      </c>
    </row>
    <row r="218" spans="1:25" x14ac:dyDescent="0.25">
      <c r="A218" s="7" t="s">
        <v>36</v>
      </c>
      <c r="B218" s="5">
        <v>7500</v>
      </c>
      <c r="C218" s="5">
        <v>1</v>
      </c>
      <c r="E218">
        <v>217</v>
      </c>
      <c r="F218" s="4" t="s">
        <v>27</v>
      </c>
      <c r="G218" s="5">
        <v>12</v>
      </c>
      <c r="H218" s="17">
        <v>10800</v>
      </c>
      <c r="M218" s="4" t="s">
        <v>247</v>
      </c>
      <c r="N218" s="5">
        <v>5</v>
      </c>
      <c r="P218" s="1">
        <v>2383</v>
      </c>
      <c r="Q218" s="31">
        <v>500</v>
      </c>
      <c r="S218" t="s">
        <v>393</v>
      </c>
      <c r="T218" s="7" t="s">
        <v>332</v>
      </c>
      <c r="U218" s="7" t="s">
        <v>292</v>
      </c>
      <c r="V218" s="7" t="s">
        <v>279</v>
      </c>
      <c r="W218" t="b">
        <f t="shared" si="9"/>
        <v>1</v>
      </c>
      <c r="X218" t="b">
        <f t="shared" si="10"/>
        <v>1</v>
      </c>
      <c r="Y218" t="b">
        <f t="shared" si="11"/>
        <v>0</v>
      </c>
    </row>
    <row r="219" spans="1:25" x14ac:dyDescent="0.25">
      <c r="A219" s="7" t="s">
        <v>479</v>
      </c>
      <c r="B219" s="5">
        <v>2000</v>
      </c>
      <c r="C219" s="5">
        <v>1</v>
      </c>
      <c r="E219">
        <v>218</v>
      </c>
      <c r="F219" s="4" t="s">
        <v>108</v>
      </c>
      <c r="G219" s="5">
        <v>12</v>
      </c>
      <c r="H219" s="17">
        <v>10800</v>
      </c>
      <c r="M219" s="4" t="s">
        <v>498</v>
      </c>
      <c r="N219" s="5">
        <v>5</v>
      </c>
      <c r="P219" s="1">
        <v>1253</v>
      </c>
      <c r="Q219" s="31">
        <v>3000</v>
      </c>
      <c r="S219" t="s">
        <v>398</v>
      </c>
      <c r="T219" s="7" t="s">
        <v>287</v>
      </c>
      <c r="U219" s="7" t="s">
        <v>406</v>
      </c>
      <c r="V219" s="7" t="s">
        <v>287</v>
      </c>
      <c r="W219" t="b">
        <f t="shared" si="9"/>
        <v>1</v>
      </c>
      <c r="X219" t="b">
        <f t="shared" si="10"/>
        <v>1</v>
      </c>
      <c r="Y219" t="b">
        <f t="shared" si="11"/>
        <v>0</v>
      </c>
    </row>
    <row r="220" spans="1:25" x14ac:dyDescent="0.25">
      <c r="A220" s="7" t="s">
        <v>393</v>
      </c>
      <c r="B220" s="5">
        <v>750</v>
      </c>
      <c r="C220" s="5">
        <v>1</v>
      </c>
      <c r="E220">
        <v>219</v>
      </c>
      <c r="F220" s="4" t="s">
        <v>440</v>
      </c>
      <c r="G220" s="5">
        <v>15</v>
      </c>
      <c r="H220" s="17">
        <v>10700</v>
      </c>
      <c r="M220" s="4" t="s">
        <v>267</v>
      </c>
      <c r="N220" s="5">
        <v>5</v>
      </c>
      <c r="P220" s="1">
        <v>1108</v>
      </c>
      <c r="Q220" s="31">
        <v>2000</v>
      </c>
      <c r="S220" t="s">
        <v>329</v>
      </c>
      <c r="T220" s="7" t="s">
        <v>305</v>
      </c>
      <c r="U220" s="7" t="s">
        <v>315</v>
      </c>
      <c r="V220" s="7" t="s">
        <v>305</v>
      </c>
      <c r="W220" t="b">
        <f t="shared" si="9"/>
        <v>0</v>
      </c>
      <c r="X220" t="b">
        <f t="shared" si="10"/>
        <v>1</v>
      </c>
      <c r="Y220" t="b">
        <f t="shared" si="11"/>
        <v>1</v>
      </c>
    </row>
    <row r="221" spans="1:25" x14ac:dyDescent="0.25">
      <c r="A221" s="7" t="s">
        <v>398</v>
      </c>
      <c r="B221" s="5">
        <v>2000</v>
      </c>
      <c r="C221" s="5">
        <v>1</v>
      </c>
      <c r="E221">
        <v>220</v>
      </c>
      <c r="F221" s="4" t="s">
        <v>218</v>
      </c>
      <c r="G221" s="5">
        <v>17</v>
      </c>
      <c r="H221" s="17">
        <v>10650</v>
      </c>
      <c r="M221" s="4" t="s">
        <v>474</v>
      </c>
      <c r="N221" s="5">
        <v>5</v>
      </c>
      <c r="P221" s="1">
        <v>1020</v>
      </c>
      <c r="Q221" s="31">
        <v>2000</v>
      </c>
      <c r="S221" t="s">
        <v>342</v>
      </c>
      <c r="T221" s="7" t="s">
        <v>292</v>
      </c>
      <c r="U221" s="7" t="s">
        <v>312</v>
      </c>
      <c r="V221" s="7" t="s">
        <v>292</v>
      </c>
      <c r="W221" t="b">
        <f t="shared" si="9"/>
        <v>1</v>
      </c>
      <c r="X221" t="b">
        <f t="shared" si="10"/>
        <v>1</v>
      </c>
      <c r="Y221" t="b">
        <f t="shared" si="11"/>
        <v>1</v>
      </c>
    </row>
    <row r="222" spans="1:25" x14ac:dyDescent="0.25">
      <c r="A222" s="7" t="s">
        <v>329</v>
      </c>
      <c r="B222" s="5">
        <v>1600</v>
      </c>
      <c r="C222" s="5">
        <v>1</v>
      </c>
      <c r="E222">
        <v>221</v>
      </c>
      <c r="F222" s="4" t="s">
        <v>49</v>
      </c>
      <c r="G222" s="5">
        <v>18</v>
      </c>
      <c r="H222" s="17">
        <v>10650</v>
      </c>
      <c r="M222" s="4" t="s">
        <v>416</v>
      </c>
      <c r="N222" s="5">
        <v>5</v>
      </c>
      <c r="P222" s="1">
        <v>1148</v>
      </c>
      <c r="Q222" s="31">
        <v>1600</v>
      </c>
      <c r="S222" t="s">
        <v>440</v>
      </c>
      <c r="T222" s="7" t="s">
        <v>406</v>
      </c>
      <c r="U222" s="7" t="s">
        <v>483</v>
      </c>
      <c r="V222" s="7" t="s">
        <v>406</v>
      </c>
      <c r="W222" t="b">
        <f t="shared" si="9"/>
        <v>0</v>
      </c>
      <c r="X222" t="b">
        <f t="shared" si="10"/>
        <v>0</v>
      </c>
      <c r="Y222" t="b">
        <f t="shared" si="11"/>
        <v>1</v>
      </c>
    </row>
    <row r="223" spans="1:25" x14ac:dyDescent="0.25">
      <c r="A223" s="7" t="s">
        <v>342</v>
      </c>
      <c r="B223" s="5">
        <v>3750</v>
      </c>
      <c r="C223" s="5">
        <v>3</v>
      </c>
      <c r="E223">
        <v>222</v>
      </c>
      <c r="F223" s="4" t="s">
        <v>67</v>
      </c>
      <c r="G223" s="5">
        <v>14</v>
      </c>
      <c r="H223" s="17">
        <v>10600</v>
      </c>
      <c r="M223" s="4" t="s">
        <v>379</v>
      </c>
      <c r="N223" s="5">
        <v>5</v>
      </c>
      <c r="P223" s="1">
        <v>1117</v>
      </c>
      <c r="Q223" s="31">
        <v>2000</v>
      </c>
      <c r="S223" t="s">
        <v>321</v>
      </c>
      <c r="T223" s="7" t="s">
        <v>315</v>
      </c>
      <c r="U223" s="7" t="s">
        <v>340</v>
      </c>
      <c r="V223" s="7" t="s">
        <v>31</v>
      </c>
      <c r="W223" t="b">
        <f t="shared" si="9"/>
        <v>0</v>
      </c>
      <c r="X223" t="b">
        <f t="shared" si="10"/>
        <v>0</v>
      </c>
      <c r="Y223" t="b">
        <f t="shared" si="11"/>
        <v>0</v>
      </c>
    </row>
    <row r="224" spans="1:25" x14ac:dyDescent="0.25">
      <c r="A224" s="7" t="s">
        <v>440</v>
      </c>
      <c r="B224" s="5">
        <v>1200</v>
      </c>
      <c r="C224" s="5">
        <v>1</v>
      </c>
      <c r="E224">
        <v>223</v>
      </c>
      <c r="F224" s="4" t="s">
        <v>246</v>
      </c>
      <c r="G224" s="5">
        <v>19</v>
      </c>
      <c r="H224" s="17">
        <v>10600</v>
      </c>
      <c r="M224" s="4" t="s">
        <v>291</v>
      </c>
      <c r="N224" s="5">
        <v>5</v>
      </c>
      <c r="P224" s="1">
        <v>2376</v>
      </c>
      <c r="Q224" s="31">
        <v>1200</v>
      </c>
      <c r="S224" t="s">
        <v>387</v>
      </c>
      <c r="T224" s="7" t="s">
        <v>312</v>
      </c>
      <c r="U224" s="7" t="s">
        <v>311</v>
      </c>
      <c r="V224" s="7" t="s">
        <v>483</v>
      </c>
      <c r="W224" t="b">
        <f t="shared" si="9"/>
        <v>1</v>
      </c>
      <c r="X224" t="b">
        <f t="shared" si="10"/>
        <v>0</v>
      </c>
      <c r="Y224" t="b">
        <f t="shared" si="11"/>
        <v>1</v>
      </c>
    </row>
    <row r="225" spans="1:25" x14ac:dyDescent="0.25">
      <c r="A225" s="7" t="s">
        <v>321</v>
      </c>
      <c r="B225" s="5">
        <v>5200</v>
      </c>
      <c r="C225" s="5">
        <v>3</v>
      </c>
      <c r="E225">
        <v>224</v>
      </c>
      <c r="F225" s="4" t="s">
        <v>84</v>
      </c>
      <c r="G225" s="5">
        <v>11</v>
      </c>
      <c r="H225" s="17">
        <v>10600</v>
      </c>
      <c r="M225" s="4" t="s">
        <v>336</v>
      </c>
      <c r="N225" s="5">
        <v>5</v>
      </c>
      <c r="P225" s="1">
        <v>1680</v>
      </c>
      <c r="Q225" s="31">
        <v>1000</v>
      </c>
      <c r="S225" t="s">
        <v>75</v>
      </c>
      <c r="T225" s="7" t="s">
        <v>410</v>
      </c>
      <c r="U225" s="7" t="s">
        <v>533</v>
      </c>
      <c r="V225" s="7" t="s">
        <v>410</v>
      </c>
      <c r="W225" t="b">
        <f t="shared" si="9"/>
        <v>1</v>
      </c>
      <c r="X225" t="b">
        <f t="shared" si="10"/>
        <v>0</v>
      </c>
      <c r="Y225" t="b">
        <f t="shared" si="11"/>
        <v>0</v>
      </c>
    </row>
    <row r="226" spans="1:25" x14ac:dyDescent="0.25">
      <c r="A226" s="7" t="s">
        <v>387</v>
      </c>
      <c r="B226" s="5">
        <v>4000</v>
      </c>
      <c r="C226" s="5">
        <v>2</v>
      </c>
      <c r="E226">
        <v>225</v>
      </c>
      <c r="F226" s="4" t="s">
        <v>202</v>
      </c>
      <c r="G226" s="5">
        <v>14</v>
      </c>
      <c r="H226" s="17">
        <v>10550</v>
      </c>
      <c r="M226" s="4" t="s">
        <v>164</v>
      </c>
      <c r="N226" s="5">
        <v>5</v>
      </c>
      <c r="P226" s="1">
        <v>3254</v>
      </c>
      <c r="Q226" s="31">
        <v>1200</v>
      </c>
      <c r="S226" t="s">
        <v>155</v>
      </c>
      <c r="T226" s="7" t="s">
        <v>377</v>
      </c>
      <c r="U226" s="7" t="s">
        <v>535</v>
      </c>
      <c r="V226" s="7" t="s">
        <v>377</v>
      </c>
      <c r="W226" t="b">
        <f t="shared" si="9"/>
        <v>0</v>
      </c>
      <c r="X226" t="b">
        <f t="shared" si="10"/>
        <v>1</v>
      </c>
      <c r="Y226" t="b">
        <f t="shared" si="11"/>
        <v>0</v>
      </c>
    </row>
    <row r="227" spans="1:25" x14ac:dyDescent="0.25">
      <c r="A227" s="7" t="s">
        <v>75</v>
      </c>
      <c r="B227" s="5">
        <v>1200</v>
      </c>
      <c r="C227" s="5">
        <v>1</v>
      </c>
      <c r="E227">
        <v>226</v>
      </c>
      <c r="F227" s="4" t="s">
        <v>335</v>
      </c>
      <c r="G227" s="5">
        <v>13</v>
      </c>
      <c r="H227" s="17">
        <v>10550</v>
      </c>
      <c r="M227" s="4" t="s">
        <v>463</v>
      </c>
      <c r="N227" s="5">
        <v>5</v>
      </c>
      <c r="P227" s="1">
        <v>3332</v>
      </c>
      <c r="Q227" s="31">
        <v>7500</v>
      </c>
      <c r="S227" t="s">
        <v>401</v>
      </c>
      <c r="T227" s="7" t="s">
        <v>350</v>
      </c>
      <c r="U227" s="7" t="s">
        <v>36</v>
      </c>
      <c r="V227" s="7" t="s">
        <v>375</v>
      </c>
      <c r="W227" t="b">
        <f t="shared" si="9"/>
        <v>1</v>
      </c>
      <c r="X227" t="b">
        <f t="shared" si="10"/>
        <v>1</v>
      </c>
      <c r="Y227" t="b">
        <f t="shared" si="11"/>
        <v>0</v>
      </c>
    </row>
    <row r="228" spans="1:25" x14ac:dyDescent="0.25">
      <c r="A228" s="7" t="s">
        <v>155</v>
      </c>
      <c r="B228" s="5">
        <v>1600</v>
      </c>
      <c r="C228" s="5">
        <v>1</v>
      </c>
      <c r="E228">
        <v>227</v>
      </c>
      <c r="F228" s="4" t="s">
        <v>227</v>
      </c>
      <c r="G228" s="5">
        <v>8</v>
      </c>
      <c r="H228" s="17">
        <v>10500</v>
      </c>
      <c r="M228" s="4" t="s">
        <v>341</v>
      </c>
      <c r="N228" s="5">
        <v>5</v>
      </c>
      <c r="P228" s="1">
        <v>1942</v>
      </c>
      <c r="Q228" s="31">
        <v>3000</v>
      </c>
      <c r="S228" t="s">
        <v>420</v>
      </c>
      <c r="T228" s="7" t="s">
        <v>535</v>
      </c>
      <c r="U228" s="7" t="s">
        <v>479</v>
      </c>
      <c r="V228" s="7" t="s">
        <v>311</v>
      </c>
      <c r="W228" t="b">
        <f t="shared" si="9"/>
        <v>0</v>
      </c>
      <c r="X228" t="b">
        <f t="shared" si="10"/>
        <v>0</v>
      </c>
      <c r="Y228" t="b">
        <f t="shared" si="11"/>
        <v>1</v>
      </c>
    </row>
    <row r="229" spans="1:25" x14ac:dyDescent="0.25">
      <c r="A229" s="7" t="s">
        <v>401</v>
      </c>
      <c r="B229" s="5">
        <v>3000</v>
      </c>
      <c r="C229" s="5">
        <v>1</v>
      </c>
      <c r="E229">
        <v>228</v>
      </c>
      <c r="F229" s="4" t="s">
        <v>357</v>
      </c>
      <c r="G229" s="5">
        <v>14</v>
      </c>
      <c r="H229" s="17">
        <v>10450</v>
      </c>
      <c r="M229" s="4" t="s">
        <v>158</v>
      </c>
      <c r="N229" s="5">
        <v>5</v>
      </c>
      <c r="P229" s="1">
        <v>3210</v>
      </c>
      <c r="Q229" s="31">
        <v>500</v>
      </c>
      <c r="S229" t="s">
        <v>280</v>
      </c>
      <c r="T229" s="7" t="s">
        <v>36</v>
      </c>
      <c r="U229" s="7" t="s">
        <v>393</v>
      </c>
      <c r="V229" s="7" t="s">
        <v>350</v>
      </c>
      <c r="W229" t="b">
        <f t="shared" si="9"/>
        <v>1</v>
      </c>
      <c r="X229" t="b">
        <f t="shared" si="10"/>
        <v>1</v>
      </c>
      <c r="Y229" t="b">
        <f t="shared" si="11"/>
        <v>0</v>
      </c>
    </row>
    <row r="230" spans="1:25" x14ac:dyDescent="0.25">
      <c r="A230" s="7" t="s">
        <v>420</v>
      </c>
      <c r="B230" s="5">
        <v>450</v>
      </c>
      <c r="C230" s="5">
        <v>1</v>
      </c>
      <c r="E230">
        <v>229</v>
      </c>
      <c r="F230" s="4" t="s">
        <v>66</v>
      </c>
      <c r="G230" s="5">
        <v>12</v>
      </c>
      <c r="H230" s="17">
        <v>10400</v>
      </c>
      <c r="M230" s="4" t="s">
        <v>339</v>
      </c>
      <c r="N230" s="5">
        <v>5</v>
      </c>
      <c r="P230" s="1">
        <v>3265</v>
      </c>
      <c r="Q230" s="31">
        <v>2000</v>
      </c>
      <c r="S230" t="s">
        <v>314</v>
      </c>
      <c r="T230" s="7" t="s">
        <v>393</v>
      </c>
      <c r="U230" s="7" t="s">
        <v>398</v>
      </c>
      <c r="V230" s="7" t="s">
        <v>36</v>
      </c>
      <c r="W230" t="b">
        <f t="shared" si="9"/>
        <v>1</v>
      </c>
      <c r="X230" t="b">
        <f t="shared" si="10"/>
        <v>1</v>
      </c>
      <c r="Y230" t="b">
        <f t="shared" si="11"/>
        <v>1</v>
      </c>
    </row>
    <row r="231" spans="1:25" x14ac:dyDescent="0.25">
      <c r="A231" s="7" t="s">
        <v>280</v>
      </c>
      <c r="B231" s="5">
        <v>3950</v>
      </c>
      <c r="C231" s="5">
        <v>3</v>
      </c>
      <c r="E231">
        <v>230</v>
      </c>
      <c r="F231" s="4" t="s">
        <v>367</v>
      </c>
      <c r="G231" s="5">
        <v>12</v>
      </c>
      <c r="H231" s="17">
        <v>10400</v>
      </c>
      <c r="M231" s="4" t="s">
        <v>513</v>
      </c>
      <c r="N231" s="5">
        <v>5</v>
      </c>
      <c r="P231" s="1">
        <v>1040</v>
      </c>
      <c r="Q231" s="31">
        <v>1000</v>
      </c>
      <c r="S231" t="s">
        <v>392</v>
      </c>
      <c r="T231" s="7" t="s">
        <v>398</v>
      </c>
      <c r="U231" s="7" t="s">
        <v>329</v>
      </c>
      <c r="V231" s="7" t="s">
        <v>479</v>
      </c>
      <c r="W231" t="b">
        <f t="shared" si="9"/>
        <v>1</v>
      </c>
      <c r="X231" t="b">
        <f t="shared" si="10"/>
        <v>1</v>
      </c>
      <c r="Y231" t="b">
        <f t="shared" si="11"/>
        <v>1</v>
      </c>
    </row>
    <row r="232" spans="1:25" x14ac:dyDescent="0.25">
      <c r="A232" s="7" t="s">
        <v>314</v>
      </c>
      <c r="B232" s="5">
        <v>7500</v>
      </c>
      <c r="C232" s="5">
        <v>1</v>
      </c>
      <c r="E232">
        <v>231</v>
      </c>
      <c r="F232" s="4" t="s">
        <v>491</v>
      </c>
      <c r="G232" s="5">
        <v>18</v>
      </c>
      <c r="H232" s="17">
        <v>10400</v>
      </c>
      <c r="M232" s="4" t="s">
        <v>281</v>
      </c>
      <c r="N232" s="5">
        <v>5</v>
      </c>
      <c r="P232" s="1">
        <v>3222</v>
      </c>
      <c r="Q232" s="31">
        <v>1500</v>
      </c>
      <c r="S232" t="s">
        <v>23</v>
      </c>
      <c r="T232" s="7" t="s">
        <v>329</v>
      </c>
      <c r="U232" s="7" t="s">
        <v>397</v>
      </c>
      <c r="V232" s="7" t="s">
        <v>398</v>
      </c>
      <c r="W232" t="b">
        <f t="shared" si="9"/>
        <v>1</v>
      </c>
      <c r="X232" t="b">
        <f t="shared" si="10"/>
        <v>1</v>
      </c>
      <c r="Y232" t="b">
        <f t="shared" si="11"/>
        <v>1</v>
      </c>
    </row>
    <row r="233" spans="1:25" x14ac:dyDescent="0.25">
      <c r="A233" s="7" t="s">
        <v>392</v>
      </c>
      <c r="B233" s="5">
        <v>1600</v>
      </c>
      <c r="C233" s="5">
        <v>1</v>
      </c>
      <c r="E233">
        <v>232</v>
      </c>
      <c r="F233" s="4" t="s">
        <v>85</v>
      </c>
      <c r="G233" s="5">
        <v>18</v>
      </c>
      <c r="H233" s="17">
        <v>10350</v>
      </c>
      <c r="M233" s="4" t="s">
        <v>449</v>
      </c>
      <c r="N233" s="5">
        <v>5</v>
      </c>
      <c r="P233" s="1">
        <v>1286</v>
      </c>
      <c r="Q233" s="31">
        <v>1200</v>
      </c>
      <c r="S233" t="s">
        <v>484</v>
      </c>
      <c r="T233" s="7" t="s">
        <v>342</v>
      </c>
      <c r="U233" s="7" t="s">
        <v>260</v>
      </c>
      <c r="V233" s="7" t="s">
        <v>329</v>
      </c>
      <c r="W233" t="b">
        <f t="shared" si="9"/>
        <v>1</v>
      </c>
      <c r="X233" t="b">
        <f t="shared" si="10"/>
        <v>0</v>
      </c>
      <c r="Y233" t="b">
        <f t="shared" si="11"/>
        <v>1</v>
      </c>
    </row>
    <row r="234" spans="1:25" x14ac:dyDescent="0.25">
      <c r="A234" s="7" t="s">
        <v>23</v>
      </c>
      <c r="B234" s="5">
        <v>4450</v>
      </c>
      <c r="C234" s="5">
        <v>2</v>
      </c>
      <c r="E234">
        <v>233</v>
      </c>
      <c r="F234" s="4" t="s">
        <v>331</v>
      </c>
      <c r="G234" s="5">
        <v>16</v>
      </c>
      <c r="H234" s="17">
        <v>10350</v>
      </c>
      <c r="M234" s="4" t="s">
        <v>263</v>
      </c>
      <c r="N234" s="5">
        <v>5</v>
      </c>
      <c r="P234" s="1">
        <v>3309</v>
      </c>
      <c r="Q234" s="31">
        <v>2000</v>
      </c>
      <c r="S234" t="s">
        <v>418</v>
      </c>
      <c r="T234" s="7" t="s">
        <v>397</v>
      </c>
      <c r="U234" s="7" t="s">
        <v>440</v>
      </c>
      <c r="V234" s="7" t="s">
        <v>342</v>
      </c>
      <c r="W234" t="b">
        <f t="shared" si="9"/>
        <v>0</v>
      </c>
      <c r="X234" t="b">
        <f t="shared" si="10"/>
        <v>1</v>
      </c>
      <c r="Y234" t="b">
        <f t="shared" si="11"/>
        <v>0</v>
      </c>
    </row>
    <row r="235" spans="1:25" x14ac:dyDescent="0.25">
      <c r="A235" s="7" t="s">
        <v>484</v>
      </c>
      <c r="B235" s="5">
        <v>9000</v>
      </c>
      <c r="C235" s="5">
        <v>2</v>
      </c>
      <c r="E235">
        <v>234</v>
      </c>
      <c r="F235" s="4" t="s">
        <v>512</v>
      </c>
      <c r="G235" s="5">
        <v>16</v>
      </c>
      <c r="H235" s="17">
        <v>10350</v>
      </c>
      <c r="M235" s="4" t="s">
        <v>475</v>
      </c>
      <c r="N235" s="5">
        <v>5</v>
      </c>
      <c r="P235" s="1">
        <v>1026</v>
      </c>
      <c r="Q235" s="31">
        <v>1000</v>
      </c>
      <c r="S235" t="s">
        <v>296</v>
      </c>
      <c r="T235" s="7" t="s">
        <v>440</v>
      </c>
      <c r="U235" s="7" t="s">
        <v>321</v>
      </c>
      <c r="V235" s="7" t="s">
        <v>397</v>
      </c>
      <c r="W235" t="b">
        <f t="shared" si="9"/>
        <v>1</v>
      </c>
      <c r="X235" t="b">
        <f t="shared" si="10"/>
        <v>0</v>
      </c>
      <c r="Y235" t="b">
        <f t="shared" si="11"/>
        <v>1</v>
      </c>
    </row>
    <row r="236" spans="1:25" x14ac:dyDescent="0.25">
      <c r="A236" s="7" t="s">
        <v>418</v>
      </c>
      <c r="B236" s="5">
        <v>150</v>
      </c>
      <c r="C236" s="5">
        <v>1</v>
      </c>
      <c r="E236">
        <v>235</v>
      </c>
      <c r="F236" s="4" t="s">
        <v>522</v>
      </c>
      <c r="G236" s="5">
        <v>11</v>
      </c>
      <c r="H236" s="17">
        <v>10300</v>
      </c>
      <c r="M236" s="4" t="s">
        <v>258</v>
      </c>
      <c r="N236" s="5">
        <v>5</v>
      </c>
      <c r="P236" s="1">
        <v>3208</v>
      </c>
      <c r="Q236" s="31">
        <v>600</v>
      </c>
      <c r="S236" t="s">
        <v>530</v>
      </c>
      <c r="T236" s="7" t="s">
        <v>387</v>
      </c>
      <c r="U236" s="7" t="s">
        <v>387</v>
      </c>
      <c r="V236" s="7" t="s">
        <v>260</v>
      </c>
      <c r="W236" t="b">
        <f t="shared" si="9"/>
        <v>1</v>
      </c>
      <c r="X236" t="b">
        <f t="shared" si="10"/>
        <v>1</v>
      </c>
      <c r="Y236" t="b">
        <f t="shared" si="11"/>
        <v>1</v>
      </c>
    </row>
    <row r="237" spans="1:25" x14ac:dyDescent="0.25">
      <c r="A237" s="7" t="s">
        <v>296</v>
      </c>
      <c r="B237" s="5">
        <v>800</v>
      </c>
      <c r="C237" s="5">
        <v>1</v>
      </c>
      <c r="E237">
        <v>236</v>
      </c>
      <c r="F237" s="4" t="s">
        <v>301</v>
      </c>
      <c r="G237" s="5">
        <v>13</v>
      </c>
      <c r="H237" s="17">
        <v>10300</v>
      </c>
      <c r="M237" s="4" t="s">
        <v>532</v>
      </c>
      <c r="N237" s="5">
        <v>5</v>
      </c>
      <c r="P237" s="1">
        <v>1509</v>
      </c>
      <c r="Q237" s="31">
        <v>2000</v>
      </c>
      <c r="S237" t="s">
        <v>441</v>
      </c>
      <c r="T237" s="7" t="s">
        <v>75</v>
      </c>
      <c r="U237" s="7" t="s">
        <v>75</v>
      </c>
      <c r="V237" s="7" t="s">
        <v>440</v>
      </c>
      <c r="W237" t="b">
        <f t="shared" si="9"/>
        <v>1</v>
      </c>
      <c r="X237" t="b">
        <f t="shared" si="10"/>
        <v>1</v>
      </c>
      <c r="Y237" t="b">
        <f t="shared" si="11"/>
        <v>1</v>
      </c>
    </row>
    <row r="238" spans="1:25" x14ac:dyDescent="0.25">
      <c r="A238" s="7" t="s">
        <v>530</v>
      </c>
      <c r="B238" s="5">
        <v>750</v>
      </c>
      <c r="C238" s="5">
        <v>1</v>
      </c>
      <c r="E238">
        <v>237</v>
      </c>
      <c r="F238" s="4" t="s">
        <v>205</v>
      </c>
      <c r="G238" s="5">
        <v>17</v>
      </c>
      <c r="H238" s="17">
        <v>10250</v>
      </c>
      <c r="M238" s="4" t="s">
        <v>305</v>
      </c>
      <c r="N238" s="5">
        <v>5</v>
      </c>
      <c r="P238" s="1">
        <v>2855</v>
      </c>
      <c r="Q238" s="31">
        <v>4500</v>
      </c>
      <c r="S238" t="s">
        <v>427</v>
      </c>
      <c r="T238" s="7" t="s">
        <v>420</v>
      </c>
      <c r="U238" s="7" t="s">
        <v>155</v>
      </c>
      <c r="V238" s="7" t="s">
        <v>321</v>
      </c>
      <c r="W238" t="b">
        <f t="shared" si="9"/>
        <v>1</v>
      </c>
      <c r="X238" t="b">
        <f t="shared" si="10"/>
        <v>0</v>
      </c>
      <c r="Y238" t="b">
        <f t="shared" si="11"/>
        <v>1</v>
      </c>
    </row>
    <row r="239" spans="1:25" x14ac:dyDescent="0.25">
      <c r="A239" s="7" t="s">
        <v>441</v>
      </c>
      <c r="B239" s="5">
        <v>3000</v>
      </c>
      <c r="C239" s="5">
        <v>1</v>
      </c>
      <c r="E239">
        <v>238</v>
      </c>
      <c r="F239" s="4" t="s">
        <v>488</v>
      </c>
      <c r="G239" s="5">
        <v>17</v>
      </c>
      <c r="H239" s="17">
        <v>10250</v>
      </c>
      <c r="M239" s="4" t="s">
        <v>410</v>
      </c>
      <c r="N239" s="5">
        <v>5</v>
      </c>
      <c r="P239" s="1">
        <v>1015</v>
      </c>
      <c r="Q239" s="31">
        <v>1800</v>
      </c>
      <c r="S239" t="s">
        <v>254</v>
      </c>
      <c r="T239" s="7" t="s">
        <v>280</v>
      </c>
      <c r="U239" s="7" t="s">
        <v>401</v>
      </c>
      <c r="V239" s="7" t="s">
        <v>387</v>
      </c>
      <c r="W239" t="b">
        <f t="shared" si="9"/>
        <v>1</v>
      </c>
      <c r="X239" t="b">
        <f t="shared" si="10"/>
        <v>0</v>
      </c>
      <c r="Y239" t="b">
        <f t="shared" si="11"/>
        <v>1</v>
      </c>
    </row>
    <row r="240" spans="1:25" x14ac:dyDescent="0.25">
      <c r="A240" s="7" t="s">
        <v>427</v>
      </c>
      <c r="B240" s="5">
        <v>7500</v>
      </c>
      <c r="C240" s="5">
        <v>1</v>
      </c>
      <c r="E240">
        <v>239</v>
      </c>
      <c r="F240" s="4" t="s">
        <v>91</v>
      </c>
      <c r="G240" s="5">
        <v>14</v>
      </c>
      <c r="H240" s="17">
        <v>10250</v>
      </c>
      <c r="M240" s="4" t="s">
        <v>350</v>
      </c>
      <c r="N240" s="5">
        <v>5</v>
      </c>
      <c r="P240" s="1">
        <v>1593</v>
      </c>
      <c r="Q240" s="31">
        <v>1500</v>
      </c>
      <c r="S240" t="s">
        <v>89</v>
      </c>
      <c r="T240" s="7" t="s">
        <v>461</v>
      </c>
      <c r="U240" s="7" t="s">
        <v>420</v>
      </c>
      <c r="V240" s="7" t="s">
        <v>155</v>
      </c>
      <c r="W240" t="b">
        <f t="shared" si="9"/>
        <v>0</v>
      </c>
      <c r="X240" t="b">
        <f t="shared" si="10"/>
        <v>1</v>
      </c>
      <c r="Y240" t="b">
        <f t="shared" si="11"/>
        <v>1</v>
      </c>
    </row>
    <row r="241" spans="1:25" x14ac:dyDescent="0.25">
      <c r="A241" s="7" t="s">
        <v>254</v>
      </c>
      <c r="B241" s="5">
        <v>4200</v>
      </c>
      <c r="C241" s="5">
        <v>2</v>
      </c>
      <c r="E241">
        <v>240</v>
      </c>
      <c r="F241" s="4" t="s">
        <v>146</v>
      </c>
      <c r="G241" s="5">
        <v>13</v>
      </c>
      <c r="H241" s="17">
        <v>10200</v>
      </c>
      <c r="M241" s="4" t="s">
        <v>36</v>
      </c>
      <c r="N241" s="5">
        <v>5</v>
      </c>
      <c r="P241" s="1">
        <v>2505</v>
      </c>
      <c r="Q241" s="31">
        <v>1500</v>
      </c>
      <c r="S241" t="s">
        <v>274</v>
      </c>
      <c r="T241" s="7" t="s">
        <v>429</v>
      </c>
      <c r="U241" s="7" t="s">
        <v>492</v>
      </c>
      <c r="V241" s="7" t="s">
        <v>420</v>
      </c>
      <c r="W241" t="b">
        <f t="shared" si="9"/>
        <v>0</v>
      </c>
      <c r="X241" t="b">
        <f t="shared" si="10"/>
        <v>0</v>
      </c>
      <c r="Y241" t="b">
        <f t="shared" si="11"/>
        <v>1</v>
      </c>
    </row>
    <row r="242" spans="1:25" x14ac:dyDescent="0.25">
      <c r="A242" s="7" t="s">
        <v>89</v>
      </c>
      <c r="B242" s="5">
        <v>300</v>
      </c>
      <c r="C242" s="5">
        <v>1</v>
      </c>
      <c r="E242">
        <v>241</v>
      </c>
      <c r="F242" s="4" t="s">
        <v>74</v>
      </c>
      <c r="G242" s="5">
        <v>19</v>
      </c>
      <c r="H242" s="17">
        <v>10200</v>
      </c>
      <c r="M242" s="4" t="s">
        <v>393</v>
      </c>
      <c r="N242" s="5">
        <v>5</v>
      </c>
      <c r="P242" s="1">
        <v>3105</v>
      </c>
      <c r="Q242" s="31">
        <v>7500</v>
      </c>
      <c r="S242" t="s">
        <v>462</v>
      </c>
      <c r="T242" s="7" t="s">
        <v>450</v>
      </c>
      <c r="U242" s="7" t="s">
        <v>280</v>
      </c>
      <c r="V242" s="7" t="s">
        <v>492</v>
      </c>
      <c r="W242" t="b">
        <f t="shared" si="9"/>
        <v>0</v>
      </c>
      <c r="X242" t="b">
        <f t="shared" si="10"/>
        <v>1</v>
      </c>
      <c r="Y242" t="b">
        <f t="shared" si="11"/>
        <v>1</v>
      </c>
    </row>
    <row r="243" spans="1:25" x14ac:dyDescent="0.25">
      <c r="A243" s="7" t="s">
        <v>274</v>
      </c>
      <c r="B243" s="5">
        <v>5500</v>
      </c>
      <c r="C243" s="5">
        <v>3</v>
      </c>
      <c r="E243">
        <v>242</v>
      </c>
      <c r="F243" s="4" t="s">
        <v>216</v>
      </c>
      <c r="G243" s="5">
        <v>11</v>
      </c>
      <c r="H243" s="17">
        <v>10200</v>
      </c>
      <c r="M243" s="4" t="s">
        <v>440</v>
      </c>
      <c r="N243" s="5">
        <v>5</v>
      </c>
      <c r="P243" s="1">
        <v>2522</v>
      </c>
      <c r="Q243" s="31">
        <v>600</v>
      </c>
      <c r="S243" t="s">
        <v>489</v>
      </c>
      <c r="T243" s="7" t="s">
        <v>392</v>
      </c>
      <c r="U243" s="7" t="s">
        <v>461</v>
      </c>
      <c r="V243" s="7" t="s">
        <v>461</v>
      </c>
      <c r="W243" t="b">
        <f t="shared" si="9"/>
        <v>1</v>
      </c>
      <c r="X243" t="b">
        <f t="shared" si="10"/>
        <v>1</v>
      </c>
      <c r="Y243" t="b">
        <f t="shared" si="11"/>
        <v>1</v>
      </c>
    </row>
    <row r="244" spans="1:25" x14ac:dyDescent="0.25">
      <c r="A244" s="7" t="s">
        <v>462</v>
      </c>
      <c r="B244" s="5">
        <v>3000</v>
      </c>
      <c r="C244" s="5">
        <v>1</v>
      </c>
      <c r="E244">
        <v>243</v>
      </c>
      <c r="F244" s="4" t="s">
        <v>313</v>
      </c>
      <c r="G244" s="5">
        <v>16</v>
      </c>
      <c r="H244" s="17">
        <v>10150</v>
      </c>
      <c r="M244" s="4" t="s">
        <v>461</v>
      </c>
      <c r="N244" s="5">
        <v>5</v>
      </c>
      <c r="P244" s="1">
        <v>1948</v>
      </c>
      <c r="Q244" s="31">
        <v>5000</v>
      </c>
      <c r="S244" t="s">
        <v>122</v>
      </c>
      <c r="T244" s="7" t="s">
        <v>391</v>
      </c>
      <c r="U244" s="7" t="s">
        <v>314</v>
      </c>
      <c r="V244" s="7" t="s">
        <v>314</v>
      </c>
      <c r="W244" t="b">
        <f t="shared" si="9"/>
        <v>0</v>
      </c>
      <c r="X244" t="b">
        <f t="shared" si="10"/>
        <v>0</v>
      </c>
      <c r="Y244" t="b">
        <f t="shared" si="11"/>
        <v>1</v>
      </c>
    </row>
    <row r="245" spans="1:25" x14ac:dyDescent="0.25">
      <c r="A245" s="7" t="s">
        <v>489</v>
      </c>
      <c r="B245" s="5">
        <v>4000</v>
      </c>
      <c r="C245" s="5">
        <v>2</v>
      </c>
      <c r="E245">
        <v>244</v>
      </c>
      <c r="F245" s="4" t="s">
        <v>325</v>
      </c>
      <c r="G245" s="5">
        <v>9</v>
      </c>
      <c r="H245" s="17">
        <v>10150</v>
      </c>
      <c r="M245" s="4" t="s">
        <v>254</v>
      </c>
      <c r="N245" s="5">
        <v>5</v>
      </c>
      <c r="P245" s="1">
        <v>1019</v>
      </c>
      <c r="Q245" s="31">
        <v>1600</v>
      </c>
      <c r="S245" t="s">
        <v>347</v>
      </c>
      <c r="T245" s="7" t="s">
        <v>23</v>
      </c>
      <c r="U245" s="7" t="s">
        <v>450</v>
      </c>
      <c r="V245" s="7" t="s">
        <v>429</v>
      </c>
      <c r="W245" t="b">
        <f t="shared" si="9"/>
        <v>1</v>
      </c>
      <c r="X245" t="b">
        <f t="shared" si="10"/>
        <v>1</v>
      </c>
      <c r="Y245" t="b">
        <f t="shared" si="11"/>
        <v>0</v>
      </c>
    </row>
    <row r="246" spans="1:25" x14ac:dyDescent="0.25">
      <c r="A246" s="7" t="s">
        <v>122</v>
      </c>
      <c r="B246" s="5">
        <v>2200</v>
      </c>
      <c r="C246" s="5">
        <v>2</v>
      </c>
      <c r="E246">
        <v>245</v>
      </c>
      <c r="F246" s="4" t="s">
        <v>297</v>
      </c>
      <c r="G246" s="5">
        <v>14</v>
      </c>
      <c r="H246" s="17">
        <v>10150</v>
      </c>
      <c r="M246" s="4" t="s">
        <v>480</v>
      </c>
      <c r="N246" s="5">
        <v>5</v>
      </c>
      <c r="P246" s="1">
        <v>1576</v>
      </c>
      <c r="Q246" s="31">
        <v>450</v>
      </c>
      <c r="S246" t="s">
        <v>466</v>
      </c>
      <c r="T246" s="7" t="s">
        <v>484</v>
      </c>
      <c r="U246" s="7" t="s">
        <v>392</v>
      </c>
      <c r="V246" s="7" t="s">
        <v>450</v>
      </c>
      <c r="W246" t="b">
        <f t="shared" si="9"/>
        <v>1</v>
      </c>
      <c r="X246" t="b">
        <f t="shared" si="10"/>
        <v>1</v>
      </c>
      <c r="Y246" t="b">
        <f t="shared" si="11"/>
        <v>1</v>
      </c>
    </row>
    <row r="247" spans="1:25" x14ac:dyDescent="0.25">
      <c r="A247" s="7" t="s">
        <v>347</v>
      </c>
      <c r="B247" s="5">
        <v>3200</v>
      </c>
      <c r="C247" s="5">
        <v>2</v>
      </c>
      <c r="E247">
        <v>246</v>
      </c>
      <c r="F247" s="4" t="s">
        <v>369</v>
      </c>
      <c r="G247" s="5">
        <v>20</v>
      </c>
      <c r="H247" s="17">
        <v>10150</v>
      </c>
      <c r="M247" s="4" t="s">
        <v>89</v>
      </c>
      <c r="N247" s="5">
        <v>5</v>
      </c>
      <c r="P247" s="1">
        <v>1469</v>
      </c>
      <c r="Q247" s="31">
        <v>1000</v>
      </c>
      <c r="S247" t="s">
        <v>443</v>
      </c>
      <c r="T247" s="7" t="s">
        <v>296</v>
      </c>
      <c r="U247" s="7" t="s">
        <v>391</v>
      </c>
      <c r="V247" s="7" t="s">
        <v>392</v>
      </c>
      <c r="W247" t="b">
        <f t="shared" si="9"/>
        <v>1</v>
      </c>
      <c r="X247" t="b">
        <f t="shared" si="10"/>
        <v>1</v>
      </c>
      <c r="Y247" t="b">
        <f t="shared" si="11"/>
        <v>1</v>
      </c>
    </row>
    <row r="248" spans="1:25" x14ac:dyDescent="0.25">
      <c r="A248" s="7" t="s">
        <v>466</v>
      </c>
      <c r="B248" s="5">
        <v>4000</v>
      </c>
      <c r="C248" s="5">
        <v>2</v>
      </c>
      <c r="E248">
        <v>247</v>
      </c>
      <c r="F248" s="4" t="s">
        <v>442</v>
      </c>
      <c r="G248" s="5">
        <v>16</v>
      </c>
      <c r="H248" s="17">
        <v>10150</v>
      </c>
      <c r="M248" s="4" t="s">
        <v>466</v>
      </c>
      <c r="N248" s="5">
        <v>5</v>
      </c>
      <c r="P248" s="1">
        <v>1077</v>
      </c>
      <c r="Q248" s="31">
        <v>7500</v>
      </c>
      <c r="S248" t="s">
        <v>283</v>
      </c>
      <c r="T248" s="7" t="s">
        <v>422</v>
      </c>
      <c r="U248" s="7" t="s">
        <v>23</v>
      </c>
      <c r="V248" s="7" t="s">
        <v>391</v>
      </c>
      <c r="W248" t="b">
        <f t="shared" si="9"/>
        <v>0</v>
      </c>
      <c r="X248" t="b">
        <f t="shared" si="10"/>
        <v>1</v>
      </c>
      <c r="Y248" t="b">
        <f t="shared" si="11"/>
        <v>1</v>
      </c>
    </row>
    <row r="249" spans="1:25" x14ac:dyDescent="0.25">
      <c r="A249" s="7" t="s">
        <v>443</v>
      </c>
      <c r="B249" s="5">
        <v>2900</v>
      </c>
      <c r="C249" s="5">
        <v>3</v>
      </c>
      <c r="E249">
        <v>248</v>
      </c>
      <c r="F249" s="4" t="s">
        <v>305</v>
      </c>
      <c r="G249" s="5">
        <v>14</v>
      </c>
      <c r="H249" s="17">
        <v>10100</v>
      </c>
      <c r="M249" s="4" t="s">
        <v>509</v>
      </c>
      <c r="N249" s="5">
        <v>5</v>
      </c>
      <c r="P249" s="1">
        <v>3212</v>
      </c>
      <c r="Q249" s="31">
        <v>6000</v>
      </c>
      <c r="S249" t="s">
        <v>378</v>
      </c>
      <c r="T249" s="7" t="s">
        <v>530</v>
      </c>
      <c r="U249" s="7" t="s">
        <v>484</v>
      </c>
      <c r="V249" s="7" t="s">
        <v>484</v>
      </c>
      <c r="W249" t="b">
        <f t="shared" si="9"/>
        <v>1</v>
      </c>
      <c r="X249" t="b">
        <f t="shared" si="10"/>
        <v>1</v>
      </c>
      <c r="Y249" t="b">
        <f t="shared" si="11"/>
        <v>1</v>
      </c>
    </row>
    <row r="250" spans="1:25" x14ac:dyDescent="0.25">
      <c r="A250" s="7" t="s">
        <v>283</v>
      </c>
      <c r="B250" s="5">
        <v>5500</v>
      </c>
      <c r="C250" s="5">
        <v>2</v>
      </c>
      <c r="E250">
        <v>249</v>
      </c>
      <c r="F250" s="4" t="s">
        <v>124</v>
      </c>
      <c r="G250" s="5">
        <v>15</v>
      </c>
      <c r="H250" s="17">
        <v>10050</v>
      </c>
      <c r="M250" s="4" t="s">
        <v>269</v>
      </c>
      <c r="N250" s="5">
        <v>5</v>
      </c>
      <c r="P250" s="1">
        <v>1569</v>
      </c>
      <c r="Q250" s="31">
        <v>3000</v>
      </c>
      <c r="S250" t="s">
        <v>509</v>
      </c>
      <c r="T250" s="7" t="s">
        <v>515</v>
      </c>
      <c r="U250" s="7" t="s">
        <v>418</v>
      </c>
      <c r="V250" s="7" t="s">
        <v>418</v>
      </c>
      <c r="W250" t="b">
        <f t="shared" si="9"/>
        <v>0</v>
      </c>
      <c r="X250" t="b">
        <f t="shared" si="10"/>
        <v>0</v>
      </c>
      <c r="Y250" t="b">
        <f t="shared" si="11"/>
        <v>1</v>
      </c>
    </row>
    <row r="251" spans="1:25" x14ac:dyDescent="0.25">
      <c r="A251" s="7" t="s">
        <v>378</v>
      </c>
      <c r="B251" s="5">
        <v>8250</v>
      </c>
      <c r="C251" s="5">
        <v>4</v>
      </c>
      <c r="E251">
        <v>250</v>
      </c>
      <c r="F251" s="4" t="s">
        <v>263</v>
      </c>
      <c r="G251" s="5">
        <v>16</v>
      </c>
      <c r="H251" s="17">
        <v>10050</v>
      </c>
      <c r="M251" s="4" t="s">
        <v>506</v>
      </c>
      <c r="N251" s="5">
        <v>5</v>
      </c>
      <c r="P251" s="1">
        <v>2384</v>
      </c>
      <c r="Q251" s="31">
        <v>150</v>
      </c>
      <c r="S251" t="s">
        <v>430</v>
      </c>
      <c r="T251" s="7" t="s">
        <v>441</v>
      </c>
      <c r="U251" s="7" t="s">
        <v>296</v>
      </c>
      <c r="V251" s="7" t="s">
        <v>530</v>
      </c>
      <c r="W251" t="b">
        <f t="shared" si="9"/>
        <v>1</v>
      </c>
      <c r="X251" t="b">
        <f t="shared" si="10"/>
        <v>1</v>
      </c>
      <c r="Y251" t="b">
        <f t="shared" si="11"/>
        <v>0</v>
      </c>
    </row>
    <row r="252" spans="1:25" x14ac:dyDescent="0.25">
      <c r="A252" s="7" t="s">
        <v>509</v>
      </c>
      <c r="B252" s="5">
        <v>2000</v>
      </c>
      <c r="C252" s="5">
        <v>1</v>
      </c>
      <c r="E252">
        <v>251</v>
      </c>
      <c r="F252" s="4" t="s">
        <v>502</v>
      </c>
      <c r="G252" s="5">
        <v>19</v>
      </c>
      <c r="H252" s="17">
        <v>10050</v>
      </c>
      <c r="M252" s="4" t="s">
        <v>458</v>
      </c>
      <c r="N252" s="5">
        <v>5</v>
      </c>
      <c r="P252" s="1">
        <v>3034</v>
      </c>
      <c r="Q252" s="31">
        <v>5000</v>
      </c>
      <c r="S252" t="s">
        <v>277</v>
      </c>
      <c r="T252" s="7" t="s">
        <v>427</v>
      </c>
      <c r="U252" s="7" t="s">
        <v>422</v>
      </c>
      <c r="V252" s="7" t="s">
        <v>441</v>
      </c>
      <c r="W252" t="b">
        <f t="shared" si="9"/>
        <v>1</v>
      </c>
      <c r="X252" t="b">
        <f t="shared" si="10"/>
        <v>1</v>
      </c>
      <c r="Y252" t="b">
        <f t="shared" si="11"/>
        <v>0</v>
      </c>
    </row>
    <row r="253" spans="1:25" x14ac:dyDescent="0.25">
      <c r="A253" s="7" t="s">
        <v>430</v>
      </c>
      <c r="B253" s="5">
        <v>1950</v>
      </c>
      <c r="C253" s="5">
        <v>2</v>
      </c>
      <c r="E253">
        <v>252</v>
      </c>
      <c r="F253" s="4" t="s">
        <v>17</v>
      </c>
      <c r="G253" s="5">
        <v>18</v>
      </c>
      <c r="H253" s="17">
        <v>10000</v>
      </c>
      <c r="M253" s="4" t="s">
        <v>352</v>
      </c>
      <c r="N253" s="5">
        <v>5</v>
      </c>
      <c r="P253" s="1">
        <v>1106</v>
      </c>
      <c r="Q253" s="31">
        <v>2000</v>
      </c>
      <c r="S253" t="s">
        <v>522</v>
      </c>
      <c r="T253" s="7" t="s">
        <v>254</v>
      </c>
      <c r="U253" s="7" t="s">
        <v>254</v>
      </c>
      <c r="V253" s="7" t="s">
        <v>427</v>
      </c>
      <c r="W253" t="b">
        <f t="shared" si="9"/>
        <v>1</v>
      </c>
      <c r="X253" t="b">
        <f t="shared" si="10"/>
        <v>1</v>
      </c>
      <c r="Y253" t="b">
        <f t="shared" si="11"/>
        <v>0</v>
      </c>
    </row>
    <row r="254" spans="1:25" x14ac:dyDescent="0.25">
      <c r="A254" s="7" t="s">
        <v>277</v>
      </c>
      <c r="B254" s="5">
        <v>3550</v>
      </c>
      <c r="C254" s="5">
        <v>3</v>
      </c>
      <c r="E254">
        <v>253</v>
      </c>
      <c r="F254" s="4" t="s">
        <v>97</v>
      </c>
      <c r="G254" s="5">
        <v>10</v>
      </c>
      <c r="H254" s="17">
        <v>10000</v>
      </c>
      <c r="M254" s="4" t="s">
        <v>491</v>
      </c>
      <c r="N254" s="5">
        <v>5</v>
      </c>
      <c r="P254" s="1">
        <v>3091</v>
      </c>
      <c r="Q254" s="31">
        <v>7500</v>
      </c>
      <c r="S254" t="s">
        <v>520</v>
      </c>
      <c r="T254" s="7" t="s">
        <v>480</v>
      </c>
      <c r="U254" s="7" t="s">
        <v>480</v>
      </c>
      <c r="V254" s="7" t="s">
        <v>254</v>
      </c>
      <c r="W254" t="b">
        <f t="shared" si="9"/>
        <v>0</v>
      </c>
      <c r="X254" t="b">
        <f t="shared" si="10"/>
        <v>1</v>
      </c>
      <c r="Y254" t="b">
        <f t="shared" si="11"/>
        <v>1</v>
      </c>
    </row>
    <row r="255" spans="1:25" x14ac:dyDescent="0.25">
      <c r="A255" s="7" t="s">
        <v>522</v>
      </c>
      <c r="B255" s="5">
        <v>3100</v>
      </c>
      <c r="C255" s="5">
        <v>2</v>
      </c>
      <c r="E255">
        <v>254</v>
      </c>
      <c r="F255" s="4" t="s">
        <v>166</v>
      </c>
      <c r="G255" s="5">
        <v>9</v>
      </c>
      <c r="H255" s="17">
        <v>10000</v>
      </c>
      <c r="M255" s="4" t="s">
        <v>424</v>
      </c>
      <c r="N255" s="5">
        <v>5</v>
      </c>
      <c r="P255" s="1">
        <v>1009</v>
      </c>
      <c r="Q255" s="31">
        <v>1000</v>
      </c>
      <c r="S255" t="s">
        <v>253</v>
      </c>
      <c r="T255" s="7" t="s">
        <v>274</v>
      </c>
      <c r="U255" s="7" t="s">
        <v>89</v>
      </c>
      <c r="V255" s="7" t="s">
        <v>480</v>
      </c>
      <c r="W255" t="b">
        <f t="shared" si="9"/>
        <v>1</v>
      </c>
      <c r="X255" t="b">
        <f t="shared" si="10"/>
        <v>0</v>
      </c>
      <c r="Y255" t="b">
        <f t="shared" si="11"/>
        <v>1</v>
      </c>
    </row>
    <row r="256" spans="1:25" x14ac:dyDescent="0.25">
      <c r="A256" s="7" t="s">
        <v>520</v>
      </c>
      <c r="B256" s="5">
        <v>300</v>
      </c>
      <c r="C256" s="5">
        <v>1</v>
      </c>
      <c r="E256">
        <v>255</v>
      </c>
      <c r="F256" s="4" t="s">
        <v>408</v>
      </c>
      <c r="G256" s="5">
        <v>10</v>
      </c>
      <c r="H256" s="17">
        <v>10000</v>
      </c>
      <c r="M256" s="4" t="s">
        <v>285</v>
      </c>
      <c r="N256" s="5">
        <v>5</v>
      </c>
      <c r="P256" s="1">
        <v>1229</v>
      </c>
      <c r="Q256" s="31">
        <v>600</v>
      </c>
      <c r="S256" t="s">
        <v>433</v>
      </c>
      <c r="T256" s="7" t="s">
        <v>343</v>
      </c>
      <c r="U256" s="7" t="s">
        <v>274</v>
      </c>
      <c r="V256" s="7" t="s">
        <v>89</v>
      </c>
      <c r="W256" t="b">
        <f t="shared" si="9"/>
        <v>0</v>
      </c>
      <c r="X256" t="b">
        <f t="shared" si="10"/>
        <v>1</v>
      </c>
      <c r="Y256" t="b">
        <f t="shared" si="11"/>
        <v>1</v>
      </c>
    </row>
    <row r="257" spans="1:25" x14ac:dyDescent="0.25">
      <c r="A257" s="7" t="s">
        <v>253</v>
      </c>
      <c r="B257" s="5">
        <v>4000</v>
      </c>
      <c r="C257" s="5">
        <v>3</v>
      </c>
      <c r="E257">
        <v>256</v>
      </c>
      <c r="F257" s="4" t="s">
        <v>187</v>
      </c>
      <c r="G257" s="5">
        <v>12</v>
      </c>
      <c r="H257" s="17">
        <v>9900</v>
      </c>
      <c r="M257" s="4" t="s">
        <v>371</v>
      </c>
      <c r="N257" s="5">
        <v>5</v>
      </c>
      <c r="P257" s="1">
        <v>2594</v>
      </c>
      <c r="Q257" s="31">
        <v>3000</v>
      </c>
      <c r="S257" t="s">
        <v>389</v>
      </c>
      <c r="T257" s="7" t="s">
        <v>403</v>
      </c>
      <c r="U257" s="7" t="s">
        <v>364</v>
      </c>
      <c r="V257" s="7" t="s">
        <v>274</v>
      </c>
      <c r="W257" t="b">
        <f t="shared" si="9"/>
        <v>0</v>
      </c>
      <c r="X257" t="b">
        <f t="shared" si="10"/>
        <v>1</v>
      </c>
      <c r="Y257" t="b">
        <f t="shared" si="11"/>
        <v>1</v>
      </c>
    </row>
    <row r="258" spans="1:25" x14ac:dyDescent="0.25">
      <c r="A258" s="7" t="s">
        <v>433</v>
      </c>
      <c r="B258" s="5">
        <v>1950</v>
      </c>
      <c r="C258" s="5">
        <v>2</v>
      </c>
      <c r="E258">
        <v>257</v>
      </c>
      <c r="F258" s="4" t="s">
        <v>534</v>
      </c>
      <c r="G258" s="5">
        <v>13</v>
      </c>
      <c r="H258" s="17">
        <v>9800</v>
      </c>
      <c r="M258" s="4" t="s">
        <v>477</v>
      </c>
      <c r="N258" s="5">
        <v>5</v>
      </c>
      <c r="P258" s="1">
        <v>3363</v>
      </c>
      <c r="Q258" s="31">
        <v>4500</v>
      </c>
      <c r="S258" t="s">
        <v>413</v>
      </c>
      <c r="T258" s="7" t="s">
        <v>364</v>
      </c>
      <c r="U258" s="7" t="s">
        <v>362</v>
      </c>
      <c r="V258" s="7" t="s">
        <v>343</v>
      </c>
      <c r="W258" t="b">
        <f t="shared" si="9"/>
        <v>0</v>
      </c>
      <c r="X258" t="b">
        <f t="shared" si="10"/>
        <v>0</v>
      </c>
      <c r="Y258" t="b">
        <f t="shared" si="11"/>
        <v>0</v>
      </c>
    </row>
    <row r="259" spans="1:25" x14ac:dyDescent="0.25">
      <c r="A259" s="7" t="s">
        <v>389</v>
      </c>
      <c r="B259" s="5">
        <v>6000</v>
      </c>
      <c r="C259" s="5">
        <v>1</v>
      </c>
      <c r="E259">
        <v>258</v>
      </c>
      <c r="F259" s="4" t="s">
        <v>324</v>
      </c>
      <c r="G259" s="5">
        <v>13</v>
      </c>
      <c r="H259" s="17">
        <v>9750</v>
      </c>
      <c r="M259" s="4" t="s">
        <v>297</v>
      </c>
      <c r="N259" s="5">
        <v>5</v>
      </c>
      <c r="P259" s="1">
        <v>3062</v>
      </c>
      <c r="Q259" s="31">
        <v>1000</v>
      </c>
      <c r="S259" t="s">
        <v>171</v>
      </c>
      <c r="T259" s="7" t="s">
        <v>478</v>
      </c>
      <c r="U259" s="7" t="s">
        <v>325</v>
      </c>
      <c r="V259" s="7" t="s">
        <v>403</v>
      </c>
      <c r="W259" t="b">
        <f t="shared" si="9"/>
        <v>0</v>
      </c>
      <c r="X259" t="b">
        <f t="shared" si="10"/>
        <v>1</v>
      </c>
      <c r="Y259" t="b">
        <f t="shared" si="11"/>
        <v>0</v>
      </c>
    </row>
    <row r="260" spans="1:25" x14ac:dyDescent="0.25">
      <c r="A260" s="7" t="s">
        <v>413</v>
      </c>
      <c r="B260" s="5">
        <v>9900</v>
      </c>
      <c r="C260" s="5">
        <v>5</v>
      </c>
      <c r="E260">
        <v>259</v>
      </c>
      <c r="F260" s="4" t="s">
        <v>319</v>
      </c>
      <c r="G260" s="5">
        <v>11</v>
      </c>
      <c r="H260" s="17">
        <v>9750</v>
      </c>
      <c r="M260" s="4" t="s">
        <v>275</v>
      </c>
      <c r="N260" s="5">
        <v>5</v>
      </c>
      <c r="P260" s="1">
        <v>1892</v>
      </c>
      <c r="Q260" s="31">
        <v>500</v>
      </c>
      <c r="S260" t="s">
        <v>404</v>
      </c>
      <c r="T260" s="7" t="s">
        <v>462</v>
      </c>
      <c r="U260" s="7" t="s">
        <v>346</v>
      </c>
      <c r="V260" s="7" t="s">
        <v>364</v>
      </c>
      <c r="W260" t="b">
        <f t="shared" ref="W260:W323" si="12">ISNUMBER(MATCH(T260,$S$3:$S$385,0))</f>
        <v>1</v>
      </c>
      <c r="X260" t="b">
        <f t="shared" ref="X260:X323" si="13">ISNUMBER(MATCH(U260,$T$3:$T$385,0))</f>
        <v>0</v>
      </c>
      <c r="Y260" t="b">
        <f t="shared" ref="Y260:Y323" si="14">ISNUMBER(MATCH(V260,$U$3:$U$385,0))</f>
        <v>1</v>
      </c>
    </row>
    <row r="261" spans="1:25" x14ac:dyDescent="0.25">
      <c r="A261" s="7" t="s">
        <v>171</v>
      </c>
      <c r="B261" s="5">
        <v>5500</v>
      </c>
      <c r="C261" s="5">
        <v>2</v>
      </c>
      <c r="E261">
        <v>260</v>
      </c>
      <c r="F261" s="4" t="s">
        <v>257</v>
      </c>
      <c r="G261" s="5">
        <v>12</v>
      </c>
      <c r="H261" s="17">
        <v>9700</v>
      </c>
      <c r="M261" s="4" t="s">
        <v>241</v>
      </c>
      <c r="N261" s="5">
        <v>5</v>
      </c>
      <c r="P261" s="1">
        <v>2566</v>
      </c>
      <c r="Q261" s="31">
        <v>1500</v>
      </c>
      <c r="S261" t="s">
        <v>399</v>
      </c>
      <c r="T261" s="7" t="s">
        <v>325</v>
      </c>
      <c r="U261" s="7" t="s">
        <v>489</v>
      </c>
      <c r="V261" s="7" t="s">
        <v>462</v>
      </c>
      <c r="W261" t="b">
        <f t="shared" si="12"/>
        <v>0</v>
      </c>
      <c r="X261" t="b">
        <f t="shared" si="13"/>
        <v>1</v>
      </c>
      <c r="Y261" t="b">
        <f t="shared" si="14"/>
        <v>0</v>
      </c>
    </row>
    <row r="262" spans="1:25" x14ac:dyDescent="0.25">
      <c r="A262" s="7" t="s">
        <v>404</v>
      </c>
      <c r="B262" s="5">
        <v>13200</v>
      </c>
      <c r="C262" s="5">
        <v>4</v>
      </c>
      <c r="E262">
        <v>261</v>
      </c>
      <c r="F262" s="4" t="s">
        <v>253</v>
      </c>
      <c r="G262" s="5">
        <v>13</v>
      </c>
      <c r="H262" s="17">
        <v>9700</v>
      </c>
      <c r="M262" s="4" t="s">
        <v>358</v>
      </c>
      <c r="N262" s="5">
        <v>5</v>
      </c>
      <c r="P262" s="1">
        <v>1660</v>
      </c>
      <c r="Q262" s="31">
        <v>1600</v>
      </c>
      <c r="S262" t="s">
        <v>289</v>
      </c>
      <c r="T262" s="7" t="s">
        <v>489</v>
      </c>
      <c r="U262" s="7" t="s">
        <v>122</v>
      </c>
      <c r="V262" s="7" t="s">
        <v>346</v>
      </c>
      <c r="W262" t="b">
        <f t="shared" si="12"/>
        <v>1</v>
      </c>
      <c r="X262" t="b">
        <f t="shared" si="13"/>
        <v>1</v>
      </c>
      <c r="Y262" t="b">
        <f t="shared" si="14"/>
        <v>1</v>
      </c>
    </row>
    <row r="263" spans="1:25" x14ac:dyDescent="0.25">
      <c r="A263" s="7" t="s">
        <v>399</v>
      </c>
      <c r="B263" s="5">
        <v>2000</v>
      </c>
      <c r="C263" s="5">
        <v>1</v>
      </c>
      <c r="E263">
        <v>262</v>
      </c>
      <c r="F263" s="4" t="s">
        <v>384</v>
      </c>
      <c r="G263" s="5">
        <v>13</v>
      </c>
      <c r="H263" s="17">
        <v>9700</v>
      </c>
      <c r="M263" s="4" t="s">
        <v>376</v>
      </c>
      <c r="N263" s="5">
        <v>5</v>
      </c>
      <c r="P263" s="1">
        <v>2438</v>
      </c>
      <c r="Q263" s="31">
        <v>300</v>
      </c>
      <c r="S263" t="s">
        <v>426</v>
      </c>
      <c r="T263" s="7" t="s">
        <v>122</v>
      </c>
      <c r="U263" s="7" t="s">
        <v>347</v>
      </c>
      <c r="V263" s="7" t="s">
        <v>489</v>
      </c>
      <c r="W263" t="b">
        <f t="shared" si="12"/>
        <v>1</v>
      </c>
      <c r="X263" t="b">
        <f t="shared" si="13"/>
        <v>1</v>
      </c>
      <c r="Y263" t="b">
        <f t="shared" si="14"/>
        <v>1</v>
      </c>
    </row>
    <row r="264" spans="1:25" x14ac:dyDescent="0.25">
      <c r="A264" s="7" t="s">
        <v>289</v>
      </c>
      <c r="B264" s="5">
        <v>2500</v>
      </c>
      <c r="C264" s="5">
        <v>1</v>
      </c>
      <c r="E264">
        <v>263</v>
      </c>
      <c r="F264" s="4" t="s">
        <v>350</v>
      </c>
      <c r="G264" s="5">
        <v>14</v>
      </c>
      <c r="H264" s="17">
        <v>9550</v>
      </c>
      <c r="M264" s="4" t="s">
        <v>447</v>
      </c>
      <c r="N264" s="5">
        <v>5</v>
      </c>
      <c r="P264" s="1">
        <v>2907</v>
      </c>
      <c r="Q264" s="31">
        <v>1000</v>
      </c>
      <c r="S264" t="s">
        <v>269</v>
      </c>
      <c r="T264" s="7" t="s">
        <v>347</v>
      </c>
      <c r="U264" s="7" t="s">
        <v>466</v>
      </c>
      <c r="V264" s="7" t="s">
        <v>122</v>
      </c>
      <c r="W264" t="b">
        <f t="shared" si="12"/>
        <v>1</v>
      </c>
      <c r="X264" t="b">
        <f t="shared" si="13"/>
        <v>1</v>
      </c>
      <c r="Y264" t="b">
        <f t="shared" si="14"/>
        <v>1</v>
      </c>
    </row>
    <row r="265" spans="1:25" x14ac:dyDescent="0.25">
      <c r="A265" s="7" t="s">
        <v>426</v>
      </c>
      <c r="B265" s="5">
        <v>450</v>
      </c>
      <c r="C265" s="5">
        <v>1</v>
      </c>
      <c r="E265">
        <v>264</v>
      </c>
      <c r="F265" s="4" t="s">
        <v>237</v>
      </c>
      <c r="G265" s="5">
        <v>20</v>
      </c>
      <c r="H265" s="17">
        <v>9550</v>
      </c>
      <c r="M265" s="4" t="s">
        <v>468</v>
      </c>
      <c r="N265" s="5">
        <v>5</v>
      </c>
      <c r="P265" s="1">
        <v>3355</v>
      </c>
      <c r="Q265" s="31">
        <v>450</v>
      </c>
      <c r="S265" t="s">
        <v>338</v>
      </c>
      <c r="T265" s="7" t="s">
        <v>466</v>
      </c>
      <c r="U265" s="7" t="s">
        <v>271</v>
      </c>
      <c r="V265" s="7" t="s">
        <v>347</v>
      </c>
      <c r="W265" t="b">
        <f t="shared" si="12"/>
        <v>1</v>
      </c>
      <c r="X265" t="b">
        <f t="shared" si="13"/>
        <v>1</v>
      </c>
      <c r="Y265" t="b">
        <f t="shared" si="14"/>
        <v>1</v>
      </c>
    </row>
    <row r="266" spans="1:25" x14ac:dyDescent="0.25">
      <c r="A266" s="7" t="s">
        <v>269</v>
      </c>
      <c r="B266" s="5">
        <v>2000</v>
      </c>
      <c r="C266" s="5">
        <v>1</v>
      </c>
      <c r="E266">
        <v>265</v>
      </c>
      <c r="F266" s="4" t="s">
        <v>147</v>
      </c>
      <c r="G266" s="5">
        <v>20</v>
      </c>
      <c r="H266" s="17">
        <v>9500</v>
      </c>
      <c r="M266" s="4" t="s">
        <v>322</v>
      </c>
      <c r="N266" s="5">
        <v>5</v>
      </c>
      <c r="P266" s="1">
        <v>1732</v>
      </c>
      <c r="Q266" s="31">
        <v>4500</v>
      </c>
      <c r="S266" t="s">
        <v>405</v>
      </c>
      <c r="T266" s="7" t="s">
        <v>443</v>
      </c>
      <c r="U266" s="7" t="s">
        <v>283</v>
      </c>
      <c r="V266" s="7" t="s">
        <v>443</v>
      </c>
      <c r="W266" t="b">
        <f t="shared" si="12"/>
        <v>1</v>
      </c>
      <c r="X266" t="b">
        <f t="shared" si="13"/>
        <v>1</v>
      </c>
      <c r="Y266" t="b">
        <f t="shared" si="14"/>
        <v>0</v>
      </c>
    </row>
    <row r="267" spans="1:25" x14ac:dyDescent="0.25">
      <c r="A267" s="7" t="s">
        <v>338</v>
      </c>
      <c r="B267" s="5">
        <v>2900</v>
      </c>
      <c r="C267" s="5">
        <v>2</v>
      </c>
      <c r="E267">
        <v>266</v>
      </c>
      <c r="F267" s="4" t="s">
        <v>31</v>
      </c>
      <c r="G267" s="5">
        <v>12</v>
      </c>
      <c r="H267" s="17">
        <v>9450</v>
      </c>
      <c r="M267" s="4" t="s">
        <v>442</v>
      </c>
      <c r="N267" s="5">
        <v>5</v>
      </c>
      <c r="P267" s="1">
        <v>1681</v>
      </c>
      <c r="Q267" s="31">
        <v>600</v>
      </c>
      <c r="S267" t="s">
        <v>476</v>
      </c>
      <c r="T267" s="7" t="s">
        <v>271</v>
      </c>
      <c r="U267" s="7" t="s">
        <v>378</v>
      </c>
      <c r="V267" s="7" t="s">
        <v>271</v>
      </c>
      <c r="W267" t="b">
        <f t="shared" si="12"/>
        <v>0</v>
      </c>
      <c r="X267" t="b">
        <f t="shared" si="13"/>
        <v>1</v>
      </c>
      <c r="Y267" t="b">
        <f t="shared" si="14"/>
        <v>1</v>
      </c>
    </row>
    <row r="268" spans="1:25" x14ac:dyDescent="0.25">
      <c r="A268" s="7" t="s">
        <v>405</v>
      </c>
      <c r="B268" s="5">
        <v>9000</v>
      </c>
      <c r="C268" s="5">
        <v>2</v>
      </c>
      <c r="E268">
        <v>267</v>
      </c>
      <c r="F268" s="4" t="s">
        <v>234</v>
      </c>
      <c r="G268" s="5">
        <v>16</v>
      </c>
      <c r="H268" s="17">
        <v>9450</v>
      </c>
      <c r="M268" s="4" t="s">
        <v>382</v>
      </c>
      <c r="N268" s="5">
        <v>5</v>
      </c>
      <c r="P268" s="1">
        <v>1884</v>
      </c>
      <c r="Q268" s="31">
        <v>750</v>
      </c>
      <c r="S268" t="s">
        <v>323</v>
      </c>
      <c r="T268" s="7" t="s">
        <v>283</v>
      </c>
      <c r="U268" s="7" t="s">
        <v>509</v>
      </c>
      <c r="V268" s="7" t="s">
        <v>283</v>
      </c>
      <c r="W268" t="b">
        <f t="shared" si="12"/>
        <v>1</v>
      </c>
      <c r="X268" t="b">
        <f t="shared" si="13"/>
        <v>1</v>
      </c>
      <c r="Y268" t="b">
        <f t="shared" si="14"/>
        <v>1</v>
      </c>
    </row>
    <row r="269" spans="1:25" x14ac:dyDescent="0.25">
      <c r="A269" s="7" t="s">
        <v>476</v>
      </c>
      <c r="B269" s="5">
        <v>150</v>
      </c>
      <c r="C269" s="5">
        <v>1</v>
      </c>
      <c r="E269">
        <v>268</v>
      </c>
      <c r="F269" s="4" t="s">
        <v>451</v>
      </c>
      <c r="G269" s="5">
        <v>21</v>
      </c>
      <c r="H269" s="17">
        <v>9400</v>
      </c>
      <c r="M269" s="4" t="s">
        <v>49</v>
      </c>
      <c r="N269" s="5">
        <v>5</v>
      </c>
      <c r="P269" s="1">
        <v>1118</v>
      </c>
      <c r="Q269" s="31">
        <v>6000</v>
      </c>
      <c r="S269" t="s">
        <v>384</v>
      </c>
      <c r="T269" s="7" t="s">
        <v>378</v>
      </c>
      <c r="U269" s="7" t="s">
        <v>430</v>
      </c>
      <c r="V269" s="7" t="s">
        <v>378</v>
      </c>
      <c r="W269" t="b">
        <f t="shared" si="12"/>
        <v>1</v>
      </c>
      <c r="X269" t="b">
        <f t="shared" si="13"/>
        <v>1</v>
      </c>
      <c r="Y269" t="b">
        <f t="shared" si="14"/>
        <v>1</v>
      </c>
    </row>
    <row r="270" spans="1:25" x14ac:dyDescent="0.25">
      <c r="A270" s="7" t="s">
        <v>323</v>
      </c>
      <c r="B270" s="5">
        <v>1600</v>
      </c>
      <c r="C270" s="5">
        <v>2</v>
      </c>
      <c r="E270">
        <v>269</v>
      </c>
      <c r="F270" s="4" t="s">
        <v>492</v>
      </c>
      <c r="G270" s="5">
        <v>13</v>
      </c>
      <c r="H270" s="17">
        <v>9350</v>
      </c>
      <c r="M270" s="4" t="s">
        <v>115</v>
      </c>
      <c r="N270" s="5">
        <v>5</v>
      </c>
      <c r="P270" s="1">
        <v>1001</v>
      </c>
      <c r="Q270" s="31">
        <v>2000</v>
      </c>
      <c r="S270" t="s">
        <v>294</v>
      </c>
      <c r="T270" s="7" t="s">
        <v>509</v>
      </c>
      <c r="U270" s="7" t="s">
        <v>277</v>
      </c>
      <c r="V270" s="7" t="s">
        <v>509</v>
      </c>
      <c r="W270" t="b">
        <f t="shared" si="12"/>
        <v>1</v>
      </c>
      <c r="X270" t="b">
        <f t="shared" si="13"/>
        <v>1</v>
      </c>
      <c r="Y270" t="b">
        <f t="shared" si="14"/>
        <v>1</v>
      </c>
    </row>
    <row r="271" spans="1:25" x14ac:dyDescent="0.25">
      <c r="A271" s="7" t="s">
        <v>384</v>
      </c>
      <c r="B271" s="5">
        <v>3200</v>
      </c>
      <c r="C271" s="5">
        <v>2</v>
      </c>
      <c r="E271">
        <v>270</v>
      </c>
      <c r="F271" s="4" t="s">
        <v>123</v>
      </c>
      <c r="G271" s="5">
        <v>10</v>
      </c>
      <c r="H271" s="17">
        <v>9300</v>
      </c>
      <c r="M271" s="4" t="s">
        <v>62</v>
      </c>
      <c r="N271" s="5">
        <v>5</v>
      </c>
      <c r="P271" s="1">
        <v>2177</v>
      </c>
      <c r="Q271" s="31">
        <v>600</v>
      </c>
      <c r="S271" t="s">
        <v>437</v>
      </c>
      <c r="T271" s="7" t="s">
        <v>430</v>
      </c>
      <c r="U271" s="7" t="s">
        <v>522</v>
      </c>
      <c r="V271" s="7" t="s">
        <v>430</v>
      </c>
      <c r="W271" t="b">
        <f t="shared" si="12"/>
        <v>1</v>
      </c>
      <c r="X271" t="b">
        <f t="shared" si="13"/>
        <v>0</v>
      </c>
      <c r="Y271" t="b">
        <f t="shared" si="14"/>
        <v>1</v>
      </c>
    </row>
    <row r="272" spans="1:25" x14ac:dyDescent="0.25">
      <c r="A272" s="7" t="s">
        <v>294</v>
      </c>
      <c r="B272" s="5">
        <v>1500</v>
      </c>
      <c r="C272" s="5">
        <v>1</v>
      </c>
      <c r="E272">
        <v>271</v>
      </c>
      <c r="F272" s="4" t="s">
        <v>132</v>
      </c>
      <c r="G272" s="5">
        <v>16</v>
      </c>
      <c r="H272" s="17">
        <v>9300</v>
      </c>
      <c r="M272" s="4" t="s">
        <v>87</v>
      </c>
      <c r="N272" s="5">
        <v>5</v>
      </c>
      <c r="P272" s="1">
        <v>3382</v>
      </c>
      <c r="Q272" s="31">
        <v>3000</v>
      </c>
      <c r="S272" t="s">
        <v>506</v>
      </c>
      <c r="T272" s="7" t="s">
        <v>277</v>
      </c>
      <c r="U272" s="7" t="s">
        <v>27</v>
      </c>
      <c r="V272" s="7" t="s">
        <v>27</v>
      </c>
      <c r="W272" t="b">
        <f t="shared" si="12"/>
        <v>1</v>
      </c>
      <c r="X272" t="b">
        <f t="shared" si="13"/>
        <v>1</v>
      </c>
      <c r="Y272" t="b">
        <f t="shared" si="14"/>
        <v>1</v>
      </c>
    </row>
    <row r="273" spans="1:25" x14ac:dyDescent="0.25">
      <c r="A273" s="7" t="s">
        <v>437</v>
      </c>
      <c r="B273" s="5">
        <v>6300</v>
      </c>
      <c r="C273" s="5">
        <v>3</v>
      </c>
      <c r="E273">
        <v>272</v>
      </c>
      <c r="F273" s="4" t="s">
        <v>363</v>
      </c>
      <c r="G273" s="5">
        <v>9</v>
      </c>
      <c r="H273" s="17">
        <v>9300</v>
      </c>
      <c r="M273" s="4" t="s">
        <v>84</v>
      </c>
      <c r="N273" s="5">
        <v>5</v>
      </c>
      <c r="P273" s="1">
        <v>1365</v>
      </c>
      <c r="Q273" s="31">
        <v>150</v>
      </c>
      <c r="S273" t="s">
        <v>337</v>
      </c>
      <c r="T273" s="7" t="s">
        <v>27</v>
      </c>
      <c r="U273" s="7" t="s">
        <v>510</v>
      </c>
      <c r="V273" s="7" t="s">
        <v>520</v>
      </c>
      <c r="W273" t="b">
        <f t="shared" si="12"/>
        <v>0</v>
      </c>
      <c r="X273" t="b">
        <f t="shared" si="13"/>
        <v>1</v>
      </c>
      <c r="Y273" t="b">
        <f t="shared" si="14"/>
        <v>0</v>
      </c>
    </row>
    <row r="274" spans="1:25" x14ac:dyDescent="0.25">
      <c r="A274" s="7" t="s">
        <v>506</v>
      </c>
      <c r="B274" s="5">
        <v>300</v>
      </c>
      <c r="C274" s="5">
        <v>1</v>
      </c>
      <c r="E274">
        <v>273</v>
      </c>
      <c r="F274" s="4" t="s">
        <v>321</v>
      </c>
      <c r="G274" s="5">
        <v>18</v>
      </c>
      <c r="H274" s="17">
        <v>9300</v>
      </c>
      <c r="M274" s="4" t="s">
        <v>237</v>
      </c>
      <c r="N274" s="5">
        <v>5</v>
      </c>
      <c r="P274" s="1">
        <v>3478</v>
      </c>
      <c r="Q274" s="31">
        <v>1500</v>
      </c>
      <c r="S274" t="s">
        <v>458</v>
      </c>
      <c r="T274" s="7" t="s">
        <v>510</v>
      </c>
      <c r="U274" s="7" t="s">
        <v>295</v>
      </c>
      <c r="V274" s="7" t="s">
        <v>253</v>
      </c>
      <c r="W274" t="b">
        <f t="shared" si="12"/>
        <v>0</v>
      </c>
      <c r="X274" t="b">
        <f t="shared" si="13"/>
        <v>1</v>
      </c>
      <c r="Y274" t="b">
        <f t="shared" si="14"/>
        <v>0</v>
      </c>
    </row>
    <row r="275" spans="1:25" x14ac:dyDescent="0.25">
      <c r="A275" s="7" t="s">
        <v>337</v>
      </c>
      <c r="B275" s="5">
        <v>4500</v>
      </c>
      <c r="C275" s="5">
        <v>1</v>
      </c>
      <c r="E275">
        <v>274</v>
      </c>
      <c r="F275" s="4" t="s">
        <v>465</v>
      </c>
      <c r="G275" s="5">
        <v>13</v>
      </c>
      <c r="H275" s="17">
        <v>9300</v>
      </c>
      <c r="M275" s="4" t="s">
        <v>52</v>
      </c>
      <c r="N275" s="5">
        <v>4</v>
      </c>
      <c r="P275" s="1">
        <v>2313</v>
      </c>
      <c r="Q275" s="31">
        <v>150</v>
      </c>
      <c r="S275" t="s">
        <v>301</v>
      </c>
      <c r="T275" s="7" t="s">
        <v>295</v>
      </c>
      <c r="U275" s="7" t="s">
        <v>464</v>
      </c>
      <c r="V275" s="7" t="s">
        <v>464</v>
      </c>
      <c r="W275" t="b">
        <f t="shared" si="12"/>
        <v>0</v>
      </c>
      <c r="X275" t="b">
        <f t="shared" si="13"/>
        <v>1</v>
      </c>
      <c r="Y275" t="b">
        <f t="shared" si="14"/>
        <v>1</v>
      </c>
    </row>
    <row r="276" spans="1:25" x14ac:dyDescent="0.25">
      <c r="A276" s="7" t="s">
        <v>458</v>
      </c>
      <c r="B276" s="5">
        <v>3450</v>
      </c>
      <c r="C276" s="5">
        <v>3</v>
      </c>
      <c r="E276">
        <v>275</v>
      </c>
      <c r="F276" s="4" t="s">
        <v>213</v>
      </c>
      <c r="G276" s="5">
        <v>21</v>
      </c>
      <c r="H276" s="17">
        <v>9250</v>
      </c>
      <c r="M276" s="4" t="s">
        <v>196</v>
      </c>
      <c r="N276" s="5">
        <v>4</v>
      </c>
      <c r="P276" s="1">
        <v>1273</v>
      </c>
      <c r="Q276" s="31">
        <v>1200</v>
      </c>
      <c r="S276" t="s">
        <v>352</v>
      </c>
      <c r="T276" s="7" t="s">
        <v>253</v>
      </c>
      <c r="U276" s="7" t="s">
        <v>433</v>
      </c>
      <c r="V276" s="7" t="s">
        <v>433</v>
      </c>
      <c r="W276" t="b">
        <f t="shared" si="12"/>
        <v>1</v>
      </c>
      <c r="X276" t="b">
        <f t="shared" si="13"/>
        <v>1</v>
      </c>
      <c r="Y276" t="b">
        <f t="shared" si="14"/>
        <v>1</v>
      </c>
    </row>
    <row r="277" spans="1:25" x14ac:dyDescent="0.25">
      <c r="A277" s="7" t="s">
        <v>301</v>
      </c>
      <c r="B277" s="5">
        <v>3000</v>
      </c>
      <c r="C277" s="5">
        <v>1</v>
      </c>
      <c r="E277">
        <v>276</v>
      </c>
      <c r="F277" s="4" t="s">
        <v>499</v>
      </c>
      <c r="G277" s="5">
        <v>12</v>
      </c>
      <c r="H277" s="17">
        <v>9250</v>
      </c>
      <c r="M277" s="4" t="s">
        <v>125</v>
      </c>
      <c r="N277" s="5">
        <v>4</v>
      </c>
      <c r="P277" s="1">
        <v>1330</v>
      </c>
      <c r="Q277" s="31">
        <v>2000</v>
      </c>
      <c r="S277" t="s">
        <v>320</v>
      </c>
      <c r="T277" s="7" t="s">
        <v>464</v>
      </c>
      <c r="U277" s="7" t="s">
        <v>389</v>
      </c>
      <c r="V277" s="7" t="s">
        <v>389</v>
      </c>
      <c r="W277" t="b">
        <f t="shared" si="12"/>
        <v>0</v>
      </c>
      <c r="X277" t="b">
        <f t="shared" si="13"/>
        <v>1</v>
      </c>
      <c r="Y277" t="b">
        <f t="shared" si="14"/>
        <v>1</v>
      </c>
    </row>
    <row r="278" spans="1:25" x14ac:dyDescent="0.25">
      <c r="A278" s="7" t="s">
        <v>352</v>
      </c>
      <c r="B278" s="5">
        <v>4000</v>
      </c>
      <c r="C278" s="5">
        <v>1</v>
      </c>
      <c r="E278">
        <v>277</v>
      </c>
      <c r="F278" s="4" t="s">
        <v>420</v>
      </c>
      <c r="G278" s="5">
        <v>26</v>
      </c>
      <c r="H278" s="17">
        <v>9250</v>
      </c>
      <c r="M278" s="4" t="s">
        <v>104</v>
      </c>
      <c r="N278" s="5">
        <v>4</v>
      </c>
      <c r="P278" s="1">
        <v>2017</v>
      </c>
      <c r="Q278" s="31">
        <v>1000</v>
      </c>
      <c r="S278" t="s">
        <v>272</v>
      </c>
      <c r="T278" s="7" t="s">
        <v>433</v>
      </c>
      <c r="U278" s="7" t="s">
        <v>413</v>
      </c>
      <c r="V278" s="7" t="s">
        <v>539</v>
      </c>
      <c r="W278" t="b">
        <f t="shared" si="12"/>
        <v>1</v>
      </c>
      <c r="X278" t="b">
        <f t="shared" si="13"/>
        <v>1</v>
      </c>
      <c r="Y278" t="b">
        <f t="shared" si="14"/>
        <v>0</v>
      </c>
    </row>
    <row r="279" spans="1:25" x14ac:dyDescent="0.25">
      <c r="A279" s="7" t="s">
        <v>320</v>
      </c>
      <c r="B279" s="5">
        <v>150</v>
      </c>
      <c r="C279" s="5">
        <v>1</v>
      </c>
      <c r="E279">
        <v>278</v>
      </c>
      <c r="F279" s="4" t="s">
        <v>412</v>
      </c>
      <c r="G279" s="5">
        <v>11</v>
      </c>
      <c r="H279" s="17">
        <v>9200</v>
      </c>
      <c r="M279" s="4" t="s">
        <v>63</v>
      </c>
      <c r="N279" s="5">
        <v>4</v>
      </c>
      <c r="P279" s="1">
        <v>2846</v>
      </c>
      <c r="Q279" s="31">
        <v>400</v>
      </c>
      <c r="S279" t="s">
        <v>207</v>
      </c>
      <c r="T279" s="7" t="s">
        <v>389</v>
      </c>
      <c r="U279" s="7" t="s">
        <v>383</v>
      </c>
      <c r="V279" s="7" t="s">
        <v>383</v>
      </c>
      <c r="W279" t="b">
        <f t="shared" si="12"/>
        <v>1</v>
      </c>
      <c r="X279" t="b">
        <f t="shared" si="13"/>
        <v>1</v>
      </c>
      <c r="Y279" t="b">
        <f t="shared" si="14"/>
        <v>1</v>
      </c>
    </row>
    <row r="280" spans="1:25" x14ac:dyDescent="0.25">
      <c r="A280" s="7" t="s">
        <v>272</v>
      </c>
      <c r="B280" s="5">
        <v>8400</v>
      </c>
      <c r="C280" s="5">
        <v>3</v>
      </c>
      <c r="E280">
        <v>279</v>
      </c>
      <c r="F280" s="4" t="s">
        <v>341</v>
      </c>
      <c r="G280" s="5">
        <v>18</v>
      </c>
      <c r="H280" s="17">
        <v>9200</v>
      </c>
      <c r="M280" s="4" t="s">
        <v>110</v>
      </c>
      <c r="N280" s="5">
        <v>4</v>
      </c>
      <c r="P280" s="1">
        <v>1758</v>
      </c>
      <c r="Q280" s="31">
        <v>400</v>
      </c>
      <c r="S280" t="s">
        <v>491</v>
      </c>
      <c r="T280" s="7" t="s">
        <v>413</v>
      </c>
      <c r="U280" s="7" t="s">
        <v>404</v>
      </c>
      <c r="V280" s="7" t="s">
        <v>404</v>
      </c>
      <c r="W280" t="b">
        <f t="shared" si="12"/>
        <v>1</v>
      </c>
      <c r="X280" t="b">
        <f t="shared" si="13"/>
        <v>1</v>
      </c>
      <c r="Y280" t="b">
        <f t="shared" si="14"/>
        <v>1</v>
      </c>
    </row>
    <row r="281" spans="1:25" x14ac:dyDescent="0.25">
      <c r="A281" s="7" t="s">
        <v>207</v>
      </c>
      <c r="B281" s="5">
        <v>6100</v>
      </c>
      <c r="C281" s="5">
        <v>2</v>
      </c>
      <c r="E281">
        <v>280</v>
      </c>
      <c r="F281" s="4" t="s">
        <v>428</v>
      </c>
      <c r="G281" s="5">
        <v>13</v>
      </c>
      <c r="H281" s="17">
        <v>9200</v>
      </c>
      <c r="M281" s="4" t="s">
        <v>233</v>
      </c>
      <c r="N281" s="5">
        <v>4</v>
      </c>
      <c r="P281" s="1">
        <v>1297</v>
      </c>
      <c r="Q281" s="31">
        <v>4500</v>
      </c>
      <c r="S281" t="s">
        <v>517</v>
      </c>
      <c r="T281" s="7" t="s">
        <v>383</v>
      </c>
      <c r="U281" s="7" t="s">
        <v>399</v>
      </c>
      <c r="V281" s="7" t="s">
        <v>399</v>
      </c>
      <c r="W281" t="b">
        <f t="shared" si="12"/>
        <v>0</v>
      </c>
      <c r="X281" t="b">
        <f t="shared" si="13"/>
        <v>1</v>
      </c>
      <c r="Y281" t="b">
        <f t="shared" si="14"/>
        <v>1</v>
      </c>
    </row>
    <row r="282" spans="1:25" x14ac:dyDescent="0.25">
      <c r="A282" s="7" t="s">
        <v>491</v>
      </c>
      <c r="B282" s="5">
        <v>2000</v>
      </c>
      <c r="C282" s="5">
        <v>1</v>
      </c>
      <c r="E282">
        <v>281</v>
      </c>
      <c r="F282" s="4" t="s">
        <v>510</v>
      </c>
      <c r="G282" s="5">
        <v>10</v>
      </c>
      <c r="H282" s="17">
        <v>9200</v>
      </c>
      <c r="M282" s="4" t="s">
        <v>168</v>
      </c>
      <c r="N282" s="5">
        <v>4</v>
      </c>
      <c r="P282" s="1">
        <v>2114</v>
      </c>
      <c r="Q282" s="31">
        <v>2400</v>
      </c>
      <c r="S282" t="s">
        <v>514</v>
      </c>
      <c r="T282" s="7" t="s">
        <v>171</v>
      </c>
      <c r="U282" s="7" t="s">
        <v>269</v>
      </c>
      <c r="V282" s="7" t="s">
        <v>338</v>
      </c>
      <c r="W282" t="b">
        <f t="shared" si="12"/>
        <v>1</v>
      </c>
      <c r="X282" t="b">
        <f t="shared" si="13"/>
        <v>1</v>
      </c>
      <c r="Y282" t="b">
        <f t="shared" si="14"/>
        <v>0</v>
      </c>
    </row>
    <row r="283" spans="1:25" x14ac:dyDescent="0.25">
      <c r="A283" s="7" t="s">
        <v>517</v>
      </c>
      <c r="B283" s="5">
        <v>400</v>
      </c>
      <c r="C283" s="5">
        <v>1</v>
      </c>
      <c r="E283">
        <v>282</v>
      </c>
      <c r="F283" s="4" t="s">
        <v>7</v>
      </c>
      <c r="G283" s="5">
        <v>12</v>
      </c>
      <c r="H283" s="17">
        <v>9200</v>
      </c>
      <c r="M283" s="4" t="s">
        <v>154</v>
      </c>
      <c r="N283" s="5">
        <v>4</v>
      </c>
      <c r="P283" s="1">
        <v>2279</v>
      </c>
      <c r="Q283" s="31">
        <v>6000</v>
      </c>
      <c r="S283" t="s">
        <v>465</v>
      </c>
      <c r="T283" s="7" t="s">
        <v>404</v>
      </c>
      <c r="U283" s="7" t="s">
        <v>323</v>
      </c>
      <c r="V283" s="7" t="s">
        <v>476</v>
      </c>
      <c r="W283" t="b">
        <f t="shared" si="12"/>
        <v>1</v>
      </c>
      <c r="X283" t="b">
        <f t="shared" si="13"/>
        <v>0</v>
      </c>
      <c r="Y283" t="b">
        <f t="shared" si="14"/>
        <v>0</v>
      </c>
    </row>
    <row r="284" spans="1:25" x14ac:dyDescent="0.25">
      <c r="A284" s="7" t="s">
        <v>514</v>
      </c>
      <c r="B284" s="5">
        <v>1500</v>
      </c>
      <c r="C284" s="5">
        <v>1</v>
      </c>
      <c r="E284">
        <v>283</v>
      </c>
      <c r="F284" s="4" t="s">
        <v>54</v>
      </c>
      <c r="G284" s="5">
        <v>16</v>
      </c>
      <c r="H284" s="17">
        <v>9200</v>
      </c>
      <c r="M284" s="4" t="s">
        <v>152</v>
      </c>
      <c r="N284" s="5">
        <v>4</v>
      </c>
      <c r="P284" s="1">
        <v>3006</v>
      </c>
      <c r="Q284" s="31">
        <v>1000</v>
      </c>
      <c r="S284" t="s">
        <v>421</v>
      </c>
      <c r="T284" s="7" t="s">
        <v>399</v>
      </c>
      <c r="U284" s="7" t="s">
        <v>384</v>
      </c>
      <c r="V284" s="7" t="s">
        <v>384</v>
      </c>
      <c r="W284" t="b">
        <f t="shared" si="12"/>
        <v>1</v>
      </c>
      <c r="X284" t="b">
        <f t="shared" si="13"/>
        <v>0</v>
      </c>
      <c r="Y284" t="b">
        <f t="shared" si="14"/>
        <v>1</v>
      </c>
    </row>
    <row r="285" spans="1:25" x14ac:dyDescent="0.25">
      <c r="A285" s="7" t="s">
        <v>465</v>
      </c>
      <c r="B285" s="5">
        <v>5000</v>
      </c>
      <c r="C285" s="5">
        <v>1</v>
      </c>
      <c r="E285">
        <v>284</v>
      </c>
      <c r="F285" s="4" t="s">
        <v>175</v>
      </c>
      <c r="G285" s="5">
        <v>13</v>
      </c>
      <c r="H285" s="17">
        <v>9150</v>
      </c>
      <c r="M285" s="4" t="s">
        <v>202</v>
      </c>
      <c r="N285" s="5">
        <v>4</v>
      </c>
      <c r="P285" s="1">
        <v>1358</v>
      </c>
      <c r="Q285" s="31">
        <v>1200</v>
      </c>
      <c r="S285" t="s">
        <v>396</v>
      </c>
      <c r="T285" s="7" t="s">
        <v>289</v>
      </c>
      <c r="U285" s="7" t="s">
        <v>146</v>
      </c>
      <c r="V285" s="7" t="s">
        <v>294</v>
      </c>
      <c r="W285" t="b">
        <f t="shared" si="12"/>
        <v>1</v>
      </c>
      <c r="X285" t="b">
        <f t="shared" si="13"/>
        <v>1</v>
      </c>
      <c r="Y285" t="b">
        <f t="shared" si="14"/>
        <v>1</v>
      </c>
    </row>
    <row r="286" spans="1:25" x14ac:dyDescent="0.25">
      <c r="A286" s="7" t="s">
        <v>421</v>
      </c>
      <c r="B286" s="5">
        <v>450</v>
      </c>
      <c r="C286" s="5">
        <v>1</v>
      </c>
      <c r="E286">
        <v>285</v>
      </c>
      <c r="F286" s="4" t="s">
        <v>417</v>
      </c>
      <c r="G286" s="5">
        <v>21</v>
      </c>
      <c r="H286" s="17">
        <v>9150</v>
      </c>
      <c r="M286" s="4" t="s">
        <v>73</v>
      </c>
      <c r="N286" s="5">
        <v>4</v>
      </c>
      <c r="P286" s="1">
        <v>3099</v>
      </c>
      <c r="Q286" s="31">
        <v>7500</v>
      </c>
      <c r="S286" t="s">
        <v>380</v>
      </c>
      <c r="T286" s="7" t="s">
        <v>426</v>
      </c>
      <c r="U286" s="7" t="s">
        <v>294</v>
      </c>
      <c r="V286" s="7" t="s">
        <v>437</v>
      </c>
      <c r="W286" t="b">
        <f t="shared" si="12"/>
        <v>1</v>
      </c>
      <c r="X286" t="b">
        <f t="shared" si="13"/>
        <v>1</v>
      </c>
      <c r="Y286" t="b">
        <f t="shared" si="14"/>
        <v>1</v>
      </c>
    </row>
    <row r="287" spans="1:25" x14ac:dyDescent="0.25">
      <c r="A287" s="7" t="s">
        <v>396</v>
      </c>
      <c r="B287" s="5">
        <v>2000</v>
      </c>
      <c r="C287" s="5">
        <v>1</v>
      </c>
      <c r="E287">
        <v>286</v>
      </c>
      <c r="F287" s="4" t="s">
        <v>279</v>
      </c>
      <c r="G287" s="5">
        <v>17</v>
      </c>
      <c r="H287" s="17">
        <v>9150</v>
      </c>
      <c r="M287" s="4" t="s">
        <v>96</v>
      </c>
      <c r="N287" s="5">
        <v>4</v>
      </c>
      <c r="P287" s="1">
        <v>1961</v>
      </c>
      <c r="Q287" s="31">
        <v>3000</v>
      </c>
      <c r="S287" t="s">
        <v>424</v>
      </c>
      <c r="T287" s="7" t="s">
        <v>269</v>
      </c>
      <c r="U287" s="7" t="s">
        <v>437</v>
      </c>
      <c r="V287" s="7" t="s">
        <v>506</v>
      </c>
      <c r="W287" t="b">
        <f t="shared" si="12"/>
        <v>1</v>
      </c>
      <c r="X287" t="b">
        <f t="shared" si="13"/>
        <v>0</v>
      </c>
      <c r="Y287" t="b">
        <f t="shared" si="14"/>
        <v>1</v>
      </c>
    </row>
    <row r="288" spans="1:25" x14ac:dyDescent="0.25">
      <c r="A288" s="7" t="s">
        <v>380</v>
      </c>
      <c r="B288" s="5">
        <v>3200</v>
      </c>
      <c r="C288" s="5">
        <v>2</v>
      </c>
      <c r="E288">
        <v>287</v>
      </c>
      <c r="F288" s="4" t="s">
        <v>182</v>
      </c>
      <c r="G288" s="5">
        <v>15</v>
      </c>
      <c r="H288" s="17">
        <v>9100</v>
      </c>
      <c r="M288" s="4" t="s">
        <v>188</v>
      </c>
      <c r="N288" s="5">
        <v>4</v>
      </c>
      <c r="P288" s="1">
        <v>1753</v>
      </c>
      <c r="Q288" s="31">
        <v>1200</v>
      </c>
      <c r="S288" t="s">
        <v>285</v>
      </c>
      <c r="T288" s="7" t="s">
        <v>338</v>
      </c>
      <c r="U288" s="7" t="s">
        <v>506</v>
      </c>
      <c r="V288" s="7" t="s">
        <v>337</v>
      </c>
      <c r="W288" t="b">
        <f t="shared" si="12"/>
        <v>1</v>
      </c>
      <c r="X288" t="b">
        <f t="shared" si="13"/>
        <v>1</v>
      </c>
      <c r="Y288" t="b">
        <f t="shared" si="14"/>
        <v>1</v>
      </c>
    </row>
    <row r="289" spans="1:25" x14ac:dyDescent="0.25">
      <c r="A289" s="7" t="s">
        <v>424</v>
      </c>
      <c r="B289" s="5">
        <v>5600</v>
      </c>
      <c r="C289" s="5">
        <v>2</v>
      </c>
      <c r="E289">
        <v>288</v>
      </c>
      <c r="F289" s="4" t="s">
        <v>117</v>
      </c>
      <c r="G289" s="5">
        <v>14</v>
      </c>
      <c r="H289" s="17">
        <v>9100</v>
      </c>
      <c r="M289" s="4" t="s">
        <v>236</v>
      </c>
      <c r="N289" s="5">
        <v>4</v>
      </c>
      <c r="P289" s="1">
        <v>2834</v>
      </c>
      <c r="Q289" s="31">
        <v>500</v>
      </c>
      <c r="S289" t="s">
        <v>395</v>
      </c>
      <c r="T289" s="7" t="s">
        <v>405</v>
      </c>
      <c r="U289" s="7" t="s">
        <v>337</v>
      </c>
      <c r="V289" s="7" t="s">
        <v>454</v>
      </c>
      <c r="W289" t="b">
        <f t="shared" si="12"/>
        <v>1</v>
      </c>
      <c r="X289" t="b">
        <f t="shared" si="13"/>
        <v>1</v>
      </c>
      <c r="Y289" t="b">
        <f t="shared" si="14"/>
        <v>1</v>
      </c>
    </row>
    <row r="290" spans="1:25" x14ac:dyDescent="0.25">
      <c r="A290" s="7" t="s">
        <v>285</v>
      </c>
      <c r="B290" s="5">
        <v>5400</v>
      </c>
      <c r="C290" s="5">
        <v>2</v>
      </c>
      <c r="E290">
        <v>289</v>
      </c>
      <c r="F290" s="4" t="s">
        <v>361</v>
      </c>
      <c r="G290" s="5">
        <v>10</v>
      </c>
      <c r="H290" s="17">
        <v>9100</v>
      </c>
      <c r="M290" s="4" t="s">
        <v>55</v>
      </c>
      <c r="N290" s="5">
        <v>4</v>
      </c>
      <c r="P290" s="1">
        <v>2557</v>
      </c>
      <c r="Q290" s="31">
        <v>3000</v>
      </c>
      <c r="S290" t="s">
        <v>310</v>
      </c>
      <c r="T290" s="7" t="s">
        <v>146</v>
      </c>
      <c r="U290" s="7" t="s">
        <v>454</v>
      </c>
      <c r="V290" s="7" t="s">
        <v>301</v>
      </c>
      <c r="W290" t="b">
        <f t="shared" si="12"/>
        <v>0</v>
      </c>
      <c r="X290" t="b">
        <f t="shared" si="13"/>
        <v>1</v>
      </c>
      <c r="Y290" t="b">
        <f t="shared" si="14"/>
        <v>1</v>
      </c>
    </row>
    <row r="291" spans="1:25" x14ac:dyDescent="0.25">
      <c r="A291" s="7" t="s">
        <v>395</v>
      </c>
      <c r="B291" s="5">
        <v>600</v>
      </c>
      <c r="C291" s="5">
        <v>1</v>
      </c>
      <c r="E291">
        <v>290</v>
      </c>
      <c r="F291" s="4" t="s">
        <v>309</v>
      </c>
      <c r="G291" s="5">
        <v>16</v>
      </c>
      <c r="H291" s="17">
        <v>9050</v>
      </c>
      <c r="M291" s="4" t="s">
        <v>71</v>
      </c>
      <c r="N291" s="5">
        <v>4</v>
      </c>
      <c r="P291" s="1">
        <v>1834</v>
      </c>
      <c r="Q291" s="31">
        <v>3000</v>
      </c>
      <c r="S291" t="s">
        <v>265</v>
      </c>
      <c r="T291" s="7" t="s">
        <v>294</v>
      </c>
      <c r="U291" s="7" t="s">
        <v>458</v>
      </c>
      <c r="V291" s="7" t="s">
        <v>352</v>
      </c>
      <c r="W291" t="b">
        <f t="shared" si="12"/>
        <v>1</v>
      </c>
      <c r="X291" t="b">
        <f t="shared" si="13"/>
        <v>0</v>
      </c>
      <c r="Y291" t="b">
        <f t="shared" si="14"/>
        <v>0</v>
      </c>
    </row>
    <row r="292" spans="1:25" x14ac:dyDescent="0.25">
      <c r="A292" s="7" t="s">
        <v>310</v>
      </c>
      <c r="B292" s="5">
        <v>800</v>
      </c>
      <c r="C292" s="5">
        <v>1</v>
      </c>
      <c r="E292">
        <v>291</v>
      </c>
      <c r="F292" s="4" t="s">
        <v>53</v>
      </c>
      <c r="G292" s="5">
        <v>15</v>
      </c>
      <c r="H292" s="17">
        <v>9000</v>
      </c>
      <c r="M292" s="4" t="s">
        <v>195</v>
      </c>
      <c r="N292" s="5">
        <v>4</v>
      </c>
      <c r="P292" s="1">
        <v>1034</v>
      </c>
      <c r="Q292" s="31">
        <v>1500</v>
      </c>
      <c r="S292" t="s">
        <v>166</v>
      </c>
      <c r="T292" s="7" t="s">
        <v>506</v>
      </c>
      <c r="U292" s="7" t="s">
        <v>301</v>
      </c>
      <c r="V292" s="7" t="s">
        <v>272</v>
      </c>
      <c r="W292" t="b">
        <f t="shared" si="12"/>
        <v>1</v>
      </c>
      <c r="X292" t="b">
        <f t="shared" si="13"/>
        <v>1</v>
      </c>
      <c r="Y292" t="b">
        <f t="shared" si="14"/>
        <v>1</v>
      </c>
    </row>
    <row r="293" spans="1:25" x14ac:dyDescent="0.25">
      <c r="A293" s="7" t="s">
        <v>265</v>
      </c>
      <c r="B293" s="5">
        <v>4450</v>
      </c>
      <c r="C293" s="5">
        <v>3</v>
      </c>
      <c r="E293">
        <v>292</v>
      </c>
      <c r="F293" s="4" t="s">
        <v>251</v>
      </c>
      <c r="G293" s="5">
        <v>9</v>
      </c>
      <c r="H293" s="17">
        <v>9000</v>
      </c>
      <c r="M293" s="4" t="s">
        <v>100</v>
      </c>
      <c r="N293" s="5">
        <v>4</v>
      </c>
      <c r="P293" s="1">
        <v>2547</v>
      </c>
      <c r="Q293" s="31">
        <v>800</v>
      </c>
      <c r="S293" t="s">
        <v>477</v>
      </c>
      <c r="T293" s="7" t="s">
        <v>337</v>
      </c>
      <c r="U293" s="7" t="s">
        <v>320</v>
      </c>
      <c r="V293" s="7" t="s">
        <v>207</v>
      </c>
      <c r="W293" t="b">
        <f t="shared" si="12"/>
        <v>1</v>
      </c>
      <c r="X293" t="b">
        <f t="shared" si="13"/>
        <v>0</v>
      </c>
      <c r="Y293" t="b">
        <f t="shared" si="14"/>
        <v>0</v>
      </c>
    </row>
    <row r="294" spans="1:25" x14ac:dyDescent="0.25">
      <c r="A294" s="7" t="s">
        <v>166</v>
      </c>
      <c r="B294" s="5">
        <v>1000</v>
      </c>
      <c r="C294" s="5">
        <v>1</v>
      </c>
      <c r="E294">
        <v>293</v>
      </c>
      <c r="F294" s="4" t="s">
        <v>256</v>
      </c>
      <c r="G294" s="5">
        <v>8</v>
      </c>
      <c r="H294" s="17">
        <v>9000</v>
      </c>
      <c r="M294" s="4" t="s">
        <v>33</v>
      </c>
      <c r="N294" s="5">
        <v>4</v>
      </c>
      <c r="P294" s="1">
        <v>2672</v>
      </c>
      <c r="Q294" s="31">
        <v>1200</v>
      </c>
      <c r="S294" t="s">
        <v>503</v>
      </c>
      <c r="T294" s="7" t="s">
        <v>454</v>
      </c>
      <c r="U294" s="7" t="s">
        <v>272</v>
      </c>
      <c r="V294" s="7" t="s">
        <v>491</v>
      </c>
      <c r="W294" t="b">
        <f t="shared" si="12"/>
        <v>0</v>
      </c>
      <c r="X294" t="b">
        <f t="shared" si="13"/>
        <v>1</v>
      </c>
      <c r="Y294" t="b">
        <f t="shared" si="14"/>
        <v>1</v>
      </c>
    </row>
    <row r="295" spans="1:25" x14ac:dyDescent="0.25">
      <c r="A295" s="7" t="s">
        <v>477</v>
      </c>
      <c r="B295" s="5">
        <v>2600</v>
      </c>
      <c r="C295" s="5">
        <v>2</v>
      </c>
      <c r="E295">
        <v>294</v>
      </c>
      <c r="F295" s="4" t="s">
        <v>511</v>
      </c>
      <c r="G295" s="5">
        <v>9</v>
      </c>
      <c r="H295" s="17">
        <v>9000</v>
      </c>
      <c r="M295" s="4" t="s">
        <v>88</v>
      </c>
      <c r="N295" s="5">
        <v>4</v>
      </c>
      <c r="P295" s="1">
        <v>2143</v>
      </c>
      <c r="Q295" s="31">
        <v>3000</v>
      </c>
      <c r="S295" t="s">
        <v>309</v>
      </c>
      <c r="T295" s="7" t="s">
        <v>301</v>
      </c>
      <c r="U295" s="7" t="s">
        <v>491</v>
      </c>
      <c r="V295" s="7" t="s">
        <v>517</v>
      </c>
      <c r="W295" t="b">
        <f t="shared" si="12"/>
        <v>1</v>
      </c>
      <c r="X295" t="b">
        <f t="shared" si="13"/>
        <v>1</v>
      </c>
      <c r="Y295" t="b">
        <f t="shared" si="14"/>
        <v>1</v>
      </c>
    </row>
    <row r="296" spans="1:25" x14ac:dyDescent="0.25">
      <c r="A296" s="7" t="s">
        <v>503</v>
      </c>
      <c r="B296" s="5">
        <v>1600</v>
      </c>
      <c r="C296" s="5">
        <v>1</v>
      </c>
      <c r="E296">
        <v>295</v>
      </c>
      <c r="F296" s="4" t="s">
        <v>159</v>
      </c>
      <c r="G296" s="5">
        <v>12</v>
      </c>
      <c r="H296" s="17">
        <v>9000</v>
      </c>
      <c r="M296" s="4" t="s">
        <v>123</v>
      </c>
      <c r="N296" s="5">
        <v>4</v>
      </c>
      <c r="P296" s="1">
        <v>1377</v>
      </c>
      <c r="Q296" s="31">
        <v>3000</v>
      </c>
      <c r="S296" t="s">
        <v>297</v>
      </c>
      <c r="T296" s="7" t="s">
        <v>352</v>
      </c>
      <c r="U296" s="7" t="s">
        <v>517</v>
      </c>
      <c r="V296" s="7" t="s">
        <v>409</v>
      </c>
      <c r="W296" t="b">
        <f t="shared" si="12"/>
        <v>1</v>
      </c>
      <c r="X296" t="b">
        <f t="shared" si="13"/>
        <v>1</v>
      </c>
      <c r="Y296" t="b">
        <f t="shared" si="14"/>
        <v>1</v>
      </c>
    </row>
    <row r="297" spans="1:25" x14ac:dyDescent="0.25">
      <c r="A297" s="7" t="s">
        <v>309</v>
      </c>
      <c r="B297" s="5">
        <v>1600</v>
      </c>
      <c r="C297" s="5">
        <v>1</v>
      </c>
      <c r="E297">
        <v>296</v>
      </c>
      <c r="F297" s="4" t="s">
        <v>88</v>
      </c>
      <c r="G297" s="5">
        <v>15</v>
      </c>
      <c r="H297" s="17">
        <v>8900</v>
      </c>
      <c r="M297" s="4" t="s">
        <v>161</v>
      </c>
      <c r="N297" s="5">
        <v>4</v>
      </c>
      <c r="P297" s="1">
        <v>2277</v>
      </c>
      <c r="Q297" s="31">
        <v>750</v>
      </c>
      <c r="S297" t="s">
        <v>500</v>
      </c>
      <c r="T297" s="7" t="s">
        <v>272</v>
      </c>
      <c r="U297" s="7" t="s">
        <v>409</v>
      </c>
      <c r="V297" s="7" t="s">
        <v>335</v>
      </c>
      <c r="W297" t="b">
        <f t="shared" si="12"/>
        <v>1</v>
      </c>
      <c r="X297" t="b">
        <f t="shared" si="13"/>
        <v>0</v>
      </c>
      <c r="Y297" t="b">
        <f t="shared" si="14"/>
        <v>1</v>
      </c>
    </row>
    <row r="298" spans="1:25" x14ac:dyDescent="0.25">
      <c r="A298" s="7" t="s">
        <v>297</v>
      </c>
      <c r="B298" s="5">
        <v>6000</v>
      </c>
      <c r="C298" s="5">
        <v>1</v>
      </c>
      <c r="E298">
        <v>297</v>
      </c>
      <c r="F298" s="4" t="s">
        <v>229</v>
      </c>
      <c r="G298" s="5">
        <v>7</v>
      </c>
      <c r="H298" s="17">
        <v>8900</v>
      </c>
      <c r="M298" s="4" t="s">
        <v>173</v>
      </c>
      <c r="N298" s="5">
        <v>4</v>
      </c>
      <c r="P298" s="1">
        <v>1630</v>
      </c>
      <c r="Q298" s="31">
        <v>4000</v>
      </c>
      <c r="S298" t="s">
        <v>293</v>
      </c>
      <c r="T298" s="7" t="s">
        <v>207</v>
      </c>
      <c r="U298" s="7" t="s">
        <v>335</v>
      </c>
      <c r="V298" s="7" t="s">
        <v>514</v>
      </c>
      <c r="W298" t="b">
        <f t="shared" si="12"/>
        <v>1</v>
      </c>
      <c r="X298" t="b">
        <f t="shared" si="13"/>
        <v>1</v>
      </c>
      <c r="Y298" t="b">
        <f t="shared" si="14"/>
        <v>0</v>
      </c>
    </row>
    <row r="299" spans="1:25" x14ac:dyDescent="0.25">
      <c r="A299" s="7" t="s">
        <v>500</v>
      </c>
      <c r="B299" s="5">
        <v>6500</v>
      </c>
      <c r="C299" s="5">
        <v>3</v>
      </c>
      <c r="E299">
        <v>298</v>
      </c>
      <c r="F299" s="4" t="s">
        <v>144</v>
      </c>
      <c r="G299" s="5">
        <v>17</v>
      </c>
      <c r="H299" s="17">
        <v>8850</v>
      </c>
      <c r="M299" s="4" t="s">
        <v>35</v>
      </c>
      <c r="N299" s="5">
        <v>4</v>
      </c>
      <c r="P299" s="1">
        <v>2990</v>
      </c>
      <c r="Q299" s="31">
        <v>500</v>
      </c>
      <c r="S299" t="s">
        <v>275</v>
      </c>
      <c r="T299" s="7" t="s">
        <v>491</v>
      </c>
      <c r="U299" s="7" t="s">
        <v>465</v>
      </c>
      <c r="V299" s="7" t="s">
        <v>396</v>
      </c>
      <c r="W299" t="b">
        <f t="shared" si="12"/>
        <v>1</v>
      </c>
      <c r="X299" t="b">
        <f t="shared" si="13"/>
        <v>1</v>
      </c>
      <c r="Y299" t="b">
        <f t="shared" si="14"/>
        <v>1</v>
      </c>
    </row>
    <row r="300" spans="1:25" x14ac:dyDescent="0.25">
      <c r="A300" s="7" t="s">
        <v>293</v>
      </c>
      <c r="B300" s="5">
        <v>800</v>
      </c>
      <c r="C300" s="5">
        <v>1</v>
      </c>
      <c r="E300">
        <v>299</v>
      </c>
      <c r="F300" s="4" t="s">
        <v>174</v>
      </c>
      <c r="G300" s="5">
        <v>23</v>
      </c>
      <c r="H300" s="17">
        <v>8850</v>
      </c>
      <c r="M300" s="4" t="s">
        <v>527</v>
      </c>
      <c r="N300" s="5">
        <v>4</v>
      </c>
      <c r="P300" s="1">
        <v>1713</v>
      </c>
      <c r="Q300" s="31">
        <v>400</v>
      </c>
      <c r="S300" t="s">
        <v>349</v>
      </c>
      <c r="T300" s="7" t="s">
        <v>517</v>
      </c>
      <c r="U300" s="7" t="s">
        <v>421</v>
      </c>
      <c r="V300" s="7" t="s">
        <v>380</v>
      </c>
      <c r="W300" t="b">
        <f t="shared" si="12"/>
        <v>1</v>
      </c>
      <c r="X300" t="b">
        <f t="shared" si="13"/>
        <v>1</v>
      </c>
      <c r="Y300" t="b">
        <f t="shared" si="14"/>
        <v>1</v>
      </c>
    </row>
    <row r="301" spans="1:25" x14ac:dyDescent="0.25">
      <c r="A301" s="7" t="s">
        <v>275</v>
      </c>
      <c r="B301" s="5">
        <v>4800</v>
      </c>
      <c r="C301" s="5">
        <v>2</v>
      </c>
      <c r="E301">
        <v>300</v>
      </c>
      <c r="F301" s="4" t="s">
        <v>524</v>
      </c>
      <c r="G301" s="5">
        <v>20</v>
      </c>
      <c r="H301" s="17">
        <v>8800</v>
      </c>
      <c r="M301" s="4" t="s">
        <v>244</v>
      </c>
      <c r="N301" s="5">
        <v>4</v>
      </c>
      <c r="P301" s="1">
        <v>1802</v>
      </c>
      <c r="Q301" s="31">
        <v>1500</v>
      </c>
      <c r="S301" t="s">
        <v>358</v>
      </c>
      <c r="T301" s="7" t="s">
        <v>335</v>
      </c>
      <c r="U301" s="7" t="s">
        <v>396</v>
      </c>
      <c r="V301" s="7" t="s">
        <v>68</v>
      </c>
      <c r="W301" t="b">
        <f t="shared" si="12"/>
        <v>0</v>
      </c>
      <c r="X301" t="b">
        <f t="shared" si="13"/>
        <v>0</v>
      </c>
      <c r="Y301" t="b">
        <f t="shared" si="14"/>
        <v>1</v>
      </c>
    </row>
    <row r="302" spans="1:25" x14ac:dyDescent="0.25">
      <c r="A302" s="7" t="s">
        <v>349</v>
      </c>
      <c r="B302" s="5">
        <v>1500</v>
      </c>
      <c r="C302" s="5">
        <v>1</v>
      </c>
      <c r="E302">
        <v>301</v>
      </c>
      <c r="F302" s="4" t="s">
        <v>529</v>
      </c>
      <c r="G302" s="5">
        <v>12</v>
      </c>
      <c r="H302" s="17">
        <v>8800</v>
      </c>
      <c r="M302" s="4" t="s">
        <v>366</v>
      </c>
      <c r="N302" s="5">
        <v>4</v>
      </c>
      <c r="P302" s="1">
        <v>3316</v>
      </c>
      <c r="Q302" s="31">
        <v>3000</v>
      </c>
      <c r="S302" t="s">
        <v>453</v>
      </c>
      <c r="T302" s="7" t="s">
        <v>514</v>
      </c>
      <c r="U302" s="7" t="s">
        <v>380</v>
      </c>
      <c r="V302" s="7" t="s">
        <v>285</v>
      </c>
      <c r="W302" t="b">
        <f t="shared" si="12"/>
        <v>1</v>
      </c>
      <c r="X302" t="b">
        <f t="shared" si="13"/>
        <v>1</v>
      </c>
      <c r="Y302" t="b">
        <f t="shared" si="14"/>
        <v>1</v>
      </c>
    </row>
    <row r="303" spans="1:25" x14ac:dyDescent="0.25">
      <c r="A303" s="7" t="s">
        <v>358</v>
      </c>
      <c r="B303" s="5">
        <v>2000</v>
      </c>
      <c r="C303" s="5">
        <v>1</v>
      </c>
      <c r="E303">
        <v>302</v>
      </c>
      <c r="F303" s="4" t="s">
        <v>133</v>
      </c>
      <c r="G303" s="5">
        <v>14</v>
      </c>
      <c r="H303" s="17">
        <v>8800</v>
      </c>
      <c r="M303" s="4" t="s">
        <v>531</v>
      </c>
      <c r="N303" s="5">
        <v>4</v>
      </c>
      <c r="P303" s="1">
        <v>1277</v>
      </c>
      <c r="Q303" s="31">
        <v>600</v>
      </c>
      <c r="S303" t="s">
        <v>141</v>
      </c>
      <c r="T303" s="7" t="s">
        <v>465</v>
      </c>
      <c r="U303" s="7" t="s">
        <v>68</v>
      </c>
      <c r="V303" s="7" t="s">
        <v>245</v>
      </c>
      <c r="W303" t="b">
        <f t="shared" si="12"/>
        <v>1</v>
      </c>
      <c r="X303" t="b">
        <f t="shared" si="13"/>
        <v>0</v>
      </c>
      <c r="Y303" t="b">
        <f t="shared" si="14"/>
        <v>1</v>
      </c>
    </row>
    <row r="304" spans="1:25" x14ac:dyDescent="0.25">
      <c r="A304" s="7" t="s">
        <v>453</v>
      </c>
      <c r="B304" s="5">
        <v>5500</v>
      </c>
      <c r="C304" s="5">
        <v>2</v>
      </c>
      <c r="E304">
        <v>303</v>
      </c>
      <c r="F304" s="4" t="s">
        <v>51</v>
      </c>
      <c r="G304" s="5">
        <v>21</v>
      </c>
      <c r="H304" s="17">
        <v>8700</v>
      </c>
      <c r="M304" s="4" t="s">
        <v>512</v>
      </c>
      <c r="N304" s="5">
        <v>4</v>
      </c>
      <c r="P304" s="1">
        <v>2444</v>
      </c>
      <c r="Q304" s="31">
        <v>300</v>
      </c>
      <c r="S304" t="s">
        <v>376</v>
      </c>
      <c r="T304" s="7" t="s">
        <v>421</v>
      </c>
      <c r="U304" s="7" t="s">
        <v>424</v>
      </c>
      <c r="V304" s="7" t="s">
        <v>371</v>
      </c>
      <c r="W304" t="b">
        <f t="shared" si="12"/>
        <v>1</v>
      </c>
      <c r="X304" t="b">
        <f t="shared" si="13"/>
        <v>1</v>
      </c>
      <c r="Y304" t="b">
        <f t="shared" si="14"/>
        <v>1</v>
      </c>
    </row>
    <row r="305" spans="1:25" x14ac:dyDescent="0.25">
      <c r="A305" s="7" t="s">
        <v>141</v>
      </c>
      <c r="B305" s="5">
        <v>4650</v>
      </c>
      <c r="C305" s="5">
        <v>2</v>
      </c>
      <c r="E305">
        <v>304</v>
      </c>
      <c r="F305" s="4" t="s">
        <v>527</v>
      </c>
      <c r="G305" s="5">
        <v>14</v>
      </c>
      <c r="H305" s="17">
        <v>8650</v>
      </c>
      <c r="M305" s="4" t="s">
        <v>436</v>
      </c>
      <c r="N305" s="5">
        <v>4</v>
      </c>
      <c r="P305" s="1">
        <v>1201</v>
      </c>
      <c r="Q305" s="31">
        <v>600</v>
      </c>
      <c r="S305" t="s">
        <v>361</v>
      </c>
      <c r="T305" s="7" t="s">
        <v>380</v>
      </c>
      <c r="U305" s="7" t="s">
        <v>285</v>
      </c>
      <c r="V305" s="7" t="s">
        <v>373</v>
      </c>
      <c r="W305" t="b">
        <f t="shared" si="12"/>
        <v>1</v>
      </c>
      <c r="X305" t="b">
        <f t="shared" si="13"/>
        <v>1</v>
      </c>
      <c r="Y305" t="b">
        <f t="shared" si="14"/>
        <v>0</v>
      </c>
    </row>
    <row r="306" spans="1:25" x14ac:dyDescent="0.25">
      <c r="A306" s="7" t="s">
        <v>376</v>
      </c>
      <c r="B306" s="5">
        <v>9000</v>
      </c>
      <c r="C306" s="5">
        <v>2</v>
      </c>
      <c r="E306">
        <v>305</v>
      </c>
      <c r="F306" s="4" t="s">
        <v>418</v>
      </c>
      <c r="G306" s="5">
        <v>11</v>
      </c>
      <c r="H306" s="17">
        <v>8650</v>
      </c>
      <c r="M306" s="4" t="s">
        <v>435</v>
      </c>
      <c r="N306" s="5">
        <v>4</v>
      </c>
      <c r="P306" s="1">
        <v>2156</v>
      </c>
      <c r="Q306" s="31">
        <v>600</v>
      </c>
      <c r="S306" t="s">
        <v>286</v>
      </c>
      <c r="T306" s="7" t="s">
        <v>424</v>
      </c>
      <c r="U306" s="7" t="s">
        <v>245</v>
      </c>
      <c r="V306" s="7" t="s">
        <v>310</v>
      </c>
      <c r="W306" t="b">
        <f t="shared" si="12"/>
        <v>1</v>
      </c>
      <c r="X306" t="b">
        <f t="shared" si="13"/>
        <v>1</v>
      </c>
      <c r="Y306" t="b">
        <f t="shared" si="14"/>
        <v>1</v>
      </c>
    </row>
    <row r="307" spans="1:25" x14ac:dyDescent="0.25">
      <c r="A307" s="7" t="s">
        <v>361</v>
      </c>
      <c r="B307" s="5">
        <v>7500</v>
      </c>
      <c r="C307" s="5">
        <v>2</v>
      </c>
      <c r="E307">
        <v>306</v>
      </c>
      <c r="F307" s="4" t="s">
        <v>178</v>
      </c>
      <c r="G307" s="5">
        <v>11</v>
      </c>
      <c r="H307" s="17">
        <v>8650</v>
      </c>
      <c r="M307" s="4" t="s">
        <v>501</v>
      </c>
      <c r="N307" s="5">
        <v>4</v>
      </c>
      <c r="P307" s="1">
        <v>2274</v>
      </c>
      <c r="Q307" s="31">
        <v>600</v>
      </c>
      <c r="S307" t="s">
        <v>505</v>
      </c>
      <c r="T307" s="7" t="s">
        <v>285</v>
      </c>
      <c r="U307" s="7" t="s">
        <v>381</v>
      </c>
      <c r="V307" s="7" t="s">
        <v>265</v>
      </c>
      <c r="W307" t="b">
        <f t="shared" si="12"/>
        <v>1</v>
      </c>
      <c r="X307" t="b">
        <f t="shared" si="13"/>
        <v>0</v>
      </c>
      <c r="Y307" t="b">
        <f t="shared" si="14"/>
        <v>0</v>
      </c>
    </row>
    <row r="308" spans="1:25" x14ac:dyDescent="0.25">
      <c r="A308" s="7" t="s">
        <v>286</v>
      </c>
      <c r="B308" s="5">
        <v>600</v>
      </c>
      <c r="C308" s="5">
        <v>1</v>
      </c>
      <c r="E308">
        <v>307</v>
      </c>
      <c r="F308" s="4" t="s">
        <v>169</v>
      </c>
      <c r="G308" s="5">
        <v>14</v>
      </c>
      <c r="H308" s="17">
        <v>8600</v>
      </c>
      <c r="M308" s="4" t="s">
        <v>257</v>
      </c>
      <c r="N308" s="5">
        <v>4</v>
      </c>
      <c r="P308" s="1">
        <v>1095</v>
      </c>
      <c r="Q308" s="31">
        <v>300</v>
      </c>
      <c r="S308" t="s">
        <v>264</v>
      </c>
      <c r="T308" s="7" t="s">
        <v>245</v>
      </c>
      <c r="U308" s="7" t="s">
        <v>371</v>
      </c>
      <c r="V308" s="7" t="s">
        <v>487</v>
      </c>
      <c r="W308" t="b">
        <f t="shared" si="12"/>
        <v>0</v>
      </c>
      <c r="X308" t="b">
        <f t="shared" si="13"/>
        <v>1</v>
      </c>
      <c r="Y308" t="b">
        <f t="shared" si="14"/>
        <v>1</v>
      </c>
    </row>
    <row r="309" spans="1:25" x14ac:dyDescent="0.25">
      <c r="A309" s="7" t="s">
        <v>505</v>
      </c>
      <c r="B309" s="5">
        <v>7500</v>
      </c>
      <c r="C309" s="5">
        <v>1</v>
      </c>
      <c r="E309">
        <v>308</v>
      </c>
      <c r="F309" s="4" t="s">
        <v>452</v>
      </c>
      <c r="G309" s="5">
        <v>13</v>
      </c>
      <c r="H309" s="17">
        <v>8600</v>
      </c>
      <c r="M309" s="4" t="s">
        <v>516</v>
      </c>
      <c r="N309" s="5">
        <v>4</v>
      </c>
      <c r="P309" s="1">
        <v>2486</v>
      </c>
      <c r="Q309" s="31">
        <v>150</v>
      </c>
      <c r="S309" t="s">
        <v>270</v>
      </c>
      <c r="T309" s="7" t="s">
        <v>371</v>
      </c>
      <c r="U309" s="7" t="s">
        <v>310</v>
      </c>
      <c r="V309" s="7" t="s">
        <v>477</v>
      </c>
      <c r="W309" t="b">
        <f t="shared" si="12"/>
        <v>0</v>
      </c>
      <c r="X309" t="b">
        <f t="shared" si="13"/>
        <v>1</v>
      </c>
      <c r="Y309" t="b">
        <f t="shared" si="14"/>
        <v>1</v>
      </c>
    </row>
    <row r="310" spans="1:25" x14ac:dyDescent="0.25">
      <c r="A310" s="7" t="s">
        <v>264</v>
      </c>
      <c r="B310" s="5">
        <v>10200</v>
      </c>
      <c r="C310" s="5">
        <v>3</v>
      </c>
      <c r="E310">
        <v>309</v>
      </c>
      <c r="F310" s="4" t="s">
        <v>292</v>
      </c>
      <c r="G310" s="5">
        <v>19</v>
      </c>
      <c r="H310" s="17">
        <v>8600</v>
      </c>
      <c r="M310" s="4" t="s">
        <v>17</v>
      </c>
      <c r="N310" s="5">
        <v>4</v>
      </c>
      <c r="P310" s="1">
        <v>2434</v>
      </c>
      <c r="Q310" s="31">
        <v>1000</v>
      </c>
      <c r="S310" t="s">
        <v>447</v>
      </c>
      <c r="T310" s="7" t="s">
        <v>373</v>
      </c>
      <c r="U310" s="7" t="s">
        <v>487</v>
      </c>
      <c r="V310" s="7" t="s">
        <v>307</v>
      </c>
      <c r="W310" t="b">
        <f t="shared" si="12"/>
        <v>0</v>
      </c>
      <c r="X310" t="b">
        <f t="shared" si="13"/>
        <v>1</v>
      </c>
      <c r="Y310" t="b">
        <f t="shared" si="14"/>
        <v>1</v>
      </c>
    </row>
    <row r="311" spans="1:25" x14ac:dyDescent="0.25">
      <c r="A311" s="7" t="s">
        <v>270</v>
      </c>
      <c r="B311" s="5">
        <v>5500</v>
      </c>
      <c r="C311" s="5">
        <v>2</v>
      </c>
      <c r="E311">
        <v>310</v>
      </c>
      <c r="F311" s="4" t="s">
        <v>155</v>
      </c>
      <c r="G311" s="5">
        <v>13</v>
      </c>
      <c r="H311" s="17">
        <v>8600</v>
      </c>
      <c r="M311" s="4" t="s">
        <v>148</v>
      </c>
      <c r="N311" s="5">
        <v>4</v>
      </c>
      <c r="P311" s="1">
        <v>1238</v>
      </c>
      <c r="Q311" s="31">
        <v>1800</v>
      </c>
      <c r="S311" t="s">
        <v>468</v>
      </c>
      <c r="T311" s="7" t="s">
        <v>395</v>
      </c>
      <c r="U311" s="7" t="s">
        <v>166</v>
      </c>
      <c r="V311" s="7" t="s">
        <v>297</v>
      </c>
      <c r="W311" t="b">
        <f t="shared" si="12"/>
        <v>1</v>
      </c>
      <c r="X311" t="b">
        <f t="shared" si="13"/>
        <v>0</v>
      </c>
      <c r="Y311" t="b">
        <f t="shared" si="14"/>
        <v>1</v>
      </c>
    </row>
    <row r="312" spans="1:25" x14ac:dyDescent="0.25">
      <c r="A312" s="7" t="s">
        <v>447</v>
      </c>
      <c r="B312" s="5">
        <v>4000</v>
      </c>
      <c r="C312" s="5">
        <v>2</v>
      </c>
      <c r="E312">
        <v>311</v>
      </c>
      <c r="F312" s="4" t="s">
        <v>57</v>
      </c>
      <c r="G312" s="5">
        <v>12</v>
      </c>
      <c r="H312" s="17">
        <v>8550</v>
      </c>
      <c r="M312" s="4" t="s">
        <v>488</v>
      </c>
      <c r="N312" s="5">
        <v>4</v>
      </c>
      <c r="P312" s="1">
        <v>1316</v>
      </c>
      <c r="Q312" s="31">
        <v>300</v>
      </c>
      <c r="S312" t="s">
        <v>322</v>
      </c>
      <c r="T312" s="7" t="s">
        <v>310</v>
      </c>
      <c r="U312" s="7" t="s">
        <v>477</v>
      </c>
      <c r="V312" s="7" t="s">
        <v>368</v>
      </c>
      <c r="W312" t="b">
        <f t="shared" si="12"/>
        <v>1</v>
      </c>
      <c r="X312" t="b">
        <f t="shared" si="13"/>
        <v>0</v>
      </c>
      <c r="Y312" t="b">
        <f t="shared" si="14"/>
        <v>1</v>
      </c>
    </row>
    <row r="313" spans="1:25" x14ac:dyDescent="0.25">
      <c r="A313" s="7" t="s">
        <v>468</v>
      </c>
      <c r="B313" s="5">
        <v>6300</v>
      </c>
      <c r="C313" s="5">
        <v>2</v>
      </c>
      <c r="E313">
        <v>312</v>
      </c>
      <c r="F313" s="4" t="s">
        <v>50</v>
      </c>
      <c r="G313" s="5">
        <v>12</v>
      </c>
      <c r="H313" s="17">
        <v>8550</v>
      </c>
      <c r="M313" s="4" t="s">
        <v>367</v>
      </c>
      <c r="N313" s="5">
        <v>4</v>
      </c>
      <c r="P313" s="1">
        <v>2772</v>
      </c>
      <c r="Q313" s="31">
        <v>1200</v>
      </c>
      <c r="S313" t="s">
        <v>511</v>
      </c>
      <c r="T313" s="7" t="s">
        <v>265</v>
      </c>
      <c r="U313" s="7" t="s">
        <v>503</v>
      </c>
      <c r="V313" s="7" t="s">
        <v>408</v>
      </c>
      <c r="W313" t="b">
        <f t="shared" si="12"/>
        <v>1</v>
      </c>
      <c r="X313" t="b">
        <f t="shared" si="13"/>
        <v>0</v>
      </c>
      <c r="Y313" t="b">
        <f t="shared" si="14"/>
        <v>0</v>
      </c>
    </row>
    <row r="314" spans="1:25" x14ac:dyDescent="0.25">
      <c r="A314" s="7" t="s">
        <v>322</v>
      </c>
      <c r="B314" s="5">
        <v>1600</v>
      </c>
      <c r="C314" s="5">
        <v>1</v>
      </c>
      <c r="E314">
        <v>313</v>
      </c>
      <c r="F314" s="4" t="s">
        <v>400</v>
      </c>
      <c r="G314" s="5">
        <v>9</v>
      </c>
      <c r="H314" s="17">
        <v>8500</v>
      </c>
      <c r="M314" s="4" t="s">
        <v>318</v>
      </c>
      <c r="N314" s="5">
        <v>4</v>
      </c>
      <c r="P314" s="1">
        <v>2898</v>
      </c>
      <c r="Q314" s="31">
        <v>6000</v>
      </c>
      <c r="S314" t="s">
        <v>348</v>
      </c>
      <c r="T314" s="7" t="s">
        <v>487</v>
      </c>
      <c r="U314" s="7" t="s">
        <v>309</v>
      </c>
      <c r="V314" s="7" t="s">
        <v>500</v>
      </c>
      <c r="W314" t="b">
        <f t="shared" si="12"/>
        <v>0</v>
      </c>
      <c r="X314" t="b">
        <f t="shared" si="13"/>
        <v>1</v>
      </c>
      <c r="Y314" t="b">
        <f t="shared" si="14"/>
        <v>1</v>
      </c>
    </row>
    <row r="315" spans="1:25" x14ac:dyDescent="0.25">
      <c r="A315" s="7" t="s">
        <v>511</v>
      </c>
      <c r="B315" s="5">
        <v>6000</v>
      </c>
      <c r="C315" s="5">
        <v>1</v>
      </c>
      <c r="E315">
        <v>314</v>
      </c>
      <c r="F315" s="4" t="s">
        <v>508</v>
      </c>
      <c r="G315" s="5">
        <v>6</v>
      </c>
      <c r="H315" s="17">
        <v>8500</v>
      </c>
      <c r="M315" s="4" t="s">
        <v>473</v>
      </c>
      <c r="N315" s="5">
        <v>4</v>
      </c>
      <c r="P315" s="1">
        <v>2362</v>
      </c>
      <c r="Q315" s="31">
        <v>1200</v>
      </c>
      <c r="S315" t="s">
        <v>266</v>
      </c>
      <c r="T315" s="7" t="s">
        <v>309</v>
      </c>
      <c r="U315" s="7" t="s">
        <v>307</v>
      </c>
      <c r="V315" s="7" t="s">
        <v>38</v>
      </c>
      <c r="W315" t="b">
        <f t="shared" si="12"/>
        <v>1</v>
      </c>
      <c r="X315" t="b">
        <f t="shared" si="13"/>
        <v>1</v>
      </c>
      <c r="Y315" t="b">
        <f t="shared" si="14"/>
        <v>1</v>
      </c>
    </row>
    <row r="316" spans="1:25" x14ac:dyDescent="0.25">
      <c r="A316" s="7" t="s">
        <v>348</v>
      </c>
      <c r="B316" s="5">
        <v>600</v>
      </c>
      <c r="C316" s="5">
        <v>2</v>
      </c>
      <c r="E316">
        <v>315</v>
      </c>
      <c r="F316" s="4" t="s">
        <v>525</v>
      </c>
      <c r="G316" s="5">
        <v>10</v>
      </c>
      <c r="H316" s="17">
        <v>8500</v>
      </c>
      <c r="M316" s="4" t="s">
        <v>394</v>
      </c>
      <c r="N316" s="5">
        <v>4</v>
      </c>
      <c r="P316" s="1">
        <v>1097</v>
      </c>
      <c r="Q316" s="31">
        <v>2400</v>
      </c>
      <c r="S316" t="s">
        <v>259</v>
      </c>
      <c r="T316" s="7" t="s">
        <v>307</v>
      </c>
      <c r="U316" s="7" t="s">
        <v>297</v>
      </c>
      <c r="V316" s="7" t="s">
        <v>142</v>
      </c>
      <c r="W316" t="b">
        <f t="shared" si="12"/>
        <v>0</v>
      </c>
      <c r="X316" t="b">
        <f t="shared" si="13"/>
        <v>1</v>
      </c>
      <c r="Y316" t="b">
        <f t="shared" si="14"/>
        <v>0</v>
      </c>
    </row>
    <row r="317" spans="1:25" x14ac:dyDescent="0.25">
      <c r="A317" s="7" t="s">
        <v>266</v>
      </c>
      <c r="B317" s="5">
        <v>1600</v>
      </c>
      <c r="C317" s="5">
        <v>1</v>
      </c>
      <c r="E317">
        <v>316</v>
      </c>
      <c r="F317" s="4" t="s">
        <v>295</v>
      </c>
      <c r="G317" s="5">
        <v>6</v>
      </c>
      <c r="H317" s="17">
        <v>8500</v>
      </c>
      <c r="M317" s="4" t="s">
        <v>214</v>
      </c>
      <c r="N317" s="5">
        <v>4</v>
      </c>
      <c r="P317" s="1">
        <v>2125</v>
      </c>
      <c r="Q317" s="31">
        <v>2000</v>
      </c>
      <c r="S317" t="s">
        <v>442</v>
      </c>
      <c r="T317" s="7" t="s">
        <v>297</v>
      </c>
      <c r="U317" s="7" t="s">
        <v>368</v>
      </c>
      <c r="V317" s="7" t="s">
        <v>293</v>
      </c>
      <c r="W317" t="b">
        <f t="shared" si="12"/>
        <v>1</v>
      </c>
      <c r="X317" t="b">
        <f t="shared" si="13"/>
        <v>1</v>
      </c>
      <c r="Y317" t="b">
        <f t="shared" si="14"/>
        <v>1</v>
      </c>
    </row>
    <row r="318" spans="1:25" x14ac:dyDescent="0.25">
      <c r="A318" s="7" t="s">
        <v>259</v>
      </c>
      <c r="B318" s="5">
        <v>10000</v>
      </c>
      <c r="C318" s="5">
        <v>2</v>
      </c>
      <c r="E318">
        <v>317</v>
      </c>
      <c r="F318" s="4" t="s">
        <v>351</v>
      </c>
      <c r="G318" s="5">
        <v>11</v>
      </c>
      <c r="H318" s="17">
        <v>8450</v>
      </c>
      <c r="M318" s="4" t="s">
        <v>415</v>
      </c>
      <c r="N318" s="5">
        <v>4</v>
      </c>
      <c r="P318" s="1">
        <v>1115</v>
      </c>
      <c r="Q318" s="31">
        <v>1800</v>
      </c>
      <c r="S318" t="s">
        <v>7</v>
      </c>
      <c r="T318" s="7" t="s">
        <v>368</v>
      </c>
      <c r="U318" s="7" t="s">
        <v>448</v>
      </c>
      <c r="V318" s="7" t="s">
        <v>275</v>
      </c>
      <c r="W318" t="b">
        <f t="shared" si="12"/>
        <v>0</v>
      </c>
      <c r="X318" t="b">
        <f t="shared" si="13"/>
        <v>1</v>
      </c>
      <c r="Y318" t="b">
        <f t="shared" si="14"/>
        <v>1</v>
      </c>
    </row>
    <row r="319" spans="1:25" x14ac:dyDescent="0.25">
      <c r="A319" s="7" t="s">
        <v>442</v>
      </c>
      <c r="B319" s="5">
        <v>750</v>
      </c>
      <c r="C319" s="5">
        <v>1</v>
      </c>
      <c r="E319">
        <v>318</v>
      </c>
      <c r="F319" s="4" t="s">
        <v>379</v>
      </c>
      <c r="G319" s="5">
        <v>13</v>
      </c>
      <c r="H319" s="17">
        <v>8350</v>
      </c>
      <c r="M319" s="4" t="s">
        <v>525</v>
      </c>
      <c r="N319" s="5">
        <v>4</v>
      </c>
      <c r="P319" s="1">
        <v>3068</v>
      </c>
      <c r="Q319" s="31">
        <v>4000</v>
      </c>
      <c r="S319" t="s">
        <v>246</v>
      </c>
      <c r="T319" s="7" t="s">
        <v>448</v>
      </c>
      <c r="U319" s="7" t="s">
        <v>519</v>
      </c>
      <c r="V319" s="7" t="s">
        <v>457</v>
      </c>
      <c r="W319" t="b">
        <f t="shared" si="12"/>
        <v>0</v>
      </c>
      <c r="X319" t="b">
        <f t="shared" si="13"/>
        <v>0</v>
      </c>
      <c r="Y319" t="b">
        <f t="shared" si="14"/>
        <v>1</v>
      </c>
    </row>
    <row r="320" spans="1:25" x14ac:dyDescent="0.25">
      <c r="A320" s="7" t="s">
        <v>7</v>
      </c>
      <c r="B320" s="5">
        <v>5000</v>
      </c>
      <c r="C320" s="5">
        <v>1</v>
      </c>
      <c r="E320">
        <v>319</v>
      </c>
      <c r="F320" s="4" t="s">
        <v>215</v>
      </c>
      <c r="G320" s="5">
        <v>21</v>
      </c>
      <c r="H320" s="17">
        <v>8350</v>
      </c>
      <c r="M320" s="4" t="s">
        <v>50</v>
      </c>
      <c r="N320" s="5">
        <v>4</v>
      </c>
      <c r="P320" s="1">
        <v>3187</v>
      </c>
      <c r="Q320" s="31">
        <v>2500</v>
      </c>
      <c r="S320" t="s">
        <v>46</v>
      </c>
      <c r="T320" s="7" t="s">
        <v>408</v>
      </c>
      <c r="U320" s="7" t="s">
        <v>500</v>
      </c>
      <c r="V320" s="7" t="s">
        <v>326</v>
      </c>
      <c r="W320" t="b">
        <f t="shared" si="12"/>
        <v>0</v>
      </c>
      <c r="X320" t="b">
        <f t="shared" si="13"/>
        <v>1</v>
      </c>
      <c r="Y320" t="b">
        <f t="shared" si="14"/>
        <v>1</v>
      </c>
    </row>
    <row r="321" spans="1:25" x14ac:dyDescent="0.25">
      <c r="A321" s="7" t="s">
        <v>246</v>
      </c>
      <c r="B321" s="5">
        <v>3000</v>
      </c>
      <c r="C321" s="5">
        <v>1</v>
      </c>
      <c r="E321">
        <v>320</v>
      </c>
      <c r="F321" s="4" t="s">
        <v>89</v>
      </c>
      <c r="G321" s="5">
        <v>14</v>
      </c>
      <c r="H321" s="17">
        <v>8300</v>
      </c>
      <c r="M321" s="4" t="s">
        <v>452</v>
      </c>
      <c r="N321" s="5">
        <v>4</v>
      </c>
      <c r="P321" s="1">
        <v>2073</v>
      </c>
      <c r="Q321" s="31">
        <v>450</v>
      </c>
      <c r="S321" t="s">
        <v>12</v>
      </c>
      <c r="T321" s="7" t="s">
        <v>500</v>
      </c>
      <c r="U321" s="7" t="s">
        <v>38</v>
      </c>
      <c r="V321" s="7" t="s">
        <v>241</v>
      </c>
      <c r="W321" t="b">
        <f t="shared" si="12"/>
        <v>1</v>
      </c>
      <c r="X321" t="b">
        <f t="shared" si="13"/>
        <v>1</v>
      </c>
      <c r="Y321" t="b">
        <f t="shared" si="14"/>
        <v>1</v>
      </c>
    </row>
    <row r="322" spans="1:25" x14ac:dyDescent="0.25">
      <c r="A322" s="7" t="s">
        <v>46</v>
      </c>
      <c r="B322" s="5">
        <v>4750</v>
      </c>
      <c r="C322" s="5">
        <v>4</v>
      </c>
      <c r="E322">
        <v>321</v>
      </c>
      <c r="F322" s="4" t="s">
        <v>532</v>
      </c>
      <c r="G322" s="5">
        <v>19</v>
      </c>
      <c r="H322" s="17">
        <v>8250</v>
      </c>
      <c r="M322" s="4" t="s">
        <v>481</v>
      </c>
      <c r="N322" s="5">
        <v>4</v>
      </c>
      <c r="P322" s="1">
        <v>1178</v>
      </c>
      <c r="Q322" s="31">
        <v>500</v>
      </c>
      <c r="S322" t="s">
        <v>180</v>
      </c>
      <c r="T322" s="7" t="s">
        <v>38</v>
      </c>
      <c r="U322" s="7" t="s">
        <v>293</v>
      </c>
      <c r="V322" s="7" t="s">
        <v>358</v>
      </c>
      <c r="W322" t="b">
        <f t="shared" si="12"/>
        <v>0</v>
      </c>
      <c r="X322" t="b">
        <f t="shared" si="13"/>
        <v>0</v>
      </c>
      <c r="Y322" t="b">
        <f t="shared" si="14"/>
        <v>1</v>
      </c>
    </row>
    <row r="323" spans="1:25" x14ac:dyDescent="0.25">
      <c r="A323" s="7" t="s">
        <v>12</v>
      </c>
      <c r="B323" s="5">
        <v>2000</v>
      </c>
      <c r="C323" s="5">
        <v>1</v>
      </c>
      <c r="E323">
        <v>322</v>
      </c>
      <c r="F323" s="4" t="s">
        <v>274</v>
      </c>
      <c r="G323" s="5">
        <v>19</v>
      </c>
      <c r="H323" s="17">
        <v>8250</v>
      </c>
      <c r="M323" s="4" t="s">
        <v>299</v>
      </c>
      <c r="N323" s="5">
        <v>4</v>
      </c>
      <c r="P323" s="1">
        <v>3098</v>
      </c>
      <c r="Q323" s="31">
        <v>1200</v>
      </c>
      <c r="S323" t="s">
        <v>113</v>
      </c>
      <c r="T323" s="7" t="s">
        <v>142</v>
      </c>
      <c r="U323" s="7" t="s">
        <v>275</v>
      </c>
      <c r="V323" s="7" t="s">
        <v>243</v>
      </c>
      <c r="W323" t="b">
        <f t="shared" si="12"/>
        <v>0</v>
      </c>
      <c r="X323" t="b">
        <f t="shared" si="13"/>
        <v>0</v>
      </c>
      <c r="Y323" t="b">
        <f t="shared" si="14"/>
        <v>1</v>
      </c>
    </row>
    <row r="324" spans="1:25" x14ac:dyDescent="0.25">
      <c r="A324" s="7" t="s">
        <v>180</v>
      </c>
      <c r="B324" s="5">
        <v>3000</v>
      </c>
      <c r="C324" s="5">
        <v>1</v>
      </c>
      <c r="E324">
        <v>323</v>
      </c>
      <c r="F324" s="4" t="s">
        <v>199</v>
      </c>
      <c r="G324" s="5">
        <v>9</v>
      </c>
      <c r="H324" s="17">
        <v>8200</v>
      </c>
      <c r="M324" s="4" t="s">
        <v>428</v>
      </c>
      <c r="N324" s="5">
        <v>4</v>
      </c>
      <c r="P324" s="1">
        <v>1676</v>
      </c>
      <c r="Q324" s="31">
        <v>2000</v>
      </c>
      <c r="S324" t="s">
        <v>133</v>
      </c>
      <c r="T324" s="7" t="s">
        <v>457</v>
      </c>
      <c r="U324" s="7" t="s">
        <v>457</v>
      </c>
      <c r="V324" s="7" t="s">
        <v>327</v>
      </c>
      <c r="W324" t="b">
        <f t="shared" ref="W324:W383" si="15">ISNUMBER(MATCH(T324,$S$3:$S$385,0))</f>
        <v>0</v>
      </c>
      <c r="X324" t="b">
        <f t="shared" ref="X324:X385" si="16">ISNUMBER(MATCH(U324,$T$3:$T$385,0))</f>
        <v>1</v>
      </c>
      <c r="Y324" t="b">
        <f t="shared" ref="Y324:Y385" si="17">ISNUMBER(MATCH(V324,$U$3:$U$385,0))</f>
        <v>1</v>
      </c>
    </row>
    <row r="325" spans="1:25" x14ac:dyDescent="0.25">
      <c r="A325" s="7" t="s">
        <v>113</v>
      </c>
      <c r="B325" s="5">
        <v>3000</v>
      </c>
      <c r="C325" s="5">
        <v>2</v>
      </c>
      <c r="E325">
        <v>324</v>
      </c>
      <c r="F325" s="4" t="s">
        <v>196</v>
      </c>
      <c r="G325" s="5">
        <v>15</v>
      </c>
      <c r="H325" s="17">
        <v>8150</v>
      </c>
      <c r="M325" s="4" t="s">
        <v>330</v>
      </c>
      <c r="N325" s="5">
        <v>4</v>
      </c>
      <c r="P325" s="1">
        <v>1144</v>
      </c>
      <c r="Q325" s="31">
        <v>2000</v>
      </c>
      <c r="S325" t="s">
        <v>209</v>
      </c>
      <c r="T325" s="7" t="s">
        <v>326</v>
      </c>
      <c r="U325" s="7" t="s">
        <v>326</v>
      </c>
      <c r="V325" s="7" t="s">
        <v>141</v>
      </c>
      <c r="W325" t="b">
        <f t="shared" si="15"/>
        <v>0</v>
      </c>
      <c r="X325" t="b">
        <f t="shared" si="16"/>
        <v>1</v>
      </c>
      <c r="Y325" t="b">
        <f t="shared" si="17"/>
        <v>1</v>
      </c>
    </row>
    <row r="326" spans="1:25" x14ac:dyDescent="0.25">
      <c r="A326" s="7" t="s">
        <v>133</v>
      </c>
      <c r="B326" s="5">
        <v>4800</v>
      </c>
      <c r="C326" s="5">
        <v>2</v>
      </c>
      <c r="E326">
        <v>325</v>
      </c>
      <c r="F326" s="4" t="s">
        <v>71</v>
      </c>
      <c r="G326" s="5">
        <v>16</v>
      </c>
      <c r="H326" s="17">
        <v>8150</v>
      </c>
      <c r="M326" s="4" t="s">
        <v>472</v>
      </c>
      <c r="N326" s="5">
        <v>4</v>
      </c>
      <c r="P326" s="1">
        <v>2030</v>
      </c>
      <c r="Q326" s="31">
        <v>2500</v>
      </c>
      <c r="S326" t="s">
        <v>22</v>
      </c>
      <c r="T326" s="7" t="s">
        <v>241</v>
      </c>
      <c r="U326" s="7" t="s">
        <v>241</v>
      </c>
      <c r="V326" s="7" t="s">
        <v>376</v>
      </c>
      <c r="W326" t="b">
        <f t="shared" si="15"/>
        <v>0</v>
      </c>
      <c r="X326" t="b">
        <f t="shared" si="16"/>
        <v>1</v>
      </c>
      <c r="Y326" t="b">
        <f t="shared" si="17"/>
        <v>1</v>
      </c>
    </row>
    <row r="327" spans="1:25" x14ac:dyDescent="0.25">
      <c r="A327" s="7" t="s">
        <v>209</v>
      </c>
      <c r="B327" s="5">
        <v>10500</v>
      </c>
      <c r="C327" s="5">
        <v>2</v>
      </c>
      <c r="E327">
        <v>326</v>
      </c>
      <c r="F327" s="4" t="s">
        <v>342</v>
      </c>
      <c r="G327" s="5">
        <v>18</v>
      </c>
      <c r="H327" s="17">
        <v>8150</v>
      </c>
      <c r="M327" s="4" t="s">
        <v>288</v>
      </c>
      <c r="N327" s="5">
        <v>4</v>
      </c>
      <c r="P327" s="1">
        <v>2331</v>
      </c>
      <c r="Q327" s="31">
        <v>1500</v>
      </c>
      <c r="S327" t="s">
        <v>115</v>
      </c>
      <c r="T327" s="7" t="s">
        <v>349</v>
      </c>
      <c r="U327" s="7" t="s">
        <v>349</v>
      </c>
      <c r="V327" s="7" t="s">
        <v>507</v>
      </c>
      <c r="W327" t="b">
        <f t="shared" si="15"/>
        <v>1</v>
      </c>
      <c r="X327" t="b">
        <f t="shared" si="16"/>
        <v>1</v>
      </c>
      <c r="Y327" t="b">
        <f t="shared" si="17"/>
        <v>1</v>
      </c>
    </row>
    <row r="328" spans="1:25" x14ac:dyDescent="0.25">
      <c r="A328" s="7" t="s">
        <v>22</v>
      </c>
      <c r="B328" s="5">
        <v>1600</v>
      </c>
      <c r="C328" s="5">
        <v>1</v>
      </c>
      <c r="E328">
        <v>327</v>
      </c>
      <c r="F328" s="4" t="s">
        <v>394</v>
      </c>
      <c r="G328" s="5">
        <v>11</v>
      </c>
      <c r="H328" s="17">
        <v>8000</v>
      </c>
      <c r="M328" s="4" t="s">
        <v>279</v>
      </c>
      <c r="N328" s="5">
        <v>4</v>
      </c>
      <c r="P328" s="1">
        <v>2209</v>
      </c>
      <c r="Q328" s="31">
        <v>150</v>
      </c>
      <c r="S328" t="s">
        <v>62</v>
      </c>
      <c r="T328" s="7" t="s">
        <v>358</v>
      </c>
      <c r="U328" s="7" t="s">
        <v>358</v>
      </c>
      <c r="V328" s="7" t="s">
        <v>286</v>
      </c>
      <c r="W328" t="b">
        <f t="shared" si="15"/>
        <v>1</v>
      </c>
      <c r="X328" t="b">
        <f t="shared" si="16"/>
        <v>1</v>
      </c>
      <c r="Y328" t="b">
        <f t="shared" si="17"/>
        <v>1</v>
      </c>
    </row>
    <row r="329" spans="1:25" x14ac:dyDescent="0.25">
      <c r="A329" s="7" t="s">
        <v>115</v>
      </c>
      <c r="B329" s="5">
        <v>1000</v>
      </c>
      <c r="C329" s="5">
        <v>1</v>
      </c>
      <c r="E329">
        <v>328</v>
      </c>
      <c r="F329" s="4" t="s">
        <v>422</v>
      </c>
      <c r="G329" s="5">
        <v>10</v>
      </c>
      <c r="H329" s="17">
        <v>8000</v>
      </c>
      <c r="M329" s="4" t="s">
        <v>332</v>
      </c>
      <c r="N329" s="5">
        <v>4</v>
      </c>
      <c r="P329" s="1">
        <v>1584</v>
      </c>
      <c r="Q329" s="31">
        <v>750</v>
      </c>
      <c r="S329" t="s">
        <v>74</v>
      </c>
      <c r="T329" s="7" t="s">
        <v>327</v>
      </c>
      <c r="U329" s="7" t="s">
        <v>243</v>
      </c>
      <c r="V329" s="7" t="s">
        <v>505</v>
      </c>
      <c r="W329" t="b">
        <f t="shared" si="15"/>
        <v>0</v>
      </c>
      <c r="X329" t="b">
        <f t="shared" si="16"/>
        <v>0</v>
      </c>
      <c r="Y329" t="b">
        <f t="shared" si="17"/>
        <v>1</v>
      </c>
    </row>
    <row r="330" spans="1:25" x14ac:dyDescent="0.25">
      <c r="A330" s="7" t="s">
        <v>62</v>
      </c>
      <c r="B330" s="5">
        <v>1200</v>
      </c>
      <c r="C330" s="5">
        <v>1</v>
      </c>
      <c r="E330">
        <v>329</v>
      </c>
      <c r="F330" s="4" t="s">
        <v>180</v>
      </c>
      <c r="G330" s="5">
        <v>8</v>
      </c>
      <c r="H330" s="17">
        <v>8000</v>
      </c>
      <c r="M330" s="4" t="s">
        <v>315</v>
      </c>
      <c r="N330" s="5">
        <v>4</v>
      </c>
      <c r="P330" s="1">
        <v>1636</v>
      </c>
      <c r="Q330" s="31">
        <v>2000</v>
      </c>
      <c r="S330" t="s">
        <v>93</v>
      </c>
      <c r="T330" s="7" t="s">
        <v>453</v>
      </c>
      <c r="U330" s="7" t="s">
        <v>327</v>
      </c>
      <c r="V330" s="7" t="s">
        <v>359</v>
      </c>
      <c r="W330" t="b">
        <f t="shared" si="15"/>
        <v>1</v>
      </c>
      <c r="X330" t="b">
        <f t="shared" si="16"/>
        <v>1</v>
      </c>
      <c r="Y330" t="b">
        <f t="shared" si="17"/>
        <v>1</v>
      </c>
    </row>
    <row r="331" spans="1:25" x14ac:dyDescent="0.25">
      <c r="A331" s="7" t="s">
        <v>74</v>
      </c>
      <c r="B331" s="5">
        <v>1500</v>
      </c>
      <c r="C331" s="5">
        <v>1</v>
      </c>
      <c r="E331">
        <v>330</v>
      </c>
      <c r="F331" s="4" t="s">
        <v>226</v>
      </c>
      <c r="G331" s="5">
        <v>19</v>
      </c>
      <c r="H331" s="17">
        <v>7950</v>
      </c>
      <c r="M331" s="4" t="s">
        <v>483</v>
      </c>
      <c r="N331" s="5">
        <v>4</v>
      </c>
      <c r="P331" s="1">
        <v>1889</v>
      </c>
      <c r="Q331" s="31">
        <v>600</v>
      </c>
      <c r="S331" t="s">
        <v>99</v>
      </c>
      <c r="T331" s="7" t="s">
        <v>376</v>
      </c>
      <c r="U331" s="7" t="s">
        <v>453</v>
      </c>
      <c r="V331" s="7" t="s">
        <v>369</v>
      </c>
      <c r="W331" t="b">
        <f t="shared" si="15"/>
        <v>1</v>
      </c>
      <c r="X331" t="b">
        <f t="shared" si="16"/>
        <v>1</v>
      </c>
      <c r="Y331" t="b">
        <f t="shared" si="17"/>
        <v>1</v>
      </c>
    </row>
    <row r="332" spans="1:25" x14ac:dyDescent="0.25">
      <c r="A332" s="7" t="s">
        <v>93</v>
      </c>
      <c r="B332" s="5">
        <v>8200</v>
      </c>
      <c r="C332" s="5">
        <v>3</v>
      </c>
      <c r="E332">
        <v>331</v>
      </c>
      <c r="F332" s="4" t="s">
        <v>268</v>
      </c>
      <c r="G332" s="5">
        <v>11</v>
      </c>
      <c r="H332" s="17">
        <v>7950</v>
      </c>
      <c r="M332" s="4" t="s">
        <v>377</v>
      </c>
      <c r="N332" s="5">
        <v>4</v>
      </c>
      <c r="P332" s="1">
        <v>2875</v>
      </c>
      <c r="Q332" s="31">
        <v>2000</v>
      </c>
      <c r="S332" t="s">
        <v>238</v>
      </c>
      <c r="T332" s="7" t="s">
        <v>507</v>
      </c>
      <c r="U332" s="7" t="s">
        <v>141</v>
      </c>
      <c r="V332" s="7" t="s">
        <v>270</v>
      </c>
      <c r="W332" t="b">
        <f t="shared" si="15"/>
        <v>0</v>
      </c>
      <c r="X332" t="b">
        <f t="shared" si="16"/>
        <v>0</v>
      </c>
      <c r="Y332" t="b">
        <f t="shared" si="17"/>
        <v>1</v>
      </c>
    </row>
    <row r="333" spans="1:25" x14ac:dyDescent="0.25">
      <c r="A333" s="7" t="s">
        <v>99</v>
      </c>
      <c r="B333" s="5">
        <v>3000</v>
      </c>
      <c r="C333" s="5">
        <v>1</v>
      </c>
      <c r="E333">
        <v>332</v>
      </c>
      <c r="F333" s="4" t="s">
        <v>299</v>
      </c>
      <c r="G333" s="5">
        <v>9</v>
      </c>
      <c r="H333" s="17">
        <v>7950</v>
      </c>
      <c r="M333" s="4" t="s">
        <v>311</v>
      </c>
      <c r="N333" s="5">
        <v>4</v>
      </c>
      <c r="P333" s="1">
        <v>2140</v>
      </c>
      <c r="Q333" s="31">
        <v>1500</v>
      </c>
      <c r="S333" t="s">
        <v>87</v>
      </c>
      <c r="T333" s="7" t="s">
        <v>359</v>
      </c>
      <c r="U333" s="7" t="s">
        <v>376</v>
      </c>
      <c r="V333" s="7" t="s">
        <v>447</v>
      </c>
      <c r="W333" t="b">
        <f t="shared" si="15"/>
        <v>0</v>
      </c>
      <c r="X333" t="b">
        <f t="shared" si="16"/>
        <v>1</v>
      </c>
      <c r="Y333" t="b">
        <f t="shared" si="17"/>
        <v>0</v>
      </c>
    </row>
    <row r="334" spans="1:25" x14ac:dyDescent="0.25">
      <c r="A334" s="7" t="s">
        <v>238</v>
      </c>
      <c r="B334" s="5">
        <v>4500</v>
      </c>
      <c r="C334" s="5">
        <v>1</v>
      </c>
      <c r="E334">
        <v>333</v>
      </c>
      <c r="F334" s="4" t="s">
        <v>63</v>
      </c>
      <c r="G334" s="5">
        <v>12</v>
      </c>
      <c r="H334" s="17">
        <v>7900</v>
      </c>
      <c r="M334" s="4" t="s">
        <v>397</v>
      </c>
      <c r="N334" s="5">
        <v>4</v>
      </c>
      <c r="P334" s="1">
        <v>2419</v>
      </c>
      <c r="Q334" s="31">
        <v>2000</v>
      </c>
      <c r="S334" t="s">
        <v>215</v>
      </c>
      <c r="T334" s="7" t="s">
        <v>369</v>
      </c>
      <c r="U334" s="7" t="s">
        <v>361</v>
      </c>
      <c r="V334" s="7" t="s">
        <v>468</v>
      </c>
      <c r="W334" t="b">
        <f t="shared" si="15"/>
        <v>0</v>
      </c>
      <c r="X334" t="b">
        <f t="shared" si="16"/>
        <v>0</v>
      </c>
      <c r="Y334" t="b">
        <f t="shared" si="17"/>
        <v>1</v>
      </c>
    </row>
    <row r="335" spans="1:25" x14ac:dyDescent="0.25">
      <c r="A335" s="7" t="s">
        <v>87</v>
      </c>
      <c r="B335" s="5">
        <v>1800</v>
      </c>
      <c r="C335" s="5">
        <v>1</v>
      </c>
      <c r="E335">
        <v>334</v>
      </c>
      <c r="F335" s="4" t="s">
        <v>281</v>
      </c>
      <c r="G335" s="5">
        <v>10</v>
      </c>
      <c r="H335" s="17">
        <v>7900</v>
      </c>
      <c r="M335" s="4" t="s">
        <v>492</v>
      </c>
      <c r="N335" s="5">
        <v>4</v>
      </c>
      <c r="P335" s="1">
        <v>2273</v>
      </c>
      <c r="Q335" s="31">
        <v>2500</v>
      </c>
      <c r="S335" t="s">
        <v>120</v>
      </c>
      <c r="T335" s="7" t="s">
        <v>264</v>
      </c>
      <c r="U335" s="7" t="s">
        <v>507</v>
      </c>
      <c r="V335" s="7" t="s">
        <v>308</v>
      </c>
      <c r="W335" t="b">
        <f t="shared" si="15"/>
        <v>1</v>
      </c>
      <c r="X335" t="b">
        <f t="shared" si="16"/>
        <v>1</v>
      </c>
      <c r="Y335" t="b">
        <f t="shared" si="17"/>
        <v>1</v>
      </c>
    </row>
    <row r="336" spans="1:25" x14ac:dyDescent="0.25">
      <c r="A336" s="7" t="s">
        <v>215</v>
      </c>
      <c r="B336" s="5">
        <v>4750</v>
      </c>
      <c r="C336" s="5">
        <v>3</v>
      </c>
      <c r="E336">
        <v>335</v>
      </c>
      <c r="F336" s="4" t="s">
        <v>437</v>
      </c>
      <c r="G336" s="5">
        <v>13</v>
      </c>
      <c r="H336" s="17">
        <v>7850</v>
      </c>
      <c r="M336" s="4" t="s">
        <v>314</v>
      </c>
      <c r="N336" s="5">
        <v>4</v>
      </c>
      <c r="P336" s="1">
        <v>2162</v>
      </c>
      <c r="Q336" s="31">
        <v>3000</v>
      </c>
      <c r="S336" t="s">
        <v>134</v>
      </c>
      <c r="T336" s="7" t="s">
        <v>270</v>
      </c>
      <c r="U336" s="7" t="s">
        <v>286</v>
      </c>
      <c r="V336" s="7" t="s">
        <v>322</v>
      </c>
      <c r="W336" t="b">
        <f t="shared" si="15"/>
        <v>1</v>
      </c>
      <c r="X336" t="b">
        <f t="shared" si="16"/>
        <v>0</v>
      </c>
      <c r="Y336" t="b">
        <f t="shared" si="17"/>
        <v>1</v>
      </c>
    </row>
    <row r="337" spans="1:25" x14ac:dyDescent="0.25">
      <c r="A337" s="7" t="s">
        <v>120</v>
      </c>
      <c r="B337" s="5">
        <v>2400</v>
      </c>
      <c r="C337" s="5">
        <v>2</v>
      </c>
      <c r="E337">
        <v>336</v>
      </c>
      <c r="F337" s="4" t="s">
        <v>445</v>
      </c>
      <c r="G337" s="5">
        <v>10</v>
      </c>
      <c r="H337" s="17">
        <v>7800</v>
      </c>
      <c r="M337" s="4" t="s">
        <v>23</v>
      </c>
      <c r="N337" s="5">
        <v>4</v>
      </c>
      <c r="P337" s="1">
        <v>2392</v>
      </c>
      <c r="Q337" s="31">
        <v>1000</v>
      </c>
      <c r="S337" t="s">
        <v>18</v>
      </c>
      <c r="T337" s="7" t="s">
        <v>447</v>
      </c>
      <c r="U337" s="7" t="s">
        <v>505</v>
      </c>
      <c r="V337" s="7" t="s">
        <v>348</v>
      </c>
      <c r="W337" t="b">
        <f t="shared" si="15"/>
        <v>1</v>
      </c>
      <c r="X337" t="b">
        <f t="shared" si="16"/>
        <v>0</v>
      </c>
      <c r="Y337" t="b">
        <f t="shared" si="17"/>
        <v>1</v>
      </c>
    </row>
    <row r="338" spans="1:25" x14ac:dyDescent="0.25">
      <c r="A338" s="7" t="s">
        <v>134</v>
      </c>
      <c r="B338" s="5">
        <v>9900</v>
      </c>
      <c r="C338" s="5">
        <v>2</v>
      </c>
      <c r="E338">
        <v>337</v>
      </c>
      <c r="F338" s="4" t="s">
        <v>131</v>
      </c>
      <c r="G338" s="5">
        <v>15</v>
      </c>
      <c r="H338" s="17">
        <v>7700</v>
      </c>
      <c r="M338" s="4" t="s">
        <v>418</v>
      </c>
      <c r="N338" s="5">
        <v>4</v>
      </c>
      <c r="P338" s="1">
        <v>3065</v>
      </c>
      <c r="Q338" s="31">
        <v>4000</v>
      </c>
      <c r="S338" t="s">
        <v>212</v>
      </c>
      <c r="T338" s="7" t="s">
        <v>184</v>
      </c>
      <c r="U338" s="7" t="s">
        <v>359</v>
      </c>
      <c r="V338" s="7" t="s">
        <v>266</v>
      </c>
      <c r="W338" t="b">
        <f t="shared" si="15"/>
        <v>0</v>
      </c>
      <c r="X338" t="b">
        <f t="shared" si="16"/>
        <v>1</v>
      </c>
      <c r="Y338" t="b">
        <f t="shared" si="17"/>
        <v>1</v>
      </c>
    </row>
    <row r="339" spans="1:25" x14ac:dyDescent="0.25">
      <c r="A339" s="7" t="s">
        <v>18</v>
      </c>
      <c r="B339" s="5">
        <v>1950</v>
      </c>
      <c r="C339" s="5">
        <v>2</v>
      </c>
      <c r="E339">
        <v>338</v>
      </c>
      <c r="F339" s="4" t="s">
        <v>223</v>
      </c>
      <c r="G339" s="5">
        <v>19</v>
      </c>
      <c r="H339" s="17">
        <v>7650</v>
      </c>
      <c r="M339" s="4" t="s">
        <v>530</v>
      </c>
      <c r="N339" s="5">
        <v>4</v>
      </c>
      <c r="P339" s="1">
        <v>1572</v>
      </c>
      <c r="Q339" s="31">
        <v>600</v>
      </c>
      <c r="S339" t="s">
        <v>84</v>
      </c>
      <c r="T339" s="7" t="s">
        <v>541</v>
      </c>
      <c r="U339" s="7" t="s">
        <v>369</v>
      </c>
      <c r="V339" s="7" t="s">
        <v>259</v>
      </c>
      <c r="W339" t="b">
        <f t="shared" si="15"/>
        <v>0</v>
      </c>
      <c r="X339" t="b">
        <f t="shared" si="16"/>
        <v>1</v>
      </c>
      <c r="Y339" t="b">
        <f t="shared" si="17"/>
        <v>0</v>
      </c>
    </row>
    <row r="340" spans="1:25" x14ac:dyDescent="0.25">
      <c r="A340" s="7" t="s">
        <v>212</v>
      </c>
      <c r="B340" s="5">
        <v>2000</v>
      </c>
      <c r="C340" s="5">
        <v>1</v>
      </c>
      <c r="E340">
        <v>339</v>
      </c>
      <c r="F340" s="4" t="s">
        <v>485</v>
      </c>
      <c r="G340" s="5">
        <v>10</v>
      </c>
      <c r="H340" s="17">
        <v>7650</v>
      </c>
      <c r="M340" s="4" t="s">
        <v>427</v>
      </c>
      <c r="N340" s="5">
        <v>4</v>
      </c>
      <c r="P340" s="1">
        <v>1733</v>
      </c>
      <c r="Q340" s="31">
        <v>3000</v>
      </c>
      <c r="S340" t="s">
        <v>159</v>
      </c>
      <c r="T340" s="7" t="s">
        <v>468</v>
      </c>
      <c r="U340" s="7" t="s">
        <v>264</v>
      </c>
      <c r="V340" s="7" t="s">
        <v>442</v>
      </c>
      <c r="W340" t="b">
        <f t="shared" si="15"/>
        <v>1</v>
      </c>
      <c r="X340" t="b">
        <f t="shared" si="16"/>
        <v>1</v>
      </c>
      <c r="Y340" t="b">
        <f t="shared" si="17"/>
        <v>1</v>
      </c>
    </row>
    <row r="341" spans="1:25" x14ac:dyDescent="0.25">
      <c r="A341" s="7" t="s">
        <v>84</v>
      </c>
      <c r="B341" s="5">
        <v>800</v>
      </c>
      <c r="C341" s="5">
        <v>1</v>
      </c>
      <c r="E341">
        <v>340</v>
      </c>
      <c r="F341" s="4" t="s">
        <v>322</v>
      </c>
      <c r="G341" s="5">
        <v>18</v>
      </c>
      <c r="H341" s="17">
        <v>7650</v>
      </c>
      <c r="M341" s="4" t="s">
        <v>343</v>
      </c>
      <c r="N341" s="5">
        <v>4</v>
      </c>
      <c r="P341" s="1">
        <v>3036</v>
      </c>
      <c r="Q341" s="31">
        <v>1500</v>
      </c>
      <c r="S341" t="s">
        <v>54</v>
      </c>
      <c r="T341" s="7" t="s">
        <v>308</v>
      </c>
      <c r="U341" s="7" t="s">
        <v>270</v>
      </c>
      <c r="V341" s="7" t="s">
        <v>7</v>
      </c>
      <c r="W341" t="b">
        <f t="shared" si="15"/>
        <v>0</v>
      </c>
      <c r="X341" t="b">
        <f t="shared" si="16"/>
        <v>1</v>
      </c>
      <c r="Y341" t="b">
        <f t="shared" si="17"/>
        <v>0</v>
      </c>
    </row>
    <row r="342" spans="1:25" x14ac:dyDescent="0.25">
      <c r="A342" s="7" t="s">
        <v>159</v>
      </c>
      <c r="B342" s="5">
        <v>3000</v>
      </c>
      <c r="C342" s="5">
        <v>1</v>
      </c>
      <c r="E342">
        <v>341</v>
      </c>
      <c r="F342" s="4" t="s">
        <v>61</v>
      </c>
      <c r="G342" s="5">
        <v>11</v>
      </c>
      <c r="H342" s="17">
        <v>7600</v>
      </c>
      <c r="M342" s="4" t="s">
        <v>522</v>
      </c>
      <c r="N342" s="5">
        <v>4</v>
      </c>
      <c r="P342" s="1">
        <v>2093</v>
      </c>
      <c r="Q342" s="31">
        <v>2000</v>
      </c>
      <c r="S342" t="s">
        <v>232</v>
      </c>
      <c r="T342" s="7" t="s">
        <v>322</v>
      </c>
      <c r="U342" s="7" t="s">
        <v>184</v>
      </c>
      <c r="V342" s="7" t="s">
        <v>246</v>
      </c>
      <c r="W342" t="b">
        <f t="shared" si="15"/>
        <v>1</v>
      </c>
      <c r="X342" t="b">
        <f t="shared" si="16"/>
        <v>1</v>
      </c>
      <c r="Y342" t="b">
        <f t="shared" si="17"/>
        <v>1</v>
      </c>
    </row>
    <row r="343" spans="1:25" x14ac:dyDescent="0.25">
      <c r="A343" s="7" t="s">
        <v>54</v>
      </c>
      <c r="B343" s="5">
        <v>1700</v>
      </c>
      <c r="C343" s="5">
        <v>3</v>
      </c>
      <c r="E343">
        <v>342</v>
      </c>
      <c r="F343" s="4" t="s">
        <v>181</v>
      </c>
      <c r="G343" s="5">
        <v>15</v>
      </c>
      <c r="H343" s="17">
        <v>7600</v>
      </c>
      <c r="M343" s="4" t="s">
        <v>464</v>
      </c>
      <c r="N343" s="5">
        <v>4</v>
      </c>
      <c r="P343" s="1">
        <v>3116</v>
      </c>
      <c r="Q343" s="31">
        <v>6000</v>
      </c>
      <c r="S343" t="s">
        <v>221</v>
      </c>
      <c r="T343" s="7" t="s">
        <v>493</v>
      </c>
      <c r="U343" s="7" t="s">
        <v>468</v>
      </c>
      <c r="V343" s="7" t="s">
        <v>382</v>
      </c>
      <c r="W343" t="b">
        <f t="shared" si="15"/>
        <v>0</v>
      </c>
      <c r="X343" t="b">
        <f t="shared" si="16"/>
        <v>1</v>
      </c>
      <c r="Y343" t="b">
        <f t="shared" si="17"/>
        <v>1</v>
      </c>
    </row>
    <row r="344" spans="1:25" x14ac:dyDescent="0.25">
      <c r="A344" s="7" t="s">
        <v>232</v>
      </c>
      <c r="B344" s="5">
        <v>6200</v>
      </c>
      <c r="C344" s="5">
        <v>3</v>
      </c>
      <c r="E344">
        <v>343</v>
      </c>
      <c r="F344" s="4" t="s">
        <v>435</v>
      </c>
      <c r="G344" s="5">
        <v>7</v>
      </c>
      <c r="H344" s="17">
        <v>7600</v>
      </c>
      <c r="M344" s="4" t="s">
        <v>384</v>
      </c>
      <c r="N344" s="5">
        <v>4</v>
      </c>
      <c r="P344" s="1">
        <v>3164</v>
      </c>
      <c r="Q344" s="31">
        <v>3000</v>
      </c>
      <c r="S344" t="s">
        <v>217</v>
      </c>
      <c r="T344" s="7" t="s">
        <v>348</v>
      </c>
      <c r="U344" s="7" t="s">
        <v>308</v>
      </c>
      <c r="V344" s="7" t="s">
        <v>12</v>
      </c>
      <c r="W344" t="b">
        <f t="shared" si="15"/>
        <v>1</v>
      </c>
      <c r="X344" t="b">
        <f t="shared" si="16"/>
        <v>1</v>
      </c>
      <c r="Y344" t="b">
        <f t="shared" si="17"/>
        <v>1</v>
      </c>
    </row>
    <row r="345" spans="1:25" x14ac:dyDescent="0.25">
      <c r="A345" s="7" t="s">
        <v>221</v>
      </c>
      <c r="B345" s="5">
        <v>3000</v>
      </c>
      <c r="C345" s="5">
        <v>1</v>
      </c>
      <c r="E345">
        <v>344</v>
      </c>
      <c r="F345" s="4" t="s">
        <v>260</v>
      </c>
      <c r="G345" s="5">
        <v>16</v>
      </c>
      <c r="H345" s="17">
        <v>7600</v>
      </c>
      <c r="M345" s="4" t="s">
        <v>146</v>
      </c>
      <c r="N345" s="5">
        <v>4</v>
      </c>
      <c r="P345" s="1">
        <v>3130</v>
      </c>
      <c r="Q345" s="31">
        <v>1600</v>
      </c>
      <c r="S345" t="s">
        <v>216</v>
      </c>
      <c r="T345" s="7" t="s">
        <v>266</v>
      </c>
      <c r="U345" s="7" t="s">
        <v>322</v>
      </c>
      <c r="V345" s="7" t="s">
        <v>180</v>
      </c>
      <c r="W345" t="b">
        <f t="shared" si="15"/>
        <v>1</v>
      </c>
      <c r="X345" t="b">
        <f t="shared" si="16"/>
        <v>1</v>
      </c>
      <c r="Y345" t="b">
        <f t="shared" si="17"/>
        <v>0</v>
      </c>
    </row>
    <row r="346" spans="1:25" x14ac:dyDescent="0.25">
      <c r="A346" s="7" t="s">
        <v>217</v>
      </c>
      <c r="B346" s="5">
        <v>10500</v>
      </c>
      <c r="C346" s="5">
        <v>2</v>
      </c>
      <c r="E346">
        <v>345</v>
      </c>
      <c r="F346" s="4" t="s">
        <v>387</v>
      </c>
      <c r="G346" s="5">
        <v>18</v>
      </c>
      <c r="H346" s="17">
        <v>7600</v>
      </c>
      <c r="M346" s="4" t="s">
        <v>337</v>
      </c>
      <c r="N346" s="5">
        <v>4</v>
      </c>
      <c r="P346" s="1">
        <v>3176</v>
      </c>
      <c r="Q346" s="31">
        <v>1000</v>
      </c>
      <c r="S346" t="s">
        <v>82</v>
      </c>
      <c r="T346" s="7" t="s">
        <v>259</v>
      </c>
      <c r="U346" s="7" t="s">
        <v>511</v>
      </c>
      <c r="V346" s="7" t="s">
        <v>113</v>
      </c>
      <c r="W346" t="b">
        <f t="shared" si="15"/>
        <v>1</v>
      </c>
      <c r="X346" t="b">
        <f t="shared" si="16"/>
        <v>0</v>
      </c>
      <c r="Y346" t="b">
        <f t="shared" si="17"/>
        <v>1</v>
      </c>
    </row>
    <row r="347" spans="1:25" x14ac:dyDescent="0.25">
      <c r="A347" s="7" t="s">
        <v>216</v>
      </c>
      <c r="B347" s="5">
        <v>9200</v>
      </c>
      <c r="C347" s="5">
        <v>3</v>
      </c>
      <c r="E347">
        <v>346</v>
      </c>
      <c r="F347" s="4" t="s">
        <v>506</v>
      </c>
      <c r="G347" s="5">
        <v>16</v>
      </c>
      <c r="H347" s="17">
        <v>7600</v>
      </c>
      <c r="M347" s="4" t="s">
        <v>301</v>
      </c>
      <c r="N347" s="5">
        <v>4</v>
      </c>
      <c r="P347" s="1">
        <v>1762</v>
      </c>
      <c r="Q347" s="31">
        <v>5000</v>
      </c>
      <c r="S347" t="s">
        <v>237</v>
      </c>
      <c r="T347" s="7" t="s">
        <v>246</v>
      </c>
      <c r="U347" s="7" t="s">
        <v>493</v>
      </c>
      <c r="V347" s="7" t="s">
        <v>49</v>
      </c>
      <c r="W347" t="b">
        <f t="shared" si="15"/>
        <v>1</v>
      </c>
      <c r="X347" t="b">
        <f t="shared" si="16"/>
        <v>1</v>
      </c>
      <c r="Y347" t="b">
        <f t="shared" si="17"/>
        <v>1</v>
      </c>
    </row>
    <row r="348" spans="1:25" x14ac:dyDescent="0.25">
      <c r="A348" s="7" t="s">
        <v>82</v>
      </c>
      <c r="B348" s="5">
        <v>11500</v>
      </c>
      <c r="C348" s="5">
        <v>5</v>
      </c>
      <c r="E348">
        <v>347</v>
      </c>
      <c r="F348" s="4" t="s">
        <v>176</v>
      </c>
      <c r="G348" s="5">
        <v>11</v>
      </c>
      <c r="H348" s="17">
        <v>7550</v>
      </c>
      <c r="M348" s="4" t="s">
        <v>409</v>
      </c>
      <c r="N348" s="5">
        <v>4</v>
      </c>
      <c r="P348" s="1">
        <v>3278</v>
      </c>
      <c r="Q348" s="31">
        <v>1800</v>
      </c>
      <c r="S348" t="s">
        <v>229</v>
      </c>
      <c r="T348" s="7" t="s">
        <v>382</v>
      </c>
      <c r="U348" s="7" t="s">
        <v>348</v>
      </c>
      <c r="V348" s="7" t="s">
        <v>133</v>
      </c>
      <c r="W348" t="b">
        <f t="shared" si="15"/>
        <v>0</v>
      </c>
      <c r="X348" t="b">
        <f t="shared" si="16"/>
        <v>1</v>
      </c>
      <c r="Y348" t="b">
        <f t="shared" si="17"/>
        <v>1</v>
      </c>
    </row>
    <row r="349" spans="1:25" x14ac:dyDescent="0.25">
      <c r="A349" s="7" t="s">
        <v>237</v>
      </c>
      <c r="B349" s="5">
        <v>3100</v>
      </c>
      <c r="C349" s="5">
        <v>2</v>
      </c>
      <c r="E349">
        <v>348</v>
      </c>
      <c r="F349" s="4" t="s">
        <v>483</v>
      </c>
      <c r="G349" s="5">
        <v>10</v>
      </c>
      <c r="H349" s="17">
        <v>7550</v>
      </c>
      <c r="M349" s="4" t="s">
        <v>335</v>
      </c>
      <c r="N349" s="5">
        <v>4</v>
      </c>
      <c r="P349" s="1">
        <v>2900</v>
      </c>
      <c r="Q349" s="31">
        <v>750</v>
      </c>
      <c r="S349" t="s">
        <v>178</v>
      </c>
      <c r="T349" s="7" t="s">
        <v>46</v>
      </c>
      <c r="U349" s="7" t="s">
        <v>266</v>
      </c>
      <c r="V349" s="7" t="s">
        <v>209</v>
      </c>
      <c r="W349" t="b">
        <f t="shared" si="15"/>
        <v>1</v>
      </c>
      <c r="X349" t="b">
        <f t="shared" si="16"/>
        <v>1</v>
      </c>
      <c r="Y349" t="b">
        <f t="shared" si="17"/>
        <v>1</v>
      </c>
    </row>
    <row r="350" spans="1:25" x14ac:dyDescent="0.25">
      <c r="A350" s="7" t="s">
        <v>229</v>
      </c>
      <c r="B350" s="5">
        <v>1000</v>
      </c>
      <c r="C350" s="5">
        <v>1</v>
      </c>
      <c r="E350">
        <v>349</v>
      </c>
      <c r="F350" s="4" t="s">
        <v>530</v>
      </c>
      <c r="G350" s="5">
        <v>11</v>
      </c>
      <c r="H350" s="17">
        <v>7550</v>
      </c>
      <c r="M350" s="4" t="s">
        <v>514</v>
      </c>
      <c r="N350" s="5">
        <v>4</v>
      </c>
      <c r="P350" s="1">
        <v>1165</v>
      </c>
      <c r="Q350" s="31">
        <v>1200</v>
      </c>
      <c r="S350" t="s">
        <v>108</v>
      </c>
      <c r="T350" s="7" t="s">
        <v>12</v>
      </c>
      <c r="U350" s="7" t="s">
        <v>442</v>
      </c>
      <c r="V350" s="7" t="s">
        <v>69</v>
      </c>
      <c r="W350" t="b">
        <f t="shared" si="15"/>
        <v>1</v>
      </c>
      <c r="X350" t="b">
        <f t="shared" si="16"/>
        <v>0</v>
      </c>
      <c r="Y350" t="b">
        <f t="shared" si="17"/>
        <v>0</v>
      </c>
    </row>
    <row r="351" spans="1:25" x14ac:dyDescent="0.25">
      <c r="A351" s="7" t="s">
        <v>178</v>
      </c>
      <c r="B351" s="5">
        <v>1150</v>
      </c>
      <c r="C351" s="5">
        <v>2</v>
      </c>
      <c r="E351">
        <v>350</v>
      </c>
      <c r="F351" s="4" t="s">
        <v>430</v>
      </c>
      <c r="G351" s="5">
        <v>14</v>
      </c>
      <c r="H351" s="17">
        <v>7550</v>
      </c>
      <c r="M351" s="4" t="s">
        <v>465</v>
      </c>
      <c r="N351" s="5">
        <v>4</v>
      </c>
      <c r="P351" s="1">
        <v>1206</v>
      </c>
      <c r="Q351" s="31">
        <v>1800</v>
      </c>
      <c r="S351" t="s">
        <v>234</v>
      </c>
      <c r="T351" s="7" t="s">
        <v>113</v>
      </c>
      <c r="U351" s="7" t="s">
        <v>246</v>
      </c>
      <c r="V351" s="7" t="s">
        <v>22</v>
      </c>
      <c r="W351" t="b">
        <f t="shared" si="15"/>
        <v>1</v>
      </c>
      <c r="X351" t="b">
        <f t="shared" si="16"/>
        <v>1</v>
      </c>
      <c r="Y351" t="b">
        <f t="shared" si="17"/>
        <v>1</v>
      </c>
    </row>
    <row r="352" spans="1:25" x14ac:dyDescent="0.25">
      <c r="A352" s="7" t="s">
        <v>108</v>
      </c>
      <c r="B352" s="5">
        <v>3600</v>
      </c>
      <c r="C352" s="5">
        <v>2</v>
      </c>
      <c r="E352">
        <v>351</v>
      </c>
      <c r="F352" s="4" t="s">
        <v>238</v>
      </c>
      <c r="G352" s="5">
        <v>6</v>
      </c>
      <c r="H352" s="17">
        <v>7500</v>
      </c>
      <c r="M352" s="4" t="s">
        <v>421</v>
      </c>
      <c r="N352" s="5">
        <v>4</v>
      </c>
      <c r="P352" s="1">
        <v>1419</v>
      </c>
      <c r="Q352" s="31">
        <v>600</v>
      </c>
      <c r="S352" t="s">
        <v>83</v>
      </c>
      <c r="T352" s="7" t="s">
        <v>49</v>
      </c>
      <c r="U352" s="7" t="s">
        <v>382</v>
      </c>
      <c r="V352" s="7" t="s">
        <v>115</v>
      </c>
      <c r="W352" t="b">
        <f t="shared" si="15"/>
        <v>0</v>
      </c>
      <c r="X352" t="b">
        <f t="shared" si="16"/>
        <v>1</v>
      </c>
      <c r="Y352" t="b">
        <f t="shared" si="17"/>
        <v>1</v>
      </c>
    </row>
    <row r="353" spans="1:25" x14ac:dyDescent="0.25">
      <c r="A353" s="7" t="s">
        <v>234</v>
      </c>
      <c r="B353" s="5">
        <v>3250</v>
      </c>
      <c r="C353" s="5">
        <v>3</v>
      </c>
      <c r="E353">
        <v>352</v>
      </c>
      <c r="F353" s="4" t="s">
        <v>276</v>
      </c>
      <c r="G353" s="5">
        <v>10</v>
      </c>
      <c r="H353" s="17">
        <v>7450</v>
      </c>
      <c r="M353" s="4" t="s">
        <v>245</v>
      </c>
      <c r="N353" s="5">
        <v>4</v>
      </c>
      <c r="P353" s="1">
        <v>3224</v>
      </c>
      <c r="Q353" s="31">
        <v>1500</v>
      </c>
      <c r="S353" t="s">
        <v>81</v>
      </c>
      <c r="T353" s="7" t="s">
        <v>58</v>
      </c>
      <c r="U353" s="7" t="s">
        <v>46</v>
      </c>
      <c r="V353" s="7" t="s">
        <v>62</v>
      </c>
      <c r="W353" t="b">
        <f t="shared" si="15"/>
        <v>0</v>
      </c>
      <c r="X353" t="b">
        <f t="shared" si="16"/>
        <v>1</v>
      </c>
      <c r="Y353" t="b">
        <f t="shared" si="17"/>
        <v>1</v>
      </c>
    </row>
    <row r="354" spans="1:25" x14ac:dyDescent="0.25">
      <c r="A354" s="7" t="s">
        <v>83</v>
      </c>
      <c r="B354" s="5">
        <v>2000</v>
      </c>
      <c r="C354" s="5">
        <v>1</v>
      </c>
      <c r="E354">
        <v>353</v>
      </c>
      <c r="F354" s="4" t="s">
        <v>498</v>
      </c>
      <c r="G354" s="5">
        <v>14</v>
      </c>
      <c r="H354" s="17">
        <v>7400</v>
      </c>
      <c r="M354" s="4" t="s">
        <v>293</v>
      </c>
      <c r="N354" s="5">
        <v>4</v>
      </c>
      <c r="P354" s="1">
        <v>3267</v>
      </c>
      <c r="Q354" s="31">
        <v>600</v>
      </c>
      <c r="T354" s="7" t="s">
        <v>210</v>
      </c>
      <c r="U354" s="7" t="s">
        <v>12</v>
      </c>
      <c r="V354" s="7" t="s">
        <v>74</v>
      </c>
      <c r="W354" t="b">
        <f t="shared" si="15"/>
        <v>0</v>
      </c>
      <c r="X354" t="b">
        <f t="shared" si="16"/>
        <v>1</v>
      </c>
      <c r="Y354" t="b">
        <f t="shared" si="17"/>
        <v>1</v>
      </c>
    </row>
    <row r="355" spans="1:25" x14ac:dyDescent="0.25">
      <c r="A355" s="7" t="s">
        <v>81</v>
      </c>
      <c r="B355" s="5">
        <v>500</v>
      </c>
      <c r="C355" s="5">
        <v>1</v>
      </c>
      <c r="E355">
        <v>354</v>
      </c>
      <c r="F355" s="4" t="s">
        <v>15</v>
      </c>
      <c r="G355" s="5">
        <v>9</v>
      </c>
      <c r="H355" s="17">
        <v>7400</v>
      </c>
      <c r="M355" s="4" t="s">
        <v>141</v>
      </c>
      <c r="N355" s="5">
        <v>4</v>
      </c>
      <c r="P355" s="1">
        <v>1147</v>
      </c>
      <c r="Q355" s="31">
        <v>1000</v>
      </c>
      <c r="T355" s="7" t="s">
        <v>209</v>
      </c>
      <c r="U355" s="7" t="s">
        <v>113</v>
      </c>
      <c r="V355" s="7" t="s">
        <v>93</v>
      </c>
      <c r="W355" t="b">
        <f t="shared" si="15"/>
        <v>1</v>
      </c>
      <c r="X355" t="b">
        <f t="shared" si="16"/>
        <v>1</v>
      </c>
      <c r="Y355" t="b">
        <f t="shared" si="17"/>
        <v>1</v>
      </c>
    </row>
    <row r="356" spans="1:25" x14ac:dyDescent="0.25">
      <c r="A356" s="4" t="s">
        <v>637</v>
      </c>
      <c r="B356" s="5">
        <v>1439850</v>
      </c>
      <c r="C356" s="5">
        <v>653</v>
      </c>
      <c r="E356">
        <v>355</v>
      </c>
      <c r="F356" s="4" t="s">
        <v>393</v>
      </c>
      <c r="G356" s="5">
        <v>16</v>
      </c>
      <c r="H356" s="17">
        <v>7350</v>
      </c>
      <c r="M356" s="4" t="s">
        <v>507</v>
      </c>
      <c r="N356" s="5">
        <v>4</v>
      </c>
      <c r="P356" s="1">
        <v>3066</v>
      </c>
      <c r="Q356" s="31">
        <v>3000</v>
      </c>
      <c r="T356" s="7" t="s">
        <v>69</v>
      </c>
      <c r="U356" s="7" t="s">
        <v>49</v>
      </c>
      <c r="V356" s="7" t="s">
        <v>197</v>
      </c>
      <c r="W356" t="b">
        <f t="shared" si="15"/>
        <v>0</v>
      </c>
      <c r="X356" t="b">
        <f t="shared" si="16"/>
        <v>1</v>
      </c>
      <c r="Y356" t="b">
        <f t="shared" si="17"/>
        <v>1</v>
      </c>
    </row>
    <row r="357" spans="1:25" x14ac:dyDescent="0.25">
      <c r="A357" s="7" t="s">
        <v>52</v>
      </c>
      <c r="B357" s="5">
        <v>2100</v>
      </c>
      <c r="C357" s="5">
        <v>3</v>
      </c>
      <c r="E357">
        <v>356</v>
      </c>
      <c r="F357" s="4" t="s">
        <v>468</v>
      </c>
      <c r="G357" s="5">
        <v>13</v>
      </c>
      <c r="H357" s="17">
        <v>7350</v>
      </c>
      <c r="M357" s="4" t="s">
        <v>286</v>
      </c>
      <c r="N357" s="5">
        <v>4</v>
      </c>
      <c r="P357" s="1">
        <v>1878</v>
      </c>
      <c r="Q357" s="31">
        <v>2400</v>
      </c>
      <c r="T357" s="7" t="s">
        <v>21</v>
      </c>
      <c r="U357" s="7" t="s">
        <v>130</v>
      </c>
      <c r="V357" s="7" t="s">
        <v>87</v>
      </c>
      <c r="W357" t="b">
        <f t="shared" si="15"/>
        <v>0</v>
      </c>
      <c r="X357" t="b">
        <f t="shared" si="16"/>
        <v>0</v>
      </c>
      <c r="Y357" t="b">
        <f t="shared" si="17"/>
        <v>1</v>
      </c>
    </row>
    <row r="358" spans="1:25" x14ac:dyDescent="0.25">
      <c r="A358" s="7" t="s">
        <v>86</v>
      </c>
      <c r="B358" s="5">
        <v>4200</v>
      </c>
      <c r="C358" s="5">
        <v>3</v>
      </c>
      <c r="E358">
        <v>357</v>
      </c>
      <c r="F358" s="4" t="s">
        <v>495</v>
      </c>
      <c r="G358" s="5">
        <v>8</v>
      </c>
      <c r="H358" s="17">
        <v>7300</v>
      </c>
      <c r="M358" s="4" t="s">
        <v>493</v>
      </c>
      <c r="N358" s="5">
        <v>4</v>
      </c>
      <c r="P358" s="1">
        <v>1653</v>
      </c>
      <c r="Q358" s="31">
        <v>2000</v>
      </c>
      <c r="T358" s="7" t="s">
        <v>22</v>
      </c>
      <c r="U358" s="7" t="s">
        <v>133</v>
      </c>
      <c r="V358" s="7" t="s">
        <v>215</v>
      </c>
      <c r="W358" t="b">
        <f t="shared" si="15"/>
        <v>1</v>
      </c>
      <c r="X358" t="b">
        <f t="shared" si="16"/>
        <v>0</v>
      </c>
      <c r="Y358" t="b">
        <f t="shared" si="17"/>
        <v>1</v>
      </c>
    </row>
    <row r="359" spans="1:25" x14ac:dyDescent="0.25">
      <c r="A359" s="7" t="s">
        <v>230</v>
      </c>
      <c r="B359" s="5">
        <v>500</v>
      </c>
      <c r="C359" s="5">
        <v>1</v>
      </c>
      <c r="E359">
        <v>358</v>
      </c>
      <c r="F359" s="4" t="s">
        <v>397</v>
      </c>
      <c r="G359" s="5">
        <v>9</v>
      </c>
      <c r="H359" s="17">
        <v>7300</v>
      </c>
      <c r="M359" s="4" t="s">
        <v>259</v>
      </c>
      <c r="N359" s="5">
        <v>4</v>
      </c>
      <c r="P359" s="1">
        <v>3333</v>
      </c>
      <c r="Q359" s="31">
        <v>1600</v>
      </c>
      <c r="T359" s="7" t="s">
        <v>115</v>
      </c>
      <c r="U359" s="7" t="s">
        <v>209</v>
      </c>
      <c r="V359" s="7" t="s">
        <v>120</v>
      </c>
      <c r="W359" t="b">
        <f t="shared" si="15"/>
        <v>1</v>
      </c>
      <c r="X359" t="b">
        <f t="shared" si="16"/>
        <v>1</v>
      </c>
      <c r="Y359" t="b">
        <f t="shared" si="17"/>
        <v>0</v>
      </c>
    </row>
    <row r="360" spans="1:25" x14ac:dyDescent="0.25">
      <c r="A360" s="7" t="s">
        <v>131</v>
      </c>
      <c r="B360" s="5">
        <v>300</v>
      </c>
      <c r="C360" s="5">
        <v>1</v>
      </c>
      <c r="E360">
        <v>359</v>
      </c>
      <c r="F360" s="4" t="s">
        <v>391</v>
      </c>
      <c r="G360" s="5">
        <v>9</v>
      </c>
      <c r="H360" s="17">
        <v>7300</v>
      </c>
      <c r="M360" s="4" t="s">
        <v>21</v>
      </c>
      <c r="N360" s="5">
        <v>4</v>
      </c>
      <c r="P360" s="1">
        <v>1045</v>
      </c>
      <c r="Q360" s="31">
        <v>450</v>
      </c>
      <c r="T360" s="7" t="s">
        <v>62</v>
      </c>
      <c r="U360" s="7" t="s">
        <v>21</v>
      </c>
      <c r="V360" s="7" t="s">
        <v>145</v>
      </c>
      <c r="W360" t="b">
        <f t="shared" si="15"/>
        <v>1</v>
      </c>
      <c r="X360" t="b">
        <f t="shared" si="16"/>
        <v>1</v>
      </c>
      <c r="Y360" t="b">
        <f t="shared" si="17"/>
        <v>1</v>
      </c>
    </row>
    <row r="361" spans="1:25" x14ac:dyDescent="0.25">
      <c r="A361" s="7" t="s">
        <v>53</v>
      </c>
      <c r="B361" s="5">
        <v>450</v>
      </c>
      <c r="C361" s="5">
        <v>1</v>
      </c>
      <c r="E361">
        <v>360</v>
      </c>
      <c r="F361" s="4" t="s">
        <v>22</v>
      </c>
      <c r="G361" s="5">
        <v>13</v>
      </c>
      <c r="H361" s="17">
        <v>7300</v>
      </c>
      <c r="M361" s="4" t="s">
        <v>99</v>
      </c>
      <c r="N361" s="5">
        <v>4</v>
      </c>
      <c r="P361" s="1">
        <v>2751</v>
      </c>
      <c r="Q361" s="31">
        <v>5000</v>
      </c>
      <c r="T361" s="7" t="s">
        <v>74</v>
      </c>
      <c r="U361" s="7" t="s">
        <v>22</v>
      </c>
      <c r="V361" s="7" t="s">
        <v>212</v>
      </c>
      <c r="W361" t="b">
        <f t="shared" si="15"/>
        <v>1</v>
      </c>
      <c r="X361" t="b">
        <f t="shared" si="16"/>
        <v>1</v>
      </c>
      <c r="Y361" t="b">
        <f t="shared" si="17"/>
        <v>0</v>
      </c>
    </row>
    <row r="362" spans="1:25" x14ac:dyDescent="0.25">
      <c r="A362" s="7" t="s">
        <v>147</v>
      </c>
      <c r="B362" s="5">
        <v>4500</v>
      </c>
      <c r="C362" s="5">
        <v>2</v>
      </c>
      <c r="E362">
        <v>361</v>
      </c>
      <c r="F362" s="4" t="s">
        <v>219</v>
      </c>
      <c r="G362" s="5">
        <v>8</v>
      </c>
      <c r="H362" s="17">
        <v>7200</v>
      </c>
      <c r="M362" s="4" t="s">
        <v>134</v>
      </c>
      <c r="N362" s="5">
        <v>4</v>
      </c>
      <c r="P362" s="1">
        <v>3095</v>
      </c>
      <c r="Q362" s="31">
        <v>7500</v>
      </c>
      <c r="T362" s="7" t="s">
        <v>93</v>
      </c>
      <c r="U362" s="7" t="s">
        <v>115</v>
      </c>
      <c r="V362" s="7" t="s">
        <v>84</v>
      </c>
      <c r="W362" t="b">
        <f t="shared" si="15"/>
        <v>1</v>
      </c>
      <c r="X362" t="b">
        <f t="shared" si="16"/>
        <v>1</v>
      </c>
      <c r="Y362" t="b">
        <f t="shared" si="17"/>
        <v>1</v>
      </c>
    </row>
    <row r="363" spans="1:25" x14ac:dyDescent="0.25">
      <c r="A363" s="7" t="s">
        <v>196</v>
      </c>
      <c r="B363" s="5">
        <v>4000</v>
      </c>
      <c r="C363" s="5">
        <v>1</v>
      </c>
      <c r="E363">
        <v>362</v>
      </c>
      <c r="F363" s="4" t="s">
        <v>136</v>
      </c>
      <c r="G363" s="5">
        <v>8</v>
      </c>
      <c r="H363" s="17">
        <v>7200</v>
      </c>
      <c r="M363" s="4" t="s">
        <v>145</v>
      </c>
      <c r="N363" s="5">
        <v>4</v>
      </c>
      <c r="P363" s="1">
        <v>3350</v>
      </c>
      <c r="Q363" s="31">
        <v>1600</v>
      </c>
      <c r="T363" s="7" t="s">
        <v>99</v>
      </c>
      <c r="U363" s="7" t="s">
        <v>62</v>
      </c>
      <c r="V363" s="7" t="s">
        <v>91</v>
      </c>
      <c r="W363" t="b">
        <f t="shared" si="15"/>
        <v>1</v>
      </c>
      <c r="X363" t="b">
        <f t="shared" si="16"/>
        <v>1</v>
      </c>
      <c r="Y363" t="b">
        <f t="shared" si="17"/>
        <v>1</v>
      </c>
    </row>
    <row r="364" spans="1:25" x14ac:dyDescent="0.25">
      <c r="A364" s="7" t="s">
        <v>144</v>
      </c>
      <c r="B364" s="5">
        <v>6150</v>
      </c>
      <c r="C364" s="5">
        <v>3</v>
      </c>
      <c r="E364">
        <v>363</v>
      </c>
      <c r="F364" s="4" t="s">
        <v>318</v>
      </c>
      <c r="G364" s="5">
        <v>13</v>
      </c>
      <c r="H364" s="17">
        <v>7200</v>
      </c>
      <c r="M364" s="4" t="s">
        <v>18</v>
      </c>
      <c r="N364" s="5">
        <v>4</v>
      </c>
      <c r="P364" s="1">
        <v>2756</v>
      </c>
      <c r="Q364" s="31">
        <v>3000</v>
      </c>
      <c r="T364" s="7" t="s">
        <v>197</v>
      </c>
      <c r="U364" s="7" t="s">
        <v>74</v>
      </c>
      <c r="V364" s="7" t="s">
        <v>159</v>
      </c>
      <c r="W364" t="b">
        <f t="shared" si="15"/>
        <v>0</v>
      </c>
      <c r="X364" t="b">
        <f t="shared" si="16"/>
        <v>1</v>
      </c>
      <c r="Y364" t="b">
        <f t="shared" si="17"/>
        <v>0</v>
      </c>
    </row>
    <row r="365" spans="1:25" x14ac:dyDescent="0.25">
      <c r="A365" s="7" t="s">
        <v>182</v>
      </c>
      <c r="B365" s="5">
        <v>3500</v>
      </c>
      <c r="C365" s="5">
        <v>2</v>
      </c>
      <c r="E365">
        <v>364</v>
      </c>
      <c r="F365" s="4" t="s">
        <v>303</v>
      </c>
      <c r="G365" s="5">
        <v>12</v>
      </c>
      <c r="H365" s="17">
        <v>7200</v>
      </c>
      <c r="M365" s="4" t="s">
        <v>212</v>
      </c>
      <c r="N365" s="5">
        <v>4</v>
      </c>
      <c r="P365" s="1">
        <v>3439</v>
      </c>
      <c r="Q365" s="31">
        <v>600</v>
      </c>
      <c r="T365" s="7" t="s">
        <v>172</v>
      </c>
      <c r="U365" s="7" t="s">
        <v>93</v>
      </c>
      <c r="V365" s="7" t="s">
        <v>54</v>
      </c>
      <c r="W365" t="b">
        <f t="shared" si="15"/>
        <v>0</v>
      </c>
      <c r="X365" t="b">
        <f t="shared" si="16"/>
        <v>1</v>
      </c>
      <c r="Y365" t="b">
        <f t="shared" si="17"/>
        <v>0</v>
      </c>
    </row>
    <row r="366" spans="1:25" x14ac:dyDescent="0.25">
      <c r="A366" s="7" t="s">
        <v>125</v>
      </c>
      <c r="B366" s="5">
        <v>600</v>
      </c>
      <c r="C366" s="5">
        <v>1</v>
      </c>
      <c r="E366">
        <v>365</v>
      </c>
      <c r="F366" s="4" t="s">
        <v>441</v>
      </c>
      <c r="G366" s="5">
        <v>8</v>
      </c>
      <c r="H366" s="17">
        <v>7200</v>
      </c>
      <c r="M366" s="4" t="s">
        <v>159</v>
      </c>
      <c r="N366" s="5">
        <v>4</v>
      </c>
      <c r="P366" s="1">
        <v>2929</v>
      </c>
      <c r="Q366" s="31">
        <v>1200</v>
      </c>
      <c r="T366" s="7" t="s">
        <v>87</v>
      </c>
      <c r="U366" s="7" t="s">
        <v>99</v>
      </c>
      <c r="V366" s="7" t="s">
        <v>156</v>
      </c>
      <c r="W366" t="b">
        <f t="shared" si="15"/>
        <v>1</v>
      </c>
      <c r="X366" t="b">
        <f t="shared" si="16"/>
        <v>1</v>
      </c>
      <c r="Y366" t="b">
        <f t="shared" si="17"/>
        <v>0</v>
      </c>
    </row>
    <row r="367" spans="1:25" x14ac:dyDescent="0.25">
      <c r="A367" s="7" t="s">
        <v>103</v>
      </c>
      <c r="B367" s="5">
        <v>400</v>
      </c>
      <c r="C367" s="5">
        <v>1</v>
      </c>
      <c r="E367">
        <v>366</v>
      </c>
      <c r="F367" s="4" t="s">
        <v>90</v>
      </c>
      <c r="G367" s="5">
        <v>12</v>
      </c>
      <c r="H367" s="17">
        <v>7150</v>
      </c>
      <c r="M367" s="4" t="s">
        <v>216</v>
      </c>
      <c r="N367" s="5">
        <v>4</v>
      </c>
      <c r="P367" s="1">
        <v>1093</v>
      </c>
      <c r="Q367" s="31">
        <v>2000</v>
      </c>
      <c r="T367" s="7" t="s">
        <v>15</v>
      </c>
      <c r="U367" s="7" t="s">
        <v>197</v>
      </c>
      <c r="V367" s="7" t="s">
        <v>216</v>
      </c>
      <c r="W367" t="b">
        <f t="shared" si="15"/>
        <v>0</v>
      </c>
      <c r="X367" t="b">
        <f t="shared" si="16"/>
        <v>1</v>
      </c>
      <c r="Y367" t="b">
        <f t="shared" si="17"/>
        <v>0</v>
      </c>
    </row>
    <row r="368" spans="1:25" x14ac:dyDescent="0.25">
      <c r="A368" s="7" t="s">
        <v>213</v>
      </c>
      <c r="B368" s="5">
        <v>1950</v>
      </c>
      <c r="C368" s="5">
        <v>2</v>
      </c>
      <c r="E368">
        <v>367</v>
      </c>
      <c r="F368" s="4" t="s">
        <v>277</v>
      </c>
      <c r="G368" s="5">
        <v>16</v>
      </c>
      <c r="H368" s="17">
        <v>7150</v>
      </c>
      <c r="M368" s="4" t="s">
        <v>229</v>
      </c>
      <c r="N368" s="5">
        <v>4</v>
      </c>
      <c r="P368" s="1">
        <v>2272</v>
      </c>
      <c r="Q368" s="31">
        <v>1000</v>
      </c>
      <c r="T368" s="7" t="s">
        <v>145</v>
      </c>
      <c r="U368" s="7" t="s">
        <v>238</v>
      </c>
      <c r="V368" s="7" t="s">
        <v>82</v>
      </c>
      <c r="W368" t="b">
        <f t="shared" si="15"/>
        <v>0</v>
      </c>
      <c r="X368" t="b">
        <f t="shared" si="16"/>
        <v>0</v>
      </c>
      <c r="Y368" t="b">
        <f t="shared" si="17"/>
        <v>1</v>
      </c>
    </row>
    <row r="369" spans="1:25" x14ac:dyDescent="0.25">
      <c r="A369" s="7" t="s">
        <v>235</v>
      </c>
      <c r="B369" s="5">
        <v>6000</v>
      </c>
      <c r="C369" s="5">
        <v>1</v>
      </c>
      <c r="E369">
        <v>368</v>
      </c>
      <c r="F369" s="4" t="s">
        <v>475</v>
      </c>
      <c r="G369" s="5">
        <v>18</v>
      </c>
      <c r="H369" s="17">
        <v>6950</v>
      </c>
      <c r="M369" s="4" t="s">
        <v>108</v>
      </c>
      <c r="N369" s="5">
        <v>4</v>
      </c>
      <c r="P369" s="1">
        <v>1403</v>
      </c>
      <c r="Q369" s="31">
        <v>2000</v>
      </c>
      <c r="T369" s="7" t="s">
        <v>18</v>
      </c>
      <c r="U369" s="7" t="s">
        <v>87</v>
      </c>
      <c r="V369" s="7" t="s">
        <v>234</v>
      </c>
      <c r="W369" t="b">
        <f t="shared" si="15"/>
        <v>1</v>
      </c>
      <c r="X369" t="b">
        <f t="shared" si="16"/>
        <v>1</v>
      </c>
      <c r="Y369" t="b">
        <f t="shared" si="17"/>
        <v>1</v>
      </c>
    </row>
    <row r="370" spans="1:25" x14ac:dyDescent="0.25">
      <c r="A370" s="7" t="s">
        <v>206</v>
      </c>
      <c r="B370" s="5">
        <v>3000</v>
      </c>
      <c r="C370" s="5">
        <v>3</v>
      </c>
      <c r="E370">
        <v>369</v>
      </c>
      <c r="F370" s="4" t="s">
        <v>18</v>
      </c>
      <c r="G370" s="5">
        <v>14</v>
      </c>
      <c r="H370" s="17">
        <v>6950</v>
      </c>
      <c r="M370" s="4" t="s">
        <v>57</v>
      </c>
      <c r="N370" s="5">
        <v>3</v>
      </c>
      <c r="P370" s="1">
        <v>3404</v>
      </c>
      <c r="Q370" s="31">
        <v>4000</v>
      </c>
      <c r="T370" s="7" t="s">
        <v>129</v>
      </c>
      <c r="U370" s="7" t="s">
        <v>215</v>
      </c>
      <c r="V370" s="7" t="s">
        <v>43</v>
      </c>
      <c r="W370" t="b">
        <f t="shared" si="15"/>
        <v>0</v>
      </c>
      <c r="X370" t="b">
        <f t="shared" si="16"/>
        <v>0</v>
      </c>
      <c r="Y370" t="b">
        <f t="shared" si="17"/>
        <v>1</v>
      </c>
    </row>
    <row r="371" spans="1:25" x14ac:dyDescent="0.25">
      <c r="A371" s="7" t="s">
        <v>66</v>
      </c>
      <c r="B371" s="5">
        <v>400</v>
      </c>
      <c r="C371" s="5">
        <v>1</v>
      </c>
      <c r="E371">
        <v>370</v>
      </c>
      <c r="F371" s="4" t="s">
        <v>13</v>
      </c>
      <c r="G371" s="5">
        <v>17</v>
      </c>
      <c r="H371" s="17">
        <v>6900</v>
      </c>
      <c r="M371" s="4" t="s">
        <v>106</v>
      </c>
      <c r="N371" s="5">
        <v>3</v>
      </c>
      <c r="P371" s="1">
        <v>1473</v>
      </c>
      <c r="Q371" s="31">
        <v>3000</v>
      </c>
      <c r="T371" s="7" t="s">
        <v>212</v>
      </c>
      <c r="U371" s="7" t="s">
        <v>134</v>
      </c>
      <c r="V371" s="7" t="s">
        <v>151</v>
      </c>
      <c r="W371" t="b">
        <f t="shared" si="15"/>
        <v>1</v>
      </c>
      <c r="X371" t="b">
        <f t="shared" si="16"/>
        <v>0</v>
      </c>
      <c r="Y371" t="b">
        <f t="shared" si="17"/>
        <v>1</v>
      </c>
    </row>
    <row r="372" spans="1:25" x14ac:dyDescent="0.25">
      <c r="A372" s="7" t="s">
        <v>110</v>
      </c>
      <c r="B372" s="5">
        <v>750</v>
      </c>
      <c r="C372" s="5">
        <v>1</v>
      </c>
      <c r="E372">
        <v>371</v>
      </c>
      <c r="F372" s="4" t="s">
        <v>471</v>
      </c>
      <c r="G372" s="5">
        <v>7</v>
      </c>
      <c r="H372" s="17">
        <v>6900</v>
      </c>
      <c r="M372" s="4" t="s">
        <v>176</v>
      </c>
      <c r="N372" s="5">
        <v>3</v>
      </c>
      <c r="P372" s="1">
        <v>2632</v>
      </c>
      <c r="Q372" s="31">
        <v>1200</v>
      </c>
      <c r="T372" s="7" t="s">
        <v>84</v>
      </c>
      <c r="U372" s="7" t="s">
        <v>15</v>
      </c>
      <c r="V372" s="7"/>
      <c r="W372" t="b">
        <f t="shared" si="15"/>
        <v>1</v>
      </c>
      <c r="X372" t="b">
        <f t="shared" si="16"/>
        <v>1</v>
      </c>
      <c r="Y372" t="b">
        <f t="shared" si="17"/>
        <v>0</v>
      </c>
    </row>
    <row r="373" spans="1:25" x14ac:dyDescent="0.25">
      <c r="A373" s="7" t="s">
        <v>10</v>
      </c>
      <c r="B373" s="5">
        <v>4500</v>
      </c>
      <c r="C373" s="5">
        <v>1</v>
      </c>
      <c r="E373">
        <v>372</v>
      </c>
      <c r="F373" s="4" t="s">
        <v>368</v>
      </c>
      <c r="G373" s="5">
        <v>7</v>
      </c>
      <c r="H373" s="17">
        <v>6900</v>
      </c>
      <c r="M373" s="4" t="s">
        <v>170</v>
      </c>
      <c r="N373" s="5">
        <v>3</v>
      </c>
      <c r="P373" s="1">
        <v>3428</v>
      </c>
      <c r="Q373" s="31">
        <v>600</v>
      </c>
      <c r="T373" s="7" t="s">
        <v>91</v>
      </c>
      <c r="U373" s="7" t="s">
        <v>145</v>
      </c>
      <c r="V373" s="7"/>
      <c r="W373" t="b">
        <f t="shared" si="15"/>
        <v>0</v>
      </c>
      <c r="X373" t="b">
        <f t="shared" si="16"/>
        <v>1</v>
      </c>
      <c r="Y373" t="b">
        <f t="shared" si="17"/>
        <v>0</v>
      </c>
    </row>
    <row r="374" spans="1:25" x14ac:dyDescent="0.25">
      <c r="A374" s="7" t="s">
        <v>118</v>
      </c>
      <c r="B374" s="5">
        <v>5000</v>
      </c>
      <c r="C374" s="5">
        <v>3</v>
      </c>
      <c r="E374">
        <v>373</v>
      </c>
      <c r="F374" s="4" t="s">
        <v>220</v>
      </c>
      <c r="G374" s="5">
        <v>11</v>
      </c>
      <c r="H374" s="17">
        <v>6850</v>
      </c>
      <c r="M374" s="4" t="s">
        <v>80</v>
      </c>
      <c r="N374" s="5">
        <v>3</v>
      </c>
      <c r="P374" s="1">
        <v>1246</v>
      </c>
      <c r="Q374" s="31">
        <v>2000</v>
      </c>
      <c r="T374" s="7" t="s">
        <v>159</v>
      </c>
      <c r="U374" s="7" t="s">
        <v>84</v>
      </c>
      <c r="V374" s="7"/>
      <c r="W374" t="b">
        <f t="shared" si="15"/>
        <v>1</v>
      </c>
      <c r="X374" t="b">
        <f t="shared" si="16"/>
        <v>1</v>
      </c>
      <c r="Y374" t="b">
        <f t="shared" si="17"/>
        <v>0</v>
      </c>
    </row>
    <row r="375" spans="1:25" x14ac:dyDescent="0.25">
      <c r="A375" s="7" t="s">
        <v>78</v>
      </c>
      <c r="B375" s="5">
        <v>6000</v>
      </c>
      <c r="C375" s="5">
        <v>1</v>
      </c>
      <c r="E375">
        <v>374</v>
      </c>
      <c r="F375" s="4" t="s">
        <v>152</v>
      </c>
      <c r="G375" s="5">
        <v>14</v>
      </c>
      <c r="H375" s="17">
        <v>6800</v>
      </c>
      <c r="M375" s="4" t="s">
        <v>157</v>
      </c>
      <c r="N375" s="5">
        <v>3</v>
      </c>
      <c r="P375" s="1">
        <v>2821</v>
      </c>
      <c r="Q375" s="31">
        <v>800</v>
      </c>
      <c r="T375" s="7" t="s">
        <v>232</v>
      </c>
      <c r="U375" s="7" t="s">
        <v>91</v>
      </c>
      <c r="V375" s="7"/>
      <c r="W375" t="b">
        <f t="shared" si="15"/>
        <v>1</v>
      </c>
      <c r="X375" t="b">
        <f t="shared" si="16"/>
        <v>1</v>
      </c>
      <c r="Y375" t="b">
        <f t="shared" si="17"/>
        <v>0</v>
      </c>
    </row>
    <row r="376" spans="1:25" x14ac:dyDescent="0.25">
      <c r="A376" s="7" t="s">
        <v>176</v>
      </c>
      <c r="B376" s="5">
        <v>800</v>
      </c>
      <c r="C376" s="5">
        <v>1</v>
      </c>
      <c r="E376">
        <v>375</v>
      </c>
      <c r="F376" s="4" t="s">
        <v>125</v>
      </c>
      <c r="G376" s="5">
        <v>14</v>
      </c>
      <c r="H376" s="17">
        <v>6700</v>
      </c>
      <c r="M376" s="4" t="s">
        <v>219</v>
      </c>
      <c r="N376" s="5">
        <v>3</v>
      </c>
      <c r="P376" s="1">
        <v>2178</v>
      </c>
      <c r="Q376" s="31">
        <v>1500</v>
      </c>
      <c r="T376" s="7" t="s">
        <v>221</v>
      </c>
      <c r="U376" s="7" t="s">
        <v>232</v>
      </c>
      <c r="V376" s="7"/>
      <c r="W376" t="b">
        <f t="shared" si="15"/>
        <v>1</v>
      </c>
      <c r="X376" t="b">
        <f t="shared" si="16"/>
        <v>1</v>
      </c>
      <c r="Y376" t="b">
        <f t="shared" si="17"/>
        <v>0</v>
      </c>
    </row>
    <row r="377" spans="1:25" x14ac:dyDescent="0.25">
      <c r="A377" s="7" t="s">
        <v>26</v>
      </c>
      <c r="B377" s="5">
        <v>4500</v>
      </c>
      <c r="C377" s="5">
        <v>2</v>
      </c>
      <c r="E377">
        <v>376</v>
      </c>
      <c r="F377" s="4" t="s">
        <v>183</v>
      </c>
      <c r="G377" s="5">
        <v>9</v>
      </c>
      <c r="H377" s="17">
        <v>6700</v>
      </c>
      <c r="M377" s="4" t="s">
        <v>116</v>
      </c>
      <c r="N377" s="5">
        <v>3</v>
      </c>
      <c r="P377" s="1">
        <v>1360</v>
      </c>
      <c r="Q377" s="31">
        <v>1200</v>
      </c>
      <c r="T377" s="7" t="s">
        <v>217</v>
      </c>
      <c r="U377" s="7" t="s">
        <v>221</v>
      </c>
      <c r="V377" s="7"/>
      <c r="W377" t="b">
        <f t="shared" si="15"/>
        <v>1</v>
      </c>
      <c r="X377" t="b">
        <f t="shared" si="16"/>
        <v>1</v>
      </c>
      <c r="Y377" t="b">
        <f t="shared" si="17"/>
        <v>0</v>
      </c>
    </row>
    <row r="378" spans="1:25" x14ac:dyDescent="0.25">
      <c r="A378" s="7" t="s">
        <v>170</v>
      </c>
      <c r="B378" s="5">
        <v>3000</v>
      </c>
      <c r="C378" s="5">
        <v>1</v>
      </c>
      <c r="E378">
        <v>377</v>
      </c>
      <c r="F378" s="4" t="s">
        <v>466</v>
      </c>
      <c r="G378" s="5">
        <v>21</v>
      </c>
      <c r="H378" s="17">
        <v>6700</v>
      </c>
      <c r="M378" s="4" t="s">
        <v>64</v>
      </c>
      <c r="N378" s="5">
        <v>3</v>
      </c>
      <c r="P378" s="1">
        <v>2782</v>
      </c>
      <c r="Q378" s="31">
        <v>600</v>
      </c>
      <c r="T378" s="7" t="s">
        <v>82</v>
      </c>
      <c r="U378" s="7" t="s">
        <v>217</v>
      </c>
      <c r="V378" s="7"/>
      <c r="W378" t="b">
        <f t="shared" si="15"/>
        <v>1</v>
      </c>
      <c r="X378" t="b">
        <f t="shared" si="16"/>
        <v>1</v>
      </c>
      <c r="Y378" t="b">
        <f t="shared" si="17"/>
        <v>0</v>
      </c>
    </row>
    <row r="379" spans="1:25" x14ac:dyDescent="0.25">
      <c r="A379" s="7" t="s">
        <v>80</v>
      </c>
      <c r="B379" s="5">
        <v>600</v>
      </c>
      <c r="C379" s="5">
        <v>1</v>
      </c>
      <c r="E379">
        <v>378</v>
      </c>
      <c r="F379" s="4" t="s">
        <v>433</v>
      </c>
      <c r="G379" s="5">
        <v>16</v>
      </c>
      <c r="H379" s="17">
        <v>6700</v>
      </c>
      <c r="M379" s="4" t="s">
        <v>177</v>
      </c>
      <c r="N379" s="5">
        <v>3</v>
      </c>
      <c r="P379" s="1">
        <v>2396</v>
      </c>
      <c r="Q379" s="31">
        <v>2000</v>
      </c>
      <c r="T379" s="7" t="s">
        <v>237</v>
      </c>
      <c r="U379" s="7" t="s">
        <v>82</v>
      </c>
      <c r="V379" s="7"/>
      <c r="W379" t="b">
        <f t="shared" si="15"/>
        <v>1</v>
      </c>
      <c r="X379" t="b">
        <f t="shared" si="16"/>
        <v>1</v>
      </c>
      <c r="Y379" t="b">
        <f t="shared" si="17"/>
        <v>0</v>
      </c>
    </row>
    <row r="380" spans="1:25" x14ac:dyDescent="0.25">
      <c r="A380" s="7" t="s">
        <v>233</v>
      </c>
      <c r="B380" s="5">
        <v>3000</v>
      </c>
      <c r="C380" s="5">
        <v>1</v>
      </c>
      <c r="E380">
        <v>379</v>
      </c>
      <c r="F380" s="4" t="s">
        <v>113</v>
      </c>
      <c r="G380" s="5">
        <v>11</v>
      </c>
      <c r="H380" s="17">
        <v>6700</v>
      </c>
      <c r="M380" s="4" t="s">
        <v>61</v>
      </c>
      <c r="N380" s="5">
        <v>3</v>
      </c>
      <c r="P380" s="1">
        <v>1058</v>
      </c>
      <c r="Q380" s="31">
        <v>1800</v>
      </c>
      <c r="T380" s="7" t="s">
        <v>229</v>
      </c>
      <c r="U380" s="7" t="s">
        <v>229</v>
      </c>
      <c r="V380" s="7"/>
      <c r="W380" t="b">
        <f t="shared" si="15"/>
        <v>1</v>
      </c>
      <c r="X380" t="b">
        <f t="shared" si="16"/>
        <v>1</v>
      </c>
      <c r="Y380" t="b">
        <f t="shared" si="17"/>
        <v>0</v>
      </c>
    </row>
    <row r="381" spans="1:25" x14ac:dyDescent="0.25">
      <c r="A381" s="7" t="s">
        <v>51</v>
      </c>
      <c r="B381" s="5">
        <v>2000</v>
      </c>
      <c r="C381" s="5">
        <v>1</v>
      </c>
      <c r="E381">
        <v>380</v>
      </c>
      <c r="F381" s="4" t="s">
        <v>195</v>
      </c>
      <c r="G381" s="5">
        <v>13</v>
      </c>
      <c r="H381" s="17">
        <v>6650</v>
      </c>
      <c r="M381" s="4" t="s">
        <v>128</v>
      </c>
      <c r="N381" s="5">
        <v>3</v>
      </c>
      <c r="P381" s="1">
        <v>1776</v>
      </c>
      <c r="Q381" s="31">
        <v>1200</v>
      </c>
      <c r="T381" s="7" t="s">
        <v>178</v>
      </c>
      <c r="U381" s="7" t="s">
        <v>108</v>
      </c>
      <c r="V381" s="7"/>
      <c r="W381" t="b">
        <f t="shared" si="15"/>
        <v>1</v>
      </c>
      <c r="X381" t="b">
        <f t="shared" si="16"/>
        <v>0</v>
      </c>
      <c r="Y381" t="b">
        <f t="shared" si="17"/>
        <v>0</v>
      </c>
    </row>
    <row r="382" spans="1:25" x14ac:dyDescent="0.25">
      <c r="A382" s="7" t="s">
        <v>168</v>
      </c>
      <c r="B382" s="5">
        <v>1600</v>
      </c>
      <c r="C382" s="5">
        <v>2</v>
      </c>
      <c r="E382">
        <v>381</v>
      </c>
      <c r="F382" s="4" t="s">
        <v>33</v>
      </c>
      <c r="G382" s="5">
        <v>10</v>
      </c>
      <c r="H382" s="17">
        <v>6600</v>
      </c>
      <c r="M382" s="4" t="s">
        <v>117</v>
      </c>
      <c r="N382" s="5">
        <v>3</v>
      </c>
      <c r="P382" s="1">
        <v>2810</v>
      </c>
      <c r="Q382" s="31">
        <v>3000</v>
      </c>
      <c r="T382" s="7" t="s">
        <v>234</v>
      </c>
      <c r="U382" s="7" t="s">
        <v>234</v>
      </c>
      <c r="V382" s="7"/>
      <c r="W382" t="b">
        <f t="shared" si="15"/>
        <v>1</v>
      </c>
      <c r="X382" t="b">
        <f t="shared" si="16"/>
        <v>1</v>
      </c>
      <c r="Y382" t="b">
        <f t="shared" si="17"/>
        <v>0</v>
      </c>
    </row>
    <row r="383" spans="1:25" x14ac:dyDescent="0.25">
      <c r="A383" s="7" t="s">
        <v>29</v>
      </c>
      <c r="B383" s="5">
        <v>2000</v>
      </c>
      <c r="C383" s="5">
        <v>1</v>
      </c>
      <c r="E383">
        <v>382</v>
      </c>
      <c r="F383" s="4" t="s">
        <v>59</v>
      </c>
      <c r="G383" s="5">
        <v>9</v>
      </c>
      <c r="H383" s="17">
        <v>6600</v>
      </c>
      <c r="M383" s="4" t="s">
        <v>114</v>
      </c>
      <c r="N383" s="5">
        <v>3</v>
      </c>
      <c r="P383" s="1">
        <v>1128</v>
      </c>
      <c r="Q383" s="31">
        <v>1000</v>
      </c>
      <c r="T383" s="7" t="s">
        <v>43</v>
      </c>
      <c r="U383" s="7" t="s">
        <v>43</v>
      </c>
      <c r="V383" s="7"/>
      <c r="W383" t="b">
        <f t="shared" si="15"/>
        <v>0</v>
      </c>
      <c r="X383" t="b">
        <f t="shared" si="16"/>
        <v>1</v>
      </c>
      <c r="Y383" t="b">
        <f t="shared" si="17"/>
        <v>0</v>
      </c>
    </row>
    <row r="384" spans="1:25" x14ac:dyDescent="0.25">
      <c r="A384" s="7" t="s">
        <v>94</v>
      </c>
      <c r="B384" s="5">
        <v>3300</v>
      </c>
      <c r="C384" s="5">
        <v>2</v>
      </c>
      <c r="E384">
        <v>383</v>
      </c>
      <c r="F384" s="4" t="s">
        <v>291</v>
      </c>
      <c r="G384" s="5">
        <v>13</v>
      </c>
      <c r="H384" s="17">
        <v>6600</v>
      </c>
      <c r="M384" s="4" t="s">
        <v>59</v>
      </c>
      <c r="N384" s="5">
        <v>3</v>
      </c>
      <c r="P384" s="1">
        <v>1662</v>
      </c>
      <c r="Q384" s="31">
        <v>2000</v>
      </c>
      <c r="U384" s="7" t="s">
        <v>151</v>
      </c>
      <c r="X384" t="b">
        <f t="shared" si="16"/>
        <v>0</v>
      </c>
      <c r="Y384" t="b">
        <f t="shared" si="17"/>
        <v>0</v>
      </c>
    </row>
    <row r="385" spans="1:25" x14ac:dyDescent="0.25">
      <c r="A385" s="7" t="s">
        <v>154</v>
      </c>
      <c r="B385" s="5">
        <v>7500</v>
      </c>
      <c r="C385" s="5">
        <v>1</v>
      </c>
      <c r="E385">
        <v>384</v>
      </c>
      <c r="F385" s="4" t="s">
        <v>415</v>
      </c>
      <c r="G385" s="5">
        <v>10</v>
      </c>
      <c r="H385" s="17">
        <v>6600</v>
      </c>
      <c r="M385" s="4" t="s">
        <v>41</v>
      </c>
      <c r="N385" s="5">
        <v>3</v>
      </c>
      <c r="P385" s="1">
        <v>1390</v>
      </c>
      <c r="Q385" s="31">
        <v>2500</v>
      </c>
      <c r="U385" s="7" t="s">
        <v>83</v>
      </c>
      <c r="X385" t="b">
        <f t="shared" si="16"/>
        <v>0</v>
      </c>
      <c r="Y385" t="b">
        <f t="shared" si="17"/>
        <v>0</v>
      </c>
    </row>
    <row r="386" spans="1:25" x14ac:dyDescent="0.25">
      <c r="A386" s="7" t="s">
        <v>124</v>
      </c>
      <c r="B386" s="5">
        <v>6450</v>
      </c>
      <c r="C386" s="5">
        <v>2</v>
      </c>
      <c r="E386">
        <v>385</v>
      </c>
      <c r="F386" s="4" t="s">
        <v>212</v>
      </c>
      <c r="G386" s="5">
        <v>13</v>
      </c>
      <c r="H386" s="17">
        <v>6600</v>
      </c>
      <c r="M386" s="4" t="s">
        <v>185</v>
      </c>
      <c r="N386" s="5">
        <v>3</v>
      </c>
      <c r="P386" s="1">
        <v>1100</v>
      </c>
      <c r="Q386" s="31">
        <v>1500</v>
      </c>
    </row>
    <row r="387" spans="1:25" x14ac:dyDescent="0.25">
      <c r="A387" s="7" t="s">
        <v>219</v>
      </c>
      <c r="B387" s="5">
        <v>4200</v>
      </c>
      <c r="C387" s="5">
        <v>2</v>
      </c>
      <c r="E387">
        <v>386</v>
      </c>
      <c r="F387" s="4" t="s">
        <v>517</v>
      </c>
      <c r="G387" s="5">
        <v>13</v>
      </c>
      <c r="H387" s="17">
        <v>6550</v>
      </c>
      <c r="M387" s="4" t="s">
        <v>240</v>
      </c>
      <c r="N387" s="5">
        <v>3</v>
      </c>
      <c r="P387" s="1">
        <v>1516</v>
      </c>
      <c r="Q387" s="31">
        <v>150</v>
      </c>
    </row>
    <row r="388" spans="1:25" x14ac:dyDescent="0.25">
      <c r="A388" s="7" t="s">
        <v>220</v>
      </c>
      <c r="B388" s="5">
        <v>1550</v>
      </c>
      <c r="C388" s="5">
        <v>3</v>
      </c>
      <c r="E388">
        <v>387</v>
      </c>
      <c r="F388" s="4" t="s">
        <v>514</v>
      </c>
      <c r="G388" s="5">
        <v>12</v>
      </c>
      <c r="H388" s="17">
        <v>6550</v>
      </c>
      <c r="M388" s="4" t="s">
        <v>47</v>
      </c>
      <c r="N388" s="5">
        <v>3</v>
      </c>
      <c r="P388" s="1">
        <v>1955</v>
      </c>
      <c r="Q388" s="31">
        <v>4000</v>
      </c>
    </row>
    <row r="389" spans="1:25" x14ac:dyDescent="0.25">
      <c r="A389" s="7" t="s">
        <v>231</v>
      </c>
      <c r="B389" s="5">
        <v>750</v>
      </c>
      <c r="C389" s="5">
        <v>1</v>
      </c>
      <c r="E389">
        <v>388</v>
      </c>
      <c r="F389" s="4" t="s">
        <v>102</v>
      </c>
      <c r="G389" s="5">
        <v>12</v>
      </c>
      <c r="H389" s="17">
        <v>6450</v>
      </c>
      <c r="M389" s="4" t="s">
        <v>136</v>
      </c>
      <c r="N389" s="5">
        <v>3</v>
      </c>
      <c r="P389" s="1">
        <v>1761</v>
      </c>
      <c r="Q389" s="31">
        <v>500</v>
      </c>
    </row>
    <row r="390" spans="1:25" x14ac:dyDescent="0.25">
      <c r="A390" s="7" t="s">
        <v>77</v>
      </c>
      <c r="B390" s="5">
        <v>1000</v>
      </c>
      <c r="C390" s="5">
        <v>1</v>
      </c>
      <c r="E390">
        <v>389</v>
      </c>
      <c r="F390" s="4" t="s">
        <v>153</v>
      </c>
      <c r="G390" s="5">
        <v>14</v>
      </c>
      <c r="H390" s="17">
        <v>6450</v>
      </c>
      <c r="M390" s="4" t="s">
        <v>126</v>
      </c>
      <c r="N390" s="5">
        <v>3</v>
      </c>
      <c r="P390" s="1">
        <v>1862</v>
      </c>
      <c r="Q390" s="31">
        <v>3000</v>
      </c>
    </row>
    <row r="391" spans="1:25" x14ac:dyDescent="0.25">
      <c r="A391" s="7" t="s">
        <v>222</v>
      </c>
      <c r="B391" s="5">
        <v>5000</v>
      </c>
      <c r="C391" s="5">
        <v>3</v>
      </c>
      <c r="E391">
        <v>390</v>
      </c>
      <c r="F391" s="4" t="s">
        <v>104</v>
      </c>
      <c r="G391" s="5">
        <v>13</v>
      </c>
      <c r="H391" s="17">
        <v>6400</v>
      </c>
      <c r="M391" s="4" t="s">
        <v>199</v>
      </c>
      <c r="N391" s="5">
        <v>3</v>
      </c>
      <c r="P391" s="1">
        <v>2320</v>
      </c>
      <c r="Q391" s="31">
        <v>1000</v>
      </c>
    </row>
    <row r="392" spans="1:25" x14ac:dyDescent="0.25">
      <c r="A392" s="7" t="s">
        <v>183</v>
      </c>
      <c r="B392" s="5">
        <v>3700</v>
      </c>
      <c r="C392" s="5">
        <v>3</v>
      </c>
      <c r="E392">
        <v>391</v>
      </c>
      <c r="F392" s="4" t="s">
        <v>80</v>
      </c>
      <c r="G392" s="5">
        <v>11</v>
      </c>
      <c r="H392" s="17">
        <v>6400</v>
      </c>
      <c r="M392" s="4" t="s">
        <v>67</v>
      </c>
      <c r="N392" s="5">
        <v>3</v>
      </c>
      <c r="P392" s="1">
        <v>2635</v>
      </c>
      <c r="Q392" s="31">
        <v>1600</v>
      </c>
    </row>
    <row r="393" spans="1:25" x14ac:dyDescent="0.25">
      <c r="A393" s="7" t="s">
        <v>42</v>
      </c>
      <c r="B393" s="5">
        <v>6000</v>
      </c>
      <c r="C393" s="5">
        <v>2</v>
      </c>
      <c r="E393">
        <v>392</v>
      </c>
      <c r="F393" s="4" t="s">
        <v>150</v>
      </c>
      <c r="G393" s="5">
        <v>14</v>
      </c>
      <c r="H393" s="17">
        <v>6400</v>
      </c>
      <c r="M393" s="4" t="s">
        <v>470</v>
      </c>
      <c r="N393" s="5">
        <v>3</v>
      </c>
      <c r="P393" s="1">
        <v>3075</v>
      </c>
      <c r="Q393" s="31">
        <v>800</v>
      </c>
    </row>
    <row r="394" spans="1:25" x14ac:dyDescent="0.25">
      <c r="A394" s="7" t="s">
        <v>116</v>
      </c>
      <c r="B394" s="5">
        <v>5000</v>
      </c>
      <c r="C394" s="5">
        <v>1</v>
      </c>
      <c r="E394">
        <v>393</v>
      </c>
      <c r="F394" s="4" t="s">
        <v>168</v>
      </c>
      <c r="G394" s="5">
        <v>9</v>
      </c>
      <c r="H394" s="17">
        <v>6200</v>
      </c>
      <c r="M394" s="4" t="s">
        <v>324</v>
      </c>
      <c r="N394" s="5">
        <v>3</v>
      </c>
      <c r="P394" s="1">
        <v>1658</v>
      </c>
      <c r="Q394" s="31">
        <v>2500</v>
      </c>
    </row>
    <row r="395" spans="1:25" x14ac:dyDescent="0.25">
      <c r="A395" s="7" t="s">
        <v>202</v>
      </c>
      <c r="B395" s="5">
        <v>7500</v>
      </c>
      <c r="C395" s="5">
        <v>1</v>
      </c>
      <c r="E395">
        <v>394</v>
      </c>
      <c r="F395" s="4" t="s">
        <v>190</v>
      </c>
      <c r="G395" s="5">
        <v>8</v>
      </c>
      <c r="H395" s="17">
        <v>6200</v>
      </c>
      <c r="M395" s="4" t="s">
        <v>482</v>
      </c>
      <c r="N395" s="5">
        <v>3</v>
      </c>
      <c r="P395" s="1">
        <v>2229</v>
      </c>
      <c r="Q395" s="31">
        <v>750</v>
      </c>
    </row>
    <row r="396" spans="1:25" x14ac:dyDescent="0.25">
      <c r="A396" s="7" t="s">
        <v>73</v>
      </c>
      <c r="B396" s="5">
        <v>150</v>
      </c>
      <c r="C396" s="5">
        <v>1</v>
      </c>
      <c r="E396">
        <v>395</v>
      </c>
      <c r="F396" s="4" t="s">
        <v>366</v>
      </c>
      <c r="G396" s="5">
        <v>11</v>
      </c>
      <c r="H396" s="17">
        <v>6200</v>
      </c>
      <c r="M396" s="4" t="s">
        <v>261</v>
      </c>
      <c r="N396" s="5">
        <v>3</v>
      </c>
      <c r="P396" s="1">
        <v>1205</v>
      </c>
      <c r="Q396" s="31">
        <v>1200</v>
      </c>
    </row>
    <row r="397" spans="1:25" x14ac:dyDescent="0.25">
      <c r="A397" s="7" t="s">
        <v>72</v>
      </c>
      <c r="B397" s="5">
        <v>500</v>
      </c>
      <c r="C397" s="5">
        <v>1</v>
      </c>
      <c r="E397">
        <v>396</v>
      </c>
      <c r="F397" s="4" t="s">
        <v>409</v>
      </c>
      <c r="G397" s="5">
        <v>11</v>
      </c>
      <c r="H397" s="17">
        <v>6200</v>
      </c>
      <c r="M397" s="4" t="s">
        <v>494</v>
      </c>
      <c r="N397" s="5">
        <v>3</v>
      </c>
      <c r="P397" s="1">
        <v>3122</v>
      </c>
      <c r="Q397" s="31">
        <v>1000</v>
      </c>
    </row>
    <row r="398" spans="1:25" x14ac:dyDescent="0.25">
      <c r="A398" s="7" t="s">
        <v>64</v>
      </c>
      <c r="B398" s="5">
        <v>300</v>
      </c>
      <c r="C398" s="5">
        <v>1</v>
      </c>
      <c r="E398">
        <v>397</v>
      </c>
      <c r="F398" s="4" t="s">
        <v>252</v>
      </c>
      <c r="G398" s="5">
        <v>14</v>
      </c>
      <c r="H398" s="17">
        <v>6150</v>
      </c>
      <c r="M398" s="4" t="s">
        <v>460</v>
      </c>
      <c r="N398" s="5">
        <v>3</v>
      </c>
      <c r="P398" s="1">
        <v>2694</v>
      </c>
      <c r="Q398" s="31">
        <v>2400</v>
      </c>
    </row>
    <row r="399" spans="1:25" x14ac:dyDescent="0.25">
      <c r="A399" s="7" t="s">
        <v>177</v>
      </c>
      <c r="B399" s="5">
        <v>750</v>
      </c>
      <c r="C399" s="5">
        <v>1</v>
      </c>
      <c r="E399">
        <v>398</v>
      </c>
      <c r="F399" s="4" t="s">
        <v>461</v>
      </c>
      <c r="G399" s="5">
        <v>17</v>
      </c>
      <c r="H399" s="17">
        <v>6150</v>
      </c>
      <c r="M399" s="4" t="s">
        <v>386</v>
      </c>
      <c r="N399" s="5">
        <v>3</v>
      </c>
      <c r="P399" s="1">
        <v>3112</v>
      </c>
      <c r="Q399" s="31">
        <v>300</v>
      </c>
    </row>
    <row r="400" spans="1:25" x14ac:dyDescent="0.25">
      <c r="A400" s="7" t="s">
        <v>188</v>
      </c>
      <c r="B400" s="5">
        <v>8000</v>
      </c>
      <c r="C400" s="5">
        <v>2</v>
      </c>
      <c r="E400">
        <v>399</v>
      </c>
      <c r="F400" s="4" t="s">
        <v>165</v>
      </c>
      <c r="G400" s="5">
        <v>12</v>
      </c>
      <c r="H400" s="17">
        <v>6100</v>
      </c>
      <c r="M400" s="4" t="s">
        <v>251</v>
      </c>
      <c r="N400" s="5">
        <v>3</v>
      </c>
      <c r="P400" s="1">
        <v>1480</v>
      </c>
      <c r="Q400" s="31">
        <v>3000</v>
      </c>
    </row>
    <row r="401" spans="1:17" x14ac:dyDescent="0.25">
      <c r="A401" s="7" t="s">
        <v>150</v>
      </c>
      <c r="B401" s="5">
        <v>1350</v>
      </c>
      <c r="C401" s="5">
        <v>2</v>
      </c>
      <c r="E401">
        <v>400</v>
      </c>
      <c r="F401" s="4" t="s">
        <v>193</v>
      </c>
      <c r="G401" s="5">
        <v>16</v>
      </c>
      <c r="H401" s="17">
        <v>6000</v>
      </c>
      <c r="M401" s="4" t="s">
        <v>526</v>
      </c>
      <c r="N401" s="5">
        <v>3</v>
      </c>
      <c r="P401" s="1">
        <v>1271</v>
      </c>
      <c r="Q401" s="31">
        <v>150</v>
      </c>
    </row>
    <row r="402" spans="1:17" x14ac:dyDescent="0.25">
      <c r="A402" s="7" t="s">
        <v>236</v>
      </c>
      <c r="B402" s="5">
        <v>4500</v>
      </c>
      <c r="C402" s="5">
        <v>1</v>
      </c>
      <c r="E402">
        <v>401</v>
      </c>
      <c r="F402" s="4" t="s">
        <v>386</v>
      </c>
      <c r="G402" s="5">
        <v>12</v>
      </c>
      <c r="H402" s="17">
        <v>6000</v>
      </c>
      <c r="M402" s="4" t="s">
        <v>412</v>
      </c>
      <c r="N402" s="5">
        <v>3</v>
      </c>
      <c r="P402" s="1">
        <v>1741</v>
      </c>
      <c r="Q402" s="31">
        <v>600</v>
      </c>
    </row>
    <row r="403" spans="1:17" x14ac:dyDescent="0.25">
      <c r="A403" s="7" t="s">
        <v>191</v>
      </c>
      <c r="B403" s="5">
        <v>8500</v>
      </c>
      <c r="C403" s="5">
        <v>2</v>
      </c>
      <c r="E403">
        <v>402</v>
      </c>
      <c r="F403" s="4" t="s">
        <v>464</v>
      </c>
      <c r="G403" s="5">
        <v>11</v>
      </c>
      <c r="H403" s="17">
        <v>6000</v>
      </c>
      <c r="M403" s="4" t="s">
        <v>255</v>
      </c>
      <c r="N403" s="5">
        <v>3</v>
      </c>
      <c r="P403" s="1">
        <v>1902</v>
      </c>
      <c r="Q403" s="31">
        <v>1000</v>
      </c>
    </row>
    <row r="404" spans="1:17" x14ac:dyDescent="0.25">
      <c r="A404" s="7" t="s">
        <v>111</v>
      </c>
      <c r="B404" s="5">
        <v>1200</v>
      </c>
      <c r="C404" s="5">
        <v>1</v>
      </c>
      <c r="E404">
        <v>403</v>
      </c>
      <c r="F404" s="4" t="s">
        <v>172</v>
      </c>
      <c r="G404" s="5">
        <v>4</v>
      </c>
      <c r="H404" s="17">
        <v>6000</v>
      </c>
      <c r="M404" s="4" t="s">
        <v>290</v>
      </c>
      <c r="N404" s="5">
        <v>3</v>
      </c>
      <c r="P404" s="1">
        <v>1129</v>
      </c>
      <c r="Q404" s="31">
        <v>7500</v>
      </c>
    </row>
    <row r="405" spans="1:17" x14ac:dyDescent="0.25">
      <c r="A405" s="7" t="s">
        <v>90</v>
      </c>
      <c r="B405" s="5">
        <v>4750</v>
      </c>
      <c r="C405" s="5">
        <v>2</v>
      </c>
      <c r="E405">
        <v>404</v>
      </c>
      <c r="F405" s="4" t="s">
        <v>24</v>
      </c>
      <c r="G405" s="5">
        <v>17</v>
      </c>
      <c r="H405" s="17">
        <v>5950</v>
      </c>
      <c r="M405" s="4" t="s">
        <v>304</v>
      </c>
      <c r="N405" s="5">
        <v>3</v>
      </c>
      <c r="P405" s="1">
        <v>3493</v>
      </c>
      <c r="Q405" s="31">
        <v>1500</v>
      </c>
    </row>
    <row r="406" spans="1:17" x14ac:dyDescent="0.25">
      <c r="A406" s="7" t="s">
        <v>193</v>
      </c>
      <c r="B406" s="5">
        <v>1500</v>
      </c>
      <c r="C406" s="5">
        <v>3</v>
      </c>
      <c r="E406">
        <v>405</v>
      </c>
      <c r="F406" s="4" t="s">
        <v>339</v>
      </c>
      <c r="G406" s="5">
        <v>18</v>
      </c>
      <c r="H406" s="17">
        <v>5950</v>
      </c>
      <c r="M406" s="4" t="s">
        <v>485</v>
      </c>
      <c r="N406" s="5">
        <v>3</v>
      </c>
      <c r="P406" s="1">
        <v>1869</v>
      </c>
      <c r="Q406" s="31">
        <v>2000</v>
      </c>
    </row>
    <row r="407" spans="1:17" x14ac:dyDescent="0.25">
      <c r="A407" s="7" t="s">
        <v>39</v>
      </c>
      <c r="B407" s="5">
        <v>1800</v>
      </c>
      <c r="C407" s="5">
        <v>1</v>
      </c>
      <c r="E407">
        <v>406</v>
      </c>
      <c r="F407" s="4" t="s">
        <v>338</v>
      </c>
      <c r="G407" s="5">
        <v>14</v>
      </c>
      <c r="H407" s="17">
        <v>5900</v>
      </c>
      <c r="M407" s="4" t="s">
        <v>351</v>
      </c>
      <c r="N407" s="5">
        <v>3</v>
      </c>
      <c r="P407" s="1">
        <v>1947</v>
      </c>
      <c r="Q407" s="31">
        <v>7500</v>
      </c>
    </row>
    <row r="408" spans="1:17" x14ac:dyDescent="0.25">
      <c r="A408" s="7" t="s">
        <v>160</v>
      </c>
      <c r="B408" s="5">
        <v>7200</v>
      </c>
      <c r="C408" s="5">
        <v>2</v>
      </c>
      <c r="E408">
        <v>407</v>
      </c>
      <c r="F408" s="4" t="s">
        <v>110</v>
      </c>
      <c r="G408" s="5">
        <v>13</v>
      </c>
      <c r="H408" s="17">
        <v>5850</v>
      </c>
      <c r="M408" s="4" t="s">
        <v>400</v>
      </c>
      <c r="N408" s="5">
        <v>3</v>
      </c>
      <c r="P408" s="1">
        <v>1847</v>
      </c>
      <c r="Q408" s="31">
        <v>3000</v>
      </c>
    </row>
    <row r="409" spans="1:17" x14ac:dyDescent="0.25">
      <c r="A409" s="7" t="s">
        <v>79</v>
      </c>
      <c r="B409" s="5">
        <v>450</v>
      </c>
      <c r="C409" s="5">
        <v>1</v>
      </c>
      <c r="E409">
        <v>408</v>
      </c>
      <c r="F409" s="4" t="s">
        <v>177</v>
      </c>
      <c r="G409" s="5">
        <v>12</v>
      </c>
      <c r="H409" s="17">
        <v>5850</v>
      </c>
      <c r="M409" s="4" t="s">
        <v>499</v>
      </c>
      <c r="N409" s="5">
        <v>3</v>
      </c>
      <c r="P409" s="1">
        <v>2799</v>
      </c>
      <c r="Q409" s="31">
        <v>2000</v>
      </c>
    </row>
    <row r="410" spans="1:17" x14ac:dyDescent="0.25">
      <c r="A410" s="7" t="s">
        <v>13</v>
      </c>
      <c r="B410" s="5">
        <v>5250</v>
      </c>
      <c r="C410" s="5">
        <v>3</v>
      </c>
      <c r="E410">
        <v>409</v>
      </c>
      <c r="F410" s="4" t="s">
        <v>454</v>
      </c>
      <c r="G410" s="5">
        <v>10</v>
      </c>
      <c r="H410" s="17">
        <v>5800</v>
      </c>
      <c r="M410" s="4" t="s">
        <v>319</v>
      </c>
      <c r="N410" s="5">
        <v>3</v>
      </c>
      <c r="P410" s="1">
        <v>1432</v>
      </c>
      <c r="Q410" s="31">
        <v>800</v>
      </c>
    </row>
    <row r="411" spans="1:17" x14ac:dyDescent="0.25">
      <c r="A411" s="7" t="s">
        <v>45</v>
      </c>
      <c r="B411" s="5">
        <v>3000</v>
      </c>
      <c r="C411" s="5">
        <v>1</v>
      </c>
      <c r="E411">
        <v>410</v>
      </c>
      <c r="F411" s="4" t="s">
        <v>171</v>
      </c>
      <c r="G411" s="5">
        <v>5</v>
      </c>
      <c r="H411" s="17">
        <v>5650</v>
      </c>
      <c r="M411" s="4" t="s">
        <v>303</v>
      </c>
      <c r="N411" s="5">
        <v>3</v>
      </c>
      <c r="P411" s="1">
        <v>1879</v>
      </c>
      <c r="Q411" s="31">
        <v>3000</v>
      </c>
    </row>
    <row r="412" spans="1:17" x14ac:dyDescent="0.25">
      <c r="A412" s="7" t="s">
        <v>9</v>
      </c>
      <c r="B412" s="5">
        <v>11500</v>
      </c>
      <c r="C412" s="5">
        <v>4</v>
      </c>
      <c r="E412">
        <v>411</v>
      </c>
      <c r="F412" s="4" t="s">
        <v>458</v>
      </c>
      <c r="G412" s="5">
        <v>12</v>
      </c>
      <c r="H412" s="17">
        <v>5600</v>
      </c>
      <c r="M412" s="4" t="s">
        <v>363</v>
      </c>
      <c r="N412" s="5">
        <v>3</v>
      </c>
      <c r="P412" s="1">
        <v>2065</v>
      </c>
      <c r="Q412" s="31">
        <v>4500</v>
      </c>
    </row>
    <row r="413" spans="1:17" x14ac:dyDescent="0.25">
      <c r="A413" s="7" t="s">
        <v>223</v>
      </c>
      <c r="B413" s="5">
        <v>3000</v>
      </c>
      <c r="C413" s="5">
        <v>2</v>
      </c>
      <c r="E413">
        <v>412</v>
      </c>
      <c r="F413" s="4" t="s">
        <v>157</v>
      </c>
      <c r="G413" s="5">
        <v>10</v>
      </c>
      <c r="H413" s="17">
        <v>5500</v>
      </c>
      <c r="M413" s="4" t="s">
        <v>407</v>
      </c>
      <c r="N413" s="5">
        <v>3</v>
      </c>
      <c r="P413" s="1">
        <v>2004</v>
      </c>
      <c r="Q413" s="31">
        <v>750</v>
      </c>
    </row>
    <row r="414" spans="1:17" x14ac:dyDescent="0.25">
      <c r="A414" s="7" t="s">
        <v>98</v>
      </c>
      <c r="B414" s="5">
        <v>1000</v>
      </c>
      <c r="C414" s="5">
        <v>1</v>
      </c>
      <c r="E414">
        <v>413</v>
      </c>
      <c r="F414" s="4" t="s">
        <v>470</v>
      </c>
      <c r="G414" s="5">
        <v>8</v>
      </c>
      <c r="H414" s="17">
        <v>5500</v>
      </c>
      <c r="M414" s="4" t="s">
        <v>445</v>
      </c>
      <c r="N414" s="5">
        <v>3</v>
      </c>
      <c r="P414" s="1">
        <v>2743</v>
      </c>
      <c r="Q414" s="31">
        <v>2000</v>
      </c>
    </row>
    <row r="415" spans="1:17" x14ac:dyDescent="0.25">
      <c r="A415" s="7" t="s">
        <v>239</v>
      </c>
      <c r="B415" s="5">
        <v>16100</v>
      </c>
      <c r="C415" s="5">
        <v>4</v>
      </c>
      <c r="E415">
        <v>414</v>
      </c>
      <c r="F415" s="4" t="s">
        <v>496</v>
      </c>
      <c r="G415" s="5">
        <v>7</v>
      </c>
      <c r="H415" s="17">
        <v>5500</v>
      </c>
      <c r="M415" s="4" t="s">
        <v>298</v>
      </c>
      <c r="N415" s="5">
        <v>3</v>
      </c>
      <c r="P415" s="1">
        <v>1500</v>
      </c>
      <c r="Q415" s="31">
        <v>150</v>
      </c>
    </row>
    <row r="416" spans="1:17" x14ac:dyDescent="0.25">
      <c r="A416" s="7" t="s">
        <v>128</v>
      </c>
      <c r="B416" s="5">
        <v>600</v>
      </c>
      <c r="C416" s="5">
        <v>1</v>
      </c>
      <c r="E416">
        <v>415</v>
      </c>
      <c r="F416" s="4" t="s">
        <v>425</v>
      </c>
      <c r="G416" s="5">
        <v>11</v>
      </c>
      <c r="H416" s="17">
        <v>5500</v>
      </c>
      <c r="M416" s="4" t="s">
        <v>284</v>
      </c>
      <c r="N416" s="5">
        <v>3</v>
      </c>
      <c r="P416" s="1">
        <v>2508</v>
      </c>
      <c r="Q416" s="31">
        <v>1200</v>
      </c>
    </row>
    <row r="417" spans="1:17" x14ac:dyDescent="0.25">
      <c r="A417" s="7" t="s">
        <v>76</v>
      </c>
      <c r="B417" s="5">
        <v>6200</v>
      </c>
      <c r="C417" s="5">
        <v>3</v>
      </c>
      <c r="E417">
        <v>416</v>
      </c>
      <c r="F417" s="4" t="s">
        <v>362</v>
      </c>
      <c r="G417" s="5">
        <v>10</v>
      </c>
      <c r="H417" s="17">
        <v>5500</v>
      </c>
      <c r="M417" s="4" t="s">
        <v>534</v>
      </c>
      <c r="N417" s="5">
        <v>3</v>
      </c>
      <c r="P417" s="1">
        <v>1166</v>
      </c>
      <c r="Q417" s="31">
        <v>500</v>
      </c>
    </row>
    <row r="418" spans="1:17" x14ac:dyDescent="0.25">
      <c r="A418" s="7" t="s">
        <v>165</v>
      </c>
      <c r="B418" s="5">
        <v>800</v>
      </c>
      <c r="C418" s="5">
        <v>1</v>
      </c>
      <c r="E418">
        <v>417</v>
      </c>
      <c r="F418" s="4" t="s">
        <v>509</v>
      </c>
      <c r="G418" s="5">
        <v>8</v>
      </c>
      <c r="H418" s="17">
        <v>5450</v>
      </c>
      <c r="M418" s="4" t="s">
        <v>390</v>
      </c>
      <c r="N418" s="5">
        <v>3</v>
      </c>
      <c r="P418" s="1">
        <v>1898</v>
      </c>
      <c r="Q418" s="31">
        <v>1200</v>
      </c>
    </row>
    <row r="419" spans="1:17" x14ac:dyDescent="0.25">
      <c r="A419" s="7" t="s">
        <v>95</v>
      </c>
      <c r="B419" s="5">
        <v>3000</v>
      </c>
      <c r="C419" s="5">
        <v>1</v>
      </c>
      <c r="E419">
        <v>418</v>
      </c>
      <c r="F419" s="4" t="s">
        <v>167</v>
      </c>
      <c r="G419" s="5">
        <v>6</v>
      </c>
      <c r="H419" s="17">
        <v>5400</v>
      </c>
      <c r="M419" s="4" t="s">
        <v>495</v>
      </c>
      <c r="N419" s="5">
        <v>3</v>
      </c>
      <c r="P419" s="1">
        <v>2432</v>
      </c>
      <c r="Q419" s="31">
        <v>1000</v>
      </c>
    </row>
    <row r="420" spans="1:17" x14ac:dyDescent="0.25">
      <c r="A420" s="7" t="s">
        <v>56</v>
      </c>
      <c r="B420" s="5">
        <v>150</v>
      </c>
      <c r="C420" s="5">
        <v>1</v>
      </c>
      <c r="E420">
        <v>419</v>
      </c>
      <c r="F420" s="4" t="s">
        <v>382</v>
      </c>
      <c r="G420" s="5">
        <v>16</v>
      </c>
      <c r="H420" s="17">
        <v>5300</v>
      </c>
      <c r="M420" s="4" t="s">
        <v>248</v>
      </c>
      <c r="N420" s="5">
        <v>3</v>
      </c>
      <c r="P420" s="1">
        <v>1081</v>
      </c>
      <c r="Q420" s="31">
        <v>3000</v>
      </c>
    </row>
    <row r="421" spans="1:17" x14ac:dyDescent="0.25">
      <c r="A421" s="7" t="s">
        <v>203</v>
      </c>
      <c r="B421" s="5">
        <v>11400</v>
      </c>
      <c r="C421" s="5">
        <v>4</v>
      </c>
      <c r="E421">
        <v>420</v>
      </c>
      <c r="F421" s="4" t="s">
        <v>128</v>
      </c>
      <c r="G421" s="5">
        <v>11</v>
      </c>
      <c r="H421" s="17">
        <v>5200</v>
      </c>
      <c r="M421" s="4" t="s">
        <v>276</v>
      </c>
      <c r="N421" s="5">
        <v>3</v>
      </c>
      <c r="P421" s="1">
        <v>2319</v>
      </c>
      <c r="Q421" s="31">
        <v>3000</v>
      </c>
    </row>
    <row r="422" spans="1:17" x14ac:dyDescent="0.25">
      <c r="A422" s="7" t="s">
        <v>55</v>
      </c>
      <c r="B422" s="5">
        <v>4500</v>
      </c>
      <c r="C422" s="5">
        <v>2</v>
      </c>
      <c r="E422">
        <v>421</v>
      </c>
      <c r="F422" s="4" t="s">
        <v>161</v>
      </c>
      <c r="G422" s="5">
        <v>7</v>
      </c>
      <c r="H422" s="17">
        <v>5200</v>
      </c>
      <c r="M422" s="4" t="s">
        <v>467</v>
      </c>
      <c r="N422" s="5">
        <v>3</v>
      </c>
      <c r="P422" s="1">
        <v>1272</v>
      </c>
      <c r="Q422" s="31">
        <v>5000</v>
      </c>
    </row>
    <row r="423" spans="1:17" x14ac:dyDescent="0.25">
      <c r="A423" s="7" t="s">
        <v>208</v>
      </c>
      <c r="B423" s="5">
        <v>2000</v>
      </c>
      <c r="C423" s="5">
        <v>1</v>
      </c>
      <c r="E423">
        <v>422</v>
      </c>
      <c r="F423" s="4" t="s">
        <v>250</v>
      </c>
      <c r="G423" s="5">
        <v>14</v>
      </c>
      <c r="H423" s="17">
        <v>5200</v>
      </c>
      <c r="M423" s="4" t="s">
        <v>425</v>
      </c>
      <c r="N423" s="5">
        <v>3</v>
      </c>
      <c r="P423" s="1">
        <v>2544</v>
      </c>
      <c r="Q423" s="31">
        <v>600</v>
      </c>
    </row>
    <row r="424" spans="1:17" x14ac:dyDescent="0.25">
      <c r="A424" s="7" t="s">
        <v>143</v>
      </c>
      <c r="B424" s="5">
        <v>1850</v>
      </c>
      <c r="C424" s="5">
        <v>3</v>
      </c>
      <c r="E424">
        <v>423</v>
      </c>
      <c r="F424" s="4" t="s">
        <v>340</v>
      </c>
      <c r="G424" s="5">
        <v>8</v>
      </c>
      <c r="H424" s="17">
        <v>5200</v>
      </c>
      <c r="M424" s="4" t="s">
        <v>438</v>
      </c>
      <c r="N424" s="5">
        <v>3</v>
      </c>
      <c r="P424" s="1">
        <v>1924</v>
      </c>
      <c r="Q424" s="31">
        <v>3000</v>
      </c>
    </row>
    <row r="425" spans="1:17" x14ac:dyDescent="0.25">
      <c r="A425" s="7" t="s">
        <v>189</v>
      </c>
      <c r="B425" s="5">
        <v>5200</v>
      </c>
      <c r="C425" s="5">
        <v>3</v>
      </c>
      <c r="E425">
        <v>424</v>
      </c>
      <c r="F425" s="4" t="s">
        <v>52</v>
      </c>
      <c r="G425" s="5">
        <v>6</v>
      </c>
      <c r="H425" s="17">
        <v>5100</v>
      </c>
      <c r="M425" s="4" t="s">
        <v>31</v>
      </c>
      <c r="N425" s="5">
        <v>3</v>
      </c>
      <c r="P425" s="1">
        <v>2793</v>
      </c>
      <c r="Q425" s="31">
        <v>2500</v>
      </c>
    </row>
    <row r="426" spans="1:17" x14ac:dyDescent="0.25">
      <c r="A426" s="7" t="s">
        <v>48</v>
      </c>
      <c r="B426" s="5">
        <v>6500</v>
      </c>
      <c r="C426" s="5">
        <v>2</v>
      </c>
      <c r="E426">
        <v>425</v>
      </c>
      <c r="F426" s="4" t="s">
        <v>481</v>
      </c>
      <c r="G426" s="5">
        <v>9</v>
      </c>
      <c r="H426" s="17">
        <v>5100</v>
      </c>
      <c r="M426" s="4" t="s">
        <v>312</v>
      </c>
      <c r="N426" s="5">
        <v>3</v>
      </c>
      <c r="P426" s="1">
        <v>1830</v>
      </c>
      <c r="Q426" s="31">
        <v>2000</v>
      </c>
    </row>
    <row r="427" spans="1:17" x14ac:dyDescent="0.25">
      <c r="A427" s="7" t="s">
        <v>194</v>
      </c>
      <c r="B427" s="5">
        <v>9500</v>
      </c>
      <c r="C427" s="5">
        <v>2</v>
      </c>
      <c r="E427">
        <v>426</v>
      </c>
      <c r="F427" s="4" t="s">
        <v>438</v>
      </c>
      <c r="G427" s="5">
        <v>8</v>
      </c>
      <c r="H427" s="17">
        <v>5100</v>
      </c>
      <c r="M427" s="4" t="s">
        <v>340</v>
      </c>
      <c r="N427" s="5">
        <v>3</v>
      </c>
      <c r="P427" s="1">
        <v>2948</v>
      </c>
      <c r="Q427" s="31">
        <v>600</v>
      </c>
    </row>
    <row r="428" spans="1:17" x14ac:dyDescent="0.25">
      <c r="A428" s="7" t="s">
        <v>205</v>
      </c>
      <c r="B428" s="5">
        <v>3000</v>
      </c>
      <c r="C428" s="5">
        <v>1</v>
      </c>
      <c r="E428">
        <v>427</v>
      </c>
      <c r="F428" s="4" t="s">
        <v>68</v>
      </c>
      <c r="G428" s="5">
        <v>7</v>
      </c>
      <c r="H428" s="17">
        <v>5100</v>
      </c>
      <c r="M428" s="4" t="s">
        <v>375</v>
      </c>
      <c r="N428" s="5">
        <v>3</v>
      </c>
      <c r="P428" s="1">
        <v>3005</v>
      </c>
      <c r="Q428" s="31">
        <v>4500</v>
      </c>
    </row>
    <row r="429" spans="1:17" x14ac:dyDescent="0.25">
      <c r="A429" s="7" t="s">
        <v>195</v>
      </c>
      <c r="B429" s="5">
        <v>2450</v>
      </c>
      <c r="C429" s="5">
        <v>2</v>
      </c>
      <c r="E429">
        <v>428</v>
      </c>
      <c r="F429" s="4" t="s">
        <v>395</v>
      </c>
      <c r="G429" s="5">
        <v>4</v>
      </c>
      <c r="H429" s="17">
        <v>5100</v>
      </c>
      <c r="M429" s="4" t="s">
        <v>155</v>
      </c>
      <c r="N429" s="5">
        <v>3</v>
      </c>
      <c r="P429" s="1">
        <v>2861</v>
      </c>
      <c r="Q429" s="31">
        <v>500</v>
      </c>
    </row>
    <row r="430" spans="1:17" x14ac:dyDescent="0.25">
      <c r="A430" s="7" t="s">
        <v>100</v>
      </c>
      <c r="B430" s="5">
        <v>5000</v>
      </c>
      <c r="C430" s="5">
        <v>1</v>
      </c>
      <c r="E430">
        <v>429</v>
      </c>
      <c r="F430" s="4" t="s">
        <v>388</v>
      </c>
      <c r="G430" s="5">
        <v>7</v>
      </c>
      <c r="H430" s="17">
        <v>5000</v>
      </c>
      <c r="M430" s="4" t="s">
        <v>401</v>
      </c>
      <c r="N430" s="5">
        <v>3</v>
      </c>
      <c r="P430" s="1">
        <v>2240</v>
      </c>
      <c r="Q430" s="31">
        <v>1500</v>
      </c>
    </row>
    <row r="431" spans="1:17" x14ac:dyDescent="0.25">
      <c r="A431" s="7" t="s">
        <v>162</v>
      </c>
      <c r="B431" s="5">
        <v>4000</v>
      </c>
      <c r="C431" s="5">
        <v>2</v>
      </c>
      <c r="E431">
        <v>430</v>
      </c>
      <c r="F431" s="4" t="s">
        <v>531</v>
      </c>
      <c r="G431" s="5">
        <v>9</v>
      </c>
      <c r="H431" s="17">
        <v>5000</v>
      </c>
      <c r="M431" s="4" t="s">
        <v>391</v>
      </c>
      <c r="N431" s="5">
        <v>3</v>
      </c>
      <c r="P431" s="1">
        <v>3410</v>
      </c>
      <c r="Q431" s="31">
        <v>2000</v>
      </c>
    </row>
    <row r="432" spans="1:17" x14ac:dyDescent="0.25">
      <c r="A432" s="7" t="s">
        <v>20</v>
      </c>
      <c r="B432" s="5">
        <v>3200</v>
      </c>
      <c r="C432" s="5">
        <v>2</v>
      </c>
      <c r="E432">
        <v>431</v>
      </c>
      <c r="F432" s="4" t="s">
        <v>507</v>
      </c>
      <c r="G432" s="5">
        <v>10</v>
      </c>
      <c r="H432" s="17">
        <v>4950</v>
      </c>
      <c r="M432" s="4" t="s">
        <v>422</v>
      </c>
      <c r="N432" s="5">
        <v>3</v>
      </c>
      <c r="P432" s="1">
        <v>2076</v>
      </c>
      <c r="Q432" s="31">
        <v>500</v>
      </c>
    </row>
    <row r="433" spans="1:17" x14ac:dyDescent="0.25">
      <c r="A433" s="7" t="s">
        <v>187</v>
      </c>
      <c r="B433" s="5">
        <v>400</v>
      </c>
      <c r="C433" s="5">
        <v>1</v>
      </c>
      <c r="E433">
        <v>432</v>
      </c>
      <c r="F433" s="4" t="s">
        <v>241</v>
      </c>
      <c r="G433" s="5">
        <v>13</v>
      </c>
      <c r="H433" s="17">
        <v>4850</v>
      </c>
      <c r="M433" s="4" t="s">
        <v>441</v>
      </c>
      <c r="N433" s="5">
        <v>3</v>
      </c>
      <c r="P433" s="1">
        <v>3494</v>
      </c>
      <c r="Q433" s="31">
        <v>6000</v>
      </c>
    </row>
    <row r="434" spans="1:17" x14ac:dyDescent="0.25">
      <c r="A434" s="7" t="s">
        <v>353</v>
      </c>
      <c r="B434" s="5">
        <v>2300</v>
      </c>
      <c r="C434" s="5">
        <v>2</v>
      </c>
      <c r="E434">
        <v>433</v>
      </c>
      <c r="F434" s="4" t="s">
        <v>114</v>
      </c>
      <c r="G434" s="5">
        <v>9</v>
      </c>
      <c r="H434" s="17">
        <v>4800</v>
      </c>
      <c r="M434" s="4" t="s">
        <v>403</v>
      </c>
      <c r="N434" s="5">
        <v>3</v>
      </c>
      <c r="P434" s="1">
        <v>3324</v>
      </c>
      <c r="Q434" s="31">
        <v>1000</v>
      </c>
    </row>
    <row r="435" spans="1:17" x14ac:dyDescent="0.25">
      <c r="A435" s="7" t="s">
        <v>107</v>
      </c>
      <c r="B435" s="5">
        <v>4500</v>
      </c>
      <c r="C435" s="5">
        <v>2</v>
      </c>
      <c r="E435">
        <v>434</v>
      </c>
      <c r="F435" s="4" t="s">
        <v>28</v>
      </c>
      <c r="G435" s="5">
        <v>14</v>
      </c>
      <c r="H435" s="17">
        <v>4800</v>
      </c>
      <c r="M435" s="4" t="s">
        <v>462</v>
      </c>
      <c r="N435" s="5">
        <v>3</v>
      </c>
      <c r="P435" s="1">
        <v>1672</v>
      </c>
      <c r="Q435" s="31">
        <v>750</v>
      </c>
    </row>
    <row r="436" spans="1:17" x14ac:dyDescent="0.25">
      <c r="A436" s="7" t="s">
        <v>44</v>
      </c>
      <c r="B436" s="5">
        <v>750</v>
      </c>
      <c r="C436" s="5">
        <v>1</v>
      </c>
      <c r="E436">
        <v>435</v>
      </c>
      <c r="F436" s="4" t="s">
        <v>448</v>
      </c>
      <c r="G436" s="5">
        <v>6</v>
      </c>
      <c r="H436" s="17">
        <v>4800</v>
      </c>
      <c r="M436" s="4" t="s">
        <v>325</v>
      </c>
      <c r="N436" s="5">
        <v>3</v>
      </c>
      <c r="P436" s="1">
        <v>1529</v>
      </c>
      <c r="Q436" s="31">
        <v>600</v>
      </c>
    </row>
    <row r="437" spans="1:17" x14ac:dyDescent="0.25">
      <c r="A437" s="7" t="s">
        <v>179</v>
      </c>
      <c r="B437" s="5">
        <v>1000</v>
      </c>
      <c r="C437" s="5">
        <v>2</v>
      </c>
      <c r="E437">
        <v>436</v>
      </c>
      <c r="F437" s="4" t="s">
        <v>145</v>
      </c>
      <c r="G437" s="5">
        <v>9</v>
      </c>
      <c r="H437" s="17">
        <v>4800</v>
      </c>
      <c r="M437" s="4" t="s">
        <v>27</v>
      </c>
      <c r="N437" s="5">
        <v>3</v>
      </c>
      <c r="P437" s="1">
        <v>2550</v>
      </c>
      <c r="Q437" s="31">
        <v>5000</v>
      </c>
    </row>
    <row r="438" spans="1:17" x14ac:dyDescent="0.25">
      <c r="A438" s="7" t="s">
        <v>200</v>
      </c>
      <c r="B438" s="5">
        <v>9000</v>
      </c>
      <c r="C438" s="5">
        <v>2</v>
      </c>
      <c r="E438">
        <v>437</v>
      </c>
      <c r="F438" s="4" t="s">
        <v>320</v>
      </c>
      <c r="G438" s="5">
        <v>4</v>
      </c>
      <c r="H438" s="17">
        <v>4650</v>
      </c>
      <c r="M438" s="4" t="s">
        <v>510</v>
      </c>
      <c r="N438" s="5">
        <v>3</v>
      </c>
      <c r="P438" s="1">
        <v>2131</v>
      </c>
      <c r="Q438" s="31">
        <v>7500</v>
      </c>
    </row>
    <row r="439" spans="1:17" x14ac:dyDescent="0.25">
      <c r="A439" s="7" t="s">
        <v>40</v>
      </c>
      <c r="B439" s="5">
        <v>9600</v>
      </c>
      <c r="C439" s="5">
        <v>3</v>
      </c>
      <c r="E439">
        <v>438</v>
      </c>
      <c r="F439" s="4" t="s">
        <v>240</v>
      </c>
      <c r="G439" s="5">
        <v>12</v>
      </c>
      <c r="H439" s="17">
        <v>4600</v>
      </c>
      <c r="M439" s="4" t="s">
        <v>171</v>
      </c>
      <c r="N439" s="5">
        <v>3</v>
      </c>
      <c r="P439" s="1">
        <v>1289</v>
      </c>
      <c r="Q439" s="31">
        <v>1800</v>
      </c>
    </row>
    <row r="440" spans="1:17" x14ac:dyDescent="0.25">
      <c r="A440" s="7" t="s">
        <v>201</v>
      </c>
      <c r="B440" s="5">
        <v>1500</v>
      </c>
      <c r="C440" s="5">
        <v>1</v>
      </c>
      <c r="E440">
        <v>439</v>
      </c>
      <c r="F440" s="4" t="s">
        <v>248</v>
      </c>
      <c r="G440" s="5">
        <v>5</v>
      </c>
      <c r="H440" s="17">
        <v>4600</v>
      </c>
      <c r="M440" s="4" t="s">
        <v>405</v>
      </c>
      <c r="N440" s="5">
        <v>3</v>
      </c>
      <c r="P440" s="1">
        <v>1642</v>
      </c>
      <c r="Q440" s="31">
        <v>1200</v>
      </c>
    </row>
    <row r="441" spans="1:17" x14ac:dyDescent="0.25">
      <c r="A441" s="7" t="s">
        <v>85</v>
      </c>
      <c r="B441" s="5">
        <v>4350</v>
      </c>
      <c r="C441" s="5">
        <v>4</v>
      </c>
      <c r="E441">
        <v>440</v>
      </c>
      <c r="F441" s="4" t="s">
        <v>401</v>
      </c>
      <c r="G441" s="5">
        <v>7</v>
      </c>
      <c r="H441" s="17">
        <v>4600</v>
      </c>
      <c r="M441" s="4" t="s">
        <v>323</v>
      </c>
      <c r="N441" s="5">
        <v>3</v>
      </c>
      <c r="P441" s="1">
        <v>2460</v>
      </c>
      <c r="Q441" s="31">
        <v>6000</v>
      </c>
    </row>
    <row r="442" spans="1:17" x14ac:dyDescent="0.25">
      <c r="A442" s="7" t="s">
        <v>32</v>
      </c>
      <c r="B442" s="5">
        <v>8900</v>
      </c>
      <c r="C442" s="5">
        <v>3</v>
      </c>
      <c r="E442">
        <v>441</v>
      </c>
      <c r="F442" s="4" t="s">
        <v>10</v>
      </c>
      <c r="G442" s="5">
        <v>3</v>
      </c>
      <c r="H442" s="17">
        <v>4500</v>
      </c>
      <c r="M442" s="4" t="s">
        <v>454</v>
      </c>
      <c r="N442" s="5">
        <v>3</v>
      </c>
      <c r="P442" s="1">
        <v>2295</v>
      </c>
      <c r="Q442" s="31">
        <v>2000</v>
      </c>
    </row>
    <row r="443" spans="1:17" x14ac:dyDescent="0.25">
      <c r="A443" s="7" t="s">
        <v>102</v>
      </c>
      <c r="B443" s="5">
        <v>1000</v>
      </c>
      <c r="C443" s="5">
        <v>1</v>
      </c>
      <c r="E443">
        <v>442</v>
      </c>
      <c r="F443" s="4" t="s">
        <v>482</v>
      </c>
      <c r="G443" s="5">
        <v>9</v>
      </c>
      <c r="H443" s="17">
        <v>4500</v>
      </c>
      <c r="M443" s="4" t="s">
        <v>68</v>
      </c>
      <c r="N443" s="5">
        <v>3</v>
      </c>
      <c r="P443" s="1">
        <v>2379</v>
      </c>
      <c r="Q443" s="31">
        <v>2500</v>
      </c>
    </row>
    <row r="444" spans="1:17" x14ac:dyDescent="0.25">
      <c r="A444" s="7" t="s">
        <v>41</v>
      </c>
      <c r="B444" s="5">
        <v>400</v>
      </c>
      <c r="C444" s="5">
        <v>1</v>
      </c>
      <c r="E444">
        <v>443</v>
      </c>
      <c r="F444" s="4" t="s">
        <v>355</v>
      </c>
      <c r="G444" s="5">
        <v>7</v>
      </c>
      <c r="H444" s="17">
        <v>4450</v>
      </c>
      <c r="M444" s="4" t="s">
        <v>487</v>
      </c>
      <c r="N444" s="5">
        <v>3</v>
      </c>
      <c r="P444" s="1">
        <v>2471</v>
      </c>
      <c r="Q444" s="31">
        <v>1600</v>
      </c>
    </row>
    <row r="445" spans="1:17" x14ac:dyDescent="0.25">
      <c r="A445" s="7" t="s">
        <v>140</v>
      </c>
      <c r="B445" s="5">
        <v>9500</v>
      </c>
      <c r="C445" s="5">
        <v>2</v>
      </c>
      <c r="E445">
        <v>444</v>
      </c>
      <c r="F445" s="4" t="s">
        <v>185</v>
      </c>
      <c r="G445" s="5">
        <v>7</v>
      </c>
      <c r="H445" s="17">
        <v>4400</v>
      </c>
      <c r="M445" s="4" t="s">
        <v>166</v>
      </c>
      <c r="N445" s="5">
        <v>3</v>
      </c>
      <c r="P445" s="1">
        <v>1030</v>
      </c>
      <c r="Q445" s="31">
        <v>5000</v>
      </c>
    </row>
    <row r="446" spans="1:17" x14ac:dyDescent="0.25">
      <c r="A446" s="7" t="s">
        <v>225</v>
      </c>
      <c r="B446" s="5">
        <v>7000</v>
      </c>
      <c r="C446" s="5">
        <v>2</v>
      </c>
      <c r="E446">
        <v>445</v>
      </c>
      <c r="F446" s="4" t="s">
        <v>390</v>
      </c>
      <c r="G446" s="5">
        <v>8</v>
      </c>
      <c r="H446" s="17">
        <v>4400</v>
      </c>
      <c r="M446" s="4" t="s">
        <v>368</v>
      </c>
      <c r="N446" s="5">
        <v>3</v>
      </c>
      <c r="P446" s="1">
        <v>2925</v>
      </c>
      <c r="Q446" s="31">
        <v>2000</v>
      </c>
    </row>
    <row r="447" spans="1:17" x14ac:dyDescent="0.25">
      <c r="A447" s="7" t="s">
        <v>226</v>
      </c>
      <c r="B447" s="5">
        <v>3400</v>
      </c>
      <c r="C447" s="5">
        <v>3</v>
      </c>
      <c r="E447">
        <v>446</v>
      </c>
      <c r="F447" s="4" t="s">
        <v>403</v>
      </c>
      <c r="G447" s="5">
        <v>7</v>
      </c>
      <c r="H447" s="17">
        <v>4350</v>
      </c>
      <c r="M447" s="4" t="s">
        <v>408</v>
      </c>
      <c r="N447" s="5">
        <v>3</v>
      </c>
      <c r="P447" s="1">
        <v>1220</v>
      </c>
      <c r="Q447" s="31">
        <v>2000</v>
      </c>
    </row>
    <row r="448" spans="1:17" x14ac:dyDescent="0.25">
      <c r="A448" s="7" t="s">
        <v>34</v>
      </c>
      <c r="B448" s="5">
        <v>4500</v>
      </c>
      <c r="C448" s="5">
        <v>1</v>
      </c>
      <c r="E448">
        <v>447</v>
      </c>
      <c r="F448" s="4" t="s">
        <v>330</v>
      </c>
      <c r="G448" s="5">
        <v>9</v>
      </c>
      <c r="H448" s="17">
        <v>4300</v>
      </c>
      <c r="M448" s="4" t="s">
        <v>457</v>
      </c>
      <c r="N448" s="5">
        <v>3</v>
      </c>
      <c r="P448" s="1">
        <v>1849</v>
      </c>
      <c r="Q448" s="31">
        <v>400</v>
      </c>
    </row>
    <row r="449" spans="1:17" x14ac:dyDescent="0.25">
      <c r="A449" s="7" t="s">
        <v>28</v>
      </c>
      <c r="B449" s="5">
        <v>1600</v>
      </c>
      <c r="C449" s="5">
        <v>1</v>
      </c>
      <c r="E449">
        <v>448</v>
      </c>
      <c r="F449" s="4" t="s">
        <v>255</v>
      </c>
      <c r="G449" s="5">
        <v>8</v>
      </c>
      <c r="H449" s="17">
        <v>4200</v>
      </c>
      <c r="M449" s="4" t="s">
        <v>349</v>
      </c>
      <c r="N449" s="5">
        <v>3</v>
      </c>
      <c r="P449" s="1">
        <v>1486</v>
      </c>
      <c r="Q449" s="31">
        <v>4500</v>
      </c>
    </row>
    <row r="450" spans="1:17" x14ac:dyDescent="0.25">
      <c r="A450" s="7" t="s">
        <v>218</v>
      </c>
      <c r="B450" s="5">
        <v>6000</v>
      </c>
      <c r="C450" s="5">
        <v>2</v>
      </c>
      <c r="E450">
        <v>449</v>
      </c>
      <c r="F450" s="4" t="s">
        <v>336</v>
      </c>
      <c r="G450" s="5">
        <v>9</v>
      </c>
      <c r="H450" s="17">
        <v>4200</v>
      </c>
      <c r="M450" s="4" t="s">
        <v>361</v>
      </c>
      <c r="N450" s="5">
        <v>3</v>
      </c>
      <c r="P450" s="1">
        <v>1385</v>
      </c>
      <c r="Q450" s="31">
        <v>1000</v>
      </c>
    </row>
    <row r="451" spans="1:17" x14ac:dyDescent="0.25">
      <c r="A451" s="7" t="s">
        <v>70</v>
      </c>
      <c r="B451" s="5">
        <v>2400</v>
      </c>
      <c r="C451" s="5">
        <v>1</v>
      </c>
      <c r="E451">
        <v>450</v>
      </c>
      <c r="F451" s="4" t="s">
        <v>120</v>
      </c>
      <c r="G451" s="5">
        <v>6</v>
      </c>
      <c r="H451" s="17">
        <v>4200</v>
      </c>
      <c r="M451" s="4" t="s">
        <v>7</v>
      </c>
      <c r="N451" s="5">
        <v>3</v>
      </c>
      <c r="P451" s="1">
        <v>2299</v>
      </c>
      <c r="Q451" s="31">
        <v>750</v>
      </c>
    </row>
    <row r="452" spans="1:17" x14ac:dyDescent="0.25">
      <c r="A452" s="7" t="s">
        <v>198</v>
      </c>
      <c r="B452" s="5">
        <v>19900</v>
      </c>
      <c r="C452" s="5">
        <v>4</v>
      </c>
      <c r="E452">
        <v>451</v>
      </c>
      <c r="F452" s="4" t="s">
        <v>45</v>
      </c>
      <c r="G452" s="5">
        <v>4</v>
      </c>
      <c r="H452" s="17">
        <v>4000</v>
      </c>
      <c r="M452" s="4" t="s">
        <v>120</v>
      </c>
      <c r="N452" s="5">
        <v>3</v>
      </c>
      <c r="P452" s="1">
        <v>3093</v>
      </c>
      <c r="Q452" s="31">
        <v>600</v>
      </c>
    </row>
    <row r="453" spans="1:17" x14ac:dyDescent="0.25">
      <c r="A453" s="7" t="s">
        <v>88</v>
      </c>
      <c r="B453" s="5">
        <v>2000</v>
      </c>
      <c r="C453" s="5">
        <v>1</v>
      </c>
      <c r="E453">
        <v>452</v>
      </c>
      <c r="F453" s="4" t="s">
        <v>101</v>
      </c>
      <c r="G453" s="5">
        <v>8</v>
      </c>
      <c r="H453" s="17">
        <v>4000</v>
      </c>
      <c r="M453" s="4" t="s">
        <v>15</v>
      </c>
      <c r="N453" s="5">
        <v>3</v>
      </c>
      <c r="P453" s="1">
        <v>2912</v>
      </c>
      <c r="Q453" s="31">
        <v>3000</v>
      </c>
    </row>
    <row r="454" spans="1:17" x14ac:dyDescent="0.25">
      <c r="A454" s="7" t="s">
        <v>153</v>
      </c>
      <c r="B454" s="5">
        <v>3800</v>
      </c>
      <c r="C454" s="5">
        <v>3</v>
      </c>
      <c r="E454">
        <v>453</v>
      </c>
      <c r="F454" s="4" t="s">
        <v>41</v>
      </c>
      <c r="G454" s="5">
        <v>9</v>
      </c>
      <c r="H454" s="17">
        <v>4000</v>
      </c>
      <c r="M454" s="4" t="s">
        <v>129</v>
      </c>
      <c r="N454" s="5">
        <v>3</v>
      </c>
      <c r="P454" s="1">
        <v>2838</v>
      </c>
      <c r="Q454" s="31">
        <v>2500</v>
      </c>
    </row>
    <row r="455" spans="1:17" x14ac:dyDescent="0.25">
      <c r="A455" s="7" t="s">
        <v>60</v>
      </c>
      <c r="B455" s="5">
        <v>6450</v>
      </c>
      <c r="C455" s="5">
        <v>2</v>
      </c>
      <c r="E455">
        <v>454</v>
      </c>
      <c r="F455" s="4" t="s">
        <v>478</v>
      </c>
      <c r="G455" s="5">
        <v>6</v>
      </c>
      <c r="H455" s="17">
        <v>4000</v>
      </c>
      <c r="M455" s="4" t="s">
        <v>178</v>
      </c>
      <c r="N455" s="5">
        <v>3</v>
      </c>
      <c r="P455" s="1">
        <v>3266</v>
      </c>
      <c r="Q455" s="31">
        <v>3000</v>
      </c>
    </row>
    <row r="456" spans="1:17" x14ac:dyDescent="0.25">
      <c r="A456" s="7" t="s">
        <v>136</v>
      </c>
      <c r="B456" s="5">
        <v>1200</v>
      </c>
      <c r="C456" s="5">
        <v>1</v>
      </c>
      <c r="E456">
        <v>455</v>
      </c>
      <c r="F456" s="4" t="s">
        <v>381</v>
      </c>
      <c r="G456" s="5">
        <v>4</v>
      </c>
      <c r="H456" s="17">
        <v>4000</v>
      </c>
      <c r="M456" s="4" t="s">
        <v>83</v>
      </c>
      <c r="N456" s="5">
        <v>3</v>
      </c>
      <c r="P456" s="1">
        <v>1312</v>
      </c>
      <c r="Q456" s="31">
        <v>2500</v>
      </c>
    </row>
    <row r="457" spans="1:17" x14ac:dyDescent="0.25">
      <c r="A457" s="7" t="s">
        <v>228</v>
      </c>
      <c r="B457" s="5">
        <v>4500</v>
      </c>
      <c r="C457" s="5">
        <v>1</v>
      </c>
      <c r="E457">
        <v>456</v>
      </c>
      <c r="F457" s="4" t="s">
        <v>129</v>
      </c>
      <c r="G457" s="5">
        <v>7</v>
      </c>
      <c r="H457" s="17">
        <v>4000</v>
      </c>
      <c r="M457" s="4" t="s">
        <v>230</v>
      </c>
      <c r="N457" s="5">
        <v>2</v>
      </c>
      <c r="P457" s="1">
        <v>2818</v>
      </c>
      <c r="Q457" s="31">
        <v>150</v>
      </c>
    </row>
    <row r="458" spans="1:17" x14ac:dyDescent="0.25">
      <c r="A458" s="7" t="s">
        <v>161</v>
      </c>
      <c r="B458" s="5">
        <v>3000</v>
      </c>
      <c r="C458" s="5">
        <v>2</v>
      </c>
      <c r="E458">
        <v>457</v>
      </c>
      <c r="F458" s="4" t="s">
        <v>244</v>
      </c>
      <c r="G458" s="5">
        <v>10</v>
      </c>
      <c r="H458" s="17">
        <v>3950</v>
      </c>
      <c r="M458" s="4" t="s">
        <v>29</v>
      </c>
      <c r="N458" s="5">
        <v>2</v>
      </c>
      <c r="P458" s="1">
        <v>2447</v>
      </c>
      <c r="Q458" s="31">
        <v>600</v>
      </c>
    </row>
    <row r="459" spans="1:17" x14ac:dyDescent="0.25">
      <c r="A459" s="7" t="s">
        <v>126</v>
      </c>
      <c r="B459" s="5">
        <v>600</v>
      </c>
      <c r="C459" s="5">
        <v>1</v>
      </c>
      <c r="E459">
        <v>458</v>
      </c>
      <c r="F459" s="4" t="s">
        <v>312</v>
      </c>
      <c r="G459" s="5">
        <v>11</v>
      </c>
      <c r="H459" s="17">
        <v>3900</v>
      </c>
      <c r="M459" s="4" t="s">
        <v>139</v>
      </c>
      <c r="N459" s="5">
        <v>2</v>
      </c>
      <c r="P459" s="1">
        <v>2113</v>
      </c>
      <c r="Q459" s="31">
        <v>2000</v>
      </c>
    </row>
    <row r="460" spans="1:17" x14ac:dyDescent="0.25">
      <c r="A460" s="7" t="s">
        <v>199</v>
      </c>
      <c r="B460" s="5">
        <v>7000</v>
      </c>
      <c r="C460" s="5">
        <v>2</v>
      </c>
      <c r="E460">
        <v>459</v>
      </c>
      <c r="F460" s="4" t="s">
        <v>457</v>
      </c>
      <c r="G460" s="5">
        <v>8</v>
      </c>
      <c r="H460" s="17">
        <v>3900</v>
      </c>
      <c r="M460" s="4" t="s">
        <v>227</v>
      </c>
      <c r="N460" s="5">
        <v>2</v>
      </c>
      <c r="P460" s="1">
        <v>2304</v>
      </c>
      <c r="Q460" s="31">
        <v>2500</v>
      </c>
    </row>
    <row r="461" spans="1:17" x14ac:dyDescent="0.25">
      <c r="A461" s="7" t="s">
        <v>24</v>
      </c>
      <c r="B461" s="5">
        <v>2400</v>
      </c>
      <c r="C461" s="5">
        <v>1</v>
      </c>
      <c r="E461">
        <v>460</v>
      </c>
      <c r="F461" s="4" t="s">
        <v>349</v>
      </c>
      <c r="G461" s="5">
        <v>7</v>
      </c>
      <c r="H461" s="17">
        <v>3900</v>
      </c>
      <c r="M461" s="4" t="s">
        <v>204</v>
      </c>
      <c r="N461" s="5">
        <v>2</v>
      </c>
      <c r="P461" s="1">
        <v>2923</v>
      </c>
      <c r="Q461" s="31">
        <v>750</v>
      </c>
    </row>
    <row r="462" spans="1:17" x14ac:dyDescent="0.25">
      <c r="A462" s="7" t="s">
        <v>149</v>
      </c>
      <c r="B462" s="5">
        <v>15400</v>
      </c>
      <c r="C462" s="5">
        <v>5</v>
      </c>
      <c r="E462">
        <v>461</v>
      </c>
      <c r="F462" s="4" t="s">
        <v>421</v>
      </c>
      <c r="G462" s="5">
        <v>6</v>
      </c>
      <c r="H462" s="17">
        <v>3850</v>
      </c>
      <c r="M462" s="4" t="s">
        <v>119</v>
      </c>
      <c r="N462" s="5">
        <v>2</v>
      </c>
      <c r="P462" s="1">
        <v>2657</v>
      </c>
      <c r="Q462" s="31">
        <v>750</v>
      </c>
    </row>
    <row r="463" spans="1:17" x14ac:dyDescent="0.25">
      <c r="A463" s="7" t="s">
        <v>173</v>
      </c>
      <c r="B463" s="5">
        <v>2400</v>
      </c>
      <c r="C463" s="5">
        <v>1</v>
      </c>
      <c r="E463">
        <v>462</v>
      </c>
      <c r="F463" s="4" t="s">
        <v>473</v>
      </c>
      <c r="G463" s="5">
        <v>9</v>
      </c>
      <c r="H463" s="17">
        <v>3800</v>
      </c>
      <c r="M463" s="4" t="s">
        <v>45</v>
      </c>
      <c r="N463" s="5">
        <v>2</v>
      </c>
      <c r="P463" s="1">
        <v>1665</v>
      </c>
      <c r="Q463" s="31">
        <v>1000</v>
      </c>
    </row>
    <row r="464" spans="1:17" x14ac:dyDescent="0.25">
      <c r="A464" s="7" t="s">
        <v>35</v>
      </c>
      <c r="B464" s="5">
        <v>7500</v>
      </c>
      <c r="C464" s="5">
        <v>1</v>
      </c>
      <c r="E464">
        <v>463</v>
      </c>
      <c r="F464" s="4" t="s">
        <v>137</v>
      </c>
      <c r="G464" s="5">
        <v>7</v>
      </c>
      <c r="H464" s="17">
        <v>3700</v>
      </c>
      <c r="M464" s="4" t="s">
        <v>98</v>
      </c>
      <c r="N464" s="5">
        <v>2</v>
      </c>
      <c r="P464" s="1">
        <v>2620</v>
      </c>
      <c r="Q464" s="31">
        <v>2400</v>
      </c>
    </row>
    <row r="465" spans="1:17" x14ac:dyDescent="0.25">
      <c r="A465" s="7" t="s">
        <v>282</v>
      </c>
      <c r="B465" s="5">
        <v>750</v>
      </c>
      <c r="C465" s="5">
        <v>1</v>
      </c>
      <c r="E465">
        <v>464</v>
      </c>
      <c r="F465" s="4" t="s">
        <v>293</v>
      </c>
      <c r="G465" s="5">
        <v>10</v>
      </c>
      <c r="H465" s="17">
        <v>3700</v>
      </c>
      <c r="M465" s="4" t="s">
        <v>167</v>
      </c>
      <c r="N465" s="5">
        <v>2</v>
      </c>
      <c r="P465" s="1">
        <v>3070</v>
      </c>
      <c r="Q465" s="31">
        <v>7500</v>
      </c>
    </row>
    <row r="466" spans="1:17" x14ac:dyDescent="0.25">
      <c r="A466" s="7" t="s">
        <v>163</v>
      </c>
      <c r="B466" s="5">
        <v>4800</v>
      </c>
      <c r="C466" s="5">
        <v>4</v>
      </c>
      <c r="E466">
        <v>465</v>
      </c>
      <c r="F466" s="4" t="s">
        <v>109</v>
      </c>
      <c r="G466" s="5">
        <v>6</v>
      </c>
      <c r="H466" s="17">
        <v>3600</v>
      </c>
      <c r="M466" s="4" t="s">
        <v>208</v>
      </c>
      <c r="N466" s="5">
        <v>2</v>
      </c>
      <c r="P466" s="1">
        <v>1702</v>
      </c>
      <c r="Q466" s="31">
        <v>3000</v>
      </c>
    </row>
    <row r="467" spans="1:17" x14ac:dyDescent="0.25">
      <c r="A467" s="7" t="s">
        <v>504</v>
      </c>
      <c r="B467" s="5">
        <v>19500</v>
      </c>
      <c r="C467" s="5">
        <v>4</v>
      </c>
      <c r="E467">
        <v>466</v>
      </c>
      <c r="F467" s="4" t="s">
        <v>192</v>
      </c>
      <c r="G467" s="5">
        <v>4</v>
      </c>
      <c r="H467" s="17">
        <v>3600</v>
      </c>
      <c r="M467" s="4" t="s">
        <v>101</v>
      </c>
      <c r="N467" s="5">
        <v>2</v>
      </c>
      <c r="P467" s="1">
        <v>2061</v>
      </c>
      <c r="Q467" s="31">
        <v>1200</v>
      </c>
    </row>
    <row r="468" spans="1:17" x14ac:dyDescent="0.25">
      <c r="A468" s="7" t="s">
        <v>459</v>
      </c>
      <c r="B468" s="5">
        <v>5000</v>
      </c>
      <c r="C468" s="5">
        <v>1</v>
      </c>
      <c r="E468">
        <v>467</v>
      </c>
      <c r="F468" s="4" t="s">
        <v>344</v>
      </c>
      <c r="G468" s="5">
        <v>3</v>
      </c>
      <c r="H468" s="17">
        <v>3600</v>
      </c>
      <c r="M468" s="4" t="s">
        <v>138</v>
      </c>
      <c r="N468" s="5">
        <v>2</v>
      </c>
      <c r="P468" s="1">
        <v>1504</v>
      </c>
      <c r="Q468" s="31">
        <v>2000</v>
      </c>
    </row>
    <row r="469" spans="1:17" x14ac:dyDescent="0.25">
      <c r="A469" s="7" t="s">
        <v>414</v>
      </c>
      <c r="B469" s="5">
        <v>5000</v>
      </c>
      <c r="C469" s="5">
        <v>1</v>
      </c>
      <c r="E469">
        <v>468</v>
      </c>
      <c r="F469" s="4" t="s">
        <v>83</v>
      </c>
      <c r="G469" s="5">
        <v>8</v>
      </c>
      <c r="H469" s="17">
        <v>3250</v>
      </c>
      <c r="M469" s="4" t="s">
        <v>109</v>
      </c>
      <c r="N469" s="5">
        <v>2</v>
      </c>
      <c r="P469" s="1">
        <v>2722</v>
      </c>
      <c r="Q469" s="31">
        <v>450</v>
      </c>
    </row>
    <row r="470" spans="1:17" x14ac:dyDescent="0.25">
      <c r="A470" s="7" t="s">
        <v>262</v>
      </c>
      <c r="B470" s="5">
        <v>6500</v>
      </c>
      <c r="C470" s="5">
        <v>2</v>
      </c>
      <c r="E470">
        <v>469</v>
      </c>
      <c r="F470" s="4" t="s">
        <v>526</v>
      </c>
      <c r="G470" s="5">
        <v>4</v>
      </c>
      <c r="H470" s="17">
        <v>3150</v>
      </c>
      <c r="M470" s="4" t="s">
        <v>190</v>
      </c>
      <c r="N470" s="5">
        <v>2</v>
      </c>
      <c r="P470" s="1">
        <v>1239</v>
      </c>
      <c r="Q470" s="31">
        <v>1800</v>
      </c>
    </row>
    <row r="471" spans="1:17" x14ac:dyDescent="0.25">
      <c r="A471" s="7" t="s">
        <v>324</v>
      </c>
      <c r="B471" s="5">
        <v>750</v>
      </c>
      <c r="C471" s="5">
        <v>1</v>
      </c>
      <c r="E471">
        <v>470</v>
      </c>
      <c r="F471" s="4" t="s">
        <v>298</v>
      </c>
      <c r="G471" s="5">
        <v>10</v>
      </c>
      <c r="H471" s="17">
        <v>3150</v>
      </c>
      <c r="M471" s="4" t="s">
        <v>388</v>
      </c>
      <c r="N471" s="5">
        <v>2</v>
      </c>
      <c r="P471" s="1">
        <v>1451</v>
      </c>
      <c r="Q471" s="31">
        <v>2000</v>
      </c>
    </row>
    <row r="472" spans="1:17" x14ac:dyDescent="0.25">
      <c r="A472" s="7" t="s">
        <v>439</v>
      </c>
      <c r="B472" s="5">
        <v>12900</v>
      </c>
      <c r="C472" s="5">
        <v>3</v>
      </c>
      <c r="E472">
        <v>471</v>
      </c>
      <c r="F472" s="4" t="s">
        <v>346</v>
      </c>
      <c r="G472" s="5">
        <v>4</v>
      </c>
      <c r="H472" s="17">
        <v>3150</v>
      </c>
      <c r="M472" s="4" t="s">
        <v>518</v>
      </c>
      <c r="N472" s="5">
        <v>2</v>
      </c>
      <c r="P472" s="1">
        <v>1021</v>
      </c>
      <c r="Q472" s="31">
        <v>1000</v>
      </c>
    </row>
    <row r="473" spans="1:17" x14ac:dyDescent="0.25">
      <c r="A473" s="7" t="s">
        <v>250</v>
      </c>
      <c r="B473" s="5">
        <v>400</v>
      </c>
      <c r="C473" s="5">
        <v>1</v>
      </c>
      <c r="E473">
        <v>472</v>
      </c>
      <c r="F473" s="4" t="s">
        <v>289</v>
      </c>
      <c r="G473" s="5">
        <v>6</v>
      </c>
      <c r="H473" s="17">
        <v>3100</v>
      </c>
      <c r="M473" s="4" t="s">
        <v>471</v>
      </c>
      <c r="N473" s="5">
        <v>2</v>
      </c>
      <c r="P473" s="1">
        <v>1086</v>
      </c>
      <c r="Q473" s="31">
        <v>5000</v>
      </c>
    </row>
    <row r="474" spans="1:17" x14ac:dyDescent="0.25">
      <c r="A474" s="7" t="s">
        <v>25</v>
      </c>
      <c r="B474" s="5">
        <v>2500</v>
      </c>
      <c r="C474" s="5">
        <v>1</v>
      </c>
      <c r="E474">
        <v>473</v>
      </c>
      <c r="F474" s="4" t="s">
        <v>373</v>
      </c>
      <c r="G474" s="5">
        <v>5</v>
      </c>
      <c r="H474" s="17">
        <v>3100</v>
      </c>
      <c r="M474" s="4" t="s">
        <v>192</v>
      </c>
      <c r="N474" s="5">
        <v>2</v>
      </c>
      <c r="P474" s="1">
        <v>2752</v>
      </c>
      <c r="Q474" s="31">
        <v>450</v>
      </c>
    </row>
    <row r="475" spans="1:17" x14ac:dyDescent="0.25">
      <c r="A475" s="7" t="s">
        <v>482</v>
      </c>
      <c r="B475" s="5">
        <v>1800</v>
      </c>
      <c r="C475" s="5">
        <v>1</v>
      </c>
      <c r="E475">
        <v>474</v>
      </c>
      <c r="F475" s="4" t="s">
        <v>29</v>
      </c>
      <c r="G475" s="5">
        <v>6</v>
      </c>
      <c r="H475" s="17">
        <v>3000</v>
      </c>
      <c r="M475" s="4" t="s">
        <v>455</v>
      </c>
      <c r="N475" s="5">
        <v>2</v>
      </c>
      <c r="P475" s="1">
        <v>2733</v>
      </c>
      <c r="Q475" s="31">
        <v>2000</v>
      </c>
    </row>
    <row r="476" spans="1:17" x14ac:dyDescent="0.25">
      <c r="A476" s="7" t="s">
        <v>527</v>
      </c>
      <c r="B476" s="5">
        <v>4450</v>
      </c>
      <c r="C476" s="5">
        <v>2</v>
      </c>
      <c r="E476">
        <v>475</v>
      </c>
      <c r="F476" s="4" t="s">
        <v>523</v>
      </c>
      <c r="G476" s="5">
        <v>3</v>
      </c>
      <c r="H476" s="17">
        <v>3000</v>
      </c>
      <c r="M476" s="4" t="s">
        <v>137</v>
      </c>
      <c r="N476" s="5">
        <v>2</v>
      </c>
      <c r="P476" s="1">
        <v>1765</v>
      </c>
      <c r="Q476" s="31">
        <v>4500</v>
      </c>
    </row>
    <row r="477" spans="1:17" x14ac:dyDescent="0.25">
      <c r="A477" s="7" t="s">
        <v>524</v>
      </c>
      <c r="B477" s="5">
        <v>2000</v>
      </c>
      <c r="C477" s="5">
        <v>1</v>
      </c>
      <c r="E477">
        <v>476</v>
      </c>
      <c r="F477" s="4" t="s">
        <v>472</v>
      </c>
      <c r="G477" s="5">
        <v>6</v>
      </c>
      <c r="H477" s="17">
        <v>3000</v>
      </c>
      <c r="M477" s="4" t="s">
        <v>432</v>
      </c>
      <c r="N477" s="5">
        <v>2</v>
      </c>
      <c r="P477" s="1">
        <v>3344</v>
      </c>
      <c r="Q477" s="31">
        <v>1500</v>
      </c>
    </row>
    <row r="478" spans="1:17" x14ac:dyDescent="0.25">
      <c r="A478" s="7" t="s">
        <v>300</v>
      </c>
      <c r="B478" s="5">
        <v>5000</v>
      </c>
      <c r="C478" s="5">
        <v>2</v>
      </c>
      <c r="E478">
        <v>477</v>
      </c>
      <c r="F478" s="4" t="s">
        <v>456</v>
      </c>
      <c r="G478" s="5">
        <v>8</v>
      </c>
      <c r="H478" s="17">
        <v>2950</v>
      </c>
      <c r="M478" s="4" t="s">
        <v>540</v>
      </c>
      <c r="N478" s="5">
        <v>2</v>
      </c>
      <c r="P478" s="1">
        <v>1938</v>
      </c>
      <c r="Q478" s="31">
        <v>3000</v>
      </c>
    </row>
    <row r="479" spans="1:17" x14ac:dyDescent="0.25">
      <c r="A479" s="7" t="s">
        <v>244</v>
      </c>
      <c r="B479" s="5">
        <v>2750</v>
      </c>
      <c r="C479" s="5">
        <v>3</v>
      </c>
      <c r="E479">
        <v>478</v>
      </c>
      <c r="F479" s="4" t="s">
        <v>208</v>
      </c>
      <c r="G479" s="5">
        <v>7</v>
      </c>
      <c r="H479" s="17">
        <v>2800</v>
      </c>
      <c r="M479" s="4" t="s">
        <v>355</v>
      </c>
      <c r="N479" s="5">
        <v>2</v>
      </c>
      <c r="P479" s="1">
        <v>2905</v>
      </c>
      <c r="Q479" s="31">
        <v>1000</v>
      </c>
    </row>
    <row r="480" spans="1:17" x14ac:dyDescent="0.25">
      <c r="A480" s="7" t="s">
        <v>261</v>
      </c>
      <c r="B480" s="5">
        <v>2400</v>
      </c>
      <c r="C480" s="5">
        <v>3</v>
      </c>
      <c r="E480">
        <v>479</v>
      </c>
      <c r="F480" s="4" t="s">
        <v>323</v>
      </c>
      <c r="G480" s="5">
        <v>5</v>
      </c>
      <c r="H480" s="17">
        <v>2800</v>
      </c>
      <c r="M480" s="4" t="s">
        <v>508</v>
      </c>
      <c r="N480" s="5">
        <v>2</v>
      </c>
      <c r="P480" s="1">
        <v>1823</v>
      </c>
      <c r="Q480" s="31">
        <v>800</v>
      </c>
    </row>
    <row r="481" spans="1:17" x14ac:dyDescent="0.25">
      <c r="A481" s="7" t="s">
        <v>366</v>
      </c>
      <c r="B481" s="5">
        <v>600</v>
      </c>
      <c r="C481" s="5">
        <v>1</v>
      </c>
      <c r="E481">
        <v>480</v>
      </c>
      <c r="F481" s="4" t="s">
        <v>515</v>
      </c>
      <c r="G481" s="5">
        <v>7</v>
      </c>
      <c r="H481" s="17">
        <v>2750</v>
      </c>
      <c r="M481" s="4" t="s">
        <v>456</v>
      </c>
      <c r="N481" s="5">
        <v>2</v>
      </c>
      <c r="P481" s="1">
        <v>1111</v>
      </c>
      <c r="Q481" s="31">
        <v>750</v>
      </c>
    </row>
    <row r="482" spans="1:17" x14ac:dyDescent="0.25">
      <c r="A482" s="7" t="s">
        <v>494</v>
      </c>
      <c r="B482" s="5">
        <v>150</v>
      </c>
      <c r="C482" s="5">
        <v>1</v>
      </c>
      <c r="E482">
        <v>481</v>
      </c>
      <c r="F482" s="4" t="s">
        <v>126</v>
      </c>
      <c r="G482" s="5">
        <v>3</v>
      </c>
      <c r="H482" s="17">
        <v>2700</v>
      </c>
      <c r="M482" s="4" t="s">
        <v>537</v>
      </c>
      <c r="N482" s="5">
        <v>2</v>
      </c>
      <c r="P482" s="1">
        <v>3000</v>
      </c>
      <c r="Q482" s="31">
        <v>4500</v>
      </c>
    </row>
    <row r="483" spans="1:17" x14ac:dyDescent="0.25">
      <c r="A483" s="7" t="s">
        <v>518</v>
      </c>
      <c r="B483" s="5">
        <v>500</v>
      </c>
      <c r="C483" s="5">
        <v>1</v>
      </c>
      <c r="E483">
        <v>482</v>
      </c>
      <c r="F483" s="4" t="s">
        <v>487</v>
      </c>
      <c r="G483" s="5">
        <v>6</v>
      </c>
      <c r="H483" s="17">
        <v>2700</v>
      </c>
      <c r="M483" s="4" t="s">
        <v>249</v>
      </c>
      <c r="N483" s="5">
        <v>2</v>
      </c>
      <c r="P483" s="1">
        <v>2901</v>
      </c>
      <c r="Q483" s="31">
        <v>4000</v>
      </c>
    </row>
    <row r="484" spans="1:17" x14ac:dyDescent="0.25">
      <c r="A484" s="7" t="s">
        <v>112</v>
      </c>
      <c r="B484" s="5">
        <v>1200</v>
      </c>
      <c r="C484" s="5">
        <v>1</v>
      </c>
      <c r="E484">
        <v>483</v>
      </c>
      <c r="F484" s="4" t="s">
        <v>304</v>
      </c>
      <c r="G484" s="5">
        <v>8</v>
      </c>
      <c r="H484" s="17">
        <v>2600</v>
      </c>
      <c r="M484" s="4" t="s">
        <v>344</v>
      </c>
      <c r="N484" s="5">
        <v>2</v>
      </c>
      <c r="P484" s="1">
        <v>3380</v>
      </c>
      <c r="Q484" s="31">
        <v>600</v>
      </c>
    </row>
    <row r="485" spans="1:17" x14ac:dyDescent="0.25">
      <c r="A485" s="7" t="s">
        <v>333</v>
      </c>
      <c r="B485" s="5">
        <v>16000</v>
      </c>
      <c r="C485" s="5">
        <v>5</v>
      </c>
      <c r="E485">
        <v>484</v>
      </c>
      <c r="F485" s="4" t="s">
        <v>249</v>
      </c>
      <c r="G485" s="5">
        <v>6</v>
      </c>
      <c r="H485" s="17">
        <v>2600</v>
      </c>
      <c r="M485" s="4" t="s">
        <v>256</v>
      </c>
      <c r="N485" s="5">
        <v>2</v>
      </c>
      <c r="P485" s="1">
        <v>3110</v>
      </c>
      <c r="Q485" s="31">
        <v>1000</v>
      </c>
    </row>
    <row r="486" spans="1:17" x14ac:dyDescent="0.25">
      <c r="A486" s="7" t="s">
        <v>471</v>
      </c>
      <c r="B486" s="5">
        <v>2400</v>
      </c>
      <c r="C486" s="5">
        <v>1</v>
      </c>
      <c r="E486">
        <v>485</v>
      </c>
      <c r="F486" s="4" t="s">
        <v>47</v>
      </c>
      <c r="G486" s="5">
        <v>7</v>
      </c>
      <c r="H486" s="17">
        <v>2550</v>
      </c>
      <c r="M486" s="4" t="s">
        <v>419</v>
      </c>
      <c r="N486" s="5">
        <v>2</v>
      </c>
      <c r="P486" s="1">
        <v>1016</v>
      </c>
      <c r="Q486" s="31">
        <v>1500</v>
      </c>
    </row>
    <row r="487" spans="1:17" x14ac:dyDescent="0.25">
      <c r="A487" s="7" t="s">
        <v>385</v>
      </c>
      <c r="B487" s="5">
        <v>7200</v>
      </c>
      <c r="C487" s="5">
        <v>3</v>
      </c>
      <c r="E487">
        <v>486</v>
      </c>
      <c r="F487" s="4" t="s">
        <v>204</v>
      </c>
      <c r="G487" s="5">
        <v>6</v>
      </c>
      <c r="H487" s="17">
        <v>2500</v>
      </c>
      <c r="M487" s="4" t="s">
        <v>496</v>
      </c>
      <c r="N487" s="5">
        <v>2</v>
      </c>
      <c r="P487" s="1">
        <v>1522</v>
      </c>
      <c r="Q487" s="31">
        <v>2400</v>
      </c>
    </row>
    <row r="488" spans="1:17" x14ac:dyDescent="0.25">
      <c r="A488" s="7" t="s">
        <v>331</v>
      </c>
      <c r="B488" s="5">
        <v>1050</v>
      </c>
      <c r="C488" s="5">
        <v>3</v>
      </c>
      <c r="E488">
        <v>487</v>
      </c>
      <c r="F488" s="4" t="s">
        <v>536</v>
      </c>
      <c r="G488" s="5">
        <v>5</v>
      </c>
      <c r="H488" s="17">
        <v>2500</v>
      </c>
      <c r="M488" s="4" t="s">
        <v>490</v>
      </c>
      <c r="N488" s="5">
        <v>2</v>
      </c>
      <c r="P488" s="1">
        <v>2269</v>
      </c>
      <c r="Q488" s="31">
        <v>5000</v>
      </c>
    </row>
    <row r="489" spans="1:17" x14ac:dyDescent="0.25">
      <c r="A489" s="7" t="s">
        <v>411</v>
      </c>
      <c r="B489" s="5">
        <v>1500</v>
      </c>
      <c r="C489" s="5">
        <v>1</v>
      </c>
      <c r="E489">
        <v>488</v>
      </c>
      <c r="F489" s="4" t="s">
        <v>494</v>
      </c>
      <c r="G489" s="5">
        <v>7</v>
      </c>
      <c r="H489" s="17">
        <v>2450</v>
      </c>
      <c r="M489" s="4" t="s">
        <v>97</v>
      </c>
      <c r="N489" s="5">
        <v>2</v>
      </c>
      <c r="P489" s="1">
        <v>2450</v>
      </c>
      <c r="Q489" s="31">
        <v>3000</v>
      </c>
    </row>
    <row r="490" spans="1:17" x14ac:dyDescent="0.25">
      <c r="A490" s="7" t="s">
        <v>526</v>
      </c>
      <c r="B490" s="5">
        <v>1150</v>
      </c>
      <c r="C490" s="5">
        <v>2</v>
      </c>
      <c r="E490">
        <v>489</v>
      </c>
      <c r="F490" s="4" t="s">
        <v>261</v>
      </c>
      <c r="G490" s="5">
        <v>6</v>
      </c>
      <c r="H490" s="17">
        <v>2400</v>
      </c>
      <c r="M490" s="4" t="s">
        <v>533</v>
      </c>
      <c r="N490" s="5">
        <v>2</v>
      </c>
      <c r="P490" s="1">
        <v>3256</v>
      </c>
      <c r="Q490" s="31">
        <v>3000</v>
      </c>
    </row>
    <row r="491" spans="1:17" x14ac:dyDescent="0.25">
      <c r="A491" s="7" t="s">
        <v>531</v>
      </c>
      <c r="B491" s="5">
        <v>1600</v>
      </c>
      <c r="C491" s="5">
        <v>1</v>
      </c>
      <c r="E491">
        <v>490</v>
      </c>
      <c r="F491" s="4" t="s">
        <v>58</v>
      </c>
      <c r="G491" s="5">
        <v>4</v>
      </c>
      <c r="H491" s="17">
        <v>2400</v>
      </c>
      <c r="M491" s="4" t="s">
        <v>535</v>
      </c>
      <c r="N491" s="5">
        <v>2</v>
      </c>
      <c r="P491" s="1">
        <v>1978</v>
      </c>
      <c r="Q491" s="31">
        <v>1000</v>
      </c>
    </row>
    <row r="492" spans="1:17" x14ac:dyDescent="0.25">
      <c r="A492" s="7" t="s">
        <v>412</v>
      </c>
      <c r="B492" s="5">
        <v>2000</v>
      </c>
      <c r="C492" s="5">
        <v>1</v>
      </c>
      <c r="E492">
        <v>491</v>
      </c>
      <c r="F492" s="4" t="s">
        <v>432</v>
      </c>
      <c r="G492" s="5">
        <v>3</v>
      </c>
      <c r="H492" s="17">
        <v>2300</v>
      </c>
      <c r="M492" s="4" t="s">
        <v>515</v>
      </c>
      <c r="N492" s="5">
        <v>2</v>
      </c>
      <c r="P492" s="1">
        <v>1063</v>
      </c>
      <c r="Q492" s="31">
        <v>800</v>
      </c>
    </row>
    <row r="493" spans="1:17" x14ac:dyDescent="0.25">
      <c r="A493" s="7" t="s">
        <v>497</v>
      </c>
      <c r="B493" s="5">
        <v>5600</v>
      </c>
      <c r="C493" s="5">
        <v>3</v>
      </c>
      <c r="E493">
        <v>492</v>
      </c>
      <c r="F493" s="4" t="s">
        <v>520</v>
      </c>
      <c r="G493" s="5">
        <v>6</v>
      </c>
      <c r="H493" s="17">
        <v>2300</v>
      </c>
      <c r="M493" s="4" t="s">
        <v>362</v>
      </c>
      <c r="N493" s="5">
        <v>2</v>
      </c>
      <c r="P493" s="1">
        <v>1793</v>
      </c>
      <c r="Q493" s="31">
        <v>1600</v>
      </c>
    </row>
    <row r="494" spans="1:17" x14ac:dyDescent="0.25">
      <c r="A494" s="7" t="s">
        <v>242</v>
      </c>
      <c r="B494" s="5">
        <v>2900</v>
      </c>
      <c r="C494" s="5">
        <v>2</v>
      </c>
      <c r="E494">
        <v>493</v>
      </c>
      <c r="F494" s="4" t="s">
        <v>106</v>
      </c>
      <c r="G494" s="5">
        <v>10</v>
      </c>
      <c r="H494" s="17">
        <v>2250</v>
      </c>
      <c r="M494" s="4" t="s">
        <v>478</v>
      </c>
      <c r="N494" s="5">
        <v>2</v>
      </c>
      <c r="P494" s="1">
        <v>2510</v>
      </c>
      <c r="Q494" s="31">
        <v>2000</v>
      </c>
    </row>
    <row r="495" spans="1:17" x14ac:dyDescent="0.25">
      <c r="A495" s="7" t="s">
        <v>372</v>
      </c>
      <c r="B495" s="5">
        <v>8100</v>
      </c>
      <c r="C495" s="5">
        <v>4</v>
      </c>
      <c r="E495">
        <v>494</v>
      </c>
      <c r="F495" s="4" t="s">
        <v>138</v>
      </c>
      <c r="G495" s="5">
        <v>8</v>
      </c>
      <c r="H495" s="17">
        <v>2250</v>
      </c>
      <c r="M495" s="4" t="s">
        <v>346</v>
      </c>
      <c r="N495" s="5">
        <v>2</v>
      </c>
      <c r="P495" s="1">
        <v>2983</v>
      </c>
      <c r="Q495" s="31">
        <v>1200</v>
      </c>
    </row>
    <row r="496" spans="1:17" x14ac:dyDescent="0.25">
      <c r="A496" s="7" t="s">
        <v>255</v>
      </c>
      <c r="B496" s="5">
        <v>1800</v>
      </c>
      <c r="C496" s="5">
        <v>1</v>
      </c>
      <c r="E496">
        <v>495</v>
      </c>
      <c r="F496" s="4" t="s">
        <v>139</v>
      </c>
      <c r="G496" s="5">
        <v>3</v>
      </c>
      <c r="H496" s="17">
        <v>2200</v>
      </c>
      <c r="M496" s="4" t="s">
        <v>295</v>
      </c>
      <c r="N496" s="5">
        <v>2</v>
      </c>
      <c r="P496" s="1">
        <v>1535</v>
      </c>
      <c r="Q496" s="31">
        <v>2000</v>
      </c>
    </row>
    <row r="497" spans="1:17" x14ac:dyDescent="0.25">
      <c r="A497" s="7" t="s">
        <v>498</v>
      </c>
      <c r="B497" s="5">
        <v>600</v>
      </c>
      <c r="C497" s="5">
        <v>1</v>
      </c>
      <c r="E497">
        <v>496</v>
      </c>
      <c r="F497" s="4" t="s">
        <v>518</v>
      </c>
      <c r="G497" s="5">
        <v>5</v>
      </c>
      <c r="H497" s="17">
        <v>2100</v>
      </c>
      <c r="M497" s="4" t="s">
        <v>520</v>
      </c>
      <c r="N497" s="5">
        <v>2</v>
      </c>
      <c r="P497" s="1">
        <v>3480</v>
      </c>
      <c r="Q497" s="31">
        <v>800</v>
      </c>
    </row>
    <row r="498" spans="1:17" x14ac:dyDescent="0.25">
      <c r="A498" s="7" t="s">
        <v>267</v>
      </c>
      <c r="B498" s="5">
        <v>1200</v>
      </c>
      <c r="C498" s="5">
        <v>1</v>
      </c>
      <c r="E498">
        <v>497</v>
      </c>
      <c r="F498" s="4" t="s">
        <v>284</v>
      </c>
      <c r="G498" s="5">
        <v>9</v>
      </c>
      <c r="H498" s="17">
        <v>2050</v>
      </c>
      <c r="M498" s="4" t="s">
        <v>289</v>
      </c>
      <c r="N498" s="5">
        <v>2</v>
      </c>
      <c r="P498" s="1">
        <v>2972</v>
      </c>
      <c r="Q498" s="31">
        <v>5000</v>
      </c>
    </row>
    <row r="499" spans="1:17" x14ac:dyDescent="0.25">
      <c r="A499" s="7" t="s">
        <v>432</v>
      </c>
      <c r="B499" s="5">
        <v>1500</v>
      </c>
      <c r="C499" s="5">
        <v>1</v>
      </c>
      <c r="E499">
        <v>498</v>
      </c>
      <c r="F499" s="4" t="s">
        <v>467</v>
      </c>
      <c r="G499" s="5">
        <v>5</v>
      </c>
      <c r="H499" s="17">
        <v>2050</v>
      </c>
      <c r="M499" s="4" t="s">
        <v>426</v>
      </c>
      <c r="N499" s="5">
        <v>2</v>
      </c>
      <c r="P499" s="1">
        <v>1809</v>
      </c>
      <c r="Q499" s="31">
        <v>2000</v>
      </c>
    </row>
    <row r="500" spans="1:17" x14ac:dyDescent="0.25">
      <c r="A500" s="7" t="s">
        <v>436</v>
      </c>
      <c r="B500" s="5">
        <v>800</v>
      </c>
      <c r="C500" s="5">
        <v>1</v>
      </c>
      <c r="E500">
        <v>499</v>
      </c>
      <c r="F500" s="4" t="s">
        <v>230</v>
      </c>
      <c r="G500" s="5">
        <v>2</v>
      </c>
      <c r="H500" s="17">
        <v>2000</v>
      </c>
      <c r="M500" s="4" t="s">
        <v>476</v>
      </c>
      <c r="N500" s="5">
        <v>2</v>
      </c>
      <c r="P500" s="1">
        <v>2051</v>
      </c>
      <c r="Q500" s="31">
        <v>1000</v>
      </c>
    </row>
    <row r="501" spans="1:17" x14ac:dyDescent="0.25">
      <c r="A501" s="7" t="s">
        <v>474</v>
      </c>
      <c r="B501" s="5">
        <v>12500</v>
      </c>
      <c r="C501" s="5">
        <v>3</v>
      </c>
      <c r="E501">
        <v>500</v>
      </c>
      <c r="F501" s="4" t="s">
        <v>521</v>
      </c>
      <c r="G501" s="5">
        <v>5</v>
      </c>
      <c r="H501" s="17">
        <v>2000</v>
      </c>
      <c r="M501" s="4" t="s">
        <v>320</v>
      </c>
      <c r="N501" s="5">
        <v>2</v>
      </c>
      <c r="P501" s="1">
        <v>1649</v>
      </c>
      <c r="Q501" s="31">
        <v>1500</v>
      </c>
    </row>
    <row r="502" spans="1:17" x14ac:dyDescent="0.25">
      <c r="A502" s="7" t="s">
        <v>435</v>
      </c>
      <c r="B502" s="5">
        <v>4500</v>
      </c>
      <c r="C502" s="5">
        <v>1</v>
      </c>
      <c r="E502">
        <v>501</v>
      </c>
      <c r="F502" s="4" t="s">
        <v>539</v>
      </c>
      <c r="G502" s="5">
        <v>4</v>
      </c>
      <c r="H502" s="17">
        <v>2000</v>
      </c>
      <c r="M502" s="4" t="s">
        <v>373</v>
      </c>
      <c r="N502" s="5">
        <v>2</v>
      </c>
      <c r="P502" s="1">
        <v>2695</v>
      </c>
      <c r="Q502" s="31">
        <v>400</v>
      </c>
    </row>
    <row r="503" spans="1:17" x14ac:dyDescent="0.25">
      <c r="A503" s="7" t="s">
        <v>135</v>
      </c>
      <c r="B503" s="5">
        <v>500</v>
      </c>
      <c r="C503" s="5">
        <v>1</v>
      </c>
      <c r="E503">
        <v>502</v>
      </c>
      <c r="F503" s="4" t="s">
        <v>130</v>
      </c>
      <c r="G503" s="5">
        <v>5</v>
      </c>
      <c r="H503" s="17">
        <v>2000</v>
      </c>
      <c r="M503" s="4" t="s">
        <v>395</v>
      </c>
      <c r="N503" s="5">
        <v>2</v>
      </c>
      <c r="P503" s="1">
        <v>1514</v>
      </c>
      <c r="Q503" s="31">
        <v>2000</v>
      </c>
    </row>
    <row r="504" spans="1:17" x14ac:dyDescent="0.25">
      <c r="A504" s="7" t="s">
        <v>313</v>
      </c>
      <c r="B504" s="5">
        <v>3600</v>
      </c>
      <c r="C504" s="5">
        <v>2</v>
      </c>
      <c r="E504">
        <v>503</v>
      </c>
      <c r="F504" s="4" t="s">
        <v>490</v>
      </c>
      <c r="G504" s="5">
        <v>8</v>
      </c>
      <c r="H504" s="17">
        <v>1950</v>
      </c>
      <c r="M504" s="4" t="s">
        <v>503</v>
      </c>
      <c r="N504" s="5">
        <v>2</v>
      </c>
      <c r="P504" s="1">
        <v>1371</v>
      </c>
      <c r="Q504" s="31">
        <v>3000</v>
      </c>
    </row>
    <row r="505" spans="1:17" x14ac:dyDescent="0.25">
      <c r="A505" s="7" t="s">
        <v>540</v>
      </c>
      <c r="B505" s="5">
        <v>1000</v>
      </c>
      <c r="C505" s="5">
        <v>1</v>
      </c>
      <c r="E505">
        <v>504</v>
      </c>
      <c r="F505" s="4" t="s">
        <v>426</v>
      </c>
      <c r="G505" s="5">
        <v>4</v>
      </c>
      <c r="H505" s="17">
        <v>1950</v>
      </c>
      <c r="M505" s="4" t="s">
        <v>448</v>
      </c>
      <c r="N505" s="5">
        <v>2</v>
      </c>
      <c r="P505" s="1">
        <v>1988</v>
      </c>
      <c r="Q505" s="31">
        <v>1500</v>
      </c>
    </row>
    <row r="506" spans="1:17" x14ac:dyDescent="0.25">
      <c r="A506" s="7" t="s">
        <v>416</v>
      </c>
      <c r="B506" s="5">
        <v>150</v>
      </c>
      <c r="C506" s="5">
        <v>1</v>
      </c>
      <c r="E506">
        <v>505</v>
      </c>
      <c r="F506" s="4" t="s">
        <v>151</v>
      </c>
      <c r="G506" s="5">
        <v>4</v>
      </c>
      <c r="H506" s="17">
        <v>1950</v>
      </c>
      <c r="M506" s="4" t="s">
        <v>184</v>
      </c>
      <c r="N506" s="5">
        <v>2</v>
      </c>
      <c r="P506" s="1">
        <v>1352</v>
      </c>
      <c r="Q506" s="31">
        <v>300</v>
      </c>
    </row>
    <row r="507" spans="1:17" x14ac:dyDescent="0.25">
      <c r="A507" s="7" t="s">
        <v>328</v>
      </c>
      <c r="B507" s="5">
        <v>4000</v>
      </c>
      <c r="C507" s="5">
        <v>2</v>
      </c>
      <c r="E507">
        <v>506</v>
      </c>
      <c r="F507" s="4" t="s">
        <v>39</v>
      </c>
      <c r="G507" s="5">
        <v>3</v>
      </c>
      <c r="H507" s="17">
        <v>1800</v>
      </c>
      <c r="M507" s="4" t="s">
        <v>511</v>
      </c>
      <c r="N507" s="5">
        <v>2</v>
      </c>
      <c r="P507" s="1">
        <v>1075</v>
      </c>
      <c r="Q507" s="31">
        <v>600</v>
      </c>
    </row>
    <row r="508" spans="1:17" x14ac:dyDescent="0.25">
      <c r="A508" s="7" t="s">
        <v>334</v>
      </c>
      <c r="B508" s="5">
        <v>5000</v>
      </c>
      <c r="C508" s="5">
        <v>2</v>
      </c>
      <c r="E508">
        <v>507</v>
      </c>
      <c r="F508" s="4" t="s">
        <v>460</v>
      </c>
      <c r="G508" s="5">
        <v>12</v>
      </c>
      <c r="H508" s="17">
        <v>1800</v>
      </c>
      <c r="M508" s="4" t="s">
        <v>180</v>
      </c>
      <c r="N508" s="5">
        <v>2</v>
      </c>
      <c r="P508" s="1">
        <v>3128</v>
      </c>
      <c r="Q508" s="31">
        <v>7500</v>
      </c>
    </row>
    <row r="509" spans="1:17" x14ac:dyDescent="0.25">
      <c r="A509" s="7" t="s">
        <v>351</v>
      </c>
      <c r="B509" s="5">
        <v>8000</v>
      </c>
      <c r="C509" s="5">
        <v>2</v>
      </c>
      <c r="E509">
        <v>508</v>
      </c>
      <c r="F509" s="4" t="s">
        <v>69</v>
      </c>
      <c r="G509" s="5">
        <v>3</v>
      </c>
      <c r="H509" s="17">
        <v>1800</v>
      </c>
      <c r="M509" s="4" t="s">
        <v>69</v>
      </c>
      <c r="N509" s="5">
        <v>2</v>
      </c>
      <c r="P509" s="1">
        <v>1124</v>
      </c>
      <c r="Q509" s="31">
        <v>1500</v>
      </c>
    </row>
    <row r="510" spans="1:17" x14ac:dyDescent="0.25">
      <c r="A510" s="7" t="s">
        <v>379</v>
      </c>
      <c r="B510" s="5">
        <v>2400</v>
      </c>
      <c r="C510" s="5">
        <v>1</v>
      </c>
      <c r="E510">
        <v>509</v>
      </c>
      <c r="F510" s="4" t="s">
        <v>156</v>
      </c>
      <c r="G510" s="5">
        <v>3</v>
      </c>
      <c r="H510" s="17">
        <v>1800</v>
      </c>
      <c r="M510" s="4" t="s">
        <v>238</v>
      </c>
      <c r="N510" s="5">
        <v>2</v>
      </c>
      <c r="P510" s="1">
        <v>2440</v>
      </c>
      <c r="Q510" s="31">
        <v>2000</v>
      </c>
    </row>
    <row r="511" spans="1:17" x14ac:dyDescent="0.25">
      <c r="A511" s="7" t="s">
        <v>400</v>
      </c>
      <c r="B511" s="5">
        <v>1000</v>
      </c>
      <c r="C511" s="5">
        <v>1</v>
      </c>
      <c r="E511">
        <v>510</v>
      </c>
      <c r="F511" s="4" t="s">
        <v>64</v>
      </c>
      <c r="G511" s="5">
        <v>6</v>
      </c>
      <c r="H511" s="17">
        <v>1750</v>
      </c>
      <c r="M511" s="4" t="s">
        <v>156</v>
      </c>
      <c r="N511" s="5">
        <v>2</v>
      </c>
      <c r="P511" s="1">
        <v>2702</v>
      </c>
      <c r="Q511" s="31">
        <v>3000</v>
      </c>
    </row>
    <row r="512" spans="1:17" x14ac:dyDescent="0.25">
      <c r="A512" s="7" t="s">
        <v>291</v>
      </c>
      <c r="B512" s="5">
        <v>3500</v>
      </c>
      <c r="C512" s="5">
        <v>2</v>
      </c>
      <c r="E512">
        <v>511</v>
      </c>
      <c r="F512" s="4" t="s">
        <v>503</v>
      </c>
      <c r="G512" s="5">
        <v>5</v>
      </c>
      <c r="H512" s="17">
        <v>1750</v>
      </c>
      <c r="M512" s="4" t="s">
        <v>151</v>
      </c>
      <c r="N512" s="5">
        <v>2</v>
      </c>
      <c r="P512" s="1">
        <v>1196</v>
      </c>
      <c r="Q512" s="31">
        <v>2000</v>
      </c>
    </row>
    <row r="513" spans="1:17" x14ac:dyDescent="0.25">
      <c r="A513" s="7" t="s">
        <v>257</v>
      </c>
      <c r="B513" s="5">
        <v>1500</v>
      </c>
      <c r="C513" s="5">
        <v>1</v>
      </c>
      <c r="E513">
        <v>512</v>
      </c>
      <c r="F513" s="4" t="s">
        <v>98</v>
      </c>
      <c r="G513" s="5">
        <v>5</v>
      </c>
      <c r="H513" s="17">
        <v>1600</v>
      </c>
      <c r="M513" s="4" t="s">
        <v>10</v>
      </c>
      <c r="N513" s="5">
        <v>1</v>
      </c>
      <c r="P513" s="1">
        <v>1744</v>
      </c>
      <c r="Q513" s="31">
        <v>5000</v>
      </c>
    </row>
    <row r="514" spans="1:17" x14ac:dyDescent="0.25">
      <c r="A514" s="7" t="s">
        <v>516</v>
      </c>
      <c r="B514" s="5">
        <v>1000</v>
      </c>
      <c r="C514" s="5">
        <v>1</v>
      </c>
      <c r="E514">
        <v>513</v>
      </c>
      <c r="F514" s="4" t="s">
        <v>540</v>
      </c>
      <c r="G514" s="5">
        <v>6</v>
      </c>
      <c r="H514" s="17">
        <v>1600</v>
      </c>
      <c r="M514" s="4" t="s">
        <v>39</v>
      </c>
      <c r="N514" s="5">
        <v>1</v>
      </c>
      <c r="P514" s="1">
        <v>2230</v>
      </c>
      <c r="Q514" s="31">
        <v>2500</v>
      </c>
    </row>
    <row r="515" spans="1:17" x14ac:dyDescent="0.25">
      <c r="A515" s="7" t="s">
        <v>148</v>
      </c>
      <c r="B515" s="5">
        <v>500</v>
      </c>
      <c r="C515" s="5">
        <v>1</v>
      </c>
      <c r="E515">
        <v>514</v>
      </c>
      <c r="F515" s="4" t="s">
        <v>537</v>
      </c>
      <c r="G515" s="5">
        <v>4</v>
      </c>
      <c r="H515" s="17">
        <v>1450</v>
      </c>
      <c r="M515" s="4" t="s">
        <v>112</v>
      </c>
      <c r="N515" s="5">
        <v>1</v>
      </c>
      <c r="P515" s="1">
        <v>3219</v>
      </c>
      <c r="Q515" s="31">
        <v>2400</v>
      </c>
    </row>
    <row r="516" spans="1:17" x14ac:dyDescent="0.25">
      <c r="A516" s="7" t="s">
        <v>537</v>
      </c>
      <c r="B516" s="5">
        <v>450</v>
      </c>
      <c r="C516" s="5">
        <v>1</v>
      </c>
      <c r="E516">
        <v>515</v>
      </c>
      <c r="F516" s="4" t="s">
        <v>455</v>
      </c>
      <c r="G516" s="5">
        <v>3</v>
      </c>
      <c r="H516" s="17">
        <v>1400</v>
      </c>
      <c r="M516" s="4" t="s">
        <v>528</v>
      </c>
      <c r="N516" s="5">
        <v>1</v>
      </c>
      <c r="P516" s="1">
        <v>2183</v>
      </c>
      <c r="Q516" s="31">
        <v>1000</v>
      </c>
    </row>
    <row r="517" spans="1:17" x14ac:dyDescent="0.25">
      <c r="A517" s="7" t="s">
        <v>488</v>
      </c>
      <c r="B517" s="5">
        <v>4500</v>
      </c>
      <c r="C517" s="5">
        <v>2</v>
      </c>
      <c r="E517">
        <v>516</v>
      </c>
      <c r="F517" s="4" t="s">
        <v>290</v>
      </c>
      <c r="G517" s="5">
        <v>4</v>
      </c>
      <c r="H517" s="17">
        <v>1300</v>
      </c>
      <c r="M517" s="4" t="s">
        <v>135</v>
      </c>
      <c r="N517" s="5">
        <v>1</v>
      </c>
      <c r="P517" s="1">
        <v>2372</v>
      </c>
      <c r="Q517" s="31">
        <v>150</v>
      </c>
    </row>
    <row r="518" spans="1:17" x14ac:dyDescent="0.25">
      <c r="A518" s="7" t="s">
        <v>367</v>
      </c>
      <c r="B518" s="5">
        <v>1200</v>
      </c>
      <c r="C518" s="5">
        <v>1</v>
      </c>
      <c r="E518">
        <v>517</v>
      </c>
      <c r="F518" s="4" t="s">
        <v>112</v>
      </c>
      <c r="G518" s="5">
        <v>3</v>
      </c>
      <c r="H518" s="17">
        <v>1200</v>
      </c>
      <c r="M518" s="4" t="s">
        <v>521</v>
      </c>
      <c r="N518" s="5">
        <v>1</v>
      </c>
      <c r="P518" s="1">
        <v>2430</v>
      </c>
      <c r="Q518" s="31">
        <v>7500</v>
      </c>
    </row>
    <row r="519" spans="1:17" x14ac:dyDescent="0.25">
      <c r="A519" s="7" t="s">
        <v>249</v>
      </c>
      <c r="B519" s="5">
        <v>1600</v>
      </c>
      <c r="C519" s="5">
        <v>1</v>
      </c>
      <c r="E519">
        <v>518</v>
      </c>
      <c r="F519" s="4" t="s">
        <v>519</v>
      </c>
      <c r="G519" s="5">
        <v>3</v>
      </c>
      <c r="H519" s="17">
        <v>1200</v>
      </c>
      <c r="M519" s="4" t="s">
        <v>523</v>
      </c>
      <c r="N519" s="5">
        <v>1</v>
      </c>
      <c r="P519" s="1">
        <v>1501</v>
      </c>
      <c r="Q519" s="31">
        <v>600</v>
      </c>
    </row>
    <row r="520" spans="1:17" x14ac:dyDescent="0.25">
      <c r="A520" s="7" t="s">
        <v>318</v>
      </c>
      <c r="B520" s="5">
        <v>3000</v>
      </c>
      <c r="C520" s="5">
        <v>1</v>
      </c>
      <c r="E520">
        <v>519</v>
      </c>
      <c r="F520" s="4" t="s">
        <v>119</v>
      </c>
      <c r="G520" s="5">
        <v>3</v>
      </c>
      <c r="H520" s="17">
        <v>1150</v>
      </c>
      <c r="M520" s="4" t="s">
        <v>538</v>
      </c>
      <c r="N520" s="5">
        <v>1</v>
      </c>
      <c r="P520" s="1">
        <v>2466</v>
      </c>
      <c r="Q520" s="31">
        <v>750</v>
      </c>
    </row>
    <row r="521" spans="1:17" x14ac:dyDescent="0.25">
      <c r="A521" s="7" t="s">
        <v>499</v>
      </c>
      <c r="B521" s="5">
        <v>750</v>
      </c>
      <c r="C521" s="5">
        <v>1</v>
      </c>
      <c r="E521">
        <v>520</v>
      </c>
      <c r="F521" s="4" t="s">
        <v>528</v>
      </c>
      <c r="G521" s="5">
        <v>2</v>
      </c>
      <c r="H521" s="17">
        <v>1000</v>
      </c>
      <c r="M521" s="4" t="s">
        <v>536</v>
      </c>
      <c r="N521" s="5">
        <v>1</v>
      </c>
      <c r="P521" s="1">
        <v>3097</v>
      </c>
      <c r="Q521" s="31">
        <v>3000</v>
      </c>
    </row>
    <row r="522" spans="1:17" x14ac:dyDescent="0.25">
      <c r="A522" s="7" t="s">
        <v>319</v>
      </c>
      <c r="B522" s="5">
        <v>750</v>
      </c>
      <c r="C522" s="5">
        <v>1</v>
      </c>
      <c r="E522">
        <v>521</v>
      </c>
      <c r="F522" s="4" t="s">
        <v>541</v>
      </c>
      <c r="G522" s="5">
        <v>1</v>
      </c>
      <c r="H522" s="17">
        <v>1000</v>
      </c>
      <c r="M522" s="4" t="s">
        <v>539</v>
      </c>
      <c r="N522" s="5">
        <v>1</v>
      </c>
      <c r="P522" s="1">
        <v>2867</v>
      </c>
      <c r="Q522" s="31">
        <v>6000</v>
      </c>
    </row>
    <row r="523" spans="1:17" x14ac:dyDescent="0.25">
      <c r="A523" s="7" t="s">
        <v>469</v>
      </c>
      <c r="B523" s="5">
        <v>800</v>
      </c>
      <c r="C523" s="5">
        <v>1</v>
      </c>
      <c r="E523">
        <v>522</v>
      </c>
      <c r="F523" s="4" t="s">
        <v>210</v>
      </c>
      <c r="G523" s="5">
        <v>2</v>
      </c>
      <c r="H523" s="17">
        <v>1000</v>
      </c>
      <c r="M523" s="4" t="s">
        <v>381</v>
      </c>
      <c r="N523" s="5">
        <v>1</v>
      </c>
      <c r="P523" s="1">
        <v>1760</v>
      </c>
      <c r="Q523" s="31">
        <v>3000</v>
      </c>
    </row>
    <row r="524" spans="1:17" x14ac:dyDescent="0.25">
      <c r="A524" s="7" t="s">
        <v>164</v>
      </c>
      <c r="B524" s="5">
        <v>12500</v>
      </c>
      <c r="C524" s="5">
        <v>3</v>
      </c>
      <c r="E524">
        <v>523</v>
      </c>
      <c r="F524" s="4" t="s">
        <v>535</v>
      </c>
      <c r="G524" s="5">
        <v>4</v>
      </c>
      <c r="H524" s="17">
        <v>950</v>
      </c>
      <c r="M524" s="4" t="s">
        <v>519</v>
      </c>
      <c r="N524" s="5">
        <v>1</v>
      </c>
      <c r="P524" s="1">
        <v>2192</v>
      </c>
      <c r="Q524" s="31">
        <v>3000</v>
      </c>
    </row>
    <row r="525" spans="1:17" x14ac:dyDescent="0.25">
      <c r="A525" s="7" t="s">
        <v>463</v>
      </c>
      <c r="B525" s="5">
        <v>300</v>
      </c>
      <c r="C525" s="5">
        <v>1</v>
      </c>
      <c r="E525">
        <v>524</v>
      </c>
      <c r="F525" s="4" t="s">
        <v>184</v>
      </c>
      <c r="G525" s="5">
        <v>2</v>
      </c>
      <c r="H525" s="17">
        <v>900</v>
      </c>
      <c r="M525" s="4" t="s">
        <v>541</v>
      </c>
      <c r="N525" s="5">
        <v>1</v>
      </c>
      <c r="P525" s="1">
        <v>1018</v>
      </c>
      <c r="Q525" s="31">
        <v>3000</v>
      </c>
    </row>
    <row r="526" spans="1:17" x14ac:dyDescent="0.25">
      <c r="A526" s="7" t="s">
        <v>273</v>
      </c>
      <c r="B526" s="5">
        <v>9500</v>
      </c>
      <c r="C526" s="5">
        <v>2</v>
      </c>
      <c r="E526">
        <v>525</v>
      </c>
      <c r="F526" s="4" t="s">
        <v>533</v>
      </c>
      <c r="G526" s="5">
        <v>2</v>
      </c>
      <c r="H526" s="17">
        <v>800</v>
      </c>
      <c r="M526" s="4" t="s">
        <v>130</v>
      </c>
      <c r="N526" s="5">
        <v>1</v>
      </c>
      <c r="P526" s="1">
        <v>1369</v>
      </c>
      <c r="Q526" s="31">
        <v>500</v>
      </c>
    </row>
    <row r="527" spans="1:17" x14ac:dyDescent="0.25">
      <c r="A527" s="7" t="s">
        <v>303</v>
      </c>
      <c r="B527" s="5">
        <v>1600</v>
      </c>
      <c r="C527" s="5">
        <v>1</v>
      </c>
      <c r="E527">
        <v>526</v>
      </c>
      <c r="F527" s="4" t="s">
        <v>476</v>
      </c>
      <c r="G527" s="5">
        <v>2</v>
      </c>
      <c r="H527" s="17">
        <v>550</v>
      </c>
      <c r="M527" s="4" t="s">
        <v>58</v>
      </c>
      <c r="N527" s="5">
        <v>1</v>
      </c>
      <c r="P527" s="1">
        <v>1459</v>
      </c>
      <c r="Q527" s="31">
        <v>500</v>
      </c>
    </row>
    <row r="528" spans="1:17" x14ac:dyDescent="0.25">
      <c r="A528" s="7" t="s">
        <v>363</v>
      </c>
      <c r="B528" s="5">
        <v>3000</v>
      </c>
      <c r="C528" s="5">
        <v>1</v>
      </c>
      <c r="E528">
        <v>527</v>
      </c>
      <c r="F528" s="4" t="s">
        <v>135</v>
      </c>
      <c r="G528" s="5">
        <v>1</v>
      </c>
      <c r="H528" s="17">
        <v>500</v>
      </c>
      <c r="M528" s="4" t="s">
        <v>210</v>
      </c>
      <c r="N528" s="5">
        <v>1</v>
      </c>
      <c r="P528" s="1">
        <v>2791</v>
      </c>
      <c r="Q528" s="31">
        <v>7500</v>
      </c>
    </row>
    <row r="529" spans="1:17" x14ac:dyDescent="0.25">
      <c r="A529" s="7" t="s">
        <v>473</v>
      </c>
      <c r="B529" s="5">
        <v>1200</v>
      </c>
      <c r="C529" s="5">
        <v>1</v>
      </c>
      <c r="E529">
        <v>528</v>
      </c>
      <c r="F529" s="4" t="s">
        <v>538</v>
      </c>
      <c r="G529" s="5">
        <v>1</v>
      </c>
      <c r="H529" s="17">
        <v>500</v>
      </c>
      <c r="M529" s="4" t="s">
        <v>172</v>
      </c>
      <c r="N529" s="5">
        <v>1</v>
      </c>
      <c r="P529" s="1">
        <v>1789</v>
      </c>
      <c r="Q529" s="31">
        <v>6000</v>
      </c>
    </row>
    <row r="530" spans="1:17" x14ac:dyDescent="0.25">
      <c r="A530" s="7" t="s">
        <v>316</v>
      </c>
      <c r="B530" s="5">
        <v>2100</v>
      </c>
      <c r="C530" s="5">
        <v>2</v>
      </c>
      <c r="E530">
        <v>529</v>
      </c>
      <c r="F530" s="4" t="s">
        <v>81</v>
      </c>
      <c r="G530" s="5">
        <v>1</v>
      </c>
      <c r="H530" s="17">
        <v>500</v>
      </c>
      <c r="M530" s="4" t="s">
        <v>81</v>
      </c>
      <c r="N530" s="5">
        <v>1</v>
      </c>
      <c r="P530" s="1">
        <v>2467</v>
      </c>
      <c r="Q530" s="31">
        <v>600</v>
      </c>
    </row>
    <row r="531" spans="1:17" x14ac:dyDescent="0.25">
      <c r="A531" s="7" t="s">
        <v>252</v>
      </c>
      <c r="B531" s="5">
        <v>2750</v>
      </c>
      <c r="C531" s="5">
        <v>3</v>
      </c>
      <c r="P531" s="1">
        <v>2402</v>
      </c>
      <c r="Q531" s="31">
        <v>600</v>
      </c>
    </row>
    <row r="532" spans="1:17" x14ac:dyDescent="0.25">
      <c r="A532" s="7" t="s">
        <v>278</v>
      </c>
      <c r="B532" s="5">
        <v>12500</v>
      </c>
      <c r="C532" s="5">
        <v>2</v>
      </c>
      <c r="P532" s="1">
        <v>3383</v>
      </c>
      <c r="Q532" s="31">
        <v>3000</v>
      </c>
    </row>
    <row r="533" spans="1:17" x14ac:dyDescent="0.25">
      <c r="A533" s="7" t="s">
        <v>357</v>
      </c>
      <c r="B533" s="5">
        <v>3600</v>
      </c>
      <c r="C533" s="5">
        <v>2</v>
      </c>
      <c r="P533" s="1">
        <v>1398</v>
      </c>
      <c r="Q533" s="31">
        <v>3000</v>
      </c>
    </row>
    <row r="534" spans="1:17" x14ac:dyDescent="0.25">
      <c r="A534" s="7" t="s">
        <v>445</v>
      </c>
      <c r="B534" s="5">
        <v>600</v>
      </c>
      <c r="C534" s="5">
        <v>1</v>
      </c>
      <c r="P534" s="1">
        <v>3157</v>
      </c>
      <c r="Q534" s="31">
        <v>1500</v>
      </c>
    </row>
    <row r="535" spans="1:17" x14ac:dyDescent="0.25">
      <c r="A535" s="7" t="s">
        <v>423</v>
      </c>
      <c r="B535" s="5">
        <v>800</v>
      </c>
      <c r="C535" s="5">
        <v>1</v>
      </c>
      <c r="P535" s="1">
        <v>1815</v>
      </c>
      <c r="Q535" s="31">
        <v>1200</v>
      </c>
    </row>
    <row r="536" spans="1:17" x14ac:dyDescent="0.25">
      <c r="A536" s="7" t="s">
        <v>298</v>
      </c>
      <c r="B536" s="5">
        <v>750</v>
      </c>
      <c r="C536" s="5">
        <v>1</v>
      </c>
      <c r="P536" s="1">
        <v>2653</v>
      </c>
      <c r="Q536" s="31">
        <v>5000</v>
      </c>
    </row>
    <row r="537" spans="1:17" x14ac:dyDescent="0.25">
      <c r="A537" s="7" t="s">
        <v>339</v>
      </c>
      <c r="B537" s="5">
        <v>600</v>
      </c>
      <c r="C537" s="5">
        <v>1</v>
      </c>
      <c r="P537" s="1">
        <v>2586</v>
      </c>
      <c r="Q537" s="31">
        <v>600</v>
      </c>
    </row>
    <row r="538" spans="1:17" x14ac:dyDescent="0.25">
      <c r="A538" s="7" t="s">
        <v>284</v>
      </c>
      <c r="B538" s="5">
        <v>300</v>
      </c>
      <c r="C538" s="5">
        <v>1</v>
      </c>
      <c r="P538" s="1">
        <v>1844</v>
      </c>
      <c r="Q538" s="31">
        <v>2000</v>
      </c>
    </row>
    <row r="539" spans="1:17" x14ac:dyDescent="0.25">
      <c r="A539" s="7" t="s">
        <v>390</v>
      </c>
      <c r="B539" s="5">
        <v>2000</v>
      </c>
      <c r="C539" s="5">
        <v>2</v>
      </c>
      <c r="P539" s="1">
        <v>3123</v>
      </c>
      <c r="Q539" s="31">
        <v>400</v>
      </c>
    </row>
    <row r="540" spans="1:17" x14ac:dyDescent="0.25">
      <c r="A540" s="7" t="s">
        <v>513</v>
      </c>
      <c r="B540" s="5">
        <v>6400</v>
      </c>
      <c r="C540" s="5">
        <v>2</v>
      </c>
      <c r="P540" s="1">
        <v>1443</v>
      </c>
      <c r="Q540" s="31">
        <v>1600</v>
      </c>
    </row>
    <row r="541" spans="1:17" x14ac:dyDescent="0.25">
      <c r="A541" s="7" t="s">
        <v>538</v>
      </c>
      <c r="B541" s="5">
        <v>500</v>
      </c>
      <c r="C541" s="5">
        <v>1</v>
      </c>
      <c r="P541" s="1">
        <v>1848</v>
      </c>
      <c r="Q541" s="31">
        <v>6000</v>
      </c>
    </row>
    <row r="542" spans="1:17" x14ac:dyDescent="0.25">
      <c r="A542" s="7" t="s">
        <v>415</v>
      </c>
      <c r="B542" s="5">
        <v>400</v>
      </c>
      <c r="C542" s="5">
        <v>1</v>
      </c>
      <c r="P542" s="1">
        <v>2578</v>
      </c>
      <c r="Q542" s="31">
        <v>2000</v>
      </c>
    </row>
    <row r="543" spans="1:17" x14ac:dyDescent="0.25">
      <c r="A543" s="7" t="s">
        <v>370</v>
      </c>
      <c r="B543" s="5">
        <v>3150</v>
      </c>
      <c r="C543" s="5">
        <v>2</v>
      </c>
      <c r="P543" s="1">
        <v>1274</v>
      </c>
      <c r="Q543" s="31">
        <v>4000</v>
      </c>
    </row>
    <row r="544" spans="1:17" x14ac:dyDescent="0.25">
      <c r="A544" s="7" t="s">
        <v>374</v>
      </c>
      <c r="B544" s="5">
        <v>9000</v>
      </c>
      <c r="C544" s="5">
        <v>2</v>
      </c>
      <c r="P544" s="1">
        <v>3196</v>
      </c>
      <c r="Q544" s="31">
        <v>4500</v>
      </c>
    </row>
    <row r="545" spans="1:17" x14ac:dyDescent="0.25">
      <c r="A545" s="7" t="s">
        <v>486</v>
      </c>
      <c r="B545" s="5">
        <v>3350</v>
      </c>
      <c r="C545" s="5">
        <v>4</v>
      </c>
      <c r="P545" s="1">
        <v>1036</v>
      </c>
      <c r="Q545" s="31">
        <v>1500</v>
      </c>
    </row>
    <row r="546" spans="1:17" x14ac:dyDescent="0.25">
      <c r="A546" s="7" t="s">
        <v>317</v>
      </c>
      <c r="B546" s="5">
        <v>2400</v>
      </c>
      <c r="C546" s="5">
        <v>2</v>
      </c>
      <c r="P546" s="1">
        <v>1356</v>
      </c>
      <c r="Q546" s="31">
        <v>800</v>
      </c>
    </row>
    <row r="547" spans="1:17" x14ac:dyDescent="0.25">
      <c r="A547" s="7" t="s">
        <v>306</v>
      </c>
      <c r="B547" s="5">
        <v>10500</v>
      </c>
      <c r="C547" s="5">
        <v>3</v>
      </c>
      <c r="P547" s="1">
        <v>3001</v>
      </c>
      <c r="Q547" s="31">
        <v>1600</v>
      </c>
    </row>
    <row r="548" spans="1:17" x14ac:dyDescent="0.25">
      <c r="A548" s="7" t="s">
        <v>354</v>
      </c>
      <c r="B548" s="5">
        <v>11200</v>
      </c>
      <c r="C548" s="5">
        <v>4</v>
      </c>
      <c r="P548" s="1">
        <v>1968</v>
      </c>
      <c r="Q548" s="31">
        <v>600</v>
      </c>
    </row>
    <row r="549" spans="1:17" x14ac:dyDescent="0.25">
      <c r="A549" s="7" t="s">
        <v>452</v>
      </c>
      <c r="B549" s="5">
        <v>2400</v>
      </c>
      <c r="C549" s="5">
        <v>1</v>
      </c>
      <c r="P549" s="1">
        <v>1766</v>
      </c>
      <c r="Q549" s="31">
        <v>600</v>
      </c>
    </row>
    <row r="550" spans="1:17" x14ac:dyDescent="0.25">
      <c r="A550" s="7" t="s">
        <v>481</v>
      </c>
      <c r="B550" s="5">
        <v>3000</v>
      </c>
      <c r="C550" s="5">
        <v>1</v>
      </c>
      <c r="P550" s="1">
        <v>1350</v>
      </c>
      <c r="Q550" s="31">
        <v>4000</v>
      </c>
    </row>
    <row r="551" spans="1:17" x14ac:dyDescent="0.25">
      <c r="A551" s="7" t="s">
        <v>256</v>
      </c>
      <c r="B551" s="5">
        <v>9000</v>
      </c>
      <c r="C551" s="5">
        <v>2</v>
      </c>
      <c r="P551" s="1">
        <v>2906</v>
      </c>
      <c r="Q551" s="31">
        <v>150</v>
      </c>
    </row>
    <row r="552" spans="1:17" x14ac:dyDescent="0.25">
      <c r="A552" s="7" t="s">
        <v>276</v>
      </c>
      <c r="B552" s="5">
        <v>5000</v>
      </c>
      <c r="C552" s="5">
        <v>1</v>
      </c>
      <c r="P552" s="1">
        <v>2954</v>
      </c>
      <c r="Q552" s="31">
        <v>2400</v>
      </c>
    </row>
    <row r="553" spans="1:17" x14ac:dyDescent="0.25">
      <c r="A553" s="7" t="s">
        <v>299</v>
      </c>
      <c r="B553" s="5">
        <v>3150</v>
      </c>
      <c r="C553" s="5">
        <v>2</v>
      </c>
      <c r="P553" s="1">
        <v>3202</v>
      </c>
      <c r="Q553" s="31">
        <v>1200</v>
      </c>
    </row>
    <row r="554" spans="1:17" x14ac:dyDescent="0.25">
      <c r="A554" s="7" t="s">
        <v>105</v>
      </c>
      <c r="B554" s="5">
        <v>11500</v>
      </c>
      <c r="C554" s="5">
        <v>5</v>
      </c>
      <c r="P554" s="1">
        <v>2117</v>
      </c>
      <c r="Q554" s="31">
        <v>1200</v>
      </c>
    </row>
    <row r="555" spans="1:17" x14ac:dyDescent="0.25">
      <c r="A555" s="7" t="s">
        <v>360</v>
      </c>
      <c r="B555" s="5">
        <v>1200</v>
      </c>
      <c r="C555" s="5">
        <v>1</v>
      </c>
      <c r="P555" s="1">
        <v>1242</v>
      </c>
      <c r="Q555" s="31">
        <v>800</v>
      </c>
    </row>
    <row r="556" spans="1:17" x14ac:dyDescent="0.25">
      <c r="A556" s="7" t="s">
        <v>428</v>
      </c>
      <c r="B556" s="5">
        <v>1200</v>
      </c>
      <c r="C556" s="5">
        <v>2</v>
      </c>
      <c r="P556" s="1">
        <v>1049</v>
      </c>
      <c r="Q556" s="31">
        <v>1800</v>
      </c>
    </row>
    <row r="557" spans="1:17" x14ac:dyDescent="0.25">
      <c r="A557" s="7" t="s">
        <v>446</v>
      </c>
      <c r="B557" s="5">
        <v>4900</v>
      </c>
      <c r="C557" s="5">
        <v>2</v>
      </c>
      <c r="P557" s="1">
        <v>3261</v>
      </c>
      <c r="Q557" s="31">
        <v>300</v>
      </c>
    </row>
    <row r="558" spans="1:17" x14ac:dyDescent="0.25">
      <c r="A558" s="7" t="s">
        <v>402</v>
      </c>
      <c r="B558" s="5">
        <v>11300</v>
      </c>
      <c r="C558" s="5">
        <v>3</v>
      </c>
      <c r="P558" s="1">
        <v>1306</v>
      </c>
      <c r="Q558" s="31">
        <v>1500</v>
      </c>
    </row>
    <row r="559" spans="1:17" x14ac:dyDescent="0.25">
      <c r="A559" s="7" t="s">
        <v>467</v>
      </c>
      <c r="B559" s="5">
        <v>1000</v>
      </c>
      <c r="C559" s="5">
        <v>1</v>
      </c>
      <c r="P559" s="1">
        <v>1140</v>
      </c>
      <c r="Q559" s="31">
        <v>3000</v>
      </c>
    </row>
    <row r="560" spans="1:17" x14ac:dyDescent="0.25">
      <c r="A560" s="7" t="s">
        <v>434</v>
      </c>
      <c r="B560" s="5">
        <v>2800</v>
      </c>
      <c r="C560" s="5">
        <v>2</v>
      </c>
      <c r="P560" s="1">
        <v>2085</v>
      </c>
      <c r="Q560" s="31">
        <v>600</v>
      </c>
    </row>
    <row r="561" spans="1:17" x14ac:dyDescent="0.25">
      <c r="A561" s="7" t="s">
        <v>224</v>
      </c>
      <c r="B561" s="5">
        <v>15000</v>
      </c>
      <c r="C561" s="5">
        <v>3</v>
      </c>
      <c r="P561" s="1">
        <v>3223</v>
      </c>
      <c r="Q561" s="31">
        <v>4000</v>
      </c>
    </row>
    <row r="562" spans="1:17" x14ac:dyDescent="0.25">
      <c r="A562" s="7" t="s">
        <v>472</v>
      </c>
      <c r="B562" s="5">
        <v>2000</v>
      </c>
      <c r="C562" s="5">
        <v>2</v>
      </c>
      <c r="P562" s="1">
        <v>3200</v>
      </c>
      <c r="Q562" s="31">
        <v>2000</v>
      </c>
    </row>
    <row r="563" spans="1:17" x14ac:dyDescent="0.25">
      <c r="A563" s="7" t="s">
        <v>425</v>
      </c>
      <c r="B563" s="5">
        <v>1200</v>
      </c>
      <c r="C563" s="5">
        <v>1</v>
      </c>
      <c r="P563" s="1">
        <v>2023</v>
      </c>
      <c r="Q563" s="31">
        <v>2400</v>
      </c>
    </row>
    <row r="564" spans="1:17" x14ac:dyDescent="0.25">
      <c r="A564" s="7" t="s">
        <v>288</v>
      </c>
      <c r="B564" s="5">
        <v>450</v>
      </c>
      <c r="C564" s="5">
        <v>1</v>
      </c>
      <c r="P564" s="1">
        <v>3047</v>
      </c>
      <c r="Q564" s="31">
        <v>750</v>
      </c>
    </row>
    <row r="565" spans="1:17" x14ac:dyDescent="0.25">
      <c r="A565" s="7" t="s">
        <v>490</v>
      </c>
      <c r="B565" s="5">
        <v>750</v>
      </c>
      <c r="C565" s="5">
        <v>1</v>
      </c>
      <c r="P565" s="1">
        <v>3033</v>
      </c>
      <c r="Q565" s="31">
        <v>800</v>
      </c>
    </row>
    <row r="566" spans="1:17" x14ac:dyDescent="0.25">
      <c r="A566" s="7" t="s">
        <v>502</v>
      </c>
      <c r="B566" s="5">
        <v>5000</v>
      </c>
      <c r="C566" s="5">
        <v>2</v>
      </c>
      <c r="P566" s="1">
        <v>1477</v>
      </c>
      <c r="Q566" s="31">
        <v>600</v>
      </c>
    </row>
    <row r="567" spans="1:17" x14ac:dyDescent="0.25">
      <c r="A567" s="7" t="s">
        <v>475</v>
      </c>
      <c r="B567" s="5">
        <v>3700</v>
      </c>
      <c r="C567" s="5">
        <v>2</v>
      </c>
      <c r="P567" s="1">
        <v>2636</v>
      </c>
      <c r="Q567" s="31">
        <v>600</v>
      </c>
    </row>
    <row r="568" spans="1:17" x14ac:dyDescent="0.25">
      <c r="A568" s="7" t="s">
        <v>438</v>
      </c>
      <c r="B568" s="5">
        <v>600</v>
      </c>
      <c r="C568" s="5">
        <v>1</v>
      </c>
      <c r="P568" s="1">
        <v>2494</v>
      </c>
      <c r="Q568" s="31">
        <v>7500</v>
      </c>
    </row>
    <row r="569" spans="1:17" x14ac:dyDescent="0.25">
      <c r="A569" s="7" t="s">
        <v>451</v>
      </c>
      <c r="B569" s="5">
        <v>3450</v>
      </c>
      <c r="C569" s="5">
        <v>3</v>
      </c>
      <c r="P569" s="1">
        <v>2018</v>
      </c>
      <c r="Q569" s="31">
        <v>4500</v>
      </c>
    </row>
    <row r="570" spans="1:17" x14ac:dyDescent="0.25">
      <c r="A570" s="7" t="s">
        <v>258</v>
      </c>
      <c r="B570" s="5">
        <v>3700</v>
      </c>
      <c r="C570" s="5">
        <v>2</v>
      </c>
      <c r="P570" s="1">
        <v>1966</v>
      </c>
      <c r="Q570" s="31">
        <v>1600</v>
      </c>
    </row>
    <row r="571" spans="1:17" x14ac:dyDescent="0.25">
      <c r="A571" s="7" t="s">
        <v>279</v>
      </c>
      <c r="B571" s="5">
        <v>2350</v>
      </c>
      <c r="C571" s="5">
        <v>2</v>
      </c>
      <c r="P571" s="1">
        <v>1303</v>
      </c>
      <c r="Q571" s="31">
        <v>800</v>
      </c>
    </row>
    <row r="572" spans="1:17" x14ac:dyDescent="0.25">
      <c r="A572" s="7" t="s">
        <v>332</v>
      </c>
      <c r="B572" s="5">
        <v>7800</v>
      </c>
      <c r="C572" s="5">
        <v>2</v>
      </c>
      <c r="P572" s="1">
        <v>2408</v>
      </c>
      <c r="Q572" s="31">
        <v>150</v>
      </c>
    </row>
    <row r="573" spans="1:17" x14ac:dyDescent="0.25">
      <c r="A573" s="7" t="s">
        <v>287</v>
      </c>
      <c r="B573" s="5">
        <v>9700</v>
      </c>
      <c r="C573" s="5">
        <v>3</v>
      </c>
      <c r="P573" s="1">
        <v>2417</v>
      </c>
      <c r="Q573" s="31">
        <v>2500</v>
      </c>
    </row>
    <row r="574" spans="1:17" x14ac:dyDescent="0.25">
      <c r="A574" s="7" t="s">
        <v>305</v>
      </c>
      <c r="B574" s="5">
        <v>6400</v>
      </c>
      <c r="C574" s="5">
        <v>2</v>
      </c>
      <c r="P574" s="1">
        <v>3312</v>
      </c>
      <c r="Q574" s="31">
        <v>1000</v>
      </c>
    </row>
    <row r="575" spans="1:17" x14ac:dyDescent="0.25">
      <c r="A575" s="7" t="s">
        <v>292</v>
      </c>
      <c r="B575" s="5">
        <v>4100</v>
      </c>
      <c r="C575" s="5">
        <v>3</v>
      </c>
      <c r="P575" s="1">
        <v>1561</v>
      </c>
      <c r="Q575" s="31">
        <v>2000</v>
      </c>
    </row>
    <row r="576" spans="1:17" x14ac:dyDescent="0.25">
      <c r="A576" s="7" t="s">
        <v>406</v>
      </c>
      <c r="B576" s="5">
        <v>5000</v>
      </c>
      <c r="C576" s="5">
        <v>2</v>
      </c>
      <c r="P576" s="1">
        <v>1149</v>
      </c>
      <c r="Q576" s="31">
        <v>2000</v>
      </c>
    </row>
    <row r="577" spans="1:17" x14ac:dyDescent="0.25">
      <c r="A577" s="7" t="s">
        <v>315</v>
      </c>
      <c r="B577" s="5">
        <v>1000</v>
      </c>
      <c r="C577" s="5">
        <v>1</v>
      </c>
      <c r="P577" s="1">
        <v>1326</v>
      </c>
      <c r="Q577" s="31">
        <v>400</v>
      </c>
    </row>
    <row r="578" spans="1:17" x14ac:dyDescent="0.25">
      <c r="A578" s="7" t="s">
        <v>312</v>
      </c>
      <c r="B578" s="5">
        <v>2500</v>
      </c>
      <c r="C578" s="5">
        <v>1</v>
      </c>
      <c r="P578" s="1">
        <v>2991</v>
      </c>
      <c r="Q578" s="31">
        <v>1600</v>
      </c>
    </row>
    <row r="579" spans="1:17" x14ac:dyDescent="0.25">
      <c r="A579" s="7" t="s">
        <v>410</v>
      </c>
      <c r="B579" s="5">
        <v>6000</v>
      </c>
      <c r="C579" s="5">
        <v>1</v>
      </c>
      <c r="P579" s="1">
        <v>1209</v>
      </c>
      <c r="Q579" s="31">
        <v>1500</v>
      </c>
    </row>
    <row r="580" spans="1:17" x14ac:dyDescent="0.25">
      <c r="A580" s="7" t="s">
        <v>377</v>
      </c>
      <c r="B580" s="5">
        <v>15100</v>
      </c>
      <c r="C580" s="5">
        <v>3</v>
      </c>
      <c r="P580" s="1">
        <v>1234</v>
      </c>
      <c r="Q580" s="31">
        <v>750</v>
      </c>
    </row>
    <row r="581" spans="1:17" x14ac:dyDescent="0.25">
      <c r="A581" s="7" t="s">
        <v>350</v>
      </c>
      <c r="B581" s="5">
        <v>4300</v>
      </c>
      <c r="C581" s="5">
        <v>2</v>
      </c>
      <c r="P581" s="1">
        <v>3082</v>
      </c>
      <c r="Q581" s="31">
        <v>2000</v>
      </c>
    </row>
    <row r="582" spans="1:17" x14ac:dyDescent="0.25">
      <c r="A582" s="7" t="s">
        <v>535</v>
      </c>
      <c r="B582" s="5">
        <v>500</v>
      </c>
      <c r="C582" s="5">
        <v>1</v>
      </c>
      <c r="P582" s="1">
        <v>1643</v>
      </c>
      <c r="Q582" s="31">
        <v>400</v>
      </c>
    </row>
    <row r="583" spans="1:17" x14ac:dyDescent="0.25">
      <c r="A583" s="7" t="s">
        <v>36</v>
      </c>
      <c r="B583" s="5">
        <v>2800</v>
      </c>
      <c r="C583" s="5">
        <v>2</v>
      </c>
      <c r="P583" s="1">
        <v>1170</v>
      </c>
      <c r="Q583" s="31">
        <v>2000</v>
      </c>
    </row>
    <row r="584" spans="1:17" x14ac:dyDescent="0.25">
      <c r="A584" s="7" t="s">
        <v>393</v>
      </c>
      <c r="B584" s="5">
        <v>5400</v>
      </c>
      <c r="C584" s="5">
        <v>3</v>
      </c>
      <c r="P584" s="1">
        <v>1742</v>
      </c>
      <c r="Q584" s="31">
        <v>7500</v>
      </c>
    </row>
    <row r="585" spans="1:17" x14ac:dyDescent="0.25">
      <c r="A585" s="7" t="s">
        <v>398</v>
      </c>
      <c r="B585" s="5">
        <v>9700</v>
      </c>
      <c r="C585" s="5">
        <v>3</v>
      </c>
      <c r="P585" s="1">
        <v>1388</v>
      </c>
      <c r="Q585" s="31">
        <v>3000</v>
      </c>
    </row>
    <row r="586" spans="1:17" x14ac:dyDescent="0.25">
      <c r="A586" s="7" t="s">
        <v>329</v>
      </c>
      <c r="B586" s="5">
        <v>5600</v>
      </c>
      <c r="C586" s="5">
        <v>2</v>
      </c>
      <c r="P586" s="1">
        <v>2697</v>
      </c>
      <c r="Q586" s="31">
        <v>2000</v>
      </c>
    </row>
    <row r="587" spans="1:17" x14ac:dyDescent="0.25">
      <c r="A587" s="7" t="s">
        <v>342</v>
      </c>
      <c r="B587" s="5">
        <v>3200</v>
      </c>
      <c r="C587" s="5">
        <v>2</v>
      </c>
      <c r="P587" s="1">
        <v>2236</v>
      </c>
      <c r="Q587" s="31">
        <v>3000</v>
      </c>
    </row>
    <row r="588" spans="1:17" x14ac:dyDescent="0.25">
      <c r="A588" s="7" t="s">
        <v>397</v>
      </c>
      <c r="B588" s="5">
        <v>300</v>
      </c>
      <c r="C588" s="5">
        <v>1</v>
      </c>
      <c r="P588" s="1">
        <v>3167</v>
      </c>
      <c r="Q588" s="31">
        <v>2000</v>
      </c>
    </row>
    <row r="589" spans="1:17" x14ac:dyDescent="0.25">
      <c r="A589" s="7" t="s">
        <v>440</v>
      </c>
      <c r="B589" s="5">
        <v>2400</v>
      </c>
      <c r="C589" s="5">
        <v>1</v>
      </c>
      <c r="P589" s="1">
        <v>2446</v>
      </c>
      <c r="Q589" s="31">
        <v>2000</v>
      </c>
    </row>
    <row r="590" spans="1:17" x14ac:dyDescent="0.25">
      <c r="A590" s="7" t="s">
        <v>387</v>
      </c>
      <c r="B590" s="5">
        <v>400</v>
      </c>
      <c r="C590" s="5">
        <v>1</v>
      </c>
      <c r="P590" s="1">
        <v>3489</v>
      </c>
      <c r="Q590" s="31">
        <v>2000</v>
      </c>
    </row>
    <row r="591" spans="1:17" x14ac:dyDescent="0.25">
      <c r="A591" s="7" t="s">
        <v>75</v>
      </c>
      <c r="B591" s="5">
        <v>8400</v>
      </c>
      <c r="C591" s="5">
        <v>3</v>
      </c>
      <c r="P591" s="1">
        <v>3419</v>
      </c>
      <c r="Q591" s="31">
        <v>600</v>
      </c>
    </row>
    <row r="592" spans="1:17" x14ac:dyDescent="0.25">
      <c r="A592" s="7" t="s">
        <v>420</v>
      </c>
      <c r="B592" s="5">
        <v>1800</v>
      </c>
      <c r="C592" s="5">
        <v>2</v>
      </c>
      <c r="P592" s="1">
        <v>1769</v>
      </c>
      <c r="Q592" s="31">
        <v>2000</v>
      </c>
    </row>
    <row r="593" spans="1:17" x14ac:dyDescent="0.25">
      <c r="A593" s="7" t="s">
        <v>280</v>
      </c>
      <c r="B593" s="5">
        <v>9750</v>
      </c>
      <c r="C593" s="5">
        <v>4</v>
      </c>
      <c r="P593" s="1">
        <v>1725</v>
      </c>
      <c r="Q593" s="31">
        <v>6000</v>
      </c>
    </row>
    <row r="594" spans="1:17" x14ac:dyDescent="0.25">
      <c r="A594" s="7" t="s">
        <v>461</v>
      </c>
      <c r="B594" s="5">
        <v>2600</v>
      </c>
      <c r="C594" s="5">
        <v>2</v>
      </c>
      <c r="P594" s="1">
        <v>2976</v>
      </c>
      <c r="Q594" s="31">
        <v>1500</v>
      </c>
    </row>
    <row r="595" spans="1:17" x14ac:dyDescent="0.25">
      <c r="A595" s="7" t="s">
        <v>429</v>
      </c>
      <c r="B595" s="5">
        <v>9200</v>
      </c>
      <c r="C595" s="5">
        <v>4</v>
      </c>
      <c r="P595" s="1">
        <v>2783</v>
      </c>
      <c r="Q595" s="31">
        <v>2000</v>
      </c>
    </row>
    <row r="596" spans="1:17" x14ac:dyDescent="0.25">
      <c r="A596" s="7" t="s">
        <v>450</v>
      </c>
      <c r="B596" s="5">
        <v>2400</v>
      </c>
      <c r="C596" s="5">
        <v>2</v>
      </c>
      <c r="P596" s="1">
        <v>2583</v>
      </c>
      <c r="Q596" s="31">
        <v>1000</v>
      </c>
    </row>
    <row r="597" spans="1:17" x14ac:dyDescent="0.25">
      <c r="A597" s="7" t="s">
        <v>392</v>
      </c>
      <c r="B597" s="5">
        <v>8500</v>
      </c>
      <c r="C597" s="5">
        <v>3</v>
      </c>
      <c r="P597" s="1">
        <v>2808</v>
      </c>
      <c r="Q597" s="31">
        <v>2400</v>
      </c>
    </row>
    <row r="598" spans="1:17" x14ac:dyDescent="0.25">
      <c r="A598" s="7" t="s">
        <v>391</v>
      </c>
      <c r="B598" s="5">
        <v>4500</v>
      </c>
      <c r="C598" s="5">
        <v>1</v>
      </c>
      <c r="P598" s="1">
        <v>2860</v>
      </c>
      <c r="Q598" s="31">
        <v>150</v>
      </c>
    </row>
    <row r="599" spans="1:17" x14ac:dyDescent="0.25">
      <c r="A599" s="7" t="s">
        <v>23</v>
      </c>
      <c r="B599" s="5">
        <v>3000</v>
      </c>
      <c r="C599" s="5">
        <v>1</v>
      </c>
      <c r="P599" s="1">
        <v>2645</v>
      </c>
      <c r="Q599" s="31">
        <v>2000</v>
      </c>
    </row>
    <row r="600" spans="1:17" x14ac:dyDescent="0.25">
      <c r="A600" s="7" t="s">
        <v>484</v>
      </c>
      <c r="B600" s="5">
        <v>1200</v>
      </c>
      <c r="C600" s="5">
        <v>1</v>
      </c>
      <c r="P600" s="1">
        <v>2145</v>
      </c>
      <c r="Q600" s="31">
        <v>400</v>
      </c>
    </row>
    <row r="601" spans="1:17" x14ac:dyDescent="0.25">
      <c r="A601" s="7" t="s">
        <v>296</v>
      </c>
      <c r="B601" s="5">
        <v>15000</v>
      </c>
      <c r="C601" s="5">
        <v>4</v>
      </c>
      <c r="P601" s="1">
        <v>2224</v>
      </c>
      <c r="Q601" s="31">
        <v>1200</v>
      </c>
    </row>
    <row r="602" spans="1:17" x14ac:dyDescent="0.25">
      <c r="A602" s="7" t="s">
        <v>422</v>
      </c>
      <c r="B602" s="5">
        <v>3500</v>
      </c>
      <c r="C602" s="5">
        <v>2</v>
      </c>
      <c r="P602" s="1">
        <v>3352</v>
      </c>
      <c r="Q602" s="31">
        <v>1800</v>
      </c>
    </row>
    <row r="603" spans="1:17" x14ac:dyDescent="0.25">
      <c r="A603" s="7" t="s">
        <v>530</v>
      </c>
      <c r="B603" s="5">
        <v>800</v>
      </c>
      <c r="C603" s="5">
        <v>1</v>
      </c>
      <c r="P603" s="1">
        <v>3092</v>
      </c>
      <c r="Q603" s="31">
        <v>1800</v>
      </c>
    </row>
    <row r="604" spans="1:17" x14ac:dyDescent="0.25">
      <c r="A604" s="7" t="s">
        <v>515</v>
      </c>
      <c r="B604" s="5">
        <v>2750</v>
      </c>
      <c r="C604" s="5">
        <v>2</v>
      </c>
      <c r="P604" s="1">
        <v>1595</v>
      </c>
      <c r="Q604" s="31">
        <v>600</v>
      </c>
    </row>
    <row r="605" spans="1:17" x14ac:dyDescent="0.25">
      <c r="A605" s="7" t="s">
        <v>441</v>
      </c>
      <c r="B605" s="5">
        <v>3000</v>
      </c>
      <c r="C605" s="5">
        <v>1</v>
      </c>
      <c r="P605" s="1">
        <v>2744</v>
      </c>
      <c r="Q605" s="31">
        <v>1200</v>
      </c>
    </row>
    <row r="606" spans="1:17" x14ac:dyDescent="0.25">
      <c r="A606" s="7" t="s">
        <v>427</v>
      </c>
      <c r="B606" s="5">
        <v>3000</v>
      </c>
      <c r="C606" s="5">
        <v>1</v>
      </c>
      <c r="P606" s="1">
        <v>3431</v>
      </c>
      <c r="Q606" s="31">
        <v>450</v>
      </c>
    </row>
    <row r="607" spans="1:17" x14ac:dyDescent="0.25">
      <c r="A607" s="7" t="s">
        <v>254</v>
      </c>
      <c r="B607" s="5">
        <v>4000</v>
      </c>
      <c r="C607" s="5">
        <v>1</v>
      </c>
      <c r="P607" s="1">
        <v>2612</v>
      </c>
      <c r="Q607" s="31">
        <v>4500</v>
      </c>
    </row>
    <row r="608" spans="1:17" x14ac:dyDescent="0.25">
      <c r="A608" s="7" t="s">
        <v>480</v>
      </c>
      <c r="B608" s="5">
        <v>2000</v>
      </c>
      <c r="C608" s="5">
        <v>1</v>
      </c>
      <c r="P608" s="1">
        <v>1214</v>
      </c>
      <c r="Q608" s="31">
        <v>3000</v>
      </c>
    </row>
    <row r="609" spans="1:17" x14ac:dyDescent="0.25">
      <c r="A609" s="7" t="s">
        <v>274</v>
      </c>
      <c r="B609" s="5">
        <v>2000</v>
      </c>
      <c r="C609" s="5">
        <v>1</v>
      </c>
      <c r="P609" s="1">
        <v>1726</v>
      </c>
      <c r="Q609" s="31">
        <v>1600</v>
      </c>
    </row>
    <row r="610" spans="1:17" x14ac:dyDescent="0.25">
      <c r="A610" s="7" t="s">
        <v>343</v>
      </c>
      <c r="B610" s="5">
        <v>8400</v>
      </c>
      <c r="C610" s="5">
        <v>3</v>
      </c>
      <c r="P610" s="1">
        <v>1589</v>
      </c>
      <c r="Q610" s="31">
        <v>4000</v>
      </c>
    </row>
    <row r="611" spans="1:17" x14ac:dyDescent="0.25">
      <c r="A611" s="7" t="s">
        <v>403</v>
      </c>
      <c r="B611" s="5">
        <v>1350</v>
      </c>
      <c r="C611" s="5">
        <v>2</v>
      </c>
      <c r="P611" s="1">
        <v>1871</v>
      </c>
      <c r="Q611" s="31">
        <v>1200</v>
      </c>
    </row>
    <row r="612" spans="1:17" x14ac:dyDescent="0.25">
      <c r="A612" s="7" t="s">
        <v>364</v>
      </c>
      <c r="B612" s="5">
        <v>5600</v>
      </c>
      <c r="C612" s="5">
        <v>3</v>
      </c>
      <c r="P612" s="1">
        <v>1247</v>
      </c>
      <c r="Q612" s="31">
        <v>1000</v>
      </c>
    </row>
    <row r="613" spans="1:17" x14ac:dyDescent="0.25">
      <c r="A613" s="7" t="s">
        <v>478</v>
      </c>
      <c r="B613" s="5">
        <v>4000</v>
      </c>
      <c r="C613" s="5">
        <v>2</v>
      </c>
      <c r="P613" s="1">
        <v>2148</v>
      </c>
      <c r="Q613" s="31">
        <v>2000</v>
      </c>
    </row>
    <row r="614" spans="1:17" x14ac:dyDescent="0.25">
      <c r="A614" s="7" t="s">
        <v>462</v>
      </c>
      <c r="B614" s="5">
        <v>2500</v>
      </c>
      <c r="C614" s="5">
        <v>1</v>
      </c>
      <c r="P614" s="1">
        <v>3149</v>
      </c>
      <c r="Q614" s="31">
        <v>5000</v>
      </c>
    </row>
    <row r="615" spans="1:17" x14ac:dyDescent="0.25">
      <c r="A615" s="7" t="s">
        <v>325</v>
      </c>
      <c r="B615" s="5">
        <v>6000</v>
      </c>
      <c r="C615" s="5">
        <v>1</v>
      </c>
      <c r="P615" s="1">
        <v>1160</v>
      </c>
      <c r="Q615" s="31">
        <v>1600</v>
      </c>
    </row>
    <row r="616" spans="1:17" x14ac:dyDescent="0.25">
      <c r="A616" s="7" t="s">
        <v>489</v>
      </c>
      <c r="B616" s="5">
        <v>6000</v>
      </c>
      <c r="C616" s="5">
        <v>1</v>
      </c>
      <c r="P616" s="1">
        <v>2630</v>
      </c>
      <c r="Q616" s="31">
        <v>2000</v>
      </c>
    </row>
    <row r="617" spans="1:17" x14ac:dyDescent="0.25">
      <c r="A617" s="7" t="s">
        <v>122</v>
      </c>
      <c r="B617" s="5">
        <v>6300</v>
      </c>
      <c r="C617" s="5">
        <v>2</v>
      </c>
      <c r="P617" s="1">
        <v>1135</v>
      </c>
      <c r="Q617" s="31">
        <v>1000</v>
      </c>
    </row>
    <row r="618" spans="1:17" x14ac:dyDescent="0.25">
      <c r="A618" s="7" t="s">
        <v>347</v>
      </c>
      <c r="B618" s="5">
        <v>3600</v>
      </c>
      <c r="C618" s="5">
        <v>2</v>
      </c>
      <c r="P618" s="1">
        <v>1637</v>
      </c>
      <c r="Q618" s="31">
        <v>450</v>
      </c>
    </row>
    <row r="619" spans="1:17" x14ac:dyDescent="0.25">
      <c r="A619" s="7" t="s">
        <v>466</v>
      </c>
      <c r="B619" s="5">
        <v>1200</v>
      </c>
      <c r="C619" s="5">
        <v>1</v>
      </c>
      <c r="P619" s="1">
        <v>1820</v>
      </c>
      <c r="Q619" s="31">
        <v>500</v>
      </c>
    </row>
    <row r="620" spans="1:17" x14ac:dyDescent="0.25">
      <c r="A620" s="7" t="s">
        <v>443</v>
      </c>
      <c r="B620" s="5">
        <v>1000</v>
      </c>
      <c r="C620" s="5">
        <v>1</v>
      </c>
      <c r="P620" s="1">
        <v>2034</v>
      </c>
      <c r="Q620" s="31">
        <v>450</v>
      </c>
    </row>
    <row r="621" spans="1:17" x14ac:dyDescent="0.25">
      <c r="A621" s="7" t="s">
        <v>271</v>
      </c>
      <c r="B621" s="5">
        <v>3000</v>
      </c>
      <c r="C621" s="5">
        <v>1</v>
      </c>
      <c r="P621" s="1">
        <v>3499</v>
      </c>
      <c r="Q621" s="31">
        <v>800</v>
      </c>
    </row>
    <row r="622" spans="1:17" x14ac:dyDescent="0.25">
      <c r="A622" s="7" t="s">
        <v>283</v>
      </c>
      <c r="B622" s="5">
        <v>150</v>
      </c>
      <c r="C622" s="5">
        <v>1</v>
      </c>
      <c r="P622" s="1">
        <v>1431</v>
      </c>
      <c r="Q622" s="31">
        <v>1600</v>
      </c>
    </row>
    <row r="623" spans="1:17" x14ac:dyDescent="0.25">
      <c r="A623" s="7" t="s">
        <v>378</v>
      </c>
      <c r="B623" s="5">
        <v>3600</v>
      </c>
      <c r="C623" s="5">
        <v>2</v>
      </c>
      <c r="P623" s="1">
        <v>2056</v>
      </c>
      <c r="Q623" s="31">
        <v>4500</v>
      </c>
    </row>
    <row r="624" spans="1:17" x14ac:dyDescent="0.25">
      <c r="A624" s="7" t="s">
        <v>509</v>
      </c>
      <c r="B624" s="5">
        <v>1150</v>
      </c>
      <c r="C624" s="5">
        <v>2</v>
      </c>
      <c r="P624" s="1">
        <v>1729</v>
      </c>
      <c r="Q624" s="31">
        <v>500</v>
      </c>
    </row>
    <row r="625" spans="1:17" x14ac:dyDescent="0.25">
      <c r="A625" s="7" t="s">
        <v>430</v>
      </c>
      <c r="B625" s="5">
        <v>4200</v>
      </c>
      <c r="C625" s="5">
        <v>2</v>
      </c>
      <c r="P625" s="1">
        <v>2216</v>
      </c>
      <c r="Q625" s="31">
        <v>2500</v>
      </c>
    </row>
    <row r="626" spans="1:17" x14ac:dyDescent="0.25">
      <c r="A626" s="7" t="s">
        <v>277</v>
      </c>
      <c r="B626" s="5">
        <v>450</v>
      </c>
      <c r="C626" s="5">
        <v>1</v>
      </c>
      <c r="P626" s="1">
        <v>2476</v>
      </c>
      <c r="Q626" s="31">
        <v>150</v>
      </c>
    </row>
    <row r="627" spans="1:17" x14ac:dyDescent="0.25">
      <c r="A627" s="7" t="s">
        <v>27</v>
      </c>
      <c r="B627" s="5">
        <v>1800</v>
      </c>
      <c r="C627" s="5">
        <v>1</v>
      </c>
      <c r="P627" s="1">
        <v>1810</v>
      </c>
      <c r="Q627" s="31">
        <v>1500</v>
      </c>
    </row>
    <row r="628" spans="1:17" x14ac:dyDescent="0.25">
      <c r="A628" s="7" t="s">
        <v>510</v>
      </c>
      <c r="B628" s="5">
        <v>6800</v>
      </c>
      <c r="C628" s="5">
        <v>2</v>
      </c>
      <c r="P628" s="1">
        <v>2075</v>
      </c>
      <c r="Q628" s="31">
        <v>300</v>
      </c>
    </row>
    <row r="629" spans="1:17" x14ac:dyDescent="0.25">
      <c r="A629" s="7" t="s">
        <v>295</v>
      </c>
      <c r="B629" s="5">
        <v>1000</v>
      </c>
      <c r="C629" s="5">
        <v>1</v>
      </c>
      <c r="P629" s="1">
        <v>2355</v>
      </c>
      <c r="Q629" s="31">
        <v>1200</v>
      </c>
    </row>
    <row r="630" spans="1:17" x14ac:dyDescent="0.25">
      <c r="A630" s="7" t="s">
        <v>253</v>
      </c>
      <c r="B630" s="5">
        <v>3000</v>
      </c>
      <c r="C630" s="5">
        <v>1</v>
      </c>
      <c r="P630" s="1">
        <v>1345</v>
      </c>
      <c r="Q630" s="31">
        <v>2400</v>
      </c>
    </row>
    <row r="631" spans="1:17" x14ac:dyDescent="0.25">
      <c r="A631" s="7" t="s">
        <v>464</v>
      </c>
      <c r="B631" s="5">
        <v>1500</v>
      </c>
      <c r="C631" s="5">
        <v>1</v>
      </c>
      <c r="P631" s="1">
        <v>1503</v>
      </c>
      <c r="Q631" s="31">
        <v>1600</v>
      </c>
    </row>
    <row r="632" spans="1:17" x14ac:dyDescent="0.25">
      <c r="A632" s="7" t="s">
        <v>433</v>
      </c>
      <c r="B632" s="5">
        <v>450</v>
      </c>
      <c r="C632" s="5">
        <v>1</v>
      </c>
      <c r="P632" s="1">
        <v>1248</v>
      </c>
      <c r="Q632" s="31">
        <v>3000</v>
      </c>
    </row>
    <row r="633" spans="1:17" x14ac:dyDescent="0.25">
      <c r="A633" s="7" t="s">
        <v>389</v>
      </c>
      <c r="B633" s="5">
        <v>4000</v>
      </c>
      <c r="C633" s="5">
        <v>1</v>
      </c>
      <c r="P633" s="1">
        <v>2673</v>
      </c>
      <c r="Q633" s="31">
        <v>2400</v>
      </c>
    </row>
    <row r="634" spans="1:17" x14ac:dyDescent="0.25">
      <c r="A634" s="7" t="s">
        <v>413</v>
      </c>
      <c r="B634" s="5">
        <v>1000</v>
      </c>
      <c r="C634" s="5">
        <v>1</v>
      </c>
      <c r="P634" s="1">
        <v>2166</v>
      </c>
      <c r="Q634" s="31">
        <v>2000</v>
      </c>
    </row>
    <row r="635" spans="1:17" x14ac:dyDescent="0.25">
      <c r="A635" s="7" t="s">
        <v>383</v>
      </c>
      <c r="B635" s="5">
        <v>8150</v>
      </c>
      <c r="C635" s="5">
        <v>3</v>
      </c>
      <c r="P635" s="1">
        <v>2293</v>
      </c>
      <c r="Q635" s="31">
        <v>1000</v>
      </c>
    </row>
    <row r="636" spans="1:17" x14ac:dyDescent="0.25">
      <c r="A636" s="7" t="s">
        <v>171</v>
      </c>
      <c r="B636" s="5">
        <v>150</v>
      </c>
      <c r="C636" s="5">
        <v>1</v>
      </c>
      <c r="P636" s="1">
        <v>2109</v>
      </c>
      <c r="Q636" s="31">
        <v>1200</v>
      </c>
    </row>
    <row r="637" spans="1:17" x14ac:dyDescent="0.25">
      <c r="A637" s="7" t="s">
        <v>404</v>
      </c>
      <c r="B637" s="5">
        <v>1400</v>
      </c>
      <c r="C637" s="5">
        <v>2</v>
      </c>
      <c r="P637" s="1">
        <v>1718</v>
      </c>
      <c r="Q637" s="31">
        <v>2400</v>
      </c>
    </row>
    <row r="638" spans="1:17" x14ac:dyDescent="0.25">
      <c r="A638" s="7" t="s">
        <v>399</v>
      </c>
      <c r="B638" s="5">
        <v>600</v>
      </c>
      <c r="C638" s="5">
        <v>1</v>
      </c>
      <c r="P638" s="1">
        <v>2080</v>
      </c>
      <c r="Q638" s="31">
        <v>4500</v>
      </c>
    </row>
    <row r="639" spans="1:17" x14ac:dyDescent="0.25">
      <c r="A639" s="7" t="s">
        <v>289</v>
      </c>
      <c r="B639" s="5">
        <v>600</v>
      </c>
      <c r="C639" s="5">
        <v>1</v>
      </c>
      <c r="P639" s="1">
        <v>2043</v>
      </c>
      <c r="Q639" s="31">
        <v>1500</v>
      </c>
    </row>
    <row r="640" spans="1:17" x14ac:dyDescent="0.25">
      <c r="A640" s="7" t="s">
        <v>426</v>
      </c>
      <c r="B640" s="5">
        <v>1500</v>
      </c>
      <c r="C640" s="5">
        <v>1</v>
      </c>
      <c r="P640" s="1">
        <v>1433</v>
      </c>
      <c r="Q640" s="31">
        <v>600</v>
      </c>
    </row>
    <row r="641" spans="1:17" x14ac:dyDescent="0.25">
      <c r="A641" s="7" t="s">
        <v>269</v>
      </c>
      <c r="B641" s="5">
        <v>1000</v>
      </c>
      <c r="C641" s="5">
        <v>1</v>
      </c>
      <c r="P641" s="1">
        <v>2238</v>
      </c>
      <c r="Q641" s="31">
        <v>2500</v>
      </c>
    </row>
    <row r="642" spans="1:17" x14ac:dyDescent="0.25">
      <c r="A642" s="7" t="s">
        <v>338</v>
      </c>
      <c r="B642" s="5">
        <v>2700</v>
      </c>
      <c r="C642" s="5">
        <v>3</v>
      </c>
      <c r="P642" s="1">
        <v>2763</v>
      </c>
      <c r="Q642" s="31">
        <v>7500</v>
      </c>
    </row>
    <row r="643" spans="1:17" x14ac:dyDescent="0.25">
      <c r="A643" s="7" t="s">
        <v>405</v>
      </c>
      <c r="B643" s="5">
        <v>2000</v>
      </c>
      <c r="C643" s="5">
        <v>1</v>
      </c>
      <c r="P643" s="1">
        <v>2970</v>
      </c>
      <c r="Q643" s="31">
        <v>7500</v>
      </c>
    </row>
    <row r="644" spans="1:17" x14ac:dyDescent="0.25">
      <c r="A644" s="7" t="s">
        <v>146</v>
      </c>
      <c r="B644" s="5">
        <v>9000</v>
      </c>
      <c r="C644" s="5">
        <v>3</v>
      </c>
      <c r="P644" s="1">
        <v>1581</v>
      </c>
      <c r="Q644" s="31">
        <v>2000</v>
      </c>
    </row>
    <row r="645" spans="1:17" x14ac:dyDescent="0.25">
      <c r="A645" s="7" t="s">
        <v>294</v>
      </c>
      <c r="B645" s="5">
        <v>2000</v>
      </c>
      <c r="C645" s="5">
        <v>2</v>
      </c>
      <c r="P645" s="1">
        <v>1669</v>
      </c>
      <c r="Q645" s="31">
        <v>1600</v>
      </c>
    </row>
    <row r="646" spans="1:17" x14ac:dyDescent="0.25">
      <c r="A646" s="7" t="s">
        <v>506</v>
      </c>
      <c r="B646" s="5">
        <v>2400</v>
      </c>
      <c r="C646" s="5">
        <v>1</v>
      </c>
      <c r="P646" s="1">
        <v>1051</v>
      </c>
      <c r="Q646" s="31">
        <v>2400</v>
      </c>
    </row>
    <row r="647" spans="1:17" x14ac:dyDescent="0.25">
      <c r="A647" s="7" t="s">
        <v>337</v>
      </c>
      <c r="B647" s="5">
        <v>4500</v>
      </c>
      <c r="C647" s="5">
        <v>1</v>
      </c>
      <c r="P647" s="1">
        <v>2629</v>
      </c>
      <c r="Q647" s="31">
        <v>3000</v>
      </c>
    </row>
    <row r="648" spans="1:17" x14ac:dyDescent="0.25">
      <c r="A648" s="7" t="s">
        <v>454</v>
      </c>
      <c r="B648" s="5">
        <v>600</v>
      </c>
      <c r="C648" s="5">
        <v>1</v>
      </c>
      <c r="P648" s="1">
        <v>3412</v>
      </c>
      <c r="Q648" s="31">
        <v>2000</v>
      </c>
    </row>
    <row r="649" spans="1:17" x14ac:dyDescent="0.25">
      <c r="A649" s="7" t="s">
        <v>301</v>
      </c>
      <c r="B649" s="5">
        <v>800</v>
      </c>
      <c r="C649" s="5">
        <v>1</v>
      </c>
      <c r="P649" s="1">
        <v>1828</v>
      </c>
      <c r="Q649" s="31">
        <v>1500</v>
      </c>
    </row>
    <row r="650" spans="1:17" x14ac:dyDescent="0.25">
      <c r="A650" s="7" t="s">
        <v>352</v>
      </c>
      <c r="B650" s="5">
        <v>5600</v>
      </c>
      <c r="C650" s="5">
        <v>2</v>
      </c>
      <c r="P650" s="1">
        <v>1285</v>
      </c>
      <c r="Q650" s="31">
        <v>2000</v>
      </c>
    </row>
    <row r="651" spans="1:17" x14ac:dyDescent="0.25">
      <c r="A651" s="7" t="s">
        <v>272</v>
      </c>
      <c r="B651" s="5">
        <v>1200</v>
      </c>
      <c r="C651" s="5">
        <v>1</v>
      </c>
      <c r="P651" s="1">
        <v>2727</v>
      </c>
      <c r="Q651" s="31">
        <v>150</v>
      </c>
    </row>
    <row r="652" spans="1:17" x14ac:dyDescent="0.25">
      <c r="A652" s="7" t="s">
        <v>207</v>
      </c>
      <c r="B652" s="5">
        <v>8250</v>
      </c>
      <c r="C652" s="5">
        <v>3</v>
      </c>
      <c r="P652" s="1">
        <v>3252</v>
      </c>
      <c r="Q652" s="31">
        <v>400</v>
      </c>
    </row>
    <row r="653" spans="1:17" x14ac:dyDescent="0.25">
      <c r="A653" s="7" t="s">
        <v>491</v>
      </c>
      <c r="B653" s="5">
        <v>1000</v>
      </c>
      <c r="C653" s="5">
        <v>1</v>
      </c>
      <c r="P653" s="1">
        <v>1768</v>
      </c>
      <c r="Q653" s="31">
        <v>1500</v>
      </c>
    </row>
    <row r="654" spans="1:17" x14ac:dyDescent="0.25">
      <c r="A654" s="7" t="s">
        <v>517</v>
      </c>
      <c r="B654" s="5">
        <v>1800</v>
      </c>
      <c r="C654" s="5">
        <v>1</v>
      </c>
      <c r="P654" s="1">
        <v>1223</v>
      </c>
      <c r="Q654" s="31">
        <v>800</v>
      </c>
    </row>
    <row r="655" spans="1:17" x14ac:dyDescent="0.25">
      <c r="A655" s="7" t="s">
        <v>335</v>
      </c>
      <c r="B655" s="5">
        <v>800</v>
      </c>
      <c r="C655" s="5">
        <v>1</v>
      </c>
      <c r="P655" s="1">
        <v>3015</v>
      </c>
      <c r="Q655" s="31">
        <v>1500</v>
      </c>
    </row>
    <row r="656" spans="1:17" x14ac:dyDescent="0.25">
      <c r="A656" s="7" t="s">
        <v>514</v>
      </c>
      <c r="B656" s="5">
        <v>1050</v>
      </c>
      <c r="C656" s="5">
        <v>2</v>
      </c>
      <c r="P656" s="1">
        <v>1905</v>
      </c>
      <c r="Q656" s="31">
        <v>1200</v>
      </c>
    </row>
    <row r="657" spans="1:17" x14ac:dyDescent="0.25">
      <c r="A657" s="7" t="s">
        <v>465</v>
      </c>
      <c r="B657" s="5">
        <v>3100</v>
      </c>
      <c r="C657" s="5">
        <v>2</v>
      </c>
      <c r="P657" s="1">
        <v>2535</v>
      </c>
      <c r="Q657" s="31">
        <v>1000</v>
      </c>
    </row>
    <row r="658" spans="1:17" x14ac:dyDescent="0.25">
      <c r="A658" s="7" t="s">
        <v>421</v>
      </c>
      <c r="B658" s="5">
        <v>1500</v>
      </c>
      <c r="C658" s="5">
        <v>1</v>
      </c>
      <c r="P658" s="1">
        <v>3285</v>
      </c>
      <c r="Q658" s="31">
        <v>450</v>
      </c>
    </row>
    <row r="659" spans="1:17" x14ac:dyDescent="0.25">
      <c r="A659" s="7" t="s">
        <v>380</v>
      </c>
      <c r="B659" s="5">
        <v>2000</v>
      </c>
      <c r="C659" s="5">
        <v>1</v>
      </c>
      <c r="P659" s="1">
        <v>2721</v>
      </c>
      <c r="Q659" s="31">
        <v>450</v>
      </c>
    </row>
    <row r="660" spans="1:17" x14ac:dyDescent="0.25">
      <c r="A660" s="7" t="s">
        <v>424</v>
      </c>
      <c r="B660" s="5">
        <v>5800</v>
      </c>
      <c r="C660" s="5">
        <v>2</v>
      </c>
      <c r="P660" s="1">
        <v>2040</v>
      </c>
      <c r="Q660" s="31">
        <v>6000</v>
      </c>
    </row>
    <row r="661" spans="1:17" x14ac:dyDescent="0.25">
      <c r="A661" s="7" t="s">
        <v>285</v>
      </c>
      <c r="B661" s="5">
        <v>7500</v>
      </c>
      <c r="C661" s="5">
        <v>1</v>
      </c>
      <c r="P661" s="1">
        <v>3341</v>
      </c>
      <c r="Q661" s="31">
        <v>2000</v>
      </c>
    </row>
    <row r="662" spans="1:17" x14ac:dyDescent="0.25">
      <c r="A662" s="7" t="s">
        <v>245</v>
      </c>
      <c r="B662" s="5">
        <v>600</v>
      </c>
      <c r="C662" s="5">
        <v>1</v>
      </c>
      <c r="P662" s="1">
        <v>2027</v>
      </c>
      <c r="Q662" s="31">
        <v>2000</v>
      </c>
    </row>
    <row r="663" spans="1:17" x14ac:dyDescent="0.25">
      <c r="A663" s="7" t="s">
        <v>371</v>
      </c>
      <c r="B663" s="5">
        <v>11400</v>
      </c>
      <c r="C663" s="5">
        <v>3</v>
      </c>
      <c r="P663" s="1">
        <v>3466</v>
      </c>
      <c r="Q663" s="31">
        <v>3000</v>
      </c>
    </row>
    <row r="664" spans="1:17" x14ac:dyDescent="0.25">
      <c r="A664" s="7" t="s">
        <v>373</v>
      </c>
      <c r="B664" s="5">
        <v>1500</v>
      </c>
      <c r="C664" s="5">
        <v>1</v>
      </c>
      <c r="P664" s="1">
        <v>1425</v>
      </c>
      <c r="Q664" s="31">
        <v>600</v>
      </c>
    </row>
    <row r="665" spans="1:17" x14ac:dyDescent="0.25">
      <c r="A665" s="7" t="s">
        <v>395</v>
      </c>
      <c r="B665" s="5">
        <v>4500</v>
      </c>
      <c r="C665" s="5">
        <v>1</v>
      </c>
      <c r="P665" s="1">
        <v>2699</v>
      </c>
      <c r="Q665" s="31">
        <v>1200</v>
      </c>
    </row>
    <row r="666" spans="1:17" x14ac:dyDescent="0.25">
      <c r="A666" s="7" t="s">
        <v>310</v>
      </c>
      <c r="B666" s="5">
        <v>13000</v>
      </c>
      <c r="C666" s="5">
        <v>4</v>
      </c>
      <c r="P666" s="1">
        <v>2042</v>
      </c>
      <c r="Q666" s="31">
        <v>3000</v>
      </c>
    </row>
    <row r="667" spans="1:17" x14ac:dyDescent="0.25">
      <c r="A667" s="7" t="s">
        <v>265</v>
      </c>
      <c r="B667" s="5">
        <v>5000</v>
      </c>
      <c r="C667" s="5">
        <v>1</v>
      </c>
      <c r="P667" s="1">
        <v>1943</v>
      </c>
      <c r="Q667" s="31">
        <v>3000</v>
      </c>
    </row>
    <row r="668" spans="1:17" x14ac:dyDescent="0.25">
      <c r="A668" s="7" t="s">
        <v>487</v>
      </c>
      <c r="B668" s="5">
        <v>300</v>
      </c>
      <c r="C668" s="5">
        <v>1</v>
      </c>
      <c r="P668" s="1">
        <v>1615</v>
      </c>
      <c r="Q668" s="31">
        <v>2000</v>
      </c>
    </row>
    <row r="669" spans="1:17" x14ac:dyDescent="0.25">
      <c r="A669" s="7" t="s">
        <v>309</v>
      </c>
      <c r="B669" s="5">
        <v>6700</v>
      </c>
      <c r="C669" s="5">
        <v>3</v>
      </c>
      <c r="P669" s="1">
        <v>1276</v>
      </c>
      <c r="Q669" s="31">
        <v>1800</v>
      </c>
    </row>
    <row r="670" spans="1:17" x14ac:dyDescent="0.25">
      <c r="A670" s="7" t="s">
        <v>307</v>
      </c>
      <c r="B670" s="5">
        <v>5100</v>
      </c>
      <c r="C670" s="5">
        <v>3</v>
      </c>
      <c r="P670" s="1">
        <v>3213</v>
      </c>
      <c r="Q670" s="31">
        <v>1500</v>
      </c>
    </row>
    <row r="671" spans="1:17" x14ac:dyDescent="0.25">
      <c r="A671" s="7" t="s">
        <v>297</v>
      </c>
      <c r="B671" s="5">
        <v>500</v>
      </c>
      <c r="C671" s="5">
        <v>1</v>
      </c>
      <c r="P671" s="1">
        <v>1074</v>
      </c>
      <c r="Q671" s="31">
        <v>4000</v>
      </c>
    </row>
    <row r="672" spans="1:17" x14ac:dyDescent="0.25">
      <c r="A672" s="7" t="s">
        <v>368</v>
      </c>
      <c r="B672" s="5">
        <v>5000</v>
      </c>
      <c r="C672" s="5">
        <v>1</v>
      </c>
      <c r="P672" s="1">
        <v>1559</v>
      </c>
      <c r="Q672" s="31">
        <v>750</v>
      </c>
    </row>
    <row r="673" spans="1:17" x14ac:dyDescent="0.25">
      <c r="A673" s="7" t="s">
        <v>448</v>
      </c>
      <c r="B673" s="5">
        <v>800</v>
      </c>
      <c r="C673" s="5">
        <v>1</v>
      </c>
      <c r="P673" s="1">
        <v>2082</v>
      </c>
      <c r="Q673" s="31">
        <v>4500</v>
      </c>
    </row>
    <row r="674" spans="1:17" x14ac:dyDescent="0.25">
      <c r="A674" s="7" t="s">
        <v>408</v>
      </c>
      <c r="B674" s="5">
        <v>4000</v>
      </c>
      <c r="C674" s="5">
        <v>1</v>
      </c>
      <c r="P674" s="1">
        <v>1131</v>
      </c>
      <c r="Q674" s="31">
        <v>500</v>
      </c>
    </row>
    <row r="675" spans="1:17" x14ac:dyDescent="0.25">
      <c r="A675" s="7" t="s">
        <v>500</v>
      </c>
      <c r="B675" s="5">
        <v>1000</v>
      </c>
      <c r="C675" s="5">
        <v>1</v>
      </c>
      <c r="P675" s="1">
        <v>3152</v>
      </c>
      <c r="Q675" s="31">
        <v>2400</v>
      </c>
    </row>
    <row r="676" spans="1:17" x14ac:dyDescent="0.25">
      <c r="A676" s="7" t="s">
        <v>38</v>
      </c>
      <c r="B676" s="5">
        <v>400</v>
      </c>
      <c r="C676" s="5">
        <v>1</v>
      </c>
      <c r="P676" s="1">
        <v>3216</v>
      </c>
      <c r="Q676" s="31">
        <v>4500</v>
      </c>
    </row>
    <row r="677" spans="1:17" x14ac:dyDescent="0.25">
      <c r="A677" s="7" t="s">
        <v>142</v>
      </c>
      <c r="B677" s="5">
        <v>10950</v>
      </c>
      <c r="C677" s="5">
        <v>5</v>
      </c>
      <c r="P677" s="1">
        <v>3236</v>
      </c>
      <c r="Q677" s="31">
        <v>2500</v>
      </c>
    </row>
    <row r="678" spans="1:17" x14ac:dyDescent="0.25">
      <c r="A678" s="7" t="s">
        <v>457</v>
      </c>
      <c r="B678" s="5">
        <v>1000</v>
      </c>
      <c r="C678" s="5">
        <v>1</v>
      </c>
      <c r="P678" s="1">
        <v>2003</v>
      </c>
      <c r="Q678" s="31">
        <v>1000</v>
      </c>
    </row>
    <row r="679" spans="1:17" x14ac:dyDescent="0.25">
      <c r="A679" s="7" t="s">
        <v>326</v>
      </c>
      <c r="B679" s="5">
        <v>3000</v>
      </c>
      <c r="C679" s="5">
        <v>1</v>
      </c>
      <c r="P679" s="1">
        <v>1530</v>
      </c>
      <c r="Q679" s="31">
        <v>1000</v>
      </c>
    </row>
    <row r="680" spans="1:17" x14ac:dyDescent="0.25">
      <c r="A680" s="7" t="s">
        <v>241</v>
      </c>
      <c r="B680" s="5">
        <v>3100</v>
      </c>
      <c r="C680" s="5">
        <v>2</v>
      </c>
      <c r="P680" s="1">
        <v>3386</v>
      </c>
      <c r="Q680" s="31">
        <v>1200</v>
      </c>
    </row>
    <row r="681" spans="1:17" x14ac:dyDescent="0.25">
      <c r="A681" s="7" t="s">
        <v>349</v>
      </c>
      <c r="B681" s="5">
        <v>800</v>
      </c>
      <c r="C681" s="5">
        <v>1</v>
      </c>
      <c r="P681" s="1">
        <v>2826</v>
      </c>
      <c r="Q681" s="31">
        <v>2000</v>
      </c>
    </row>
    <row r="682" spans="1:17" x14ac:dyDescent="0.25">
      <c r="A682" s="7" t="s">
        <v>358</v>
      </c>
      <c r="B682" s="5">
        <v>4000</v>
      </c>
      <c r="C682" s="5">
        <v>1</v>
      </c>
      <c r="P682" s="1">
        <v>2318</v>
      </c>
      <c r="Q682" s="31">
        <v>600</v>
      </c>
    </row>
    <row r="683" spans="1:17" x14ac:dyDescent="0.25">
      <c r="A683" s="7" t="s">
        <v>327</v>
      </c>
      <c r="B683" s="5">
        <v>12000</v>
      </c>
      <c r="C683" s="5">
        <v>3</v>
      </c>
      <c r="P683" s="1">
        <v>1864</v>
      </c>
      <c r="Q683" s="31">
        <v>1500</v>
      </c>
    </row>
    <row r="684" spans="1:17" x14ac:dyDescent="0.25">
      <c r="A684" s="7" t="s">
        <v>453</v>
      </c>
      <c r="B684" s="5">
        <v>3000</v>
      </c>
      <c r="C684" s="5">
        <v>1</v>
      </c>
      <c r="P684" s="1">
        <v>2625</v>
      </c>
      <c r="Q684" s="31">
        <v>600</v>
      </c>
    </row>
    <row r="685" spans="1:17" x14ac:dyDescent="0.25">
      <c r="A685" s="7" t="s">
        <v>376</v>
      </c>
      <c r="B685" s="5">
        <v>1000</v>
      </c>
      <c r="C685" s="5">
        <v>1</v>
      </c>
      <c r="P685" s="1">
        <v>2595</v>
      </c>
      <c r="Q685" s="31">
        <v>2000</v>
      </c>
    </row>
    <row r="686" spans="1:17" x14ac:dyDescent="0.25">
      <c r="A686" s="7" t="s">
        <v>507</v>
      </c>
      <c r="B686" s="5">
        <v>2000</v>
      </c>
      <c r="C686" s="5">
        <v>1</v>
      </c>
      <c r="P686" s="1">
        <v>1748</v>
      </c>
      <c r="Q686" s="31">
        <v>600</v>
      </c>
    </row>
    <row r="687" spans="1:17" x14ac:dyDescent="0.25">
      <c r="A687" s="7" t="s">
        <v>359</v>
      </c>
      <c r="B687" s="5">
        <v>800</v>
      </c>
      <c r="C687" s="5">
        <v>1</v>
      </c>
      <c r="P687" s="1">
        <v>1105</v>
      </c>
      <c r="Q687" s="31">
        <v>1200</v>
      </c>
    </row>
    <row r="688" spans="1:17" x14ac:dyDescent="0.25">
      <c r="A688" s="7" t="s">
        <v>369</v>
      </c>
      <c r="B688" s="5">
        <v>1700</v>
      </c>
      <c r="C688" s="5">
        <v>2</v>
      </c>
      <c r="P688" s="1">
        <v>1945</v>
      </c>
      <c r="Q688" s="31">
        <v>3000</v>
      </c>
    </row>
    <row r="689" spans="1:17" x14ac:dyDescent="0.25">
      <c r="A689" s="7" t="s">
        <v>264</v>
      </c>
      <c r="B689" s="5">
        <v>2600</v>
      </c>
      <c r="C689" s="5">
        <v>2</v>
      </c>
      <c r="P689" s="1">
        <v>2829</v>
      </c>
      <c r="Q689" s="31">
        <v>400</v>
      </c>
    </row>
    <row r="690" spans="1:17" x14ac:dyDescent="0.25">
      <c r="A690" s="7" t="s">
        <v>270</v>
      </c>
      <c r="B690" s="5">
        <v>2000</v>
      </c>
      <c r="C690" s="5">
        <v>1</v>
      </c>
      <c r="P690" s="1">
        <v>2650</v>
      </c>
      <c r="Q690" s="31">
        <v>2000</v>
      </c>
    </row>
    <row r="691" spans="1:17" x14ac:dyDescent="0.25">
      <c r="A691" s="7" t="s">
        <v>447</v>
      </c>
      <c r="B691" s="5">
        <v>1500</v>
      </c>
      <c r="C691" s="5">
        <v>1</v>
      </c>
      <c r="P691" s="1">
        <v>3279</v>
      </c>
      <c r="Q691" s="31">
        <v>2000</v>
      </c>
    </row>
    <row r="692" spans="1:17" x14ac:dyDescent="0.25">
      <c r="A692" s="7" t="s">
        <v>184</v>
      </c>
      <c r="B692" s="5">
        <v>400</v>
      </c>
      <c r="C692" s="5">
        <v>1</v>
      </c>
      <c r="P692" s="1">
        <v>3416</v>
      </c>
      <c r="Q692" s="31">
        <v>600</v>
      </c>
    </row>
    <row r="693" spans="1:17" x14ac:dyDescent="0.25">
      <c r="A693" s="7" t="s">
        <v>541</v>
      </c>
      <c r="B693" s="5">
        <v>1000</v>
      </c>
      <c r="C693" s="5">
        <v>1</v>
      </c>
      <c r="P693" s="1">
        <v>1995</v>
      </c>
      <c r="Q693" s="31">
        <v>1000</v>
      </c>
    </row>
    <row r="694" spans="1:17" x14ac:dyDescent="0.25">
      <c r="A694" s="7" t="s">
        <v>468</v>
      </c>
      <c r="B694" s="5">
        <v>150</v>
      </c>
      <c r="C694" s="5">
        <v>1</v>
      </c>
      <c r="P694" s="1">
        <v>1727</v>
      </c>
      <c r="Q694" s="31">
        <v>6000</v>
      </c>
    </row>
    <row r="695" spans="1:17" x14ac:dyDescent="0.25">
      <c r="A695" s="7" t="s">
        <v>308</v>
      </c>
      <c r="B695" s="5">
        <v>4000</v>
      </c>
      <c r="C695" s="5">
        <v>1</v>
      </c>
      <c r="P695" s="1">
        <v>2305</v>
      </c>
      <c r="Q695" s="31">
        <v>1200</v>
      </c>
    </row>
    <row r="696" spans="1:17" x14ac:dyDescent="0.25">
      <c r="A696" s="7" t="s">
        <v>322</v>
      </c>
      <c r="B696" s="5">
        <v>2000</v>
      </c>
      <c r="C696" s="5">
        <v>1</v>
      </c>
      <c r="P696" s="1">
        <v>2656</v>
      </c>
      <c r="Q696" s="31">
        <v>500</v>
      </c>
    </row>
    <row r="697" spans="1:17" x14ac:dyDescent="0.25">
      <c r="A697" s="7" t="s">
        <v>493</v>
      </c>
      <c r="B697" s="5">
        <v>750</v>
      </c>
      <c r="C697" s="5">
        <v>1</v>
      </c>
      <c r="P697" s="1">
        <v>2325</v>
      </c>
      <c r="Q697" s="31">
        <v>750</v>
      </c>
    </row>
    <row r="698" spans="1:17" x14ac:dyDescent="0.25">
      <c r="A698" s="7" t="s">
        <v>348</v>
      </c>
      <c r="B698" s="5">
        <v>24800</v>
      </c>
      <c r="C698" s="5">
        <v>6</v>
      </c>
      <c r="P698" s="1">
        <v>1126</v>
      </c>
      <c r="Q698" s="31">
        <v>300</v>
      </c>
    </row>
    <row r="699" spans="1:17" x14ac:dyDescent="0.25">
      <c r="A699" s="7" t="s">
        <v>266</v>
      </c>
      <c r="B699" s="5">
        <v>7050</v>
      </c>
      <c r="C699" s="5">
        <v>4</v>
      </c>
      <c r="P699" s="1">
        <v>2312</v>
      </c>
      <c r="Q699" s="31">
        <v>2000</v>
      </c>
    </row>
    <row r="700" spans="1:17" x14ac:dyDescent="0.25">
      <c r="A700" s="7" t="s">
        <v>259</v>
      </c>
      <c r="B700" s="5">
        <v>2000</v>
      </c>
      <c r="C700" s="5">
        <v>1</v>
      </c>
      <c r="P700" s="1">
        <v>1489</v>
      </c>
      <c r="Q700" s="31">
        <v>2400</v>
      </c>
    </row>
    <row r="701" spans="1:17" x14ac:dyDescent="0.25">
      <c r="A701" s="7" t="s">
        <v>246</v>
      </c>
      <c r="B701" s="5">
        <v>5600</v>
      </c>
      <c r="C701" s="5">
        <v>2</v>
      </c>
      <c r="P701" s="1">
        <v>1413</v>
      </c>
      <c r="Q701" s="31">
        <v>1200</v>
      </c>
    </row>
    <row r="702" spans="1:17" x14ac:dyDescent="0.25">
      <c r="A702" s="7" t="s">
        <v>382</v>
      </c>
      <c r="B702" s="5">
        <v>1200</v>
      </c>
      <c r="C702" s="5">
        <v>1</v>
      </c>
      <c r="P702" s="1">
        <v>2352</v>
      </c>
      <c r="Q702" s="31">
        <v>7500</v>
      </c>
    </row>
    <row r="703" spans="1:17" x14ac:dyDescent="0.25">
      <c r="A703" s="7" t="s">
        <v>46</v>
      </c>
      <c r="B703" s="5">
        <v>450</v>
      </c>
      <c r="C703" s="5">
        <v>1</v>
      </c>
      <c r="P703" s="1">
        <v>2862</v>
      </c>
      <c r="Q703" s="31">
        <v>3000</v>
      </c>
    </row>
    <row r="704" spans="1:17" x14ac:dyDescent="0.25">
      <c r="A704" s="7" t="s">
        <v>12</v>
      </c>
      <c r="B704" s="5">
        <v>2400</v>
      </c>
      <c r="C704" s="5">
        <v>3</v>
      </c>
      <c r="P704" s="1">
        <v>3314</v>
      </c>
      <c r="Q704" s="31">
        <v>1200</v>
      </c>
    </row>
    <row r="705" spans="1:17" x14ac:dyDescent="0.25">
      <c r="A705" s="7" t="s">
        <v>113</v>
      </c>
      <c r="B705" s="5">
        <v>400</v>
      </c>
      <c r="C705" s="5">
        <v>1</v>
      </c>
      <c r="P705" s="1">
        <v>1791</v>
      </c>
      <c r="Q705" s="31">
        <v>2500</v>
      </c>
    </row>
    <row r="706" spans="1:17" x14ac:dyDescent="0.25">
      <c r="A706" s="7" t="s">
        <v>49</v>
      </c>
      <c r="B706" s="5">
        <v>1200</v>
      </c>
      <c r="C706" s="5">
        <v>1</v>
      </c>
      <c r="P706" s="1">
        <v>2910</v>
      </c>
      <c r="Q706" s="31">
        <v>2000</v>
      </c>
    </row>
    <row r="707" spans="1:17" x14ac:dyDescent="0.25">
      <c r="A707" s="7" t="s">
        <v>58</v>
      </c>
      <c r="B707" s="5">
        <v>2400</v>
      </c>
      <c r="C707" s="5">
        <v>1</v>
      </c>
      <c r="P707" s="1">
        <v>2265</v>
      </c>
      <c r="Q707" s="31">
        <v>7500</v>
      </c>
    </row>
    <row r="708" spans="1:17" x14ac:dyDescent="0.25">
      <c r="A708" s="7" t="s">
        <v>210</v>
      </c>
      <c r="B708" s="5">
        <v>1000</v>
      </c>
      <c r="C708" s="5">
        <v>1</v>
      </c>
      <c r="P708" s="1">
        <v>1626</v>
      </c>
      <c r="Q708" s="31">
        <v>800</v>
      </c>
    </row>
    <row r="709" spans="1:17" x14ac:dyDescent="0.25">
      <c r="A709" s="7" t="s">
        <v>209</v>
      </c>
      <c r="B709" s="5">
        <v>3300</v>
      </c>
      <c r="C709" s="5">
        <v>2</v>
      </c>
      <c r="P709" s="1">
        <v>1378</v>
      </c>
      <c r="Q709" s="31">
        <v>4500</v>
      </c>
    </row>
    <row r="710" spans="1:17" x14ac:dyDescent="0.25">
      <c r="A710" s="7" t="s">
        <v>69</v>
      </c>
      <c r="B710" s="5">
        <v>1000</v>
      </c>
      <c r="C710" s="5">
        <v>1</v>
      </c>
      <c r="P710" s="1">
        <v>2247</v>
      </c>
      <c r="Q710" s="31">
        <v>2400</v>
      </c>
    </row>
    <row r="711" spans="1:17" x14ac:dyDescent="0.25">
      <c r="A711" s="7" t="s">
        <v>21</v>
      </c>
      <c r="B711" s="5">
        <v>6200</v>
      </c>
      <c r="C711" s="5">
        <v>2</v>
      </c>
      <c r="P711" s="1">
        <v>2096</v>
      </c>
      <c r="Q711" s="31">
        <v>750</v>
      </c>
    </row>
    <row r="712" spans="1:17" x14ac:dyDescent="0.25">
      <c r="A712" s="7" t="s">
        <v>22</v>
      </c>
      <c r="B712" s="5">
        <v>600</v>
      </c>
      <c r="C712" s="5">
        <v>1</v>
      </c>
      <c r="P712" s="1">
        <v>1070</v>
      </c>
      <c r="Q712" s="31">
        <v>2400</v>
      </c>
    </row>
    <row r="713" spans="1:17" x14ac:dyDescent="0.25">
      <c r="A713" s="7" t="s">
        <v>115</v>
      </c>
      <c r="B713" s="5">
        <v>8000</v>
      </c>
      <c r="C713" s="5">
        <v>2</v>
      </c>
      <c r="P713" s="1">
        <v>1046</v>
      </c>
      <c r="Q713" s="31">
        <v>1000</v>
      </c>
    </row>
    <row r="714" spans="1:17" x14ac:dyDescent="0.25">
      <c r="A714" s="7" t="s">
        <v>62</v>
      </c>
      <c r="B714" s="5">
        <v>2000</v>
      </c>
      <c r="C714" s="5">
        <v>1</v>
      </c>
      <c r="P714" s="1">
        <v>3004</v>
      </c>
      <c r="Q714" s="31">
        <v>7500</v>
      </c>
    </row>
    <row r="715" spans="1:17" x14ac:dyDescent="0.25">
      <c r="A715" s="7" t="s">
        <v>74</v>
      </c>
      <c r="B715" s="5">
        <v>2000</v>
      </c>
      <c r="C715" s="5">
        <v>2</v>
      </c>
      <c r="P715" s="1">
        <v>1311</v>
      </c>
      <c r="Q715" s="31">
        <v>1200</v>
      </c>
    </row>
    <row r="716" spans="1:17" x14ac:dyDescent="0.25">
      <c r="A716" s="7" t="s">
        <v>93</v>
      </c>
      <c r="B716" s="5">
        <v>2400</v>
      </c>
      <c r="C716" s="5">
        <v>1</v>
      </c>
      <c r="P716" s="1">
        <v>1182</v>
      </c>
      <c r="Q716" s="31">
        <v>5000</v>
      </c>
    </row>
    <row r="717" spans="1:17" x14ac:dyDescent="0.25">
      <c r="A717" s="7" t="s">
        <v>99</v>
      </c>
      <c r="B717" s="5">
        <v>4900</v>
      </c>
      <c r="C717" s="5">
        <v>2</v>
      </c>
      <c r="P717" s="1">
        <v>2682</v>
      </c>
      <c r="Q717" s="31">
        <v>750</v>
      </c>
    </row>
    <row r="718" spans="1:17" x14ac:dyDescent="0.25">
      <c r="A718" s="7" t="s">
        <v>197</v>
      </c>
      <c r="B718" s="5">
        <v>5000</v>
      </c>
      <c r="C718" s="5">
        <v>2</v>
      </c>
      <c r="P718" s="1">
        <v>2943</v>
      </c>
      <c r="Q718" s="31">
        <v>4500</v>
      </c>
    </row>
    <row r="719" spans="1:17" x14ac:dyDescent="0.25">
      <c r="A719" s="7" t="s">
        <v>172</v>
      </c>
      <c r="B719" s="5">
        <v>6000</v>
      </c>
      <c r="C719" s="5">
        <v>1</v>
      </c>
      <c r="P719" s="1">
        <v>2386</v>
      </c>
      <c r="Q719" s="31">
        <v>1600</v>
      </c>
    </row>
    <row r="720" spans="1:17" x14ac:dyDescent="0.25">
      <c r="A720" s="7" t="s">
        <v>87</v>
      </c>
      <c r="B720" s="5">
        <v>1000</v>
      </c>
      <c r="C720" s="5">
        <v>1</v>
      </c>
      <c r="P720" s="1">
        <v>3298</v>
      </c>
      <c r="Q720" s="31">
        <v>500</v>
      </c>
    </row>
    <row r="721" spans="1:17" x14ac:dyDescent="0.25">
      <c r="A721" s="7" t="s">
        <v>15</v>
      </c>
      <c r="B721" s="5">
        <v>2400</v>
      </c>
      <c r="C721" s="5">
        <v>1</v>
      </c>
      <c r="P721" s="1">
        <v>2107</v>
      </c>
      <c r="Q721" s="31">
        <v>7500</v>
      </c>
    </row>
    <row r="722" spans="1:17" x14ac:dyDescent="0.25">
      <c r="A722" s="7" t="s">
        <v>145</v>
      </c>
      <c r="B722" s="5">
        <v>1500</v>
      </c>
      <c r="C722" s="5">
        <v>1</v>
      </c>
      <c r="P722" s="1">
        <v>1859</v>
      </c>
      <c r="Q722" s="31">
        <v>600</v>
      </c>
    </row>
    <row r="723" spans="1:17" x14ac:dyDescent="0.25">
      <c r="A723" s="7" t="s">
        <v>18</v>
      </c>
      <c r="B723" s="5">
        <v>5000</v>
      </c>
      <c r="C723" s="5">
        <v>2</v>
      </c>
      <c r="P723" s="1">
        <v>2189</v>
      </c>
      <c r="Q723" s="31">
        <v>500</v>
      </c>
    </row>
    <row r="724" spans="1:17" x14ac:dyDescent="0.25">
      <c r="A724" s="7" t="s">
        <v>129</v>
      </c>
      <c r="B724" s="5">
        <v>4000</v>
      </c>
      <c r="C724" s="5">
        <v>3</v>
      </c>
      <c r="P724" s="1">
        <v>1301</v>
      </c>
      <c r="Q724" s="31">
        <v>1200</v>
      </c>
    </row>
    <row r="725" spans="1:17" x14ac:dyDescent="0.25">
      <c r="A725" s="7" t="s">
        <v>212</v>
      </c>
      <c r="B725" s="5">
        <v>1600</v>
      </c>
      <c r="C725" s="5">
        <v>1</v>
      </c>
      <c r="P725" s="1">
        <v>3253</v>
      </c>
      <c r="Q725" s="31">
        <v>1200</v>
      </c>
    </row>
    <row r="726" spans="1:17" x14ac:dyDescent="0.25">
      <c r="A726" s="7" t="s">
        <v>84</v>
      </c>
      <c r="B726" s="5">
        <v>7650</v>
      </c>
      <c r="C726" s="5">
        <v>2</v>
      </c>
      <c r="P726" s="1">
        <v>2921</v>
      </c>
      <c r="Q726" s="31">
        <v>600</v>
      </c>
    </row>
    <row r="727" spans="1:17" x14ac:dyDescent="0.25">
      <c r="A727" s="7" t="s">
        <v>91</v>
      </c>
      <c r="B727" s="5">
        <v>6000</v>
      </c>
      <c r="C727" s="5">
        <v>3</v>
      </c>
      <c r="P727" s="1">
        <v>2740</v>
      </c>
      <c r="Q727" s="31">
        <v>1000</v>
      </c>
    </row>
    <row r="728" spans="1:17" x14ac:dyDescent="0.25">
      <c r="A728" s="7" t="s">
        <v>159</v>
      </c>
      <c r="B728" s="5">
        <v>1000</v>
      </c>
      <c r="C728" s="5">
        <v>1</v>
      </c>
      <c r="P728" s="1">
        <v>3340</v>
      </c>
      <c r="Q728" s="31">
        <v>1200</v>
      </c>
    </row>
    <row r="729" spans="1:17" x14ac:dyDescent="0.25">
      <c r="A729" s="7" t="s">
        <v>232</v>
      </c>
      <c r="B729" s="5">
        <v>6000</v>
      </c>
      <c r="C729" s="5">
        <v>1</v>
      </c>
      <c r="P729" s="1">
        <v>1619</v>
      </c>
      <c r="Q729" s="31">
        <v>4500</v>
      </c>
    </row>
    <row r="730" spans="1:17" x14ac:dyDescent="0.25">
      <c r="A730" s="7" t="s">
        <v>221</v>
      </c>
      <c r="B730" s="5">
        <v>6600</v>
      </c>
      <c r="C730" s="5">
        <v>3</v>
      </c>
      <c r="P730" s="1">
        <v>2011</v>
      </c>
      <c r="Q730" s="31">
        <v>2000</v>
      </c>
    </row>
    <row r="731" spans="1:17" x14ac:dyDescent="0.25">
      <c r="A731" s="7" t="s">
        <v>217</v>
      </c>
      <c r="B731" s="5">
        <v>6500</v>
      </c>
      <c r="C731" s="5">
        <v>2</v>
      </c>
      <c r="P731" s="1">
        <v>1703</v>
      </c>
      <c r="Q731" s="31">
        <v>7500</v>
      </c>
    </row>
    <row r="732" spans="1:17" x14ac:dyDescent="0.25">
      <c r="A732" s="7" t="s">
        <v>82</v>
      </c>
      <c r="B732" s="5">
        <v>5750</v>
      </c>
      <c r="C732" s="5">
        <v>2</v>
      </c>
      <c r="P732" s="1">
        <v>1786</v>
      </c>
      <c r="Q732" s="31">
        <v>2500</v>
      </c>
    </row>
    <row r="733" spans="1:17" x14ac:dyDescent="0.25">
      <c r="A733" s="7" t="s">
        <v>237</v>
      </c>
      <c r="B733" s="5">
        <v>6450</v>
      </c>
      <c r="C733" s="5">
        <v>3</v>
      </c>
      <c r="P733" s="1">
        <v>3203</v>
      </c>
      <c r="Q733" s="31">
        <v>600</v>
      </c>
    </row>
    <row r="734" spans="1:17" x14ac:dyDescent="0.25">
      <c r="A734" s="7" t="s">
        <v>229</v>
      </c>
      <c r="B734" s="5">
        <v>4500</v>
      </c>
      <c r="C734" s="5">
        <v>1</v>
      </c>
      <c r="P734" s="1">
        <v>3454</v>
      </c>
      <c r="Q734" s="31">
        <v>5000</v>
      </c>
    </row>
    <row r="735" spans="1:17" x14ac:dyDescent="0.25">
      <c r="A735" s="7" t="s">
        <v>178</v>
      </c>
      <c r="B735" s="5">
        <v>7500</v>
      </c>
      <c r="C735" s="5">
        <v>1</v>
      </c>
      <c r="P735" s="1">
        <v>2502</v>
      </c>
      <c r="Q735" s="31">
        <v>1000</v>
      </c>
    </row>
    <row r="736" spans="1:17" x14ac:dyDescent="0.25">
      <c r="A736" s="7" t="s">
        <v>234</v>
      </c>
      <c r="B736" s="5">
        <v>2000</v>
      </c>
      <c r="C736" s="5">
        <v>1</v>
      </c>
      <c r="P736" s="1">
        <v>1996</v>
      </c>
      <c r="Q736" s="31">
        <v>4000</v>
      </c>
    </row>
    <row r="737" spans="1:17" x14ac:dyDescent="0.25">
      <c r="A737" s="7" t="s">
        <v>43</v>
      </c>
      <c r="B737" s="5">
        <v>1950</v>
      </c>
      <c r="C737" s="5">
        <v>2</v>
      </c>
      <c r="P737" s="1">
        <v>2842</v>
      </c>
      <c r="Q737" s="31">
        <v>7500</v>
      </c>
    </row>
    <row r="738" spans="1:17" x14ac:dyDescent="0.25">
      <c r="A738" s="4" t="s">
        <v>638</v>
      </c>
      <c r="B738" s="5">
        <v>1355700</v>
      </c>
      <c r="C738" s="5">
        <v>646</v>
      </c>
      <c r="P738" s="1">
        <v>2824</v>
      </c>
      <c r="Q738" s="31">
        <v>3000</v>
      </c>
    </row>
    <row r="739" spans="1:17" x14ac:dyDescent="0.25">
      <c r="A739" s="7" t="s">
        <v>52</v>
      </c>
      <c r="B739" s="5">
        <v>3000</v>
      </c>
      <c r="C739" s="5">
        <v>1</v>
      </c>
      <c r="P739" s="1">
        <v>1066</v>
      </c>
      <c r="Q739" s="31">
        <v>3000</v>
      </c>
    </row>
    <row r="740" spans="1:17" x14ac:dyDescent="0.25">
      <c r="A740" s="7" t="s">
        <v>86</v>
      </c>
      <c r="B740" s="5">
        <v>2600</v>
      </c>
      <c r="C740" s="5">
        <v>2</v>
      </c>
      <c r="P740" s="1">
        <v>1616</v>
      </c>
      <c r="Q740" s="31">
        <v>7500</v>
      </c>
    </row>
    <row r="741" spans="1:17" x14ac:dyDescent="0.25">
      <c r="A741" s="7" t="s">
        <v>131</v>
      </c>
      <c r="B741" s="5">
        <v>6000</v>
      </c>
      <c r="C741" s="5">
        <v>2</v>
      </c>
      <c r="P741" s="1">
        <v>1805</v>
      </c>
      <c r="Q741" s="31">
        <v>1200</v>
      </c>
    </row>
    <row r="742" spans="1:17" x14ac:dyDescent="0.25">
      <c r="A742" s="7" t="s">
        <v>53</v>
      </c>
      <c r="B742" s="5">
        <v>3300</v>
      </c>
      <c r="C742" s="5">
        <v>2</v>
      </c>
      <c r="P742" s="1">
        <v>2370</v>
      </c>
      <c r="Q742" s="31">
        <v>5000</v>
      </c>
    </row>
    <row r="743" spans="1:17" x14ac:dyDescent="0.25">
      <c r="A743" s="7" t="s">
        <v>147</v>
      </c>
      <c r="B743" s="5">
        <v>2300</v>
      </c>
      <c r="C743" s="5">
        <v>2</v>
      </c>
      <c r="P743" s="1">
        <v>2811</v>
      </c>
      <c r="Q743" s="31">
        <v>4500</v>
      </c>
    </row>
    <row r="744" spans="1:17" x14ac:dyDescent="0.25">
      <c r="A744" s="7" t="s">
        <v>196</v>
      </c>
      <c r="B744" s="5">
        <v>2000</v>
      </c>
      <c r="C744" s="5">
        <v>1</v>
      </c>
      <c r="P744" s="1">
        <v>2804</v>
      </c>
      <c r="Q744" s="31">
        <v>1000</v>
      </c>
    </row>
    <row r="745" spans="1:17" x14ac:dyDescent="0.25">
      <c r="A745" s="7" t="s">
        <v>144</v>
      </c>
      <c r="B745" s="5">
        <v>1200</v>
      </c>
      <c r="C745" s="5">
        <v>1</v>
      </c>
      <c r="P745" s="1">
        <v>1608</v>
      </c>
      <c r="Q745" s="31">
        <v>5000</v>
      </c>
    </row>
    <row r="746" spans="1:17" x14ac:dyDescent="0.25">
      <c r="A746" s="7" t="s">
        <v>182</v>
      </c>
      <c r="B746" s="5">
        <v>3000</v>
      </c>
      <c r="C746" s="5">
        <v>1</v>
      </c>
      <c r="P746" s="1">
        <v>2792</v>
      </c>
      <c r="Q746" s="31">
        <v>1200</v>
      </c>
    </row>
    <row r="747" spans="1:17" x14ac:dyDescent="0.25">
      <c r="A747" s="7" t="s">
        <v>175</v>
      </c>
      <c r="B747" s="5">
        <v>8750</v>
      </c>
      <c r="C747" s="5">
        <v>4</v>
      </c>
      <c r="P747" s="1">
        <v>1557</v>
      </c>
      <c r="Q747" s="31">
        <v>800</v>
      </c>
    </row>
    <row r="748" spans="1:17" x14ac:dyDescent="0.25">
      <c r="A748" s="7" t="s">
        <v>103</v>
      </c>
      <c r="B748" s="5">
        <v>1000</v>
      </c>
      <c r="C748" s="5">
        <v>1</v>
      </c>
      <c r="P748" s="1">
        <v>3205</v>
      </c>
      <c r="Q748" s="31">
        <v>1200</v>
      </c>
    </row>
    <row r="749" spans="1:17" x14ac:dyDescent="0.25">
      <c r="A749" s="7" t="s">
        <v>127</v>
      </c>
      <c r="B749" s="5">
        <v>4000</v>
      </c>
      <c r="C749" s="5">
        <v>1</v>
      </c>
      <c r="P749" s="1">
        <v>3170</v>
      </c>
      <c r="Q749" s="31">
        <v>2500</v>
      </c>
    </row>
    <row r="750" spans="1:17" x14ac:dyDescent="0.25">
      <c r="A750" s="7" t="s">
        <v>104</v>
      </c>
      <c r="B750" s="5">
        <v>3600</v>
      </c>
      <c r="C750" s="5">
        <v>2</v>
      </c>
      <c r="P750" s="1">
        <v>2963</v>
      </c>
      <c r="Q750" s="31">
        <v>2000</v>
      </c>
    </row>
    <row r="751" spans="1:17" x14ac:dyDescent="0.25">
      <c r="A751" s="7" t="s">
        <v>213</v>
      </c>
      <c r="B751" s="5">
        <v>1200</v>
      </c>
      <c r="C751" s="5">
        <v>1</v>
      </c>
      <c r="P751" s="1">
        <v>1515</v>
      </c>
      <c r="Q751" s="31">
        <v>4500</v>
      </c>
    </row>
    <row r="752" spans="1:17" x14ac:dyDescent="0.25">
      <c r="A752" s="7" t="s">
        <v>63</v>
      </c>
      <c r="B752" s="5">
        <v>2500</v>
      </c>
      <c r="C752" s="5">
        <v>1</v>
      </c>
      <c r="P752" s="1">
        <v>1137</v>
      </c>
      <c r="Q752" s="31">
        <v>1200</v>
      </c>
    </row>
    <row r="753" spans="1:17" x14ac:dyDescent="0.25">
      <c r="A753" s="7" t="s">
        <v>57</v>
      </c>
      <c r="B753" s="5">
        <v>6750</v>
      </c>
      <c r="C753" s="5">
        <v>2</v>
      </c>
      <c r="P753" s="1">
        <v>2237</v>
      </c>
      <c r="Q753" s="31">
        <v>2000</v>
      </c>
    </row>
    <row r="754" spans="1:17" x14ac:dyDescent="0.25">
      <c r="A754" s="7" t="s">
        <v>211</v>
      </c>
      <c r="B754" s="5">
        <v>7000</v>
      </c>
      <c r="C754" s="5">
        <v>2</v>
      </c>
      <c r="P754" s="1">
        <v>1656</v>
      </c>
      <c r="Q754" s="31">
        <v>2000</v>
      </c>
    </row>
    <row r="755" spans="1:17" x14ac:dyDescent="0.25">
      <c r="A755" s="7" t="s">
        <v>106</v>
      </c>
      <c r="B755" s="5">
        <v>1950</v>
      </c>
      <c r="C755" s="5">
        <v>2</v>
      </c>
      <c r="P755" s="1">
        <v>3143</v>
      </c>
      <c r="Q755" s="31">
        <v>1500</v>
      </c>
    </row>
    <row r="756" spans="1:17" x14ac:dyDescent="0.25">
      <c r="A756" s="7" t="s">
        <v>66</v>
      </c>
      <c r="B756" s="5">
        <v>2500</v>
      </c>
      <c r="C756" s="5">
        <v>1</v>
      </c>
      <c r="P756" s="1">
        <v>1161</v>
      </c>
      <c r="Q756" s="31">
        <v>1600</v>
      </c>
    </row>
    <row r="757" spans="1:17" x14ac:dyDescent="0.25">
      <c r="A757" s="7" t="s">
        <v>110</v>
      </c>
      <c r="B757" s="5">
        <v>1500</v>
      </c>
      <c r="C757" s="5">
        <v>1</v>
      </c>
      <c r="P757" s="1">
        <v>1391</v>
      </c>
      <c r="Q757" s="31">
        <v>2000</v>
      </c>
    </row>
    <row r="758" spans="1:17" x14ac:dyDescent="0.25">
      <c r="A758" s="7" t="s">
        <v>118</v>
      </c>
      <c r="B758" s="5">
        <v>1000</v>
      </c>
      <c r="C758" s="5">
        <v>1</v>
      </c>
      <c r="P758" s="1">
        <v>1335</v>
      </c>
      <c r="Q758" s="31">
        <v>500</v>
      </c>
    </row>
    <row r="759" spans="1:17" x14ac:dyDescent="0.25">
      <c r="A759" s="7" t="s">
        <v>78</v>
      </c>
      <c r="B759" s="5">
        <v>5250</v>
      </c>
      <c r="C759" s="5">
        <v>3</v>
      </c>
      <c r="P759" s="1">
        <v>1544</v>
      </c>
      <c r="Q759" s="31">
        <v>3000</v>
      </c>
    </row>
    <row r="760" spans="1:17" x14ac:dyDescent="0.25">
      <c r="A760" s="7" t="s">
        <v>176</v>
      </c>
      <c r="B760" s="5">
        <v>750</v>
      </c>
      <c r="C760" s="5">
        <v>1</v>
      </c>
      <c r="P760" s="1">
        <v>1439</v>
      </c>
      <c r="Q760" s="31">
        <v>1500</v>
      </c>
    </row>
    <row r="761" spans="1:17" x14ac:dyDescent="0.25">
      <c r="A761" s="7" t="s">
        <v>26</v>
      </c>
      <c r="B761" s="5">
        <v>3900</v>
      </c>
      <c r="C761" s="5">
        <v>2</v>
      </c>
      <c r="P761" s="1">
        <v>1267</v>
      </c>
      <c r="Q761" s="31">
        <v>7500</v>
      </c>
    </row>
    <row r="762" spans="1:17" x14ac:dyDescent="0.25">
      <c r="A762" s="7" t="s">
        <v>170</v>
      </c>
      <c r="B762" s="5">
        <v>1000</v>
      </c>
      <c r="C762" s="5">
        <v>1</v>
      </c>
      <c r="P762" s="1">
        <v>2730</v>
      </c>
      <c r="Q762" s="31">
        <v>750</v>
      </c>
    </row>
    <row r="763" spans="1:17" x14ac:dyDescent="0.25">
      <c r="A763" s="7" t="s">
        <v>233</v>
      </c>
      <c r="B763" s="5">
        <v>16000</v>
      </c>
      <c r="C763" s="5">
        <v>3</v>
      </c>
      <c r="P763" s="1">
        <v>2840</v>
      </c>
      <c r="Q763" s="31">
        <v>3000</v>
      </c>
    </row>
    <row r="764" spans="1:17" x14ac:dyDescent="0.25">
      <c r="A764" s="7" t="s">
        <v>51</v>
      </c>
      <c r="B764" s="5">
        <v>2500</v>
      </c>
      <c r="C764" s="5">
        <v>1</v>
      </c>
      <c r="P764" s="1">
        <v>1078</v>
      </c>
      <c r="Q764" s="31">
        <v>2000</v>
      </c>
    </row>
    <row r="765" spans="1:17" x14ac:dyDescent="0.25">
      <c r="A765" s="7" t="s">
        <v>168</v>
      </c>
      <c r="B765" s="5">
        <v>3000</v>
      </c>
      <c r="C765" s="5">
        <v>1</v>
      </c>
      <c r="P765" s="1">
        <v>1922</v>
      </c>
      <c r="Q765" s="31">
        <v>3000</v>
      </c>
    </row>
    <row r="766" spans="1:17" x14ac:dyDescent="0.25">
      <c r="A766" s="7" t="s">
        <v>157</v>
      </c>
      <c r="B766" s="5">
        <v>1500</v>
      </c>
      <c r="C766" s="5">
        <v>1</v>
      </c>
      <c r="P766" s="1">
        <v>1393</v>
      </c>
      <c r="Q766" s="31">
        <v>2400</v>
      </c>
    </row>
    <row r="767" spans="1:17" x14ac:dyDescent="0.25">
      <c r="A767" s="7" t="s">
        <v>94</v>
      </c>
      <c r="B767" s="5">
        <v>1800</v>
      </c>
      <c r="C767" s="5">
        <v>1</v>
      </c>
      <c r="P767" s="1">
        <v>3307</v>
      </c>
      <c r="Q767" s="31">
        <v>1800</v>
      </c>
    </row>
    <row r="768" spans="1:17" x14ac:dyDescent="0.25">
      <c r="A768" s="7" t="s">
        <v>154</v>
      </c>
      <c r="B768" s="5">
        <v>3600</v>
      </c>
      <c r="C768" s="5">
        <v>2</v>
      </c>
      <c r="P768" s="1">
        <v>2008</v>
      </c>
      <c r="Q768" s="31">
        <v>7500</v>
      </c>
    </row>
    <row r="769" spans="1:17" x14ac:dyDescent="0.25">
      <c r="A769" s="7" t="s">
        <v>219</v>
      </c>
      <c r="B769" s="5">
        <v>3000</v>
      </c>
      <c r="C769" s="5">
        <v>1</v>
      </c>
      <c r="P769" s="1">
        <v>2339</v>
      </c>
      <c r="Q769" s="31">
        <v>1800</v>
      </c>
    </row>
    <row r="770" spans="1:17" x14ac:dyDescent="0.25">
      <c r="A770" s="7" t="s">
        <v>231</v>
      </c>
      <c r="B770" s="5">
        <v>7500</v>
      </c>
      <c r="C770" s="5">
        <v>1</v>
      </c>
      <c r="P770" s="1">
        <v>2881</v>
      </c>
      <c r="Q770" s="31">
        <v>400</v>
      </c>
    </row>
    <row r="771" spans="1:17" x14ac:dyDescent="0.25">
      <c r="A771" s="7" t="s">
        <v>65</v>
      </c>
      <c r="B771" s="5">
        <v>14800</v>
      </c>
      <c r="C771" s="5">
        <v>5</v>
      </c>
      <c r="P771" s="1">
        <v>2084</v>
      </c>
      <c r="Q771" s="31">
        <v>750</v>
      </c>
    </row>
    <row r="772" spans="1:17" x14ac:dyDescent="0.25">
      <c r="A772" s="7" t="s">
        <v>77</v>
      </c>
      <c r="B772" s="5">
        <v>3800</v>
      </c>
      <c r="C772" s="5">
        <v>2</v>
      </c>
      <c r="P772" s="1">
        <v>2575</v>
      </c>
      <c r="Q772" s="31">
        <v>2400</v>
      </c>
    </row>
    <row r="773" spans="1:17" x14ac:dyDescent="0.25">
      <c r="A773" s="7" t="s">
        <v>222</v>
      </c>
      <c r="B773" s="5">
        <v>5500</v>
      </c>
      <c r="C773" s="5">
        <v>3</v>
      </c>
      <c r="P773" s="1">
        <v>1162</v>
      </c>
      <c r="Q773" s="31">
        <v>150</v>
      </c>
    </row>
    <row r="774" spans="1:17" x14ac:dyDescent="0.25">
      <c r="A774" s="7" t="s">
        <v>152</v>
      </c>
      <c r="B774" s="5">
        <v>1200</v>
      </c>
      <c r="C774" s="5">
        <v>1</v>
      </c>
      <c r="P774" s="1">
        <v>2869</v>
      </c>
      <c r="Q774" s="31">
        <v>1500</v>
      </c>
    </row>
    <row r="775" spans="1:17" x14ac:dyDescent="0.25">
      <c r="A775" s="7" t="s">
        <v>139</v>
      </c>
      <c r="B775" s="5">
        <v>2200</v>
      </c>
      <c r="C775" s="5">
        <v>2</v>
      </c>
      <c r="P775" s="1">
        <v>2399</v>
      </c>
      <c r="Q775" s="31">
        <v>1800</v>
      </c>
    </row>
    <row r="776" spans="1:17" x14ac:dyDescent="0.25">
      <c r="A776" s="7" t="s">
        <v>227</v>
      </c>
      <c r="B776" s="5">
        <v>3000</v>
      </c>
      <c r="C776" s="5">
        <v>1</v>
      </c>
      <c r="P776" s="1">
        <v>2079</v>
      </c>
      <c r="Q776" s="31">
        <v>2000</v>
      </c>
    </row>
    <row r="777" spans="1:17" x14ac:dyDescent="0.25">
      <c r="A777" s="7" t="s">
        <v>204</v>
      </c>
      <c r="B777" s="5">
        <v>2500</v>
      </c>
      <c r="C777" s="5">
        <v>2</v>
      </c>
      <c r="P777" s="1">
        <v>2356</v>
      </c>
      <c r="Q777" s="31">
        <v>7500</v>
      </c>
    </row>
    <row r="778" spans="1:17" x14ac:dyDescent="0.25">
      <c r="A778" s="7" t="s">
        <v>183</v>
      </c>
      <c r="B778" s="5">
        <v>1000</v>
      </c>
      <c r="C778" s="5">
        <v>1</v>
      </c>
      <c r="P778" s="1">
        <v>2556</v>
      </c>
      <c r="Q778" s="31">
        <v>2500</v>
      </c>
    </row>
    <row r="779" spans="1:17" x14ac:dyDescent="0.25">
      <c r="A779" s="7" t="s">
        <v>42</v>
      </c>
      <c r="B779" s="5">
        <v>4100</v>
      </c>
      <c r="C779" s="5">
        <v>3</v>
      </c>
      <c r="P779" s="1">
        <v>2225</v>
      </c>
      <c r="Q779" s="31">
        <v>1500</v>
      </c>
    </row>
    <row r="780" spans="1:17" x14ac:dyDescent="0.25">
      <c r="A780" s="7" t="s">
        <v>202</v>
      </c>
      <c r="B780" s="5">
        <v>1600</v>
      </c>
      <c r="C780" s="5">
        <v>1</v>
      </c>
      <c r="P780" s="1">
        <v>1249</v>
      </c>
      <c r="Q780" s="31">
        <v>300</v>
      </c>
    </row>
    <row r="781" spans="1:17" x14ac:dyDescent="0.25">
      <c r="A781" s="7" t="s">
        <v>73</v>
      </c>
      <c r="B781" s="5">
        <v>5000</v>
      </c>
      <c r="C781" s="5">
        <v>1</v>
      </c>
      <c r="P781" s="1">
        <v>1308</v>
      </c>
      <c r="Q781" s="31">
        <v>2400</v>
      </c>
    </row>
    <row r="782" spans="1:17" x14ac:dyDescent="0.25">
      <c r="A782" s="7" t="s">
        <v>96</v>
      </c>
      <c r="B782" s="5">
        <v>600</v>
      </c>
      <c r="C782" s="5">
        <v>1</v>
      </c>
      <c r="P782" s="1">
        <v>1400</v>
      </c>
      <c r="Q782" s="31">
        <v>1800</v>
      </c>
    </row>
    <row r="783" spans="1:17" x14ac:dyDescent="0.25">
      <c r="A783" s="7" t="s">
        <v>72</v>
      </c>
      <c r="B783" s="5">
        <v>1500</v>
      </c>
      <c r="C783" s="5">
        <v>1</v>
      </c>
      <c r="P783" s="1">
        <v>2538</v>
      </c>
      <c r="Q783" s="31">
        <v>4000</v>
      </c>
    </row>
    <row r="784" spans="1:17" x14ac:dyDescent="0.25">
      <c r="A784" s="7" t="s">
        <v>177</v>
      </c>
      <c r="B784" s="5">
        <v>4500</v>
      </c>
      <c r="C784" s="5">
        <v>1</v>
      </c>
      <c r="P784" s="1">
        <v>1850</v>
      </c>
      <c r="Q784" s="31">
        <v>450</v>
      </c>
    </row>
    <row r="785" spans="1:17" x14ac:dyDescent="0.25">
      <c r="A785" s="7" t="s">
        <v>188</v>
      </c>
      <c r="B785" s="5">
        <v>3000</v>
      </c>
      <c r="C785" s="5">
        <v>1</v>
      </c>
      <c r="P785" s="1">
        <v>1634</v>
      </c>
      <c r="Q785" s="31">
        <v>1800</v>
      </c>
    </row>
    <row r="786" spans="1:17" x14ac:dyDescent="0.25">
      <c r="A786" s="7" t="s">
        <v>150</v>
      </c>
      <c r="B786" s="5">
        <v>2000</v>
      </c>
      <c r="C786" s="5">
        <v>1</v>
      </c>
      <c r="P786" s="1">
        <v>2342</v>
      </c>
      <c r="Q786" s="31">
        <v>2400</v>
      </c>
    </row>
    <row r="787" spans="1:17" x14ac:dyDescent="0.25">
      <c r="A787" s="7" t="s">
        <v>236</v>
      </c>
      <c r="B787" s="5">
        <v>400</v>
      </c>
      <c r="C787" s="5">
        <v>1</v>
      </c>
      <c r="P787" s="1">
        <v>1347</v>
      </c>
      <c r="Q787" s="31">
        <v>2000</v>
      </c>
    </row>
    <row r="788" spans="1:17" x14ac:dyDescent="0.25">
      <c r="A788" s="7" t="s">
        <v>111</v>
      </c>
      <c r="B788" s="5">
        <v>7500</v>
      </c>
      <c r="C788" s="5">
        <v>3</v>
      </c>
      <c r="P788" s="1">
        <v>3358</v>
      </c>
      <c r="Q788" s="31">
        <v>4500</v>
      </c>
    </row>
    <row r="789" spans="1:17" x14ac:dyDescent="0.25">
      <c r="A789" s="7" t="s">
        <v>90</v>
      </c>
      <c r="B789" s="5">
        <v>2400</v>
      </c>
      <c r="C789" s="5">
        <v>3</v>
      </c>
      <c r="P789" s="1">
        <v>2425</v>
      </c>
      <c r="Q789" s="31">
        <v>800</v>
      </c>
    </row>
    <row r="790" spans="1:17" x14ac:dyDescent="0.25">
      <c r="A790" s="7" t="s">
        <v>193</v>
      </c>
      <c r="B790" s="5">
        <v>600</v>
      </c>
      <c r="C790" s="5">
        <v>1</v>
      </c>
      <c r="P790" s="1">
        <v>1359</v>
      </c>
      <c r="Q790" s="31">
        <v>750</v>
      </c>
    </row>
    <row r="791" spans="1:17" x14ac:dyDescent="0.25">
      <c r="A791" s="7" t="s">
        <v>119</v>
      </c>
      <c r="B791" s="5">
        <v>1000</v>
      </c>
      <c r="C791" s="5">
        <v>1</v>
      </c>
      <c r="P791" s="1">
        <v>3326</v>
      </c>
      <c r="Q791" s="31">
        <v>750</v>
      </c>
    </row>
    <row r="792" spans="1:17" x14ac:dyDescent="0.25">
      <c r="A792" s="7" t="s">
        <v>160</v>
      </c>
      <c r="B792" s="5">
        <v>2400</v>
      </c>
      <c r="C792" s="5">
        <v>1</v>
      </c>
      <c r="P792" s="1">
        <v>1846</v>
      </c>
      <c r="Q792" s="31">
        <v>2000</v>
      </c>
    </row>
    <row r="793" spans="1:17" x14ac:dyDescent="0.25">
      <c r="A793" s="7" t="s">
        <v>79</v>
      </c>
      <c r="B793" s="5">
        <v>5800</v>
      </c>
      <c r="C793" s="5">
        <v>3</v>
      </c>
      <c r="P793" s="1">
        <v>2648</v>
      </c>
      <c r="Q793" s="31">
        <v>2000</v>
      </c>
    </row>
    <row r="794" spans="1:17" x14ac:dyDescent="0.25">
      <c r="A794" s="7" t="s">
        <v>13</v>
      </c>
      <c r="B794" s="5">
        <v>150</v>
      </c>
      <c r="C794" s="5">
        <v>1</v>
      </c>
      <c r="P794" s="1">
        <v>3153</v>
      </c>
      <c r="Q794" s="31">
        <v>3000</v>
      </c>
    </row>
    <row r="795" spans="1:17" x14ac:dyDescent="0.25">
      <c r="A795" s="7" t="s">
        <v>169</v>
      </c>
      <c r="B795" s="5">
        <v>7100</v>
      </c>
      <c r="C795" s="5">
        <v>4</v>
      </c>
      <c r="P795" s="1">
        <v>3474</v>
      </c>
      <c r="Q795" s="31">
        <v>1800</v>
      </c>
    </row>
    <row r="796" spans="1:17" x14ac:dyDescent="0.25">
      <c r="A796" s="7" t="s">
        <v>223</v>
      </c>
      <c r="B796" s="5">
        <v>3300</v>
      </c>
      <c r="C796" s="5">
        <v>2</v>
      </c>
      <c r="P796" s="1">
        <v>1471</v>
      </c>
      <c r="Q796" s="31">
        <v>2000</v>
      </c>
    </row>
    <row r="797" spans="1:17" x14ac:dyDescent="0.25">
      <c r="A797" s="7" t="s">
        <v>128</v>
      </c>
      <c r="B797" s="5">
        <v>1600</v>
      </c>
      <c r="C797" s="5">
        <v>1</v>
      </c>
      <c r="P797" s="1">
        <v>1004</v>
      </c>
      <c r="Q797" s="31">
        <v>2000</v>
      </c>
    </row>
    <row r="798" spans="1:17" x14ac:dyDescent="0.25">
      <c r="A798" s="7" t="s">
        <v>76</v>
      </c>
      <c r="B798" s="5">
        <v>1000</v>
      </c>
      <c r="C798" s="5">
        <v>1</v>
      </c>
      <c r="P798" s="1">
        <v>2204</v>
      </c>
      <c r="Q798" s="31">
        <v>1800</v>
      </c>
    </row>
    <row r="799" spans="1:17" x14ac:dyDescent="0.25">
      <c r="A799" s="7" t="s">
        <v>95</v>
      </c>
      <c r="B799" s="5">
        <v>1600</v>
      </c>
      <c r="C799" s="5">
        <v>2</v>
      </c>
      <c r="P799" s="1">
        <v>3294</v>
      </c>
      <c r="Q799" s="31">
        <v>1200</v>
      </c>
    </row>
    <row r="800" spans="1:17" x14ac:dyDescent="0.25">
      <c r="A800" s="7" t="s">
        <v>174</v>
      </c>
      <c r="B800" s="5">
        <v>2950</v>
      </c>
      <c r="C800" s="5">
        <v>3</v>
      </c>
      <c r="P800" s="1">
        <v>3328</v>
      </c>
      <c r="Q800" s="31">
        <v>750</v>
      </c>
    </row>
    <row r="801" spans="1:17" x14ac:dyDescent="0.25">
      <c r="A801" s="7" t="s">
        <v>203</v>
      </c>
      <c r="B801" s="5">
        <v>1150</v>
      </c>
      <c r="C801" s="5">
        <v>2</v>
      </c>
      <c r="P801" s="1">
        <v>3145</v>
      </c>
      <c r="Q801" s="31">
        <v>1000</v>
      </c>
    </row>
    <row r="802" spans="1:17" x14ac:dyDescent="0.25">
      <c r="A802" s="7" t="s">
        <v>143</v>
      </c>
      <c r="B802" s="5">
        <v>3000</v>
      </c>
      <c r="C802" s="5">
        <v>1</v>
      </c>
      <c r="P802" s="1">
        <v>3453</v>
      </c>
      <c r="Q802" s="31">
        <v>1200</v>
      </c>
    </row>
    <row r="803" spans="1:17" x14ac:dyDescent="0.25">
      <c r="A803" s="7" t="s">
        <v>189</v>
      </c>
      <c r="B803" s="5">
        <v>8000</v>
      </c>
      <c r="C803" s="5">
        <v>2</v>
      </c>
      <c r="P803" s="1">
        <v>1069</v>
      </c>
      <c r="Q803" s="31">
        <v>1000</v>
      </c>
    </row>
    <row r="804" spans="1:17" x14ac:dyDescent="0.25">
      <c r="A804" s="7" t="s">
        <v>48</v>
      </c>
      <c r="B804" s="5">
        <v>6500</v>
      </c>
      <c r="C804" s="5">
        <v>4</v>
      </c>
      <c r="P804" s="1">
        <v>1334</v>
      </c>
      <c r="Q804" s="31">
        <v>1600</v>
      </c>
    </row>
    <row r="805" spans="1:17" x14ac:dyDescent="0.25">
      <c r="A805" s="7" t="s">
        <v>92</v>
      </c>
      <c r="B805" s="5">
        <v>600</v>
      </c>
      <c r="C805" s="5">
        <v>1</v>
      </c>
      <c r="P805" s="1">
        <v>3113</v>
      </c>
      <c r="Q805" s="31">
        <v>400</v>
      </c>
    </row>
    <row r="806" spans="1:17" x14ac:dyDescent="0.25">
      <c r="A806" s="7" t="s">
        <v>194</v>
      </c>
      <c r="B806" s="5">
        <v>1800</v>
      </c>
      <c r="C806" s="5">
        <v>1</v>
      </c>
      <c r="P806" s="1">
        <v>1370</v>
      </c>
      <c r="Q806" s="31">
        <v>400</v>
      </c>
    </row>
    <row r="807" spans="1:17" x14ac:dyDescent="0.25">
      <c r="A807" s="7" t="s">
        <v>101</v>
      </c>
      <c r="B807" s="5">
        <v>2000</v>
      </c>
      <c r="C807" s="5">
        <v>1</v>
      </c>
      <c r="P807" s="1">
        <v>2360</v>
      </c>
      <c r="Q807" s="31">
        <v>800</v>
      </c>
    </row>
    <row r="808" spans="1:17" x14ac:dyDescent="0.25">
      <c r="A808" s="7" t="s">
        <v>205</v>
      </c>
      <c r="B808" s="5">
        <v>5100</v>
      </c>
      <c r="C808" s="5">
        <v>2</v>
      </c>
      <c r="P808" s="1">
        <v>2584</v>
      </c>
      <c r="Q808" s="31">
        <v>2400</v>
      </c>
    </row>
    <row r="809" spans="1:17" x14ac:dyDescent="0.25">
      <c r="A809" s="7" t="s">
        <v>71</v>
      </c>
      <c r="B809" s="5">
        <v>150</v>
      </c>
      <c r="C809" s="5">
        <v>1</v>
      </c>
      <c r="P809" s="1">
        <v>1498</v>
      </c>
      <c r="Q809" s="31">
        <v>2400</v>
      </c>
    </row>
    <row r="810" spans="1:17" x14ac:dyDescent="0.25">
      <c r="A810" s="7" t="s">
        <v>121</v>
      </c>
      <c r="B810" s="5">
        <v>5250</v>
      </c>
      <c r="C810" s="5">
        <v>3</v>
      </c>
      <c r="P810" s="1">
        <v>1699</v>
      </c>
      <c r="Q810" s="31">
        <v>600</v>
      </c>
    </row>
    <row r="811" spans="1:17" x14ac:dyDescent="0.25">
      <c r="A811" s="7" t="s">
        <v>114</v>
      </c>
      <c r="B811" s="5">
        <v>1800</v>
      </c>
      <c r="C811" s="5">
        <v>1</v>
      </c>
      <c r="P811" s="1">
        <v>2378</v>
      </c>
      <c r="Q811" s="31">
        <v>2000</v>
      </c>
    </row>
    <row r="812" spans="1:17" x14ac:dyDescent="0.25">
      <c r="A812" s="7" t="s">
        <v>162</v>
      </c>
      <c r="B812" s="5">
        <v>6150</v>
      </c>
      <c r="C812" s="5">
        <v>4</v>
      </c>
      <c r="P812" s="1">
        <v>3030</v>
      </c>
      <c r="Q812" s="31">
        <v>150</v>
      </c>
    </row>
    <row r="813" spans="1:17" x14ac:dyDescent="0.25">
      <c r="A813" s="7" t="s">
        <v>181</v>
      </c>
      <c r="B813" s="5">
        <v>2800</v>
      </c>
      <c r="C813" s="5">
        <v>2</v>
      </c>
      <c r="P813" s="1">
        <v>1693</v>
      </c>
      <c r="Q813" s="31">
        <v>300</v>
      </c>
    </row>
    <row r="814" spans="1:17" x14ac:dyDescent="0.25">
      <c r="A814" s="7" t="s">
        <v>353</v>
      </c>
      <c r="B814" s="5">
        <v>3600</v>
      </c>
      <c r="C814" s="5">
        <v>2</v>
      </c>
      <c r="P814" s="1">
        <v>2137</v>
      </c>
      <c r="Q814" s="31">
        <v>2000</v>
      </c>
    </row>
    <row r="815" spans="1:17" x14ac:dyDescent="0.25">
      <c r="A815" s="7" t="s">
        <v>107</v>
      </c>
      <c r="B815" s="5">
        <v>2400</v>
      </c>
      <c r="C815" s="5">
        <v>1</v>
      </c>
      <c r="P815" s="1">
        <v>2797</v>
      </c>
      <c r="Q815" s="31">
        <v>3000</v>
      </c>
    </row>
    <row r="816" spans="1:17" x14ac:dyDescent="0.25">
      <c r="A816" s="7" t="s">
        <v>44</v>
      </c>
      <c r="B816" s="5">
        <v>4600</v>
      </c>
      <c r="C816" s="5">
        <v>3</v>
      </c>
      <c r="P816" s="1">
        <v>1517</v>
      </c>
      <c r="Q816" s="31">
        <v>1600</v>
      </c>
    </row>
    <row r="817" spans="1:17" x14ac:dyDescent="0.25">
      <c r="A817" s="7" t="s">
        <v>179</v>
      </c>
      <c r="B817" s="5">
        <v>6000</v>
      </c>
      <c r="C817" s="5">
        <v>2</v>
      </c>
      <c r="P817" s="1">
        <v>2134</v>
      </c>
      <c r="Q817" s="31">
        <v>500</v>
      </c>
    </row>
    <row r="818" spans="1:17" x14ac:dyDescent="0.25">
      <c r="A818" s="7" t="s">
        <v>200</v>
      </c>
      <c r="B818" s="5">
        <v>13100</v>
      </c>
      <c r="C818" s="5">
        <v>3</v>
      </c>
      <c r="P818" s="1">
        <v>2997</v>
      </c>
      <c r="Q818" s="31">
        <v>1200</v>
      </c>
    </row>
    <row r="819" spans="1:17" x14ac:dyDescent="0.25">
      <c r="A819" s="7" t="s">
        <v>40</v>
      </c>
      <c r="B819" s="5">
        <v>1000</v>
      </c>
      <c r="C819" s="5">
        <v>2</v>
      </c>
      <c r="P819" s="1">
        <v>2562</v>
      </c>
      <c r="Q819" s="31">
        <v>300</v>
      </c>
    </row>
    <row r="820" spans="1:17" x14ac:dyDescent="0.25">
      <c r="A820" s="7" t="s">
        <v>201</v>
      </c>
      <c r="B820" s="5">
        <v>1600</v>
      </c>
      <c r="C820" s="5">
        <v>1</v>
      </c>
      <c r="P820" s="1">
        <v>1389</v>
      </c>
      <c r="Q820" s="31">
        <v>750</v>
      </c>
    </row>
    <row r="821" spans="1:17" x14ac:dyDescent="0.25">
      <c r="A821" s="7" t="s">
        <v>59</v>
      </c>
      <c r="B821" s="5">
        <v>2000</v>
      </c>
      <c r="C821" s="5">
        <v>1</v>
      </c>
      <c r="P821" s="1">
        <v>1195</v>
      </c>
      <c r="Q821" s="31">
        <v>750</v>
      </c>
    </row>
    <row r="822" spans="1:17" x14ac:dyDescent="0.25">
      <c r="A822" s="7" t="s">
        <v>32</v>
      </c>
      <c r="B822" s="5">
        <v>2350</v>
      </c>
      <c r="C822" s="5">
        <v>2</v>
      </c>
      <c r="P822" s="1">
        <v>2124</v>
      </c>
      <c r="Q822" s="31">
        <v>500</v>
      </c>
    </row>
    <row r="823" spans="1:17" x14ac:dyDescent="0.25">
      <c r="A823" s="7" t="s">
        <v>102</v>
      </c>
      <c r="B823" s="5">
        <v>800</v>
      </c>
      <c r="C823" s="5">
        <v>1</v>
      </c>
      <c r="P823" s="1">
        <v>1098</v>
      </c>
      <c r="Q823" s="31">
        <v>400</v>
      </c>
    </row>
    <row r="824" spans="1:17" x14ac:dyDescent="0.25">
      <c r="A824" s="7" t="s">
        <v>41</v>
      </c>
      <c r="B824" s="5">
        <v>2000</v>
      </c>
      <c r="C824" s="5">
        <v>1</v>
      </c>
      <c r="P824" s="1">
        <v>2956</v>
      </c>
      <c r="Q824" s="31">
        <v>3000</v>
      </c>
    </row>
    <row r="825" spans="1:17" x14ac:dyDescent="0.25">
      <c r="A825" s="7" t="s">
        <v>138</v>
      </c>
      <c r="B825" s="5">
        <v>1500</v>
      </c>
      <c r="C825" s="5">
        <v>1</v>
      </c>
      <c r="P825" s="1">
        <v>2896</v>
      </c>
      <c r="Q825" s="31">
        <v>5000</v>
      </c>
    </row>
    <row r="826" spans="1:17" x14ac:dyDescent="0.25">
      <c r="A826" s="7" t="s">
        <v>140</v>
      </c>
      <c r="B826" s="5">
        <v>8000</v>
      </c>
      <c r="C826" s="5">
        <v>3</v>
      </c>
      <c r="P826" s="1">
        <v>1005</v>
      </c>
      <c r="Q826" s="31">
        <v>6000</v>
      </c>
    </row>
    <row r="827" spans="1:17" x14ac:dyDescent="0.25">
      <c r="A827" s="7" t="s">
        <v>240</v>
      </c>
      <c r="B827" s="5">
        <v>600</v>
      </c>
      <c r="C827" s="5">
        <v>1</v>
      </c>
      <c r="P827" s="1">
        <v>1773</v>
      </c>
      <c r="Q827" s="31">
        <v>1600</v>
      </c>
    </row>
    <row r="828" spans="1:17" x14ac:dyDescent="0.25">
      <c r="A828" s="7" t="s">
        <v>226</v>
      </c>
      <c r="B828" s="5">
        <v>2400</v>
      </c>
      <c r="C828" s="5">
        <v>2</v>
      </c>
      <c r="P828" s="1">
        <v>3124</v>
      </c>
      <c r="Q828" s="31">
        <v>4000</v>
      </c>
    </row>
    <row r="829" spans="1:17" x14ac:dyDescent="0.25">
      <c r="A829" s="7" t="s">
        <v>34</v>
      </c>
      <c r="B829" s="5">
        <v>1600</v>
      </c>
      <c r="C829" s="5">
        <v>1</v>
      </c>
      <c r="P829" s="1">
        <v>2108</v>
      </c>
      <c r="Q829" s="31">
        <v>4500</v>
      </c>
    </row>
    <row r="830" spans="1:17" x14ac:dyDescent="0.25">
      <c r="A830" s="7" t="s">
        <v>186</v>
      </c>
      <c r="B830" s="5">
        <v>7000</v>
      </c>
      <c r="C830" s="5">
        <v>2</v>
      </c>
      <c r="P830" s="1">
        <v>1606</v>
      </c>
      <c r="Q830" s="31">
        <v>2400</v>
      </c>
    </row>
    <row r="831" spans="1:17" x14ac:dyDescent="0.25">
      <c r="A831" s="7" t="s">
        <v>218</v>
      </c>
      <c r="B831" s="5">
        <v>2800</v>
      </c>
      <c r="C831" s="5">
        <v>2</v>
      </c>
      <c r="P831" s="1">
        <v>3246</v>
      </c>
      <c r="Q831" s="31">
        <v>400</v>
      </c>
    </row>
    <row r="832" spans="1:17" x14ac:dyDescent="0.25">
      <c r="A832" s="7" t="s">
        <v>70</v>
      </c>
      <c r="B832" s="5">
        <v>4000</v>
      </c>
      <c r="C832" s="5">
        <v>2</v>
      </c>
      <c r="P832" s="1">
        <v>1240</v>
      </c>
      <c r="Q832" s="31">
        <v>4000</v>
      </c>
    </row>
    <row r="833" spans="1:17" x14ac:dyDescent="0.25">
      <c r="A833" s="7" t="s">
        <v>109</v>
      </c>
      <c r="B833" s="5">
        <v>2000</v>
      </c>
      <c r="C833" s="5">
        <v>1</v>
      </c>
      <c r="P833" s="1">
        <v>2064</v>
      </c>
      <c r="Q833" s="31">
        <v>2000</v>
      </c>
    </row>
    <row r="834" spans="1:17" x14ac:dyDescent="0.25">
      <c r="A834" s="7" t="s">
        <v>88</v>
      </c>
      <c r="B834" s="5">
        <v>3900</v>
      </c>
      <c r="C834" s="5">
        <v>2</v>
      </c>
      <c r="P834" s="1">
        <v>3421</v>
      </c>
      <c r="Q834" s="31">
        <v>2000</v>
      </c>
    </row>
    <row r="835" spans="1:17" x14ac:dyDescent="0.25">
      <c r="A835" s="7" t="s">
        <v>47</v>
      </c>
      <c r="B835" s="5">
        <v>2000</v>
      </c>
      <c r="C835" s="5">
        <v>1</v>
      </c>
      <c r="P835" s="1">
        <v>2995</v>
      </c>
      <c r="Q835" s="31">
        <v>1200</v>
      </c>
    </row>
    <row r="836" spans="1:17" x14ac:dyDescent="0.25">
      <c r="A836" s="7" t="s">
        <v>153</v>
      </c>
      <c r="B836" s="5">
        <v>1200</v>
      </c>
      <c r="C836" s="5">
        <v>1</v>
      </c>
      <c r="P836" s="1">
        <v>1962</v>
      </c>
      <c r="Q836" s="31">
        <v>3000</v>
      </c>
    </row>
    <row r="837" spans="1:17" x14ac:dyDescent="0.25">
      <c r="A837" s="7" t="s">
        <v>60</v>
      </c>
      <c r="B837" s="5">
        <v>600</v>
      </c>
      <c r="C837" s="5">
        <v>1</v>
      </c>
      <c r="P837" s="1">
        <v>3142</v>
      </c>
      <c r="Q837" s="31">
        <v>1600</v>
      </c>
    </row>
    <row r="838" spans="1:17" x14ac:dyDescent="0.25">
      <c r="A838" s="7" t="s">
        <v>228</v>
      </c>
      <c r="B838" s="5">
        <v>9900</v>
      </c>
      <c r="C838" s="5">
        <v>4</v>
      </c>
      <c r="P838" s="1">
        <v>2205</v>
      </c>
      <c r="Q838" s="31">
        <v>1000</v>
      </c>
    </row>
    <row r="839" spans="1:17" x14ac:dyDescent="0.25">
      <c r="A839" s="7" t="s">
        <v>161</v>
      </c>
      <c r="B839" s="5">
        <v>1200</v>
      </c>
      <c r="C839" s="5">
        <v>1</v>
      </c>
      <c r="P839" s="1">
        <v>3420</v>
      </c>
      <c r="Q839" s="31">
        <v>1500</v>
      </c>
    </row>
    <row r="840" spans="1:17" x14ac:dyDescent="0.25">
      <c r="A840" s="7" t="s">
        <v>30</v>
      </c>
      <c r="B840" s="5">
        <v>1000</v>
      </c>
      <c r="C840" s="5">
        <v>2</v>
      </c>
      <c r="P840" s="1">
        <v>3367</v>
      </c>
      <c r="Q840" s="31">
        <v>2500</v>
      </c>
    </row>
    <row r="841" spans="1:17" x14ac:dyDescent="0.25">
      <c r="A841" s="7" t="s">
        <v>199</v>
      </c>
      <c r="B841" s="5">
        <v>1200</v>
      </c>
      <c r="C841" s="5">
        <v>1</v>
      </c>
      <c r="P841" s="1">
        <v>2246</v>
      </c>
      <c r="Q841" s="31">
        <v>2000</v>
      </c>
    </row>
    <row r="842" spans="1:17" x14ac:dyDescent="0.25">
      <c r="A842" s="7" t="s">
        <v>24</v>
      </c>
      <c r="B842" s="5">
        <v>2500</v>
      </c>
      <c r="C842" s="5">
        <v>2</v>
      </c>
      <c r="P842" s="1">
        <v>2758</v>
      </c>
      <c r="Q842" s="31">
        <v>2500</v>
      </c>
    </row>
    <row r="843" spans="1:17" x14ac:dyDescent="0.25">
      <c r="A843" s="7" t="s">
        <v>35</v>
      </c>
      <c r="B843" s="5">
        <v>750</v>
      </c>
      <c r="C843" s="5">
        <v>1</v>
      </c>
      <c r="P843" s="1">
        <v>2309</v>
      </c>
      <c r="Q843" s="31">
        <v>500</v>
      </c>
    </row>
    <row r="844" spans="1:17" x14ac:dyDescent="0.25">
      <c r="A844" s="7" t="s">
        <v>282</v>
      </c>
      <c r="B844" s="5">
        <v>7500</v>
      </c>
      <c r="C844" s="5">
        <v>1</v>
      </c>
      <c r="P844" s="1">
        <v>1083</v>
      </c>
      <c r="Q844" s="31">
        <v>600</v>
      </c>
    </row>
    <row r="845" spans="1:17" x14ac:dyDescent="0.25">
      <c r="A845" s="7" t="s">
        <v>163</v>
      </c>
      <c r="B845" s="5">
        <v>500</v>
      </c>
      <c r="C845" s="5">
        <v>1</v>
      </c>
      <c r="P845" s="1">
        <v>2746</v>
      </c>
      <c r="Q845" s="31">
        <v>1000</v>
      </c>
    </row>
    <row r="846" spans="1:17" x14ac:dyDescent="0.25">
      <c r="A846" s="7" t="s">
        <v>67</v>
      </c>
      <c r="B846" s="5">
        <v>10600</v>
      </c>
      <c r="C846" s="5">
        <v>3</v>
      </c>
      <c r="P846" s="1">
        <v>3275</v>
      </c>
      <c r="Q846" s="31">
        <v>5000</v>
      </c>
    </row>
    <row r="847" spans="1:17" x14ac:dyDescent="0.25">
      <c r="A847" s="7" t="s">
        <v>459</v>
      </c>
      <c r="B847" s="5">
        <v>7500</v>
      </c>
      <c r="C847" s="5">
        <v>1</v>
      </c>
      <c r="P847" s="1">
        <v>2005</v>
      </c>
      <c r="Q847" s="31">
        <v>150</v>
      </c>
    </row>
    <row r="848" spans="1:17" x14ac:dyDescent="0.25">
      <c r="A848" s="7" t="s">
        <v>414</v>
      </c>
      <c r="B848" s="5">
        <v>2000</v>
      </c>
      <c r="C848" s="5">
        <v>1</v>
      </c>
      <c r="P848" s="1">
        <v>1953</v>
      </c>
      <c r="Q848" s="31">
        <v>300</v>
      </c>
    </row>
    <row r="849" spans="1:17" x14ac:dyDescent="0.25">
      <c r="A849" s="7" t="s">
        <v>262</v>
      </c>
      <c r="B849" s="5">
        <v>4800</v>
      </c>
      <c r="C849" s="5">
        <v>3</v>
      </c>
      <c r="P849" s="1">
        <v>2776</v>
      </c>
      <c r="Q849" s="31">
        <v>300</v>
      </c>
    </row>
    <row r="850" spans="1:17" x14ac:dyDescent="0.25">
      <c r="A850" s="7" t="s">
        <v>470</v>
      </c>
      <c r="B850" s="5">
        <v>2000</v>
      </c>
      <c r="C850" s="5">
        <v>1</v>
      </c>
      <c r="P850" s="1">
        <v>1991</v>
      </c>
      <c r="Q850" s="31">
        <v>600</v>
      </c>
    </row>
    <row r="851" spans="1:17" x14ac:dyDescent="0.25">
      <c r="A851" s="7" t="s">
        <v>324</v>
      </c>
      <c r="B851" s="5">
        <v>7500</v>
      </c>
      <c r="C851" s="5">
        <v>1</v>
      </c>
      <c r="P851" s="1">
        <v>1954</v>
      </c>
      <c r="Q851" s="31">
        <v>3000</v>
      </c>
    </row>
    <row r="852" spans="1:17" x14ac:dyDescent="0.25">
      <c r="A852" s="7" t="s">
        <v>439</v>
      </c>
      <c r="B852" s="5">
        <v>3000</v>
      </c>
      <c r="C852" s="5">
        <v>1</v>
      </c>
      <c r="P852" s="1">
        <v>1177</v>
      </c>
      <c r="Q852" s="31">
        <v>6000</v>
      </c>
    </row>
    <row r="853" spans="1:17" x14ac:dyDescent="0.25">
      <c r="A853" s="7" t="s">
        <v>250</v>
      </c>
      <c r="B853" s="5">
        <v>750</v>
      </c>
      <c r="C853" s="5">
        <v>1</v>
      </c>
      <c r="P853" s="1">
        <v>1464</v>
      </c>
      <c r="Q853" s="31">
        <v>2500</v>
      </c>
    </row>
    <row r="854" spans="1:17" x14ac:dyDescent="0.25">
      <c r="A854" s="7" t="s">
        <v>25</v>
      </c>
      <c r="B854" s="5">
        <v>1800</v>
      </c>
      <c r="C854" s="5">
        <v>1</v>
      </c>
      <c r="P854" s="1">
        <v>1885</v>
      </c>
      <c r="Q854" s="31">
        <v>1000</v>
      </c>
    </row>
    <row r="855" spans="1:17" x14ac:dyDescent="0.25">
      <c r="A855" s="7" t="s">
        <v>482</v>
      </c>
      <c r="B855" s="5">
        <v>300</v>
      </c>
      <c r="C855" s="5">
        <v>1</v>
      </c>
      <c r="P855" s="1">
        <v>1241</v>
      </c>
      <c r="Q855" s="31">
        <v>2500</v>
      </c>
    </row>
    <row r="856" spans="1:17" x14ac:dyDescent="0.25">
      <c r="A856" s="7" t="s">
        <v>527</v>
      </c>
      <c r="B856" s="5">
        <v>1800</v>
      </c>
      <c r="C856" s="5">
        <v>1</v>
      </c>
      <c r="P856" s="1">
        <v>1428</v>
      </c>
      <c r="Q856" s="31">
        <v>2000</v>
      </c>
    </row>
    <row r="857" spans="1:17" x14ac:dyDescent="0.25">
      <c r="A857" s="7" t="s">
        <v>300</v>
      </c>
      <c r="B857" s="5">
        <v>1200</v>
      </c>
      <c r="C857" s="5">
        <v>1</v>
      </c>
      <c r="P857" s="1">
        <v>2382</v>
      </c>
      <c r="Q857" s="31">
        <v>5000</v>
      </c>
    </row>
    <row r="858" spans="1:17" x14ac:dyDescent="0.25">
      <c r="A858" s="7" t="s">
        <v>244</v>
      </c>
      <c r="B858" s="5">
        <v>1200</v>
      </c>
      <c r="C858" s="5">
        <v>1</v>
      </c>
      <c r="P858" s="1">
        <v>1554</v>
      </c>
      <c r="Q858" s="31">
        <v>2000</v>
      </c>
    </row>
    <row r="859" spans="1:17" x14ac:dyDescent="0.25">
      <c r="A859" s="7" t="s">
        <v>494</v>
      </c>
      <c r="B859" s="5">
        <v>2300</v>
      </c>
      <c r="C859" s="5">
        <v>2</v>
      </c>
      <c r="P859" s="1">
        <v>2913</v>
      </c>
      <c r="Q859" s="31">
        <v>1500</v>
      </c>
    </row>
    <row r="860" spans="1:17" x14ac:dyDescent="0.25">
      <c r="A860" s="7" t="s">
        <v>388</v>
      </c>
      <c r="B860" s="5">
        <v>3000</v>
      </c>
      <c r="C860" s="5">
        <v>1</v>
      </c>
      <c r="P860" s="1">
        <v>1067</v>
      </c>
      <c r="Q860" s="31">
        <v>2400</v>
      </c>
    </row>
    <row r="861" spans="1:17" x14ac:dyDescent="0.25">
      <c r="A861" s="7" t="s">
        <v>460</v>
      </c>
      <c r="B861" s="5">
        <v>300</v>
      </c>
      <c r="C861" s="5">
        <v>1</v>
      </c>
      <c r="P861" s="1">
        <v>3461</v>
      </c>
      <c r="Q861" s="31">
        <v>4000</v>
      </c>
    </row>
    <row r="862" spans="1:17" x14ac:dyDescent="0.25">
      <c r="A862" s="7" t="s">
        <v>333</v>
      </c>
      <c r="B862" s="5">
        <v>500</v>
      </c>
      <c r="C862" s="5">
        <v>1</v>
      </c>
      <c r="P862" s="1">
        <v>1110</v>
      </c>
      <c r="Q862" s="31">
        <v>600</v>
      </c>
    </row>
    <row r="863" spans="1:17" x14ac:dyDescent="0.25">
      <c r="A863" s="7" t="s">
        <v>471</v>
      </c>
      <c r="B863" s="5">
        <v>4500</v>
      </c>
      <c r="C863" s="5">
        <v>1</v>
      </c>
      <c r="P863" s="1">
        <v>1088</v>
      </c>
      <c r="Q863" s="31">
        <v>6000</v>
      </c>
    </row>
    <row r="864" spans="1:17" x14ac:dyDescent="0.25">
      <c r="A864" s="7" t="s">
        <v>385</v>
      </c>
      <c r="B864" s="5">
        <v>3000</v>
      </c>
      <c r="C864" s="5">
        <v>1</v>
      </c>
      <c r="P864" s="1">
        <v>1415</v>
      </c>
      <c r="Q864" s="31">
        <v>150</v>
      </c>
    </row>
    <row r="865" spans="1:17" x14ac:dyDescent="0.25">
      <c r="A865" s="7" t="s">
        <v>528</v>
      </c>
      <c r="B865" s="5">
        <v>1000</v>
      </c>
      <c r="C865" s="5">
        <v>1</v>
      </c>
      <c r="P865" s="1">
        <v>3019</v>
      </c>
      <c r="Q865" s="31">
        <v>600</v>
      </c>
    </row>
    <row r="866" spans="1:17" x14ac:dyDescent="0.25">
      <c r="A866" s="7" t="s">
        <v>365</v>
      </c>
      <c r="B866" s="5">
        <v>8600</v>
      </c>
      <c r="C866" s="5">
        <v>4</v>
      </c>
      <c r="P866" s="1">
        <v>2823</v>
      </c>
      <c r="Q866" s="31">
        <v>3000</v>
      </c>
    </row>
    <row r="867" spans="1:17" x14ac:dyDescent="0.25">
      <c r="A867" s="7" t="s">
        <v>331</v>
      </c>
      <c r="B867" s="5">
        <v>3000</v>
      </c>
      <c r="C867" s="5">
        <v>1</v>
      </c>
      <c r="P867" s="1">
        <v>3289</v>
      </c>
      <c r="Q867" s="31">
        <v>2000</v>
      </c>
    </row>
    <row r="868" spans="1:17" x14ac:dyDescent="0.25">
      <c r="A868" s="7" t="s">
        <v>386</v>
      </c>
      <c r="B868" s="5">
        <v>1000</v>
      </c>
      <c r="C868" s="5">
        <v>1</v>
      </c>
      <c r="P868" s="1">
        <v>2582</v>
      </c>
      <c r="Q868" s="31">
        <v>150</v>
      </c>
    </row>
    <row r="869" spans="1:17" x14ac:dyDescent="0.25">
      <c r="A869" s="7" t="s">
        <v>251</v>
      </c>
      <c r="B869" s="5">
        <v>2000</v>
      </c>
      <c r="C869" s="5">
        <v>1</v>
      </c>
      <c r="P869" s="1">
        <v>3035</v>
      </c>
      <c r="Q869" s="31">
        <v>1000</v>
      </c>
    </row>
    <row r="870" spans="1:17" x14ac:dyDescent="0.25">
      <c r="A870" s="7" t="s">
        <v>411</v>
      </c>
      <c r="B870" s="5">
        <v>6600</v>
      </c>
      <c r="C870" s="5">
        <v>2</v>
      </c>
      <c r="P870" s="1">
        <v>3402</v>
      </c>
      <c r="Q870" s="31">
        <v>1800</v>
      </c>
    </row>
    <row r="871" spans="1:17" x14ac:dyDescent="0.25">
      <c r="A871" s="7" t="s">
        <v>497</v>
      </c>
      <c r="B871" s="5">
        <v>6000</v>
      </c>
      <c r="C871" s="5">
        <v>1</v>
      </c>
      <c r="P871" s="1">
        <v>2120</v>
      </c>
      <c r="Q871" s="31">
        <v>600</v>
      </c>
    </row>
    <row r="872" spans="1:17" x14ac:dyDescent="0.25">
      <c r="A872" s="7" t="s">
        <v>356</v>
      </c>
      <c r="B872" s="5">
        <v>3600</v>
      </c>
      <c r="C872" s="5">
        <v>2</v>
      </c>
      <c r="P872" s="1">
        <v>3274</v>
      </c>
      <c r="Q872" s="31">
        <v>1000</v>
      </c>
    </row>
    <row r="873" spans="1:17" x14ac:dyDescent="0.25">
      <c r="A873" s="7" t="s">
        <v>372</v>
      </c>
      <c r="B873" s="5">
        <v>1500</v>
      </c>
      <c r="C873" s="5">
        <v>1</v>
      </c>
      <c r="P873" s="1">
        <v>1852</v>
      </c>
      <c r="Q873" s="31">
        <v>1600</v>
      </c>
    </row>
    <row r="874" spans="1:17" x14ac:dyDescent="0.25">
      <c r="A874" s="7" t="s">
        <v>247</v>
      </c>
      <c r="B874" s="5">
        <v>7500</v>
      </c>
      <c r="C874" s="5">
        <v>1</v>
      </c>
      <c r="P874" s="1">
        <v>3061</v>
      </c>
      <c r="Q874" s="31">
        <v>2000</v>
      </c>
    </row>
    <row r="875" spans="1:17" x14ac:dyDescent="0.25">
      <c r="A875" s="7" t="s">
        <v>137</v>
      </c>
      <c r="B875" s="5">
        <v>2500</v>
      </c>
      <c r="C875" s="5">
        <v>1</v>
      </c>
      <c r="P875" s="1">
        <v>2147</v>
      </c>
      <c r="Q875" s="31">
        <v>1200</v>
      </c>
    </row>
    <row r="876" spans="1:17" x14ac:dyDescent="0.25">
      <c r="A876" s="7" t="s">
        <v>498</v>
      </c>
      <c r="B876" s="5">
        <v>4500</v>
      </c>
      <c r="C876" s="5">
        <v>1</v>
      </c>
      <c r="P876" s="1">
        <v>2059</v>
      </c>
      <c r="Q876" s="31">
        <v>6000</v>
      </c>
    </row>
    <row r="877" spans="1:17" x14ac:dyDescent="0.25">
      <c r="A877" s="7" t="s">
        <v>290</v>
      </c>
      <c r="B877" s="5">
        <v>800</v>
      </c>
      <c r="C877" s="5">
        <v>2</v>
      </c>
      <c r="P877" s="1">
        <v>3135</v>
      </c>
      <c r="Q877" s="31">
        <v>600</v>
      </c>
    </row>
    <row r="878" spans="1:17" x14ac:dyDescent="0.25">
      <c r="A878" s="7" t="s">
        <v>304</v>
      </c>
      <c r="B878" s="5">
        <v>2000</v>
      </c>
      <c r="C878" s="5">
        <v>2</v>
      </c>
      <c r="P878" s="1">
        <v>3186</v>
      </c>
      <c r="Q878" s="31">
        <v>4000</v>
      </c>
    </row>
    <row r="879" spans="1:17" x14ac:dyDescent="0.25">
      <c r="A879" s="7" t="s">
        <v>267</v>
      </c>
      <c r="B879" s="5">
        <v>6000</v>
      </c>
      <c r="C879" s="5">
        <v>1</v>
      </c>
      <c r="P879" s="1">
        <v>2729</v>
      </c>
      <c r="Q879" s="31">
        <v>150</v>
      </c>
    </row>
    <row r="880" spans="1:17" x14ac:dyDescent="0.25">
      <c r="A880" s="7" t="s">
        <v>432</v>
      </c>
      <c r="B880" s="5">
        <v>800</v>
      </c>
      <c r="C880" s="5">
        <v>1</v>
      </c>
      <c r="P880" s="1">
        <v>1179</v>
      </c>
      <c r="Q880" s="31">
        <v>1000</v>
      </c>
    </row>
    <row r="881" spans="1:17" x14ac:dyDescent="0.25">
      <c r="A881" s="7" t="s">
        <v>436</v>
      </c>
      <c r="B881" s="5">
        <v>7500</v>
      </c>
      <c r="C881" s="5">
        <v>1</v>
      </c>
      <c r="P881" s="1">
        <v>2736</v>
      </c>
      <c r="Q881" s="31">
        <v>1000</v>
      </c>
    </row>
    <row r="882" spans="1:17" x14ac:dyDescent="0.25">
      <c r="A882" s="7" t="s">
        <v>474</v>
      </c>
      <c r="B882" s="5">
        <v>600</v>
      </c>
      <c r="C882" s="5">
        <v>1</v>
      </c>
      <c r="P882" s="1">
        <v>1255</v>
      </c>
      <c r="Q882" s="31">
        <v>2000</v>
      </c>
    </row>
    <row r="883" spans="1:17" x14ac:dyDescent="0.25">
      <c r="A883" s="7" t="s">
        <v>435</v>
      </c>
      <c r="B883" s="5">
        <v>3100</v>
      </c>
      <c r="C883" s="5">
        <v>3</v>
      </c>
      <c r="P883" s="1">
        <v>1511</v>
      </c>
      <c r="Q883" s="31">
        <v>6000</v>
      </c>
    </row>
    <row r="884" spans="1:17" x14ac:dyDescent="0.25">
      <c r="A884" s="7" t="s">
        <v>529</v>
      </c>
      <c r="B884" s="5">
        <v>1000</v>
      </c>
      <c r="C884" s="5">
        <v>1</v>
      </c>
      <c r="P884" s="1">
        <v>2885</v>
      </c>
      <c r="Q884" s="31">
        <v>1600</v>
      </c>
    </row>
    <row r="885" spans="1:17" x14ac:dyDescent="0.25">
      <c r="A885" s="7" t="s">
        <v>313</v>
      </c>
      <c r="B885" s="5">
        <v>400</v>
      </c>
      <c r="C885" s="5">
        <v>1</v>
      </c>
      <c r="P885" s="1">
        <v>2640</v>
      </c>
      <c r="Q885" s="31">
        <v>2000</v>
      </c>
    </row>
    <row r="886" spans="1:17" x14ac:dyDescent="0.25">
      <c r="A886" s="7" t="s">
        <v>540</v>
      </c>
      <c r="B886" s="5">
        <v>600</v>
      </c>
      <c r="C886" s="5">
        <v>1</v>
      </c>
      <c r="P886" s="1">
        <v>1322</v>
      </c>
      <c r="Q886" s="31">
        <v>800</v>
      </c>
    </row>
    <row r="887" spans="1:17" x14ac:dyDescent="0.25">
      <c r="A887" s="7" t="s">
        <v>485</v>
      </c>
      <c r="B887" s="5">
        <v>1650</v>
      </c>
      <c r="C887" s="5">
        <v>2</v>
      </c>
      <c r="P887" s="1">
        <v>2159</v>
      </c>
      <c r="Q887" s="31">
        <v>2500</v>
      </c>
    </row>
    <row r="888" spans="1:17" x14ac:dyDescent="0.25">
      <c r="A888" s="7" t="s">
        <v>416</v>
      </c>
      <c r="B888" s="5">
        <v>10500</v>
      </c>
      <c r="C888" s="5">
        <v>2</v>
      </c>
      <c r="P888" s="1">
        <v>1792</v>
      </c>
      <c r="Q888" s="31">
        <v>4500</v>
      </c>
    </row>
    <row r="889" spans="1:17" x14ac:dyDescent="0.25">
      <c r="A889" s="7" t="s">
        <v>328</v>
      </c>
      <c r="B889" s="5">
        <v>8250</v>
      </c>
      <c r="C889" s="5">
        <v>2</v>
      </c>
      <c r="P889" s="1">
        <v>2321</v>
      </c>
      <c r="Q889" s="31">
        <v>2000</v>
      </c>
    </row>
    <row r="890" spans="1:17" x14ac:dyDescent="0.25">
      <c r="A890" s="7" t="s">
        <v>268</v>
      </c>
      <c r="B890" s="5">
        <v>5100</v>
      </c>
      <c r="C890" s="5">
        <v>2</v>
      </c>
      <c r="P890" s="1">
        <v>2449</v>
      </c>
      <c r="Q890" s="31">
        <v>400</v>
      </c>
    </row>
    <row r="891" spans="1:17" x14ac:dyDescent="0.25">
      <c r="A891" s="7" t="s">
        <v>132</v>
      </c>
      <c r="B891" s="5">
        <v>2500</v>
      </c>
      <c r="C891" s="5">
        <v>2</v>
      </c>
      <c r="P891" s="1">
        <v>2010</v>
      </c>
      <c r="Q891" s="31">
        <v>600</v>
      </c>
    </row>
    <row r="892" spans="1:17" x14ac:dyDescent="0.25">
      <c r="A892" s="7" t="s">
        <v>501</v>
      </c>
      <c r="B892" s="5">
        <v>4500</v>
      </c>
      <c r="C892" s="5">
        <v>1</v>
      </c>
      <c r="P892" s="1">
        <v>3101</v>
      </c>
      <c r="Q892" s="31">
        <v>600</v>
      </c>
    </row>
    <row r="893" spans="1:17" x14ac:dyDescent="0.25">
      <c r="A893" s="7" t="s">
        <v>355</v>
      </c>
      <c r="B893" s="5">
        <v>4000</v>
      </c>
      <c r="C893" s="5">
        <v>1</v>
      </c>
      <c r="P893" s="1">
        <v>1985</v>
      </c>
      <c r="Q893" s="31">
        <v>6000</v>
      </c>
    </row>
    <row r="894" spans="1:17" x14ac:dyDescent="0.25">
      <c r="A894" s="7" t="s">
        <v>379</v>
      </c>
      <c r="B894" s="5">
        <v>3000</v>
      </c>
      <c r="C894" s="5">
        <v>1</v>
      </c>
      <c r="P894" s="1">
        <v>1708</v>
      </c>
      <c r="Q894" s="31">
        <v>3000</v>
      </c>
    </row>
    <row r="895" spans="1:17" x14ac:dyDescent="0.25">
      <c r="A895" s="7" t="s">
        <v>257</v>
      </c>
      <c r="B895" s="5">
        <v>2200</v>
      </c>
      <c r="C895" s="5">
        <v>2</v>
      </c>
      <c r="P895" s="1">
        <v>1647</v>
      </c>
      <c r="Q895" s="31">
        <v>750</v>
      </c>
    </row>
    <row r="896" spans="1:17" x14ac:dyDescent="0.25">
      <c r="A896" s="7" t="s">
        <v>431</v>
      </c>
      <c r="B896" s="5">
        <v>2550</v>
      </c>
      <c r="C896" s="5">
        <v>3</v>
      </c>
      <c r="P896" s="1">
        <v>2986</v>
      </c>
      <c r="Q896" s="31">
        <v>300</v>
      </c>
    </row>
    <row r="897" spans="1:17" x14ac:dyDescent="0.25">
      <c r="A897" s="7" t="s">
        <v>516</v>
      </c>
      <c r="B897" s="5">
        <v>6000</v>
      </c>
      <c r="C897" s="5">
        <v>2</v>
      </c>
      <c r="P897" s="1">
        <v>2146</v>
      </c>
      <c r="Q897" s="31">
        <v>7500</v>
      </c>
    </row>
    <row r="898" spans="1:17" x14ac:dyDescent="0.25">
      <c r="A898" s="7" t="s">
        <v>17</v>
      </c>
      <c r="B898" s="5">
        <v>7000</v>
      </c>
      <c r="C898" s="5">
        <v>3</v>
      </c>
      <c r="P898" s="1">
        <v>1435</v>
      </c>
      <c r="Q898" s="31">
        <v>600</v>
      </c>
    </row>
    <row r="899" spans="1:17" x14ac:dyDescent="0.25">
      <c r="A899" s="7" t="s">
        <v>148</v>
      </c>
      <c r="B899" s="5">
        <v>5700</v>
      </c>
      <c r="C899" s="5">
        <v>2</v>
      </c>
      <c r="P899" s="1">
        <v>3090</v>
      </c>
      <c r="Q899" s="31">
        <v>3000</v>
      </c>
    </row>
    <row r="900" spans="1:17" x14ac:dyDescent="0.25">
      <c r="A900" s="7" t="s">
        <v>336</v>
      </c>
      <c r="B900" s="5">
        <v>400</v>
      </c>
      <c r="C900" s="5">
        <v>1</v>
      </c>
      <c r="P900" s="1">
        <v>2602</v>
      </c>
      <c r="Q900" s="31">
        <v>500</v>
      </c>
    </row>
    <row r="901" spans="1:17" x14ac:dyDescent="0.25">
      <c r="A901" s="7" t="s">
        <v>499</v>
      </c>
      <c r="B901" s="5">
        <v>8500</v>
      </c>
      <c r="C901" s="5">
        <v>2</v>
      </c>
      <c r="P901" s="1">
        <v>2174</v>
      </c>
      <c r="Q901" s="31">
        <v>1600</v>
      </c>
    </row>
    <row r="902" spans="1:17" x14ac:dyDescent="0.25">
      <c r="A902" s="7" t="s">
        <v>345</v>
      </c>
      <c r="B902" s="5">
        <v>3400</v>
      </c>
      <c r="C902" s="5">
        <v>3</v>
      </c>
      <c r="P902" s="1">
        <v>1494</v>
      </c>
      <c r="Q902" s="31">
        <v>3000</v>
      </c>
    </row>
    <row r="903" spans="1:17" x14ac:dyDescent="0.25">
      <c r="A903" s="7" t="s">
        <v>469</v>
      </c>
      <c r="B903" s="5">
        <v>2000</v>
      </c>
      <c r="C903" s="5">
        <v>1</v>
      </c>
      <c r="P903" s="1">
        <v>3310</v>
      </c>
      <c r="Q903" s="31">
        <v>2000</v>
      </c>
    </row>
    <row r="904" spans="1:17" x14ac:dyDescent="0.25">
      <c r="A904" s="7" t="s">
        <v>463</v>
      </c>
      <c r="B904" s="5">
        <v>2000</v>
      </c>
      <c r="C904" s="5">
        <v>1</v>
      </c>
      <c r="P904" s="1">
        <v>3126</v>
      </c>
      <c r="Q904" s="31">
        <v>750</v>
      </c>
    </row>
    <row r="905" spans="1:17" x14ac:dyDescent="0.25">
      <c r="A905" s="7" t="s">
        <v>273</v>
      </c>
      <c r="B905" s="5">
        <v>9150</v>
      </c>
      <c r="C905" s="5">
        <v>3</v>
      </c>
      <c r="P905" s="1">
        <v>1348</v>
      </c>
      <c r="Q905" s="31">
        <v>1500</v>
      </c>
    </row>
    <row r="906" spans="1:17" x14ac:dyDescent="0.25">
      <c r="A906" s="7" t="s">
        <v>363</v>
      </c>
      <c r="B906" s="5">
        <v>1800</v>
      </c>
      <c r="C906" s="5">
        <v>1</v>
      </c>
      <c r="P906" s="1">
        <v>1887</v>
      </c>
      <c r="Q906" s="31">
        <v>1600</v>
      </c>
    </row>
    <row r="907" spans="1:17" x14ac:dyDescent="0.25">
      <c r="A907" s="7" t="s">
        <v>473</v>
      </c>
      <c r="B907" s="5">
        <v>300</v>
      </c>
      <c r="C907" s="5">
        <v>1</v>
      </c>
      <c r="P907" s="1">
        <v>2609</v>
      </c>
      <c r="Q907" s="31">
        <v>1500</v>
      </c>
    </row>
    <row r="908" spans="1:17" x14ac:dyDescent="0.25">
      <c r="A908" s="7" t="s">
        <v>341</v>
      </c>
      <c r="B908" s="5">
        <v>3400</v>
      </c>
      <c r="C908" s="5">
        <v>2</v>
      </c>
      <c r="P908" s="1">
        <v>1532</v>
      </c>
      <c r="Q908" s="31">
        <v>1500</v>
      </c>
    </row>
    <row r="909" spans="1:17" x14ac:dyDescent="0.25">
      <c r="A909" s="7" t="s">
        <v>394</v>
      </c>
      <c r="B909" s="5">
        <v>4400</v>
      </c>
      <c r="C909" s="5">
        <v>2</v>
      </c>
      <c r="P909" s="1">
        <v>3119</v>
      </c>
      <c r="Q909" s="31">
        <v>2000</v>
      </c>
    </row>
    <row r="910" spans="1:17" x14ac:dyDescent="0.25">
      <c r="A910" s="7" t="s">
        <v>316</v>
      </c>
      <c r="B910" s="5">
        <v>1750</v>
      </c>
      <c r="C910" s="5">
        <v>2</v>
      </c>
      <c r="P910" s="1">
        <v>2626</v>
      </c>
      <c r="Q910" s="31">
        <v>7500</v>
      </c>
    </row>
    <row r="911" spans="1:17" x14ac:dyDescent="0.25">
      <c r="A911" s="7" t="s">
        <v>252</v>
      </c>
      <c r="B911" s="5">
        <v>1400</v>
      </c>
      <c r="C911" s="5">
        <v>2</v>
      </c>
      <c r="P911" s="1">
        <v>1813</v>
      </c>
      <c r="Q911" s="31">
        <v>600</v>
      </c>
    </row>
    <row r="912" spans="1:17" x14ac:dyDescent="0.25">
      <c r="A912" s="7" t="s">
        <v>278</v>
      </c>
      <c r="B912" s="5">
        <v>4500</v>
      </c>
      <c r="C912" s="5">
        <v>1</v>
      </c>
      <c r="P912" s="1">
        <v>2468</v>
      </c>
      <c r="Q912" s="31">
        <v>4000</v>
      </c>
    </row>
    <row r="913" spans="1:17" x14ac:dyDescent="0.25">
      <c r="A913" s="7" t="s">
        <v>158</v>
      </c>
      <c r="B913" s="5">
        <v>6000</v>
      </c>
      <c r="C913" s="5">
        <v>1</v>
      </c>
      <c r="P913" s="1">
        <v>2957</v>
      </c>
      <c r="Q913" s="31">
        <v>4500</v>
      </c>
    </row>
    <row r="914" spans="1:17" x14ac:dyDescent="0.25">
      <c r="A914" s="7" t="s">
        <v>357</v>
      </c>
      <c r="B914" s="5">
        <v>6450</v>
      </c>
      <c r="C914" s="5">
        <v>3</v>
      </c>
      <c r="P914" s="1">
        <v>1244</v>
      </c>
      <c r="Q914" s="31">
        <v>800</v>
      </c>
    </row>
    <row r="915" spans="1:17" x14ac:dyDescent="0.25">
      <c r="A915" s="7" t="s">
        <v>423</v>
      </c>
      <c r="B915" s="5">
        <v>7800</v>
      </c>
      <c r="C915" s="5">
        <v>4</v>
      </c>
      <c r="P915" s="1">
        <v>2680</v>
      </c>
      <c r="Q915" s="31">
        <v>1000</v>
      </c>
    </row>
    <row r="916" spans="1:17" x14ac:dyDescent="0.25">
      <c r="A916" s="7" t="s">
        <v>339</v>
      </c>
      <c r="B916" s="5">
        <v>600</v>
      </c>
      <c r="C916" s="5">
        <v>1</v>
      </c>
      <c r="P916" s="1">
        <v>1927</v>
      </c>
      <c r="Q916" s="31">
        <v>400</v>
      </c>
    </row>
    <row r="917" spans="1:17" x14ac:dyDescent="0.25">
      <c r="A917" s="7" t="s">
        <v>284</v>
      </c>
      <c r="B917" s="5">
        <v>1000</v>
      </c>
      <c r="C917" s="5">
        <v>1</v>
      </c>
      <c r="P917" s="1">
        <v>3425</v>
      </c>
      <c r="Q917" s="31">
        <v>1200</v>
      </c>
    </row>
    <row r="918" spans="1:17" x14ac:dyDescent="0.25">
      <c r="A918" s="7" t="s">
        <v>534</v>
      </c>
      <c r="B918" s="5">
        <v>6800</v>
      </c>
      <c r="C918" s="5">
        <v>2</v>
      </c>
      <c r="P918" s="1">
        <v>2788</v>
      </c>
      <c r="Q918" s="31">
        <v>2500</v>
      </c>
    </row>
    <row r="919" spans="1:17" x14ac:dyDescent="0.25">
      <c r="A919" s="7" t="s">
        <v>523</v>
      </c>
      <c r="B919" s="5">
        <v>3000</v>
      </c>
      <c r="C919" s="5">
        <v>1</v>
      </c>
      <c r="P919" s="1">
        <v>1857</v>
      </c>
      <c r="Q919" s="31">
        <v>2000</v>
      </c>
    </row>
    <row r="920" spans="1:17" x14ac:dyDescent="0.25">
      <c r="A920" s="7" t="s">
        <v>214</v>
      </c>
      <c r="B920" s="5">
        <v>8800</v>
      </c>
      <c r="C920" s="5">
        <v>3</v>
      </c>
      <c r="P920" s="1">
        <v>2098</v>
      </c>
      <c r="Q920" s="31">
        <v>1800</v>
      </c>
    </row>
    <row r="921" spans="1:17" x14ac:dyDescent="0.25">
      <c r="A921" s="7" t="s">
        <v>281</v>
      </c>
      <c r="B921" s="5">
        <v>1500</v>
      </c>
      <c r="C921" s="5">
        <v>1</v>
      </c>
      <c r="P921" s="1">
        <v>3498</v>
      </c>
      <c r="Q921" s="31">
        <v>400</v>
      </c>
    </row>
    <row r="922" spans="1:17" x14ac:dyDescent="0.25">
      <c r="A922" s="7" t="s">
        <v>415</v>
      </c>
      <c r="B922" s="5">
        <v>4200</v>
      </c>
      <c r="C922" s="5">
        <v>2</v>
      </c>
      <c r="P922" s="1">
        <v>1818</v>
      </c>
      <c r="Q922" s="31">
        <v>300</v>
      </c>
    </row>
    <row r="923" spans="1:17" x14ac:dyDescent="0.25">
      <c r="A923" s="7" t="s">
        <v>525</v>
      </c>
      <c r="B923" s="5">
        <v>7000</v>
      </c>
      <c r="C923" s="5">
        <v>3</v>
      </c>
      <c r="P923" s="1">
        <v>2894</v>
      </c>
      <c r="Q923" s="31">
        <v>1200</v>
      </c>
    </row>
    <row r="924" spans="1:17" x14ac:dyDescent="0.25">
      <c r="A924" s="7" t="s">
        <v>370</v>
      </c>
      <c r="B924" s="5">
        <v>4550</v>
      </c>
      <c r="C924" s="5">
        <v>3</v>
      </c>
      <c r="P924" s="1">
        <v>2597</v>
      </c>
      <c r="Q924" s="31">
        <v>600</v>
      </c>
    </row>
    <row r="925" spans="1:17" x14ac:dyDescent="0.25">
      <c r="A925" s="7" t="s">
        <v>449</v>
      </c>
      <c r="B925" s="5">
        <v>4000</v>
      </c>
      <c r="C925" s="5">
        <v>1</v>
      </c>
      <c r="P925" s="1">
        <v>2513</v>
      </c>
      <c r="Q925" s="31">
        <v>4500</v>
      </c>
    </row>
    <row r="926" spans="1:17" x14ac:dyDescent="0.25">
      <c r="A926" s="7" t="s">
        <v>374</v>
      </c>
      <c r="B926" s="5">
        <v>2200</v>
      </c>
      <c r="C926" s="5">
        <v>2</v>
      </c>
      <c r="P926" s="1">
        <v>2340</v>
      </c>
      <c r="Q926" s="31">
        <v>800</v>
      </c>
    </row>
    <row r="927" spans="1:17" x14ac:dyDescent="0.25">
      <c r="A927" s="7" t="s">
        <v>50</v>
      </c>
      <c r="B927" s="5">
        <v>3000</v>
      </c>
      <c r="C927" s="5">
        <v>1</v>
      </c>
      <c r="P927" s="1">
        <v>2284</v>
      </c>
      <c r="Q927" s="31">
        <v>500</v>
      </c>
    </row>
    <row r="928" spans="1:17" x14ac:dyDescent="0.25">
      <c r="A928" s="7" t="s">
        <v>486</v>
      </c>
      <c r="B928" s="5">
        <v>500</v>
      </c>
      <c r="C928" s="5">
        <v>1</v>
      </c>
      <c r="P928" s="1">
        <v>1562</v>
      </c>
      <c r="Q928" s="31">
        <v>500</v>
      </c>
    </row>
    <row r="929" spans="1:17" x14ac:dyDescent="0.25">
      <c r="A929" s="7" t="s">
        <v>317</v>
      </c>
      <c r="B929" s="5">
        <v>500</v>
      </c>
      <c r="C929" s="5">
        <v>1</v>
      </c>
      <c r="P929" s="1">
        <v>2588</v>
      </c>
      <c r="Q929" s="31">
        <v>300</v>
      </c>
    </row>
    <row r="930" spans="1:17" x14ac:dyDescent="0.25">
      <c r="A930" s="7" t="s">
        <v>306</v>
      </c>
      <c r="B930" s="5">
        <v>5000</v>
      </c>
      <c r="C930" s="5">
        <v>2</v>
      </c>
      <c r="P930" s="1">
        <v>2141</v>
      </c>
      <c r="Q930" s="31">
        <v>600</v>
      </c>
    </row>
    <row r="931" spans="1:17" x14ac:dyDescent="0.25">
      <c r="A931" s="7" t="s">
        <v>452</v>
      </c>
      <c r="B931" s="5">
        <v>1200</v>
      </c>
      <c r="C931" s="5">
        <v>1</v>
      </c>
      <c r="P931" s="1">
        <v>2483</v>
      </c>
      <c r="Q931" s="31">
        <v>1000</v>
      </c>
    </row>
    <row r="932" spans="1:17" x14ac:dyDescent="0.25">
      <c r="A932" s="7" t="s">
        <v>299</v>
      </c>
      <c r="B932" s="5">
        <v>4800</v>
      </c>
      <c r="C932" s="5">
        <v>2</v>
      </c>
      <c r="P932" s="1">
        <v>2341</v>
      </c>
      <c r="Q932" s="31">
        <v>1000</v>
      </c>
    </row>
    <row r="933" spans="1:17" x14ac:dyDescent="0.25">
      <c r="A933" s="7" t="s">
        <v>536</v>
      </c>
      <c r="B933" s="5">
        <v>2500</v>
      </c>
      <c r="C933" s="5">
        <v>1</v>
      </c>
      <c r="P933" s="1">
        <v>2516</v>
      </c>
      <c r="Q933" s="31">
        <v>1200</v>
      </c>
    </row>
    <row r="934" spans="1:17" x14ac:dyDescent="0.25">
      <c r="A934" s="7" t="s">
        <v>360</v>
      </c>
      <c r="B934" s="5">
        <v>13050</v>
      </c>
      <c r="C934" s="5">
        <v>5</v>
      </c>
      <c r="P934" s="1">
        <v>2560</v>
      </c>
      <c r="Q934" s="31">
        <v>2000</v>
      </c>
    </row>
    <row r="935" spans="1:17" x14ac:dyDescent="0.25">
      <c r="A935" s="7" t="s">
        <v>428</v>
      </c>
      <c r="B935" s="5">
        <v>3000</v>
      </c>
      <c r="C935" s="5">
        <v>1</v>
      </c>
      <c r="P935" s="1">
        <v>2719</v>
      </c>
      <c r="Q935" s="31">
        <v>5000</v>
      </c>
    </row>
    <row r="936" spans="1:17" x14ac:dyDescent="0.25">
      <c r="A936" s="7" t="s">
        <v>446</v>
      </c>
      <c r="B936" s="5">
        <v>4650</v>
      </c>
      <c r="C936" s="5">
        <v>4</v>
      </c>
      <c r="P936" s="1">
        <v>2933</v>
      </c>
      <c r="Q936" s="31">
        <v>6000</v>
      </c>
    </row>
    <row r="937" spans="1:17" x14ac:dyDescent="0.25">
      <c r="A937" s="7" t="s">
        <v>402</v>
      </c>
      <c r="B937" s="5">
        <v>1000</v>
      </c>
      <c r="C937" s="5">
        <v>1</v>
      </c>
      <c r="P937" s="1">
        <v>2033</v>
      </c>
      <c r="Q937" s="31">
        <v>150</v>
      </c>
    </row>
    <row r="938" spans="1:17" x14ac:dyDescent="0.25">
      <c r="A938" s="7" t="s">
        <v>467</v>
      </c>
      <c r="B938" s="5">
        <v>600</v>
      </c>
      <c r="C938" s="5">
        <v>1</v>
      </c>
      <c r="P938" s="1">
        <v>1321</v>
      </c>
      <c r="Q938" s="31">
        <v>1500</v>
      </c>
    </row>
    <row r="939" spans="1:17" x14ac:dyDescent="0.25">
      <c r="A939" s="7" t="s">
        <v>330</v>
      </c>
      <c r="B939" s="5">
        <v>300</v>
      </c>
      <c r="C939" s="5">
        <v>1</v>
      </c>
      <c r="P939" s="1">
        <v>3357</v>
      </c>
      <c r="Q939" s="31">
        <v>800</v>
      </c>
    </row>
    <row r="940" spans="1:17" x14ac:dyDescent="0.25">
      <c r="A940" s="7" t="s">
        <v>224</v>
      </c>
      <c r="B940" s="5">
        <v>4400</v>
      </c>
      <c r="C940" s="5">
        <v>3</v>
      </c>
      <c r="P940" s="1">
        <v>1379</v>
      </c>
      <c r="Q940" s="31">
        <v>2000</v>
      </c>
    </row>
    <row r="941" spans="1:17" x14ac:dyDescent="0.25">
      <c r="A941" s="7" t="s">
        <v>263</v>
      </c>
      <c r="B941" s="5">
        <v>1500</v>
      </c>
      <c r="C941" s="5">
        <v>1</v>
      </c>
      <c r="P941" s="1">
        <v>3409</v>
      </c>
      <c r="Q941" s="31">
        <v>7500</v>
      </c>
    </row>
    <row r="942" spans="1:17" x14ac:dyDescent="0.25">
      <c r="A942" s="7" t="s">
        <v>496</v>
      </c>
      <c r="B942" s="5">
        <v>3000</v>
      </c>
      <c r="C942" s="5">
        <v>1</v>
      </c>
      <c r="P942" s="1">
        <v>3330</v>
      </c>
      <c r="Q942" s="31">
        <v>800</v>
      </c>
    </row>
    <row r="943" spans="1:17" x14ac:dyDescent="0.25">
      <c r="A943" s="7" t="s">
        <v>444</v>
      </c>
      <c r="B943" s="5">
        <v>1800</v>
      </c>
      <c r="C943" s="5">
        <v>1</v>
      </c>
      <c r="P943" s="1">
        <v>2424</v>
      </c>
      <c r="Q943" s="31">
        <v>2500</v>
      </c>
    </row>
    <row r="944" spans="1:17" x14ac:dyDescent="0.25">
      <c r="A944" s="7" t="s">
        <v>425</v>
      </c>
      <c r="B944" s="5">
        <v>2500</v>
      </c>
      <c r="C944" s="5">
        <v>1</v>
      </c>
      <c r="P944" s="1">
        <v>3297</v>
      </c>
      <c r="Q944" s="31">
        <v>2000</v>
      </c>
    </row>
    <row r="945" spans="1:17" x14ac:dyDescent="0.25">
      <c r="A945" s="7" t="s">
        <v>288</v>
      </c>
      <c r="B945" s="5">
        <v>5250</v>
      </c>
      <c r="C945" s="5">
        <v>2</v>
      </c>
      <c r="P945" s="1">
        <v>2493</v>
      </c>
      <c r="Q945" s="31">
        <v>600</v>
      </c>
    </row>
    <row r="946" spans="1:17" x14ac:dyDescent="0.25">
      <c r="A946" s="7" t="s">
        <v>490</v>
      </c>
      <c r="B946" s="5">
        <v>1200</v>
      </c>
      <c r="C946" s="5">
        <v>1</v>
      </c>
      <c r="P946" s="1">
        <v>1700</v>
      </c>
      <c r="Q946" s="31">
        <v>3000</v>
      </c>
    </row>
    <row r="947" spans="1:17" x14ac:dyDescent="0.25">
      <c r="A947" s="7" t="s">
        <v>502</v>
      </c>
      <c r="B947" s="5">
        <v>4250</v>
      </c>
      <c r="C947" s="5">
        <v>3</v>
      </c>
      <c r="P947" s="1">
        <v>2231</v>
      </c>
      <c r="Q947" s="31">
        <v>7500</v>
      </c>
    </row>
    <row r="948" spans="1:17" x14ac:dyDescent="0.25">
      <c r="A948" s="7" t="s">
        <v>438</v>
      </c>
      <c r="B948" s="5">
        <v>2000</v>
      </c>
      <c r="C948" s="5">
        <v>1</v>
      </c>
      <c r="P948" s="1">
        <v>3194</v>
      </c>
      <c r="Q948" s="31">
        <v>1800</v>
      </c>
    </row>
    <row r="949" spans="1:17" x14ac:dyDescent="0.25">
      <c r="A949" s="7" t="s">
        <v>97</v>
      </c>
      <c r="B949" s="5">
        <v>10000</v>
      </c>
      <c r="C949" s="5">
        <v>2</v>
      </c>
      <c r="P949" s="1">
        <v>3241</v>
      </c>
      <c r="Q949" s="31">
        <v>1200</v>
      </c>
    </row>
    <row r="950" spans="1:17" x14ac:dyDescent="0.25">
      <c r="A950" s="7" t="s">
        <v>258</v>
      </c>
      <c r="B950" s="5">
        <v>7500</v>
      </c>
      <c r="C950" s="5">
        <v>2</v>
      </c>
      <c r="P950" s="1">
        <v>3022</v>
      </c>
      <c r="Q950" s="31">
        <v>4500</v>
      </c>
    </row>
    <row r="951" spans="1:17" x14ac:dyDescent="0.25">
      <c r="A951" s="7" t="s">
        <v>532</v>
      </c>
      <c r="B951" s="5">
        <v>5500</v>
      </c>
      <c r="C951" s="5">
        <v>3</v>
      </c>
      <c r="P951" s="1">
        <v>1893</v>
      </c>
      <c r="Q951" s="31">
        <v>400</v>
      </c>
    </row>
    <row r="952" spans="1:17" x14ac:dyDescent="0.25">
      <c r="A952" s="7" t="s">
        <v>332</v>
      </c>
      <c r="B952" s="5">
        <v>2500</v>
      </c>
      <c r="C952" s="5">
        <v>1</v>
      </c>
      <c r="P952" s="1">
        <v>3102</v>
      </c>
      <c r="Q952" s="31">
        <v>1500</v>
      </c>
    </row>
    <row r="953" spans="1:17" x14ac:dyDescent="0.25">
      <c r="A953" s="7" t="s">
        <v>305</v>
      </c>
      <c r="B953" s="5">
        <v>2200</v>
      </c>
      <c r="C953" s="5">
        <v>2</v>
      </c>
      <c r="P953" s="1">
        <v>2882</v>
      </c>
      <c r="Q953" s="31">
        <v>1000</v>
      </c>
    </row>
    <row r="954" spans="1:17" x14ac:dyDescent="0.25">
      <c r="A954" s="7" t="s">
        <v>292</v>
      </c>
      <c r="B954" s="5">
        <v>1200</v>
      </c>
      <c r="C954" s="5">
        <v>1</v>
      </c>
      <c r="P954" s="1">
        <v>3257</v>
      </c>
      <c r="Q954" s="31">
        <v>1000</v>
      </c>
    </row>
    <row r="955" spans="1:17" x14ac:dyDescent="0.25">
      <c r="A955" s="7" t="s">
        <v>406</v>
      </c>
      <c r="B955" s="5">
        <v>8700</v>
      </c>
      <c r="C955" s="5">
        <v>4</v>
      </c>
      <c r="P955" s="1">
        <v>2086</v>
      </c>
      <c r="Q955" s="31">
        <v>4000</v>
      </c>
    </row>
    <row r="956" spans="1:17" x14ac:dyDescent="0.25">
      <c r="A956" s="7" t="s">
        <v>315</v>
      </c>
      <c r="B956" s="5">
        <v>10000</v>
      </c>
      <c r="C956" s="5">
        <v>3</v>
      </c>
      <c r="P956" s="1">
        <v>1628</v>
      </c>
      <c r="Q956" s="31">
        <v>1500</v>
      </c>
    </row>
    <row r="957" spans="1:17" x14ac:dyDescent="0.25">
      <c r="A957" s="7" t="s">
        <v>312</v>
      </c>
      <c r="B957" s="5">
        <v>800</v>
      </c>
      <c r="C957" s="5">
        <v>1</v>
      </c>
      <c r="P957" s="1">
        <v>2112</v>
      </c>
      <c r="Q957" s="31">
        <v>1000</v>
      </c>
    </row>
    <row r="958" spans="1:17" x14ac:dyDescent="0.25">
      <c r="A958" s="7" t="s">
        <v>483</v>
      </c>
      <c r="B958" s="5">
        <v>5600</v>
      </c>
      <c r="C958" s="5">
        <v>2</v>
      </c>
      <c r="P958" s="1">
        <v>1618</v>
      </c>
      <c r="Q958" s="31">
        <v>300</v>
      </c>
    </row>
    <row r="959" spans="1:17" x14ac:dyDescent="0.25">
      <c r="A959" s="7" t="s">
        <v>340</v>
      </c>
      <c r="B959" s="5">
        <v>2500</v>
      </c>
      <c r="C959" s="5">
        <v>1</v>
      </c>
      <c r="P959" s="1">
        <v>3258</v>
      </c>
      <c r="Q959" s="31">
        <v>500</v>
      </c>
    </row>
    <row r="960" spans="1:17" x14ac:dyDescent="0.25">
      <c r="A960" s="7" t="s">
        <v>311</v>
      </c>
      <c r="B960" s="5">
        <v>9000</v>
      </c>
      <c r="C960" s="5">
        <v>2</v>
      </c>
      <c r="P960" s="1">
        <v>1139</v>
      </c>
      <c r="Q960" s="31">
        <v>150</v>
      </c>
    </row>
    <row r="961" spans="1:17" x14ac:dyDescent="0.25">
      <c r="A961" s="7" t="s">
        <v>533</v>
      </c>
      <c r="B961" s="5">
        <v>800</v>
      </c>
      <c r="C961" s="5">
        <v>2</v>
      </c>
      <c r="P961" s="1">
        <v>2652</v>
      </c>
      <c r="Q961" s="31">
        <v>2500</v>
      </c>
    </row>
    <row r="962" spans="1:17" x14ac:dyDescent="0.25">
      <c r="A962" s="7" t="s">
        <v>535</v>
      </c>
      <c r="B962" s="5">
        <v>450</v>
      </c>
      <c r="C962" s="5">
        <v>1</v>
      </c>
      <c r="P962" s="1">
        <v>1785</v>
      </c>
      <c r="Q962" s="31">
        <v>3000</v>
      </c>
    </row>
    <row r="963" spans="1:17" x14ac:dyDescent="0.25">
      <c r="A963" s="7" t="s">
        <v>36</v>
      </c>
      <c r="B963" s="5">
        <v>3000</v>
      </c>
      <c r="C963" s="5">
        <v>1</v>
      </c>
      <c r="P963" s="1">
        <v>2579</v>
      </c>
      <c r="Q963" s="31">
        <v>1500</v>
      </c>
    </row>
    <row r="964" spans="1:17" x14ac:dyDescent="0.25">
      <c r="A964" s="7" t="s">
        <v>479</v>
      </c>
      <c r="B964" s="5">
        <v>1500</v>
      </c>
      <c r="C964" s="5">
        <v>1</v>
      </c>
      <c r="P964" s="1">
        <v>2717</v>
      </c>
      <c r="Q964" s="31">
        <v>400</v>
      </c>
    </row>
    <row r="965" spans="1:17" x14ac:dyDescent="0.25">
      <c r="A965" s="7" t="s">
        <v>393</v>
      </c>
      <c r="B965" s="5">
        <v>1200</v>
      </c>
      <c r="C965" s="5">
        <v>1</v>
      </c>
      <c r="P965" s="1">
        <v>1737</v>
      </c>
      <c r="Q965" s="31">
        <v>1600</v>
      </c>
    </row>
    <row r="966" spans="1:17" x14ac:dyDescent="0.25">
      <c r="A966" s="7" t="s">
        <v>398</v>
      </c>
      <c r="B966" s="5">
        <v>150</v>
      </c>
      <c r="C966" s="5">
        <v>1</v>
      </c>
      <c r="P966" s="1">
        <v>3023</v>
      </c>
      <c r="Q966" s="31">
        <v>5000</v>
      </c>
    </row>
    <row r="967" spans="1:17" x14ac:dyDescent="0.25">
      <c r="A967" s="7" t="s">
        <v>329</v>
      </c>
      <c r="B967" s="5">
        <v>1200</v>
      </c>
      <c r="C967" s="5">
        <v>1</v>
      </c>
      <c r="P967" s="1">
        <v>2852</v>
      </c>
      <c r="Q967" s="31">
        <v>1500</v>
      </c>
    </row>
    <row r="968" spans="1:17" x14ac:dyDescent="0.25">
      <c r="A968" s="7" t="s">
        <v>397</v>
      </c>
      <c r="B968" s="5">
        <v>4000</v>
      </c>
      <c r="C968" s="5">
        <v>2</v>
      </c>
      <c r="P968" s="1">
        <v>1804</v>
      </c>
      <c r="Q968" s="31">
        <v>400</v>
      </c>
    </row>
    <row r="969" spans="1:17" x14ac:dyDescent="0.25">
      <c r="A969" s="7" t="s">
        <v>260</v>
      </c>
      <c r="B969" s="5">
        <v>5300</v>
      </c>
      <c r="C969" s="5">
        <v>3</v>
      </c>
      <c r="P969" s="1">
        <v>1976</v>
      </c>
      <c r="Q969" s="31">
        <v>450</v>
      </c>
    </row>
    <row r="970" spans="1:17" x14ac:dyDescent="0.25">
      <c r="A970" s="7" t="s">
        <v>440</v>
      </c>
      <c r="B970" s="5">
        <v>2600</v>
      </c>
      <c r="C970" s="5">
        <v>2</v>
      </c>
      <c r="P970" s="1">
        <v>1808</v>
      </c>
      <c r="Q970" s="31">
        <v>1200</v>
      </c>
    </row>
    <row r="971" spans="1:17" x14ac:dyDescent="0.25">
      <c r="A971" s="7" t="s">
        <v>321</v>
      </c>
      <c r="B971" s="5">
        <v>2100</v>
      </c>
      <c r="C971" s="5">
        <v>2</v>
      </c>
      <c r="P971" s="1">
        <v>1307</v>
      </c>
      <c r="Q971" s="31">
        <v>1800</v>
      </c>
    </row>
    <row r="972" spans="1:17" x14ac:dyDescent="0.25">
      <c r="A972" s="7" t="s">
        <v>387</v>
      </c>
      <c r="B972" s="5">
        <v>2000</v>
      </c>
      <c r="C972" s="5">
        <v>1</v>
      </c>
      <c r="P972" s="1">
        <v>2757</v>
      </c>
      <c r="Q972" s="31">
        <v>1800</v>
      </c>
    </row>
    <row r="973" spans="1:17" x14ac:dyDescent="0.25">
      <c r="A973" s="7" t="s">
        <v>75</v>
      </c>
      <c r="B973" s="5">
        <v>8400</v>
      </c>
      <c r="C973" s="5">
        <v>5</v>
      </c>
      <c r="P973" s="1">
        <v>1812</v>
      </c>
      <c r="Q973" s="31">
        <v>3000</v>
      </c>
    </row>
    <row r="974" spans="1:17" x14ac:dyDescent="0.25">
      <c r="A974" s="7" t="s">
        <v>155</v>
      </c>
      <c r="B974" s="5">
        <v>2000</v>
      </c>
      <c r="C974" s="5">
        <v>1</v>
      </c>
      <c r="P974" s="1">
        <v>2807</v>
      </c>
      <c r="Q974" s="31">
        <v>1000</v>
      </c>
    </row>
    <row r="975" spans="1:17" x14ac:dyDescent="0.25">
      <c r="A975" s="7" t="s">
        <v>401</v>
      </c>
      <c r="B975" s="5">
        <v>1600</v>
      </c>
      <c r="C975" s="5">
        <v>2</v>
      </c>
      <c r="P975" s="1">
        <v>1200</v>
      </c>
      <c r="Q975" s="31">
        <v>600</v>
      </c>
    </row>
    <row r="976" spans="1:17" x14ac:dyDescent="0.25">
      <c r="A976" s="7" t="s">
        <v>420</v>
      </c>
      <c r="B976" s="5">
        <v>3800</v>
      </c>
      <c r="C976" s="5">
        <v>3</v>
      </c>
      <c r="P976" s="1">
        <v>2167</v>
      </c>
      <c r="Q976" s="31">
        <v>1200</v>
      </c>
    </row>
    <row r="977" spans="1:17" x14ac:dyDescent="0.25">
      <c r="A977" s="7" t="s">
        <v>492</v>
      </c>
      <c r="B977" s="5">
        <v>2150</v>
      </c>
      <c r="C977" s="5">
        <v>2</v>
      </c>
      <c r="P977" s="1">
        <v>3020</v>
      </c>
      <c r="Q977" s="31">
        <v>6000</v>
      </c>
    </row>
    <row r="978" spans="1:17" x14ac:dyDescent="0.25">
      <c r="A978" s="7" t="s">
        <v>280</v>
      </c>
      <c r="B978" s="5">
        <v>5000</v>
      </c>
      <c r="C978" s="5">
        <v>1</v>
      </c>
      <c r="P978" s="1">
        <v>2451</v>
      </c>
      <c r="Q978" s="31">
        <v>450</v>
      </c>
    </row>
    <row r="979" spans="1:17" x14ac:dyDescent="0.25">
      <c r="A979" s="7" t="s">
        <v>461</v>
      </c>
      <c r="B979" s="5">
        <v>450</v>
      </c>
      <c r="C979" s="5">
        <v>1</v>
      </c>
      <c r="P979" s="1">
        <v>2511</v>
      </c>
      <c r="Q979" s="31">
        <v>2000</v>
      </c>
    </row>
    <row r="980" spans="1:17" x14ac:dyDescent="0.25">
      <c r="A980" s="7" t="s">
        <v>314</v>
      </c>
      <c r="B980" s="5">
        <v>800</v>
      </c>
      <c r="C980" s="5">
        <v>1</v>
      </c>
      <c r="P980" s="1">
        <v>2698</v>
      </c>
      <c r="Q980" s="31">
        <v>150</v>
      </c>
    </row>
    <row r="981" spans="1:17" x14ac:dyDescent="0.25">
      <c r="A981" s="7" t="s">
        <v>450</v>
      </c>
      <c r="B981" s="5">
        <v>1000</v>
      </c>
      <c r="C981" s="5">
        <v>1</v>
      </c>
      <c r="P981" s="1">
        <v>2843</v>
      </c>
      <c r="Q981" s="31">
        <v>1200</v>
      </c>
    </row>
    <row r="982" spans="1:17" x14ac:dyDescent="0.25">
      <c r="A982" s="7" t="s">
        <v>392</v>
      </c>
      <c r="B982" s="5">
        <v>3600</v>
      </c>
      <c r="C982" s="5">
        <v>3</v>
      </c>
      <c r="P982" s="1">
        <v>1640</v>
      </c>
      <c r="Q982" s="31">
        <v>7500</v>
      </c>
    </row>
    <row r="983" spans="1:17" x14ac:dyDescent="0.25">
      <c r="A983" s="7" t="s">
        <v>391</v>
      </c>
      <c r="B983" s="5">
        <v>800</v>
      </c>
      <c r="C983" s="5">
        <v>1</v>
      </c>
      <c r="P983" s="1">
        <v>2678</v>
      </c>
      <c r="Q983" s="31">
        <v>1200</v>
      </c>
    </row>
    <row r="984" spans="1:17" x14ac:dyDescent="0.25">
      <c r="A984" s="7" t="s">
        <v>23</v>
      </c>
      <c r="B984" s="5">
        <v>4000</v>
      </c>
      <c r="C984" s="5">
        <v>1</v>
      </c>
      <c r="P984" s="1">
        <v>2129</v>
      </c>
      <c r="Q984" s="31">
        <v>3000</v>
      </c>
    </row>
    <row r="985" spans="1:17" x14ac:dyDescent="0.25">
      <c r="A985" s="7" t="s">
        <v>484</v>
      </c>
      <c r="B985" s="5">
        <v>4500</v>
      </c>
      <c r="C985" s="5">
        <v>2</v>
      </c>
      <c r="P985" s="1">
        <v>1777</v>
      </c>
      <c r="Q985" s="31">
        <v>450</v>
      </c>
    </row>
    <row r="986" spans="1:17" x14ac:dyDescent="0.25">
      <c r="A986" s="7" t="s">
        <v>418</v>
      </c>
      <c r="B986" s="5">
        <v>7000</v>
      </c>
      <c r="C986" s="5">
        <v>2</v>
      </c>
      <c r="P986" s="1">
        <v>2263</v>
      </c>
      <c r="Q986" s="31">
        <v>2500</v>
      </c>
    </row>
    <row r="987" spans="1:17" x14ac:dyDescent="0.25">
      <c r="A987" s="7" t="s">
        <v>296</v>
      </c>
      <c r="B987" s="5">
        <v>4400</v>
      </c>
      <c r="C987" s="5">
        <v>2</v>
      </c>
      <c r="P987" s="1">
        <v>2701</v>
      </c>
      <c r="Q987" s="31">
        <v>3000</v>
      </c>
    </row>
    <row r="988" spans="1:17" x14ac:dyDescent="0.25">
      <c r="A988" s="7" t="s">
        <v>422</v>
      </c>
      <c r="B988" s="5">
        <v>4500</v>
      </c>
      <c r="C988" s="5">
        <v>1</v>
      </c>
      <c r="P988" s="1">
        <v>2770</v>
      </c>
      <c r="Q988" s="31">
        <v>6000</v>
      </c>
    </row>
    <row r="989" spans="1:17" x14ac:dyDescent="0.25">
      <c r="A989" s="7" t="s">
        <v>254</v>
      </c>
      <c r="B989" s="5">
        <v>1500</v>
      </c>
      <c r="C989" s="5">
        <v>1</v>
      </c>
      <c r="P989" s="1">
        <v>1899</v>
      </c>
      <c r="Q989" s="31">
        <v>1500</v>
      </c>
    </row>
    <row r="990" spans="1:17" x14ac:dyDescent="0.25">
      <c r="A990" s="7" t="s">
        <v>480</v>
      </c>
      <c r="B990" s="5">
        <v>2600</v>
      </c>
      <c r="C990" s="5">
        <v>2</v>
      </c>
      <c r="P990" s="1">
        <v>2704</v>
      </c>
      <c r="Q990" s="31">
        <v>7500</v>
      </c>
    </row>
    <row r="991" spans="1:17" x14ac:dyDescent="0.25">
      <c r="A991" s="7" t="s">
        <v>89</v>
      </c>
      <c r="B991" s="5">
        <v>5000</v>
      </c>
      <c r="C991" s="5">
        <v>2</v>
      </c>
      <c r="P991" s="1">
        <v>1284</v>
      </c>
      <c r="Q991" s="31">
        <v>2000</v>
      </c>
    </row>
    <row r="992" spans="1:17" x14ac:dyDescent="0.25">
      <c r="A992" s="7" t="s">
        <v>274</v>
      </c>
      <c r="B992" s="5">
        <v>600</v>
      </c>
      <c r="C992" s="5">
        <v>1</v>
      </c>
      <c r="P992" s="1">
        <v>1324</v>
      </c>
      <c r="Q992" s="31">
        <v>750</v>
      </c>
    </row>
    <row r="993" spans="1:17" x14ac:dyDescent="0.25">
      <c r="A993" s="7" t="s">
        <v>364</v>
      </c>
      <c r="B993" s="5">
        <v>8100</v>
      </c>
      <c r="C993" s="5">
        <v>2</v>
      </c>
      <c r="P993" s="1">
        <v>2333</v>
      </c>
      <c r="Q993" s="31">
        <v>2000</v>
      </c>
    </row>
    <row r="994" spans="1:17" x14ac:dyDescent="0.25">
      <c r="A994" s="7" t="s">
        <v>362</v>
      </c>
      <c r="B994" s="5">
        <v>5500</v>
      </c>
      <c r="C994" s="5">
        <v>2</v>
      </c>
      <c r="P994" s="1">
        <v>1237</v>
      </c>
      <c r="Q994" s="31">
        <v>6000</v>
      </c>
    </row>
    <row r="995" spans="1:17" x14ac:dyDescent="0.25">
      <c r="A995" s="7" t="s">
        <v>325</v>
      </c>
      <c r="B995" s="5">
        <v>4150</v>
      </c>
      <c r="C995" s="5">
        <v>2</v>
      </c>
      <c r="P995" s="1">
        <v>3249</v>
      </c>
      <c r="Q995" s="31">
        <v>3000</v>
      </c>
    </row>
    <row r="996" spans="1:17" x14ac:dyDescent="0.25">
      <c r="A996" s="7" t="s">
        <v>346</v>
      </c>
      <c r="B996" s="5">
        <v>3000</v>
      </c>
      <c r="C996" s="5">
        <v>1</v>
      </c>
      <c r="P996" s="1">
        <v>1456</v>
      </c>
      <c r="Q996" s="31">
        <v>1800</v>
      </c>
    </row>
    <row r="997" spans="1:17" x14ac:dyDescent="0.25">
      <c r="A997" s="7" t="s">
        <v>489</v>
      </c>
      <c r="B997" s="5">
        <v>1200</v>
      </c>
      <c r="C997" s="5">
        <v>1</v>
      </c>
      <c r="P997" s="1">
        <v>1318</v>
      </c>
      <c r="Q997" s="31">
        <v>800</v>
      </c>
    </row>
    <row r="998" spans="1:17" x14ac:dyDescent="0.25">
      <c r="A998" s="7" t="s">
        <v>122</v>
      </c>
      <c r="B998" s="5">
        <v>1500</v>
      </c>
      <c r="C998" s="5">
        <v>1</v>
      </c>
      <c r="P998" s="1">
        <v>1552</v>
      </c>
      <c r="Q998" s="31">
        <v>3000</v>
      </c>
    </row>
    <row r="999" spans="1:17" x14ac:dyDescent="0.25">
      <c r="A999" s="7" t="s">
        <v>347</v>
      </c>
      <c r="B999" s="5">
        <v>3150</v>
      </c>
      <c r="C999" s="5">
        <v>2</v>
      </c>
      <c r="P999" s="1">
        <v>2031</v>
      </c>
      <c r="Q999" s="31">
        <v>450</v>
      </c>
    </row>
    <row r="1000" spans="1:17" x14ac:dyDescent="0.25">
      <c r="A1000" s="7" t="s">
        <v>466</v>
      </c>
      <c r="B1000" s="5">
        <v>1500</v>
      </c>
      <c r="C1000" s="5">
        <v>2</v>
      </c>
      <c r="P1000" s="1">
        <v>2708</v>
      </c>
      <c r="Q1000" s="31">
        <v>300</v>
      </c>
    </row>
    <row r="1001" spans="1:17" x14ac:dyDescent="0.25">
      <c r="A1001" s="7" t="s">
        <v>271</v>
      </c>
      <c r="B1001" s="5">
        <v>4900</v>
      </c>
      <c r="C1001" s="5">
        <v>3</v>
      </c>
      <c r="P1001" s="1">
        <v>1260</v>
      </c>
      <c r="Q1001" s="31">
        <v>2000</v>
      </c>
    </row>
    <row r="1002" spans="1:17" x14ac:dyDescent="0.25">
      <c r="A1002" s="7" t="s">
        <v>283</v>
      </c>
      <c r="B1002" s="5">
        <v>2000</v>
      </c>
      <c r="C1002" s="5">
        <v>1</v>
      </c>
      <c r="P1002" s="1">
        <v>3021</v>
      </c>
      <c r="Q1002" s="31">
        <v>1000</v>
      </c>
    </row>
    <row r="1003" spans="1:17" x14ac:dyDescent="0.25">
      <c r="A1003" s="7" t="s">
        <v>378</v>
      </c>
      <c r="B1003" s="5">
        <v>800</v>
      </c>
      <c r="C1003" s="5">
        <v>1</v>
      </c>
      <c r="P1003" s="1">
        <v>1363</v>
      </c>
      <c r="Q1003" s="31">
        <v>2000</v>
      </c>
    </row>
    <row r="1004" spans="1:17" x14ac:dyDescent="0.25">
      <c r="A1004" s="7" t="s">
        <v>509</v>
      </c>
      <c r="B1004" s="5">
        <v>800</v>
      </c>
      <c r="C1004" s="5">
        <v>1</v>
      </c>
      <c r="P1004" s="1">
        <v>2503</v>
      </c>
      <c r="Q1004" s="31">
        <v>150</v>
      </c>
    </row>
    <row r="1005" spans="1:17" x14ac:dyDescent="0.25">
      <c r="A1005" s="7" t="s">
        <v>430</v>
      </c>
      <c r="B1005" s="5">
        <v>600</v>
      </c>
      <c r="C1005" s="5">
        <v>1</v>
      </c>
      <c r="P1005" s="1">
        <v>2173</v>
      </c>
      <c r="Q1005" s="31">
        <v>1500</v>
      </c>
    </row>
    <row r="1006" spans="1:17" x14ac:dyDescent="0.25">
      <c r="A1006" s="7" t="s">
        <v>277</v>
      </c>
      <c r="B1006" s="5">
        <v>3150</v>
      </c>
      <c r="C1006" s="5">
        <v>2</v>
      </c>
      <c r="P1006" s="1">
        <v>3089</v>
      </c>
      <c r="Q1006" s="31">
        <v>400</v>
      </c>
    </row>
    <row r="1007" spans="1:17" x14ac:dyDescent="0.25">
      <c r="A1007" s="7" t="s">
        <v>522</v>
      </c>
      <c r="B1007" s="5">
        <v>7200</v>
      </c>
      <c r="C1007" s="5">
        <v>2</v>
      </c>
      <c r="P1007" s="1">
        <v>1987</v>
      </c>
      <c r="Q1007" s="31">
        <v>800</v>
      </c>
    </row>
    <row r="1008" spans="1:17" x14ac:dyDescent="0.25">
      <c r="A1008" s="7" t="s">
        <v>27</v>
      </c>
      <c r="B1008" s="5">
        <v>5000</v>
      </c>
      <c r="C1008" s="5">
        <v>1</v>
      </c>
      <c r="P1008" s="1">
        <v>3356</v>
      </c>
      <c r="Q1008" s="31">
        <v>4500</v>
      </c>
    </row>
    <row r="1009" spans="1:17" x14ac:dyDescent="0.25">
      <c r="A1009" s="7" t="s">
        <v>510</v>
      </c>
      <c r="B1009" s="5">
        <v>2400</v>
      </c>
      <c r="C1009" s="5">
        <v>1</v>
      </c>
      <c r="P1009" s="1">
        <v>1298</v>
      </c>
      <c r="Q1009" s="31">
        <v>600</v>
      </c>
    </row>
    <row r="1010" spans="1:17" x14ac:dyDescent="0.25">
      <c r="A1010" s="7" t="s">
        <v>295</v>
      </c>
      <c r="B1010" s="5">
        <v>7500</v>
      </c>
      <c r="C1010" s="5">
        <v>1</v>
      </c>
      <c r="P1010" s="1">
        <v>1518</v>
      </c>
      <c r="Q1010" s="31">
        <v>5000</v>
      </c>
    </row>
    <row r="1011" spans="1:17" x14ac:dyDescent="0.25">
      <c r="A1011" s="7" t="s">
        <v>464</v>
      </c>
      <c r="B1011" s="5">
        <v>2900</v>
      </c>
      <c r="C1011" s="5">
        <v>2</v>
      </c>
      <c r="P1011" s="1">
        <v>2395</v>
      </c>
      <c r="Q1011" s="31">
        <v>3000</v>
      </c>
    </row>
    <row r="1012" spans="1:17" x14ac:dyDescent="0.25">
      <c r="A1012" s="7" t="s">
        <v>433</v>
      </c>
      <c r="B1012" s="5">
        <v>150</v>
      </c>
      <c r="C1012" s="5">
        <v>1</v>
      </c>
      <c r="P1012" s="1">
        <v>3470</v>
      </c>
      <c r="Q1012" s="31">
        <v>450</v>
      </c>
    </row>
    <row r="1013" spans="1:17" x14ac:dyDescent="0.25">
      <c r="A1013" s="7" t="s">
        <v>389</v>
      </c>
      <c r="B1013" s="5">
        <v>5500</v>
      </c>
      <c r="C1013" s="5">
        <v>2</v>
      </c>
      <c r="P1013" s="1">
        <v>2973</v>
      </c>
      <c r="Q1013" s="31">
        <v>1000</v>
      </c>
    </row>
    <row r="1014" spans="1:17" x14ac:dyDescent="0.25">
      <c r="A1014" s="7" t="s">
        <v>413</v>
      </c>
      <c r="B1014" s="5">
        <v>3000</v>
      </c>
      <c r="C1014" s="5">
        <v>1</v>
      </c>
      <c r="P1014" s="1">
        <v>2282</v>
      </c>
      <c r="Q1014" s="31">
        <v>500</v>
      </c>
    </row>
    <row r="1015" spans="1:17" x14ac:dyDescent="0.25">
      <c r="A1015" s="7" t="s">
        <v>383</v>
      </c>
      <c r="B1015" s="5">
        <v>1000</v>
      </c>
      <c r="C1015" s="5">
        <v>1</v>
      </c>
      <c r="P1015" s="1">
        <v>1251</v>
      </c>
      <c r="Q1015" s="31">
        <v>1200</v>
      </c>
    </row>
    <row r="1016" spans="1:17" x14ac:dyDescent="0.25">
      <c r="A1016" s="7" t="s">
        <v>404</v>
      </c>
      <c r="B1016" s="5">
        <v>3000</v>
      </c>
      <c r="C1016" s="5">
        <v>1</v>
      </c>
      <c r="P1016" s="1">
        <v>1418</v>
      </c>
      <c r="Q1016" s="31">
        <v>2000</v>
      </c>
    </row>
    <row r="1017" spans="1:17" x14ac:dyDescent="0.25">
      <c r="A1017" s="7" t="s">
        <v>399</v>
      </c>
      <c r="B1017" s="5">
        <v>4500</v>
      </c>
      <c r="C1017" s="5">
        <v>2</v>
      </c>
      <c r="P1017" s="1">
        <v>2462</v>
      </c>
      <c r="Q1017" s="31">
        <v>600</v>
      </c>
    </row>
    <row r="1018" spans="1:17" x14ac:dyDescent="0.25">
      <c r="A1018" s="7" t="s">
        <v>269</v>
      </c>
      <c r="B1018" s="5">
        <v>11250</v>
      </c>
      <c r="C1018" s="5">
        <v>3</v>
      </c>
      <c r="P1018" s="1">
        <v>2428</v>
      </c>
      <c r="Q1018" s="31">
        <v>1000</v>
      </c>
    </row>
    <row r="1019" spans="1:17" x14ac:dyDescent="0.25">
      <c r="A1019" s="7" t="s">
        <v>323</v>
      </c>
      <c r="B1019" s="5">
        <v>1200</v>
      </c>
      <c r="C1019" s="5">
        <v>1</v>
      </c>
      <c r="P1019" s="1">
        <v>2646</v>
      </c>
      <c r="Q1019" s="31">
        <v>1800</v>
      </c>
    </row>
    <row r="1020" spans="1:17" x14ac:dyDescent="0.25">
      <c r="A1020" s="7" t="s">
        <v>384</v>
      </c>
      <c r="B1020" s="5">
        <v>5000</v>
      </c>
      <c r="C1020" s="5">
        <v>1</v>
      </c>
      <c r="P1020" s="1">
        <v>1739</v>
      </c>
      <c r="Q1020" s="31">
        <v>1200</v>
      </c>
    </row>
    <row r="1021" spans="1:17" x14ac:dyDescent="0.25">
      <c r="A1021" s="7" t="s">
        <v>146</v>
      </c>
      <c r="B1021" s="5">
        <v>1200</v>
      </c>
      <c r="C1021" s="5">
        <v>1</v>
      </c>
      <c r="P1021" s="1">
        <v>1010</v>
      </c>
      <c r="Q1021" s="31">
        <v>500</v>
      </c>
    </row>
    <row r="1022" spans="1:17" x14ac:dyDescent="0.25">
      <c r="A1022" s="7" t="s">
        <v>294</v>
      </c>
      <c r="B1022" s="5">
        <v>5500</v>
      </c>
      <c r="C1022" s="5">
        <v>4</v>
      </c>
      <c r="P1022" s="1">
        <v>1932</v>
      </c>
      <c r="Q1022" s="31">
        <v>2500</v>
      </c>
    </row>
    <row r="1023" spans="1:17" x14ac:dyDescent="0.25">
      <c r="A1023" s="7" t="s">
        <v>437</v>
      </c>
      <c r="B1023" s="5">
        <v>450</v>
      </c>
      <c r="C1023" s="5">
        <v>1</v>
      </c>
      <c r="P1023" s="1">
        <v>1382</v>
      </c>
      <c r="Q1023" s="31">
        <v>5000</v>
      </c>
    </row>
    <row r="1024" spans="1:17" x14ac:dyDescent="0.25">
      <c r="A1024" s="7" t="s">
        <v>506</v>
      </c>
      <c r="B1024" s="5">
        <v>1800</v>
      </c>
      <c r="C1024" s="5">
        <v>1</v>
      </c>
      <c r="P1024" s="1">
        <v>3197</v>
      </c>
      <c r="Q1024" s="31">
        <v>4500</v>
      </c>
    </row>
    <row r="1025" spans="1:17" x14ac:dyDescent="0.25">
      <c r="A1025" s="7" t="s">
        <v>337</v>
      </c>
      <c r="B1025" s="5">
        <v>600</v>
      </c>
      <c r="C1025" s="5">
        <v>1</v>
      </c>
      <c r="P1025" s="1">
        <v>2287</v>
      </c>
      <c r="Q1025" s="31">
        <v>4000</v>
      </c>
    </row>
    <row r="1026" spans="1:17" x14ac:dyDescent="0.25">
      <c r="A1026" s="7" t="s">
        <v>454</v>
      </c>
      <c r="B1026" s="5">
        <v>4000</v>
      </c>
      <c r="C1026" s="5">
        <v>1</v>
      </c>
      <c r="P1026" s="1">
        <v>1225</v>
      </c>
      <c r="Q1026" s="31">
        <v>450</v>
      </c>
    </row>
    <row r="1027" spans="1:17" x14ac:dyDescent="0.25">
      <c r="A1027" s="7" t="s">
        <v>458</v>
      </c>
      <c r="B1027" s="5">
        <v>2150</v>
      </c>
      <c r="C1027" s="5">
        <v>2</v>
      </c>
      <c r="P1027" s="1">
        <v>3353</v>
      </c>
      <c r="Q1027" s="31">
        <v>400</v>
      </c>
    </row>
    <row r="1028" spans="1:17" x14ac:dyDescent="0.25">
      <c r="A1028" s="7" t="s">
        <v>301</v>
      </c>
      <c r="B1028" s="5">
        <v>4000</v>
      </c>
      <c r="C1028" s="5">
        <v>1</v>
      </c>
      <c r="P1028" s="1">
        <v>2581</v>
      </c>
      <c r="Q1028" s="31">
        <v>2400</v>
      </c>
    </row>
    <row r="1029" spans="1:17" x14ac:dyDescent="0.25">
      <c r="A1029" s="7" t="s">
        <v>320</v>
      </c>
      <c r="B1029" s="5">
        <v>4500</v>
      </c>
      <c r="C1029" s="5">
        <v>1</v>
      </c>
      <c r="P1029" s="1">
        <v>1601</v>
      </c>
      <c r="Q1029" s="31">
        <v>2400</v>
      </c>
    </row>
    <row r="1030" spans="1:17" x14ac:dyDescent="0.25">
      <c r="A1030" s="7" t="s">
        <v>272</v>
      </c>
      <c r="B1030" s="5">
        <v>8500</v>
      </c>
      <c r="C1030" s="5">
        <v>2</v>
      </c>
      <c r="P1030" s="1">
        <v>1803</v>
      </c>
      <c r="Q1030" s="31">
        <v>150</v>
      </c>
    </row>
    <row r="1031" spans="1:17" x14ac:dyDescent="0.25">
      <c r="A1031" s="7" t="s">
        <v>491</v>
      </c>
      <c r="B1031" s="5">
        <v>3000</v>
      </c>
      <c r="C1031" s="5">
        <v>1</v>
      </c>
      <c r="P1031" s="1">
        <v>3302</v>
      </c>
      <c r="Q1031" s="31">
        <v>3000</v>
      </c>
    </row>
    <row r="1032" spans="1:17" x14ac:dyDescent="0.25">
      <c r="A1032" s="7" t="s">
        <v>517</v>
      </c>
      <c r="B1032" s="5">
        <v>2350</v>
      </c>
      <c r="C1032" s="5">
        <v>3</v>
      </c>
      <c r="P1032" s="1">
        <v>1103</v>
      </c>
      <c r="Q1032" s="31">
        <v>3000</v>
      </c>
    </row>
    <row r="1033" spans="1:17" x14ac:dyDescent="0.25">
      <c r="A1033" s="7" t="s">
        <v>409</v>
      </c>
      <c r="B1033" s="5">
        <v>800</v>
      </c>
      <c r="C1033" s="5">
        <v>1</v>
      </c>
      <c r="P1033" s="1">
        <v>3413</v>
      </c>
      <c r="Q1033" s="31">
        <v>1000</v>
      </c>
    </row>
    <row r="1034" spans="1:17" x14ac:dyDescent="0.25">
      <c r="A1034" s="7" t="s">
        <v>335</v>
      </c>
      <c r="B1034" s="5">
        <v>8250</v>
      </c>
      <c r="C1034" s="5">
        <v>2</v>
      </c>
      <c r="P1034" s="1">
        <v>1952</v>
      </c>
      <c r="Q1034" s="31">
        <v>4500</v>
      </c>
    </row>
    <row r="1035" spans="1:17" x14ac:dyDescent="0.25">
      <c r="A1035" s="7" t="s">
        <v>465</v>
      </c>
      <c r="B1035" s="5">
        <v>1200</v>
      </c>
      <c r="C1035" s="5">
        <v>1</v>
      </c>
      <c r="P1035" s="1">
        <v>1963</v>
      </c>
      <c r="Q1035" s="31">
        <v>1000</v>
      </c>
    </row>
    <row r="1036" spans="1:17" x14ac:dyDescent="0.25">
      <c r="A1036" s="7" t="s">
        <v>421</v>
      </c>
      <c r="B1036" s="5">
        <v>1900</v>
      </c>
      <c r="C1036" s="5">
        <v>2</v>
      </c>
      <c r="P1036" s="1">
        <v>1349</v>
      </c>
      <c r="Q1036" s="31">
        <v>7500</v>
      </c>
    </row>
    <row r="1037" spans="1:17" x14ac:dyDescent="0.25">
      <c r="A1037" s="7" t="s">
        <v>396</v>
      </c>
      <c r="B1037" s="5">
        <v>10400</v>
      </c>
      <c r="C1037" s="5">
        <v>4</v>
      </c>
      <c r="P1037" s="1">
        <v>2548</v>
      </c>
      <c r="Q1037" s="31">
        <v>2500</v>
      </c>
    </row>
    <row r="1038" spans="1:17" x14ac:dyDescent="0.25">
      <c r="A1038" s="7" t="s">
        <v>380</v>
      </c>
      <c r="B1038" s="5">
        <v>8000</v>
      </c>
      <c r="C1038" s="5">
        <v>2</v>
      </c>
      <c r="P1038" s="1">
        <v>2691</v>
      </c>
      <c r="Q1038" s="31">
        <v>400</v>
      </c>
    </row>
    <row r="1039" spans="1:17" x14ac:dyDescent="0.25">
      <c r="A1039" s="7" t="s">
        <v>68</v>
      </c>
      <c r="B1039" s="5">
        <v>3600</v>
      </c>
      <c r="C1039" s="5">
        <v>2</v>
      </c>
      <c r="P1039" s="1">
        <v>1392</v>
      </c>
      <c r="Q1039" s="31">
        <v>300</v>
      </c>
    </row>
    <row r="1040" spans="1:17" x14ac:dyDescent="0.25">
      <c r="A1040" s="7" t="s">
        <v>424</v>
      </c>
      <c r="B1040" s="5">
        <v>1600</v>
      </c>
      <c r="C1040" s="5">
        <v>1</v>
      </c>
      <c r="P1040" s="1">
        <v>1062</v>
      </c>
      <c r="Q1040" s="31">
        <v>2400</v>
      </c>
    </row>
    <row r="1041" spans="1:17" x14ac:dyDescent="0.25">
      <c r="A1041" s="7" t="s">
        <v>285</v>
      </c>
      <c r="B1041" s="5">
        <v>3000</v>
      </c>
      <c r="C1041" s="5">
        <v>1</v>
      </c>
      <c r="P1041" s="1">
        <v>1974</v>
      </c>
      <c r="Q1041" s="31">
        <v>1000</v>
      </c>
    </row>
    <row r="1042" spans="1:17" x14ac:dyDescent="0.25">
      <c r="A1042" s="7" t="s">
        <v>245</v>
      </c>
      <c r="B1042" s="5">
        <v>5000</v>
      </c>
      <c r="C1042" s="5">
        <v>1</v>
      </c>
      <c r="P1042" s="1">
        <v>3053</v>
      </c>
      <c r="Q1042" s="31">
        <v>450</v>
      </c>
    </row>
    <row r="1043" spans="1:17" x14ac:dyDescent="0.25">
      <c r="A1043" s="7" t="s">
        <v>381</v>
      </c>
      <c r="B1043" s="5">
        <v>4000</v>
      </c>
      <c r="C1043" s="5">
        <v>1</v>
      </c>
      <c r="P1043" s="1">
        <v>3441</v>
      </c>
      <c r="Q1043" s="31">
        <v>2500</v>
      </c>
    </row>
    <row r="1044" spans="1:17" x14ac:dyDescent="0.25">
      <c r="A1044" s="7" t="s">
        <v>371</v>
      </c>
      <c r="B1044" s="5">
        <v>2400</v>
      </c>
      <c r="C1044" s="5">
        <v>1</v>
      </c>
      <c r="P1044" s="1">
        <v>2245</v>
      </c>
      <c r="Q1044" s="31">
        <v>600</v>
      </c>
    </row>
    <row r="1045" spans="1:17" x14ac:dyDescent="0.25">
      <c r="A1045" s="7" t="s">
        <v>310</v>
      </c>
      <c r="B1045" s="5">
        <v>4500</v>
      </c>
      <c r="C1045" s="5">
        <v>1</v>
      </c>
      <c r="P1045" s="1">
        <v>2301</v>
      </c>
      <c r="Q1045" s="31">
        <v>6000</v>
      </c>
    </row>
    <row r="1046" spans="1:17" x14ac:dyDescent="0.25">
      <c r="A1046" s="7" t="s">
        <v>487</v>
      </c>
      <c r="B1046" s="5">
        <v>600</v>
      </c>
      <c r="C1046" s="5">
        <v>1</v>
      </c>
      <c r="P1046" s="1">
        <v>1536</v>
      </c>
      <c r="Q1046" s="31">
        <v>1500</v>
      </c>
    </row>
    <row r="1047" spans="1:17" x14ac:dyDescent="0.25">
      <c r="A1047" s="7" t="s">
        <v>166</v>
      </c>
      <c r="B1047" s="5">
        <v>9000</v>
      </c>
      <c r="C1047" s="5">
        <v>2</v>
      </c>
      <c r="P1047" s="1">
        <v>2158</v>
      </c>
      <c r="Q1047" s="31">
        <v>1600</v>
      </c>
    </row>
    <row r="1048" spans="1:17" x14ac:dyDescent="0.25">
      <c r="A1048" s="7" t="s">
        <v>477</v>
      </c>
      <c r="B1048" s="5">
        <v>7000</v>
      </c>
      <c r="C1048" s="5">
        <v>2</v>
      </c>
      <c r="P1048" s="1">
        <v>3245</v>
      </c>
      <c r="Q1048" s="31">
        <v>5000</v>
      </c>
    </row>
    <row r="1049" spans="1:17" x14ac:dyDescent="0.25">
      <c r="A1049" s="7" t="s">
        <v>503</v>
      </c>
      <c r="B1049" s="5">
        <v>150</v>
      </c>
      <c r="C1049" s="5">
        <v>1</v>
      </c>
      <c r="P1049" s="1">
        <v>2414</v>
      </c>
      <c r="Q1049" s="31">
        <v>800</v>
      </c>
    </row>
    <row r="1050" spans="1:17" x14ac:dyDescent="0.25">
      <c r="A1050" s="7" t="s">
        <v>309</v>
      </c>
      <c r="B1050" s="5">
        <v>750</v>
      </c>
      <c r="C1050" s="5">
        <v>2</v>
      </c>
      <c r="P1050" s="1">
        <v>1960</v>
      </c>
      <c r="Q1050" s="31">
        <v>1600</v>
      </c>
    </row>
    <row r="1051" spans="1:17" x14ac:dyDescent="0.25">
      <c r="A1051" s="7" t="s">
        <v>307</v>
      </c>
      <c r="B1051" s="5">
        <v>3150</v>
      </c>
      <c r="C1051" s="5">
        <v>2</v>
      </c>
      <c r="P1051" s="1">
        <v>2336</v>
      </c>
      <c r="Q1051" s="31">
        <v>150</v>
      </c>
    </row>
    <row r="1052" spans="1:17" x14ac:dyDescent="0.25">
      <c r="A1052" s="7" t="s">
        <v>297</v>
      </c>
      <c r="B1052" s="5">
        <v>2850</v>
      </c>
      <c r="C1052" s="5">
        <v>2</v>
      </c>
      <c r="P1052" s="1">
        <v>2952</v>
      </c>
      <c r="Q1052" s="31">
        <v>1600</v>
      </c>
    </row>
    <row r="1053" spans="1:17" x14ac:dyDescent="0.25">
      <c r="A1053" s="7" t="s">
        <v>368</v>
      </c>
      <c r="B1053" s="5">
        <v>400</v>
      </c>
      <c r="C1053" s="5">
        <v>1</v>
      </c>
      <c r="P1053" s="1">
        <v>3027</v>
      </c>
      <c r="Q1053" s="31">
        <v>2000</v>
      </c>
    </row>
    <row r="1054" spans="1:17" x14ac:dyDescent="0.25">
      <c r="A1054" s="7" t="s">
        <v>448</v>
      </c>
      <c r="B1054" s="5">
        <v>4000</v>
      </c>
      <c r="C1054" s="5">
        <v>1</v>
      </c>
      <c r="P1054" s="1">
        <v>2989</v>
      </c>
      <c r="Q1054" s="31">
        <v>1000</v>
      </c>
    </row>
    <row r="1055" spans="1:17" x14ac:dyDescent="0.25">
      <c r="A1055" s="7" t="s">
        <v>519</v>
      </c>
      <c r="B1055" s="5">
        <v>1200</v>
      </c>
      <c r="C1055" s="5">
        <v>1</v>
      </c>
      <c r="P1055" s="1">
        <v>3378</v>
      </c>
      <c r="Q1055" s="31">
        <v>1500</v>
      </c>
    </row>
    <row r="1056" spans="1:17" x14ac:dyDescent="0.25">
      <c r="A1056" s="7" t="s">
        <v>500</v>
      </c>
      <c r="B1056" s="5">
        <v>5000</v>
      </c>
      <c r="C1056" s="5">
        <v>1</v>
      </c>
      <c r="P1056" s="1">
        <v>1384</v>
      </c>
      <c r="Q1056" s="31">
        <v>3000</v>
      </c>
    </row>
    <row r="1057" spans="1:17" x14ac:dyDescent="0.25">
      <c r="A1057" s="7" t="s">
        <v>38</v>
      </c>
      <c r="B1057" s="5">
        <v>7200</v>
      </c>
      <c r="C1057" s="5">
        <v>2</v>
      </c>
      <c r="P1057" s="1">
        <v>1783</v>
      </c>
      <c r="Q1057" s="31">
        <v>1000</v>
      </c>
    </row>
    <row r="1058" spans="1:17" x14ac:dyDescent="0.25">
      <c r="A1058" s="7" t="s">
        <v>293</v>
      </c>
      <c r="B1058" s="5">
        <v>900</v>
      </c>
      <c r="C1058" s="5">
        <v>2</v>
      </c>
      <c r="P1058" s="1">
        <v>1883</v>
      </c>
      <c r="Q1058" s="31">
        <v>4000</v>
      </c>
    </row>
    <row r="1059" spans="1:17" x14ac:dyDescent="0.25">
      <c r="A1059" s="7" t="s">
        <v>275</v>
      </c>
      <c r="B1059" s="5">
        <v>8500</v>
      </c>
      <c r="C1059" s="5">
        <v>2</v>
      </c>
      <c r="P1059" s="1">
        <v>2705</v>
      </c>
      <c r="Q1059" s="31">
        <v>3000</v>
      </c>
    </row>
    <row r="1060" spans="1:17" x14ac:dyDescent="0.25">
      <c r="A1060" s="7" t="s">
        <v>457</v>
      </c>
      <c r="B1060" s="5">
        <v>2500</v>
      </c>
      <c r="C1060" s="5">
        <v>1</v>
      </c>
      <c r="P1060" s="1">
        <v>1565</v>
      </c>
      <c r="Q1060" s="31">
        <v>2500</v>
      </c>
    </row>
    <row r="1061" spans="1:17" x14ac:dyDescent="0.25">
      <c r="A1061" s="7" t="s">
        <v>326</v>
      </c>
      <c r="B1061" s="5">
        <v>14100</v>
      </c>
      <c r="C1061" s="5">
        <v>4</v>
      </c>
      <c r="P1061" s="1">
        <v>2406</v>
      </c>
      <c r="Q1061" s="31">
        <v>1500</v>
      </c>
    </row>
    <row r="1062" spans="1:17" x14ac:dyDescent="0.25">
      <c r="A1062" s="7" t="s">
        <v>241</v>
      </c>
      <c r="B1062" s="5">
        <v>600</v>
      </c>
      <c r="C1062" s="5">
        <v>1</v>
      </c>
      <c r="P1062" s="1">
        <v>3169</v>
      </c>
      <c r="Q1062" s="31">
        <v>3000</v>
      </c>
    </row>
    <row r="1063" spans="1:17" x14ac:dyDescent="0.25">
      <c r="A1063" s="7" t="s">
        <v>349</v>
      </c>
      <c r="B1063" s="5">
        <v>1600</v>
      </c>
      <c r="C1063" s="5">
        <v>1</v>
      </c>
      <c r="P1063" s="1">
        <v>2249</v>
      </c>
      <c r="Q1063" s="31">
        <v>3000</v>
      </c>
    </row>
    <row r="1064" spans="1:17" x14ac:dyDescent="0.25">
      <c r="A1064" s="7" t="s">
        <v>358</v>
      </c>
      <c r="B1064" s="5">
        <v>4500</v>
      </c>
      <c r="C1064" s="5">
        <v>1</v>
      </c>
      <c r="P1064" s="1">
        <v>2261</v>
      </c>
      <c r="Q1064" s="31">
        <v>5000</v>
      </c>
    </row>
    <row r="1065" spans="1:17" x14ac:dyDescent="0.25">
      <c r="A1065" s="7" t="s">
        <v>243</v>
      </c>
      <c r="B1065" s="5">
        <v>6600</v>
      </c>
      <c r="C1065" s="5">
        <v>3</v>
      </c>
      <c r="P1065" s="1">
        <v>1490</v>
      </c>
      <c r="Q1065" s="31">
        <v>500</v>
      </c>
    </row>
    <row r="1066" spans="1:17" x14ac:dyDescent="0.25">
      <c r="A1066" s="7" t="s">
        <v>327</v>
      </c>
      <c r="B1066" s="5">
        <v>2800</v>
      </c>
      <c r="C1066" s="5">
        <v>2</v>
      </c>
      <c r="P1066" s="1">
        <v>3071</v>
      </c>
      <c r="Q1066" s="31">
        <v>1200</v>
      </c>
    </row>
    <row r="1067" spans="1:17" x14ac:dyDescent="0.25">
      <c r="A1067" s="7" t="s">
        <v>453</v>
      </c>
      <c r="B1067" s="5">
        <v>12000</v>
      </c>
      <c r="C1067" s="5">
        <v>3</v>
      </c>
      <c r="P1067" s="1">
        <v>1364</v>
      </c>
      <c r="Q1067" s="31">
        <v>4500</v>
      </c>
    </row>
    <row r="1068" spans="1:17" x14ac:dyDescent="0.25">
      <c r="A1068" s="7" t="s">
        <v>141</v>
      </c>
      <c r="B1068" s="5">
        <v>3000</v>
      </c>
      <c r="C1068" s="5">
        <v>1</v>
      </c>
      <c r="P1068" s="1">
        <v>1956</v>
      </c>
      <c r="Q1068" s="31">
        <v>1000</v>
      </c>
    </row>
    <row r="1069" spans="1:17" x14ac:dyDescent="0.25">
      <c r="A1069" s="7" t="s">
        <v>376</v>
      </c>
      <c r="B1069" s="5">
        <v>400</v>
      </c>
      <c r="C1069" s="5">
        <v>1</v>
      </c>
      <c r="P1069" s="1">
        <v>1872</v>
      </c>
      <c r="Q1069" s="31">
        <v>450</v>
      </c>
    </row>
    <row r="1070" spans="1:17" x14ac:dyDescent="0.25">
      <c r="A1070" s="7" t="s">
        <v>361</v>
      </c>
      <c r="B1070" s="5">
        <v>1600</v>
      </c>
      <c r="C1070" s="5">
        <v>1</v>
      </c>
      <c r="P1070" s="1">
        <v>1023</v>
      </c>
      <c r="Q1070" s="31">
        <v>400</v>
      </c>
    </row>
    <row r="1071" spans="1:17" x14ac:dyDescent="0.25">
      <c r="A1071" s="7" t="s">
        <v>507</v>
      </c>
      <c r="B1071" s="5">
        <v>1800</v>
      </c>
      <c r="C1071" s="5">
        <v>1</v>
      </c>
      <c r="P1071" s="1">
        <v>1770</v>
      </c>
      <c r="Q1071" s="31">
        <v>600</v>
      </c>
    </row>
    <row r="1072" spans="1:17" x14ac:dyDescent="0.25">
      <c r="A1072" s="7" t="s">
        <v>286</v>
      </c>
      <c r="B1072" s="5">
        <v>4500</v>
      </c>
      <c r="C1072" s="5">
        <v>1</v>
      </c>
      <c r="P1072" s="1">
        <v>1563</v>
      </c>
      <c r="Q1072" s="31">
        <v>1600</v>
      </c>
    </row>
    <row r="1073" spans="1:17" x14ac:dyDescent="0.25">
      <c r="A1073" s="7" t="s">
        <v>505</v>
      </c>
      <c r="B1073" s="5">
        <v>5950</v>
      </c>
      <c r="C1073" s="5">
        <v>5</v>
      </c>
      <c r="P1073" s="1">
        <v>1295</v>
      </c>
      <c r="Q1073" s="31">
        <v>600</v>
      </c>
    </row>
    <row r="1074" spans="1:17" x14ac:dyDescent="0.25">
      <c r="A1074" s="7" t="s">
        <v>359</v>
      </c>
      <c r="B1074" s="5">
        <v>4800</v>
      </c>
      <c r="C1074" s="5">
        <v>3</v>
      </c>
      <c r="P1074" s="1">
        <v>3348</v>
      </c>
      <c r="Q1074" s="31">
        <v>1000</v>
      </c>
    </row>
    <row r="1075" spans="1:17" x14ac:dyDescent="0.25">
      <c r="A1075" s="7" t="s">
        <v>369</v>
      </c>
      <c r="B1075" s="5">
        <v>6450</v>
      </c>
      <c r="C1075" s="5">
        <v>3</v>
      </c>
      <c r="P1075" s="1">
        <v>1002</v>
      </c>
      <c r="Q1075" s="31">
        <v>2000</v>
      </c>
    </row>
    <row r="1076" spans="1:17" x14ac:dyDescent="0.25">
      <c r="A1076" s="7" t="s">
        <v>264</v>
      </c>
      <c r="B1076" s="5">
        <v>3800</v>
      </c>
      <c r="C1076" s="5">
        <v>2</v>
      </c>
      <c r="P1076" s="1">
        <v>1172</v>
      </c>
      <c r="Q1076" s="31">
        <v>750</v>
      </c>
    </row>
    <row r="1077" spans="1:17" x14ac:dyDescent="0.25">
      <c r="A1077" s="7" t="s">
        <v>270</v>
      </c>
      <c r="B1077" s="5">
        <v>4150</v>
      </c>
      <c r="C1077" s="5">
        <v>3</v>
      </c>
      <c r="P1077" s="1">
        <v>3296</v>
      </c>
      <c r="Q1077" s="31">
        <v>2500</v>
      </c>
    </row>
    <row r="1078" spans="1:17" x14ac:dyDescent="0.25">
      <c r="A1078" s="7" t="s">
        <v>184</v>
      </c>
      <c r="B1078" s="5">
        <v>500</v>
      </c>
      <c r="C1078" s="5">
        <v>1</v>
      </c>
      <c r="P1078" s="1">
        <v>1052</v>
      </c>
      <c r="Q1078" s="31">
        <v>5000</v>
      </c>
    </row>
    <row r="1079" spans="1:17" x14ac:dyDescent="0.25">
      <c r="A1079" s="7" t="s">
        <v>468</v>
      </c>
      <c r="B1079" s="5">
        <v>300</v>
      </c>
      <c r="C1079" s="5">
        <v>1</v>
      </c>
      <c r="P1079" s="1">
        <v>1623</v>
      </c>
      <c r="Q1079" s="31">
        <v>1200</v>
      </c>
    </row>
    <row r="1080" spans="1:17" x14ac:dyDescent="0.25">
      <c r="A1080" s="7" t="s">
        <v>308</v>
      </c>
      <c r="B1080" s="5">
        <v>4000</v>
      </c>
      <c r="C1080" s="5">
        <v>2</v>
      </c>
      <c r="P1080" s="1">
        <v>2375</v>
      </c>
      <c r="Q1080" s="31">
        <v>6000</v>
      </c>
    </row>
    <row r="1081" spans="1:17" x14ac:dyDescent="0.25">
      <c r="A1081" s="7" t="s">
        <v>322</v>
      </c>
      <c r="B1081" s="5">
        <v>300</v>
      </c>
      <c r="C1081" s="5">
        <v>1</v>
      </c>
      <c r="P1081" s="1">
        <v>2248</v>
      </c>
      <c r="Q1081" s="31">
        <v>1200</v>
      </c>
    </row>
    <row r="1082" spans="1:17" x14ac:dyDescent="0.25">
      <c r="A1082" s="7" t="s">
        <v>511</v>
      </c>
      <c r="B1082" s="5">
        <v>3000</v>
      </c>
      <c r="C1082" s="5">
        <v>1</v>
      </c>
      <c r="P1082" s="1">
        <v>3229</v>
      </c>
      <c r="Q1082" s="31">
        <v>2000</v>
      </c>
    </row>
    <row r="1083" spans="1:17" x14ac:dyDescent="0.25">
      <c r="A1083" s="7" t="s">
        <v>493</v>
      </c>
      <c r="B1083" s="5">
        <v>12500</v>
      </c>
      <c r="C1083" s="5">
        <v>3</v>
      </c>
      <c r="P1083" s="1">
        <v>2415</v>
      </c>
      <c r="Q1083" s="31">
        <v>1000</v>
      </c>
    </row>
    <row r="1084" spans="1:17" x14ac:dyDescent="0.25">
      <c r="A1084" s="7" t="s">
        <v>348</v>
      </c>
      <c r="B1084" s="5">
        <v>4000</v>
      </c>
      <c r="C1084" s="5">
        <v>2</v>
      </c>
      <c r="P1084" s="1">
        <v>1678</v>
      </c>
      <c r="Q1084" s="31">
        <v>1600</v>
      </c>
    </row>
    <row r="1085" spans="1:17" x14ac:dyDescent="0.25">
      <c r="A1085" s="7" t="s">
        <v>266</v>
      </c>
      <c r="B1085" s="5">
        <v>8000</v>
      </c>
      <c r="C1085" s="5">
        <v>2</v>
      </c>
      <c r="P1085" s="1">
        <v>2235</v>
      </c>
      <c r="Q1085" s="31">
        <v>3000</v>
      </c>
    </row>
    <row r="1086" spans="1:17" x14ac:dyDescent="0.25">
      <c r="A1086" s="7" t="s">
        <v>442</v>
      </c>
      <c r="B1086" s="5">
        <v>3800</v>
      </c>
      <c r="C1086" s="5">
        <v>2</v>
      </c>
      <c r="P1086" s="1">
        <v>2116</v>
      </c>
      <c r="Q1086" s="31">
        <v>2000</v>
      </c>
    </row>
    <row r="1087" spans="1:17" x14ac:dyDescent="0.25">
      <c r="A1087" s="7" t="s">
        <v>246</v>
      </c>
      <c r="B1087" s="5">
        <v>1600</v>
      </c>
      <c r="C1087" s="5">
        <v>2</v>
      </c>
      <c r="P1087" s="1">
        <v>1420</v>
      </c>
      <c r="Q1087" s="31">
        <v>1800</v>
      </c>
    </row>
    <row r="1088" spans="1:17" x14ac:dyDescent="0.25">
      <c r="A1088" s="7" t="s">
        <v>382</v>
      </c>
      <c r="B1088" s="5">
        <v>2750</v>
      </c>
      <c r="C1088" s="5">
        <v>2</v>
      </c>
      <c r="P1088" s="1">
        <v>2439</v>
      </c>
      <c r="Q1088" s="31">
        <v>400</v>
      </c>
    </row>
    <row r="1089" spans="1:17" x14ac:dyDescent="0.25">
      <c r="A1089" s="7" t="s">
        <v>46</v>
      </c>
      <c r="B1089" s="5">
        <v>6000</v>
      </c>
      <c r="C1089" s="5">
        <v>3</v>
      </c>
      <c r="P1089" s="1">
        <v>2311</v>
      </c>
      <c r="Q1089" s="31">
        <v>750</v>
      </c>
    </row>
    <row r="1090" spans="1:17" x14ac:dyDescent="0.25">
      <c r="A1090" s="7" t="s">
        <v>12</v>
      </c>
      <c r="B1090" s="5">
        <v>6000</v>
      </c>
      <c r="C1090" s="5">
        <v>1</v>
      </c>
      <c r="P1090" s="1">
        <v>3276</v>
      </c>
      <c r="Q1090" s="31">
        <v>4500</v>
      </c>
    </row>
    <row r="1091" spans="1:17" x14ac:dyDescent="0.25">
      <c r="A1091" s="7" t="s">
        <v>113</v>
      </c>
      <c r="B1091" s="5">
        <v>2700</v>
      </c>
      <c r="C1091" s="5">
        <v>2</v>
      </c>
      <c r="P1091" s="1">
        <v>2768</v>
      </c>
      <c r="Q1091" s="31">
        <v>4000</v>
      </c>
    </row>
    <row r="1092" spans="1:17" x14ac:dyDescent="0.25">
      <c r="A1092" s="7" t="s">
        <v>49</v>
      </c>
      <c r="B1092" s="5">
        <v>5250</v>
      </c>
      <c r="C1092" s="5">
        <v>2</v>
      </c>
      <c r="P1092" s="1">
        <v>1328</v>
      </c>
      <c r="Q1092" s="31">
        <v>5000</v>
      </c>
    </row>
    <row r="1093" spans="1:17" x14ac:dyDescent="0.25">
      <c r="A1093" s="7" t="s">
        <v>130</v>
      </c>
      <c r="B1093" s="5">
        <v>2000</v>
      </c>
      <c r="C1093" s="5">
        <v>1</v>
      </c>
      <c r="P1093" s="1">
        <v>2122</v>
      </c>
      <c r="Q1093" s="31">
        <v>1500</v>
      </c>
    </row>
    <row r="1094" spans="1:17" x14ac:dyDescent="0.25">
      <c r="A1094" s="7" t="s">
        <v>133</v>
      </c>
      <c r="B1094" s="5">
        <v>2500</v>
      </c>
      <c r="C1094" s="5">
        <v>3</v>
      </c>
      <c r="P1094" s="1">
        <v>3422</v>
      </c>
      <c r="Q1094" s="31">
        <v>600</v>
      </c>
    </row>
    <row r="1095" spans="1:17" x14ac:dyDescent="0.25">
      <c r="A1095" s="7" t="s">
        <v>209</v>
      </c>
      <c r="B1095" s="5">
        <v>9000</v>
      </c>
      <c r="C1095" s="5">
        <v>4</v>
      </c>
      <c r="P1095" s="1">
        <v>2354</v>
      </c>
      <c r="Q1095" s="31">
        <v>750</v>
      </c>
    </row>
    <row r="1096" spans="1:17" x14ac:dyDescent="0.25">
      <c r="A1096" s="7" t="s">
        <v>21</v>
      </c>
      <c r="B1096" s="5">
        <v>5200</v>
      </c>
      <c r="C1096" s="5">
        <v>2</v>
      </c>
      <c r="P1096" s="1">
        <v>1692</v>
      </c>
      <c r="Q1096" s="31">
        <v>2500</v>
      </c>
    </row>
    <row r="1097" spans="1:17" x14ac:dyDescent="0.25">
      <c r="A1097" s="7" t="s">
        <v>22</v>
      </c>
      <c r="B1097" s="5">
        <v>450</v>
      </c>
      <c r="C1097" s="5">
        <v>1</v>
      </c>
      <c r="P1097" s="1">
        <v>2322</v>
      </c>
      <c r="Q1097" s="31">
        <v>150</v>
      </c>
    </row>
    <row r="1098" spans="1:17" x14ac:dyDescent="0.25">
      <c r="A1098" s="7" t="s">
        <v>115</v>
      </c>
      <c r="B1098" s="5">
        <v>2000</v>
      </c>
      <c r="C1098" s="5">
        <v>1</v>
      </c>
      <c r="P1098" s="1">
        <v>2267</v>
      </c>
      <c r="Q1098" s="31">
        <v>600</v>
      </c>
    </row>
    <row r="1099" spans="1:17" x14ac:dyDescent="0.25">
      <c r="A1099" s="7" t="s">
        <v>62</v>
      </c>
      <c r="B1099" s="5">
        <v>750</v>
      </c>
      <c r="C1099" s="5">
        <v>2</v>
      </c>
      <c r="P1099" s="1">
        <v>2484</v>
      </c>
      <c r="Q1099" s="31">
        <v>7500</v>
      </c>
    </row>
    <row r="1100" spans="1:17" x14ac:dyDescent="0.25">
      <c r="A1100" s="7" t="s">
        <v>74</v>
      </c>
      <c r="B1100" s="5">
        <v>3500</v>
      </c>
      <c r="C1100" s="5">
        <v>2</v>
      </c>
      <c r="P1100" s="1">
        <v>2692</v>
      </c>
      <c r="Q1100" s="31">
        <v>750</v>
      </c>
    </row>
    <row r="1101" spans="1:17" x14ac:dyDescent="0.25">
      <c r="A1101" s="7" t="s">
        <v>93</v>
      </c>
      <c r="B1101" s="5">
        <v>6700</v>
      </c>
      <c r="C1101" s="5">
        <v>4</v>
      </c>
      <c r="P1101" s="1">
        <v>2374</v>
      </c>
      <c r="Q1101" s="31">
        <v>1500</v>
      </c>
    </row>
    <row r="1102" spans="1:17" x14ac:dyDescent="0.25">
      <c r="A1102" s="7" t="s">
        <v>99</v>
      </c>
      <c r="B1102" s="5">
        <v>4500</v>
      </c>
      <c r="C1102" s="5">
        <v>1</v>
      </c>
      <c r="P1102" s="1">
        <v>1380</v>
      </c>
      <c r="Q1102" s="31">
        <v>2000</v>
      </c>
    </row>
    <row r="1103" spans="1:17" x14ac:dyDescent="0.25">
      <c r="A1103" s="7" t="s">
        <v>197</v>
      </c>
      <c r="B1103" s="5">
        <v>8050</v>
      </c>
      <c r="C1103" s="5">
        <v>4</v>
      </c>
      <c r="P1103" s="1">
        <v>2480</v>
      </c>
      <c r="Q1103" s="31">
        <v>1200</v>
      </c>
    </row>
    <row r="1104" spans="1:17" x14ac:dyDescent="0.25">
      <c r="A1104" s="7" t="s">
        <v>238</v>
      </c>
      <c r="B1104" s="5">
        <v>3000</v>
      </c>
      <c r="C1104" s="5">
        <v>1</v>
      </c>
      <c r="P1104" s="1">
        <v>1937</v>
      </c>
      <c r="Q1104" s="31">
        <v>1500</v>
      </c>
    </row>
    <row r="1105" spans="1:17" x14ac:dyDescent="0.25">
      <c r="A1105" s="7" t="s">
        <v>87</v>
      </c>
      <c r="B1105" s="5">
        <v>1200</v>
      </c>
      <c r="C1105" s="5">
        <v>1</v>
      </c>
      <c r="P1105" s="1">
        <v>2377</v>
      </c>
      <c r="Q1105" s="31">
        <v>800</v>
      </c>
    </row>
    <row r="1106" spans="1:17" x14ac:dyDescent="0.25">
      <c r="A1106" s="7" t="s">
        <v>215</v>
      </c>
      <c r="B1106" s="5">
        <v>1100</v>
      </c>
      <c r="C1106" s="5">
        <v>2</v>
      </c>
      <c r="P1106" s="1">
        <v>1417</v>
      </c>
      <c r="Q1106" s="31">
        <v>2500</v>
      </c>
    </row>
    <row r="1107" spans="1:17" x14ac:dyDescent="0.25">
      <c r="A1107" s="7" t="s">
        <v>134</v>
      </c>
      <c r="B1107" s="5">
        <v>1050</v>
      </c>
      <c r="C1107" s="5">
        <v>2</v>
      </c>
      <c r="P1107" s="1">
        <v>3026</v>
      </c>
      <c r="Q1107" s="31">
        <v>2000</v>
      </c>
    </row>
    <row r="1108" spans="1:17" x14ac:dyDescent="0.25">
      <c r="A1108" s="7" t="s">
        <v>15</v>
      </c>
      <c r="B1108" s="5">
        <v>5000</v>
      </c>
      <c r="C1108" s="5">
        <v>2</v>
      </c>
      <c r="P1108" s="1">
        <v>3471</v>
      </c>
      <c r="Q1108" s="31">
        <v>4000</v>
      </c>
    </row>
    <row r="1109" spans="1:17" x14ac:dyDescent="0.25">
      <c r="A1109" s="7" t="s">
        <v>145</v>
      </c>
      <c r="B1109" s="5">
        <v>1800</v>
      </c>
      <c r="C1109" s="5">
        <v>1</v>
      </c>
      <c r="P1109" s="1">
        <v>2308</v>
      </c>
      <c r="Q1109" s="31">
        <v>7500</v>
      </c>
    </row>
    <row r="1110" spans="1:17" x14ac:dyDescent="0.25">
      <c r="A1110" s="7" t="s">
        <v>84</v>
      </c>
      <c r="B1110" s="5">
        <v>2000</v>
      </c>
      <c r="C1110" s="5">
        <v>1</v>
      </c>
      <c r="P1110" s="1">
        <v>2734</v>
      </c>
      <c r="Q1110" s="31">
        <v>2000</v>
      </c>
    </row>
    <row r="1111" spans="1:17" x14ac:dyDescent="0.25">
      <c r="A1111" s="7" t="s">
        <v>91</v>
      </c>
      <c r="B1111" s="5">
        <v>3650</v>
      </c>
      <c r="C1111" s="5">
        <v>3</v>
      </c>
      <c r="P1111" s="1">
        <v>2725</v>
      </c>
      <c r="Q1111" s="31">
        <v>500</v>
      </c>
    </row>
    <row r="1112" spans="1:17" x14ac:dyDescent="0.25">
      <c r="A1112" s="7" t="s">
        <v>232</v>
      </c>
      <c r="B1112" s="5">
        <v>4000</v>
      </c>
      <c r="C1112" s="5">
        <v>2</v>
      </c>
      <c r="P1112" s="1">
        <v>3306</v>
      </c>
      <c r="Q1112" s="31">
        <v>1500</v>
      </c>
    </row>
    <row r="1113" spans="1:17" x14ac:dyDescent="0.25">
      <c r="A1113" s="7" t="s">
        <v>221</v>
      </c>
      <c r="B1113" s="5">
        <v>1950</v>
      </c>
      <c r="C1113" s="5">
        <v>2</v>
      </c>
      <c r="P1113" s="1">
        <v>1213</v>
      </c>
      <c r="Q1113" s="31">
        <v>3000</v>
      </c>
    </row>
    <row r="1114" spans="1:17" x14ac:dyDescent="0.25">
      <c r="A1114" s="7" t="s">
        <v>217</v>
      </c>
      <c r="B1114" s="5">
        <v>1900</v>
      </c>
      <c r="C1114" s="5">
        <v>2</v>
      </c>
      <c r="P1114" s="1">
        <v>2139</v>
      </c>
      <c r="Q1114" s="31">
        <v>7500</v>
      </c>
    </row>
    <row r="1115" spans="1:17" x14ac:dyDescent="0.25">
      <c r="A1115" s="7" t="s">
        <v>82</v>
      </c>
      <c r="B1115" s="5">
        <v>150</v>
      </c>
      <c r="C1115" s="5">
        <v>1</v>
      </c>
      <c r="P1115" s="1">
        <v>3232</v>
      </c>
      <c r="Q1115" s="31">
        <v>300</v>
      </c>
    </row>
    <row r="1116" spans="1:17" x14ac:dyDescent="0.25">
      <c r="A1116" s="7" t="s">
        <v>229</v>
      </c>
      <c r="B1116" s="5">
        <v>3400</v>
      </c>
      <c r="C1116" s="5">
        <v>2</v>
      </c>
      <c r="P1116" s="1">
        <v>3405</v>
      </c>
      <c r="Q1116" s="31">
        <v>2000</v>
      </c>
    </row>
    <row r="1117" spans="1:17" x14ac:dyDescent="0.25">
      <c r="A1117" s="7" t="s">
        <v>108</v>
      </c>
      <c r="B1117" s="5">
        <v>7200</v>
      </c>
      <c r="C1117" s="5">
        <v>2</v>
      </c>
      <c r="P1117" s="1">
        <v>2283</v>
      </c>
      <c r="Q1117" s="31">
        <v>2400</v>
      </c>
    </row>
    <row r="1118" spans="1:17" x14ac:dyDescent="0.25">
      <c r="A1118" s="7" t="s">
        <v>234</v>
      </c>
      <c r="B1118" s="5">
        <v>3000</v>
      </c>
      <c r="C1118" s="5">
        <v>1</v>
      </c>
      <c r="P1118" s="1">
        <v>2750</v>
      </c>
      <c r="Q1118" s="31">
        <v>2000</v>
      </c>
    </row>
    <row r="1119" spans="1:17" x14ac:dyDescent="0.25">
      <c r="A1119" s="7" t="s">
        <v>43</v>
      </c>
      <c r="B1119" s="5">
        <v>9450</v>
      </c>
      <c r="C1119" s="5">
        <v>3</v>
      </c>
      <c r="P1119" s="1">
        <v>1734</v>
      </c>
      <c r="Q1119" s="31">
        <v>2000</v>
      </c>
    </row>
    <row r="1120" spans="1:17" x14ac:dyDescent="0.25">
      <c r="A1120" s="7" t="s">
        <v>151</v>
      </c>
      <c r="B1120" s="5">
        <v>1800</v>
      </c>
      <c r="C1120" s="5">
        <v>1</v>
      </c>
      <c r="P1120" s="1">
        <v>3398</v>
      </c>
      <c r="Q1120" s="31">
        <v>7500</v>
      </c>
    </row>
    <row r="1121" spans="1:17" x14ac:dyDescent="0.25">
      <c r="A1121" s="7" t="s">
        <v>83</v>
      </c>
      <c r="B1121" s="5">
        <v>1250</v>
      </c>
      <c r="C1121" s="5">
        <v>2</v>
      </c>
      <c r="P1121" s="1">
        <v>2259</v>
      </c>
      <c r="Q1121" s="31">
        <v>4500</v>
      </c>
    </row>
    <row r="1122" spans="1:17" x14ac:dyDescent="0.25">
      <c r="A1122" s="4" t="s">
        <v>639</v>
      </c>
      <c r="B1122" s="5">
        <v>1373100</v>
      </c>
      <c r="C1122" s="5">
        <v>620</v>
      </c>
      <c r="P1122" s="1">
        <v>1217</v>
      </c>
      <c r="Q1122" s="31">
        <v>4500</v>
      </c>
    </row>
    <row r="1123" spans="1:17" x14ac:dyDescent="0.25">
      <c r="A1123" s="7" t="s">
        <v>86</v>
      </c>
      <c r="B1123" s="5">
        <v>4200</v>
      </c>
      <c r="C1123" s="5">
        <v>2</v>
      </c>
      <c r="P1123" s="1">
        <v>3171</v>
      </c>
      <c r="Q1123" s="31">
        <v>4500</v>
      </c>
    </row>
    <row r="1124" spans="1:17" x14ac:dyDescent="0.25">
      <c r="A1124" s="7" t="s">
        <v>131</v>
      </c>
      <c r="B1124" s="5">
        <v>1400</v>
      </c>
      <c r="C1124" s="5">
        <v>2</v>
      </c>
      <c r="P1124" s="1">
        <v>2241</v>
      </c>
      <c r="Q1124" s="31">
        <v>150</v>
      </c>
    </row>
    <row r="1125" spans="1:17" x14ac:dyDescent="0.25">
      <c r="A1125" s="7" t="s">
        <v>53</v>
      </c>
      <c r="B1125" s="5">
        <v>2250</v>
      </c>
      <c r="C1125" s="5">
        <v>3</v>
      </c>
      <c r="P1125" s="1">
        <v>3435</v>
      </c>
      <c r="Q1125" s="31">
        <v>4000</v>
      </c>
    </row>
    <row r="1126" spans="1:17" x14ac:dyDescent="0.25">
      <c r="A1126" s="7" t="s">
        <v>196</v>
      </c>
      <c r="B1126" s="5">
        <v>2000</v>
      </c>
      <c r="C1126" s="5">
        <v>1</v>
      </c>
      <c r="P1126" s="1">
        <v>1243</v>
      </c>
      <c r="Q1126" s="31">
        <v>1600</v>
      </c>
    </row>
    <row r="1127" spans="1:17" x14ac:dyDescent="0.25">
      <c r="A1127" s="7" t="s">
        <v>182</v>
      </c>
      <c r="B1127" s="5">
        <v>1800</v>
      </c>
      <c r="C1127" s="5">
        <v>2</v>
      </c>
      <c r="P1127" s="1">
        <v>1513</v>
      </c>
      <c r="Q1127" s="31">
        <v>1600</v>
      </c>
    </row>
    <row r="1128" spans="1:17" x14ac:dyDescent="0.25">
      <c r="A1128" s="7" t="s">
        <v>125</v>
      </c>
      <c r="B1128" s="5">
        <v>2500</v>
      </c>
      <c r="C1128" s="5">
        <v>1</v>
      </c>
      <c r="P1128" s="1">
        <v>2780</v>
      </c>
      <c r="Q1128" s="31">
        <v>1800</v>
      </c>
    </row>
    <row r="1129" spans="1:17" x14ac:dyDescent="0.25">
      <c r="A1129" s="7" t="s">
        <v>103</v>
      </c>
      <c r="B1129" s="5">
        <v>6300</v>
      </c>
      <c r="C1129" s="5">
        <v>4</v>
      </c>
      <c r="P1129" s="1">
        <v>1401</v>
      </c>
      <c r="Q1129" s="31">
        <v>3000</v>
      </c>
    </row>
    <row r="1130" spans="1:17" x14ac:dyDescent="0.25">
      <c r="A1130" s="7" t="s">
        <v>127</v>
      </c>
      <c r="B1130" s="5">
        <v>5500</v>
      </c>
      <c r="C1130" s="5">
        <v>2</v>
      </c>
      <c r="P1130" s="1">
        <v>3347</v>
      </c>
      <c r="Q1130" s="31">
        <v>4500</v>
      </c>
    </row>
    <row r="1131" spans="1:17" x14ac:dyDescent="0.25">
      <c r="A1131" s="7" t="s">
        <v>213</v>
      </c>
      <c r="B1131" s="5">
        <v>2800</v>
      </c>
      <c r="C1131" s="5">
        <v>2</v>
      </c>
      <c r="P1131" s="1">
        <v>2837</v>
      </c>
      <c r="Q1131" s="31">
        <v>1200</v>
      </c>
    </row>
    <row r="1132" spans="1:17" x14ac:dyDescent="0.25">
      <c r="A1132" s="7" t="s">
        <v>63</v>
      </c>
      <c r="B1132" s="5">
        <v>3400</v>
      </c>
      <c r="C1132" s="5">
        <v>2</v>
      </c>
      <c r="P1132" s="1">
        <v>3483</v>
      </c>
      <c r="Q1132" s="31">
        <v>300</v>
      </c>
    </row>
    <row r="1133" spans="1:17" x14ac:dyDescent="0.25">
      <c r="A1133" s="7" t="s">
        <v>235</v>
      </c>
      <c r="B1133" s="5">
        <v>7000</v>
      </c>
      <c r="C1133" s="5">
        <v>2</v>
      </c>
      <c r="P1133" s="1">
        <v>2589</v>
      </c>
      <c r="Q1133" s="31">
        <v>2000</v>
      </c>
    </row>
    <row r="1134" spans="1:17" x14ac:dyDescent="0.25">
      <c r="A1134" s="7" t="s">
        <v>206</v>
      </c>
      <c r="B1134" s="5">
        <v>8400</v>
      </c>
      <c r="C1134" s="5">
        <v>3</v>
      </c>
      <c r="P1134" s="1">
        <v>1155</v>
      </c>
      <c r="Q1134" s="31">
        <v>300</v>
      </c>
    </row>
    <row r="1135" spans="1:17" x14ac:dyDescent="0.25">
      <c r="A1135" s="7" t="s">
        <v>66</v>
      </c>
      <c r="B1135" s="5">
        <v>4500</v>
      </c>
      <c r="C1135" s="5">
        <v>1</v>
      </c>
      <c r="P1135" s="1">
        <v>1990</v>
      </c>
      <c r="Q1135" s="31">
        <v>800</v>
      </c>
    </row>
    <row r="1136" spans="1:17" x14ac:dyDescent="0.25">
      <c r="A1136" s="7" t="s">
        <v>78</v>
      </c>
      <c r="B1136" s="5">
        <v>2400</v>
      </c>
      <c r="C1136" s="5">
        <v>1</v>
      </c>
      <c r="P1136" s="1">
        <v>3055</v>
      </c>
      <c r="Q1136" s="31">
        <v>2000</v>
      </c>
    </row>
    <row r="1137" spans="1:17" x14ac:dyDescent="0.25">
      <c r="A1137" s="7" t="s">
        <v>176</v>
      </c>
      <c r="B1137" s="5">
        <v>6000</v>
      </c>
      <c r="C1137" s="5">
        <v>1</v>
      </c>
      <c r="P1137" s="1">
        <v>2817</v>
      </c>
      <c r="Q1137" s="31">
        <v>1600</v>
      </c>
    </row>
    <row r="1138" spans="1:17" x14ac:dyDescent="0.25">
      <c r="A1138" s="7" t="s">
        <v>26</v>
      </c>
      <c r="B1138" s="5">
        <v>900</v>
      </c>
      <c r="C1138" s="5">
        <v>2</v>
      </c>
      <c r="P1138" s="1">
        <v>2574</v>
      </c>
      <c r="Q1138" s="31">
        <v>1800</v>
      </c>
    </row>
    <row r="1139" spans="1:17" x14ac:dyDescent="0.25">
      <c r="A1139" s="7" t="s">
        <v>80</v>
      </c>
      <c r="B1139" s="5">
        <v>1800</v>
      </c>
      <c r="C1139" s="5">
        <v>1</v>
      </c>
      <c r="P1139" s="1">
        <v>2196</v>
      </c>
      <c r="Q1139" s="31">
        <v>3000</v>
      </c>
    </row>
    <row r="1140" spans="1:17" x14ac:dyDescent="0.25">
      <c r="A1140" s="7" t="s">
        <v>51</v>
      </c>
      <c r="B1140" s="5">
        <v>3600</v>
      </c>
      <c r="C1140" s="5">
        <v>2</v>
      </c>
      <c r="P1140" s="1">
        <v>2998</v>
      </c>
      <c r="Q1140" s="31">
        <v>4000</v>
      </c>
    </row>
    <row r="1141" spans="1:17" x14ac:dyDescent="0.25">
      <c r="A1141" s="7" t="s">
        <v>168</v>
      </c>
      <c r="B1141" s="5">
        <v>1600</v>
      </c>
      <c r="C1141" s="5">
        <v>1</v>
      </c>
      <c r="P1141" s="1">
        <v>3010</v>
      </c>
      <c r="Q1141" s="31">
        <v>3000</v>
      </c>
    </row>
    <row r="1142" spans="1:17" x14ac:dyDescent="0.25">
      <c r="A1142" s="7" t="s">
        <v>29</v>
      </c>
      <c r="B1142" s="5">
        <v>1000</v>
      </c>
      <c r="C1142" s="5">
        <v>1</v>
      </c>
      <c r="P1142" s="1">
        <v>2819</v>
      </c>
      <c r="Q1142" s="31">
        <v>600</v>
      </c>
    </row>
    <row r="1143" spans="1:17" x14ac:dyDescent="0.25">
      <c r="A1143" s="7" t="s">
        <v>157</v>
      </c>
      <c r="B1143" s="5">
        <v>1000</v>
      </c>
      <c r="C1143" s="5">
        <v>1</v>
      </c>
      <c r="P1143" s="1">
        <v>1132</v>
      </c>
      <c r="Q1143" s="31">
        <v>400</v>
      </c>
    </row>
    <row r="1144" spans="1:17" x14ac:dyDescent="0.25">
      <c r="A1144" s="7" t="s">
        <v>94</v>
      </c>
      <c r="B1144" s="5">
        <v>6000</v>
      </c>
      <c r="C1144" s="5">
        <v>1</v>
      </c>
      <c r="P1144" s="1">
        <v>2996</v>
      </c>
      <c r="Q1144" s="31">
        <v>750</v>
      </c>
    </row>
    <row r="1145" spans="1:17" x14ac:dyDescent="0.25">
      <c r="A1145" s="7" t="s">
        <v>124</v>
      </c>
      <c r="B1145" s="5">
        <v>2600</v>
      </c>
      <c r="C1145" s="5">
        <v>2</v>
      </c>
      <c r="P1145" s="1">
        <v>2335</v>
      </c>
      <c r="Q1145" s="31">
        <v>150</v>
      </c>
    </row>
    <row r="1146" spans="1:17" x14ac:dyDescent="0.25">
      <c r="A1146" s="7" t="s">
        <v>231</v>
      </c>
      <c r="B1146" s="5">
        <v>750</v>
      </c>
      <c r="C1146" s="5">
        <v>2</v>
      </c>
      <c r="P1146" s="1">
        <v>3051</v>
      </c>
      <c r="Q1146" s="31">
        <v>2000</v>
      </c>
    </row>
    <row r="1147" spans="1:17" x14ac:dyDescent="0.25">
      <c r="A1147" s="7" t="s">
        <v>65</v>
      </c>
      <c r="B1147" s="5">
        <v>750</v>
      </c>
      <c r="C1147" s="5">
        <v>1</v>
      </c>
      <c r="P1147" s="1">
        <v>2621</v>
      </c>
      <c r="Q1147" s="31">
        <v>4500</v>
      </c>
    </row>
    <row r="1148" spans="1:17" x14ac:dyDescent="0.25">
      <c r="A1148" s="7" t="s">
        <v>77</v>
      </c>
      <c r="B1148" s="5">
        <v>9000</v>
      </c>
      <c r="C1148" s="5">
        <v>2</v>
      </c>
      <c r="P1148" s="1">
        <v>2569</v>
      </c>
      <c r="Q1148" s="31">
        <v>600</v>
      </c>
    </row>
    <row r="1149" spans="1:17" x14ac:dyDescent="0.25">
      <c r="A1149" s="7" t="s">
        <v>222</v>
      </c>
      <c r="B1149" s="5">
        <v>900</v>
      </c>
      <c r="C1149" s="5">
        <v>2</v>
      </c>
      <c r="P1149" s="1">
        <v>1090</v>
      </c>
      <c r="Q1149" s="31">
        <v>300</v>
      </c>
    </row>
    <row r="1150" spans="1:17" x14ac:dyDescent="0.25">
      <c r="A1150" s="7" t="s">
        <v>152</v>
      </c>
      <c r="B1150" s="5">
        <v>1600</v>
      </c>
      <c r="C1150" s="5">
        <v>1</v>
      </c>
      <c r="P1150" s="1">
        <v>2934</v>
      </c>
      <c r="Q1150" s="31">
        <v>1800</v>
      </c>
    </row>
    <row r="1151" spans="1:17" x14ac:dyDescent="0.25">
      <c r="A1151" s="7" t="s">
        <v>227</v>
      </c>
      <c r="B1151" s="5">
        <v>7500</v>
      </c>
      <c r="C1151" s="5">
        <v>1</v>
      </c>
      <c r="P1151" s="1">
        <v>2958</v>
      </c>
      <c r="Q1151" s="31">
        <v>1000</v>
      </c>
    </row>
    <row r="1152" spans="1:17" x14ac:dyDescent="0.25">
      <c r="A1152" s="7" t="s">
        <v>42</v>
      </c>
      <c r="B1152" s="5">
        <v>1800</v>
      </c>
      <c r="C1152" s="5">
        <v>1</v>
      </c>
      <c r="P1152" s="1">
        <v>3379</v>
      </c>
      <c r="Q1152" s="31">
        <v>1000</v>
      </c>
    </row>
    <row r="1153" spans="1:17" x14ac:dyDescent="0.25">
      <c r="A1153" s="7" t="s">
        <v>116</v>
      </c>
      <c r="B1153" s="5">
        <v>8100</v>
      </c>
      <c r="C1153" s="5">
        <v>2</v>
      </c>
      <c r="P1153" s="1">
        <v>2903</v>
      </c>
      <c r="Q1153" s="31">
        <v>1000</v>
      </c>
    </row>
    <row r="1154" spans="1:17" x14ac:dyDescent="0.25">
      <c r="A1154" s="7" t="s">
        <v>202</v>
      </c>
      <c r="B1154" s="5">
        <v>1000</v>
      </c>
      <c r="C1154" s="5">
        <v>1</v>
      </c>
      <c r="P1154" s="1">
        <v>2270</v>
      </c>
      <c r="Q1154" s="31">
        <v>2000</v>
      </c>
    </row>
    <row r="1155" spans="1:17" x14ac:dyDescent="0.25">
      <c r="A1155" s="7" t="s">
        <v>73</v>
      </c>
      <c r="B1155" s="5">
        <v>6000</v>
      </c>
      <c r="C1155" s="5">
        <v>1</v>
      </c>
      <c r="P1155" s="1">
        <v>3139</v>
      </c>
      <c r="Q1155" s="31">
        <v>750</v>
      </c>
    </row>
    <row r="1156" spans="1:17" x14ac:dyDescent="0.25">
      <c r="A1156" s="7" t="s">
        <v>96</v>
      </c>
      <c r="B1156" s="5">
        <v>8500</v>
      </c>
      <c r="C1156" s="5">
        <v>2</v>
      </c>
      <c r="P1156" s="1">
        <v>3181</v>
      </c>
      <c r="Q1156" s="31">
        <v>400</v>
      </c>
    </row>
    <row r="1157" spans="1:17" x14ac:dyDescent="0.25">
      <c r="A1157" s="7" t="s">
        <v>72</v>
      </c>
      <c r="B1157" s="5">
        <v>4600</v>
      </c>
      <c r="C1157" s="5">
        <v>2</v>
      </c>
      <c r="P1157" s="1">
        <v>2161</v>
      </c>
      <c r="Q1157" s="31">
        <v>1000</v>
      </c>
    </row>
    <row r="1158" spans="1:17" x14ac:dyDescent="0.25">
      <c r="A1158" s="7" t="s">
        <v>64</v>
      </c>
      <c r="B1158" s="5">
        <v>450</v>
      </c>
      <c r="C1158" s="5">
        <v>1</v>
      </c>
      <c r="P1158" s="1">
        <v>3211</v>
      </c>
      <c r="Q1158" s="31">
        <v>4500</v>
      </c>
    </row>
    <row r="1159" spans="1:17" x14ac:dyDescent="0.25">
      <c r="A1159" s="7" t="s">
        <v>177</v>
      </c>
      <c r="B1159" s="5">
        <v>600</v>
      </c>
      <c r="C1159" s="5">
        <v>1</v>
      </c>
      <c r="P1159" s="1">
        <v>3374</v>
      </c>
      <c r="Q1159" s="31">
        <v>1000</v>
      </c>
    </row>
    <row r="1160" spans="1:17" x14ac:dyDescent="0.25">
      <c r="A1160" s="7" t="s">
        <v>188</v>
      </c>
      <c r="B1160" s="5">
        <v>600</v>
      </c>
      <c r="C1160" s="5">
        <v>1</v>
      </c>
      <c r="P1160" s="1">
        <v>2228</v>
      </c>
      <c r="Q1160" s="31">
        <v>600</v>
      </c>
    </row>
    <row r="1161" spans="1:17" x14ac:dyDescent="0.25">
      <c r="A1161" s="7" t="s">
        <v>150</v>
      </c>
      <c r="B1161" s="5">
        <v>1550</v>
      </c>
      <c r="C1161" s="5">
        <v>3</v>
      </c>
      <c r="P1161" s="1">
        <v>1568</v>
      </c>
      <c r="Q1161" s="31">
        <v>7500</v>
      </c>
    </row>
    <row r="1162" spans="1:17" x14ac:dyDescent="0.25">
      <c r="A1162" s="7" t="s">
        <v>236</v>
      </c>
      <c r="B1162" s="5">
        <v>8400</v>
      </c>
      <c r="C1162" s="5">
        <v>2</v>
      </c>
      <c r="P1162" s="1">
        <v>2412</v>
      </c>
      <c r="Q1162" s="31">
        <v>750</v>
      </c>
    </row>
    <row r="1163" spans="1:17" x14ac:dyDescent="0.25">
      <c r="A1163" s="7" t="s">
        <v>191</v>
      </c>
      <c r="B1163" s="5">
        <v>2900</v>
      </c>
      <c r="C1163" s="5">
        <v>3</v>
      </c>
      <c r="P1163" s="1">
        <v>1047</v>
      </c>
      <c r="Q1163" s="31">
        <v>5000</v>
      </c>
    </row>
    <row r="1164" spans="1:17" x14ac:dyDescent="0.25">
      <c r="A1164" s="7" t="s">
        <v>111</v>
      </c>
      <c r="B1164" s="5">
        <v>3800</v>
      </c>
      <c r="C1164" s="5">
        <v>2</v>
      </c>
      <c r="P1164" s="1">
        <v>2271</v>
      </c>
      <c r="Q1164" s="31">
        <v>450</v>
      </c>
    </row>
    <row r="1165" spans="1:17" x14ac:dyDescent="0.25">
      <c r="A1165" s="7" t="s">
        <v>193</v>
      </c>
      <c r="B1165" s="5">
        <v>3900</v>
      </c>
      <c r="C1165" s="5">
        <v>3</v>
      </c>
      <c r="P1165" s="1">
        <v>2959</v>
      </c>
      <c r="Q1165" s="31">
        <v>6000</v>
      </c>
    </row>
    <row r="1166" spans="1:17" x14ac:dyDescent="0.25">
      <c r="A1166" s="7" t="s">
        <v>160</v>
      </c>
      <c r="B1166" s="5">
        <v>1200</v>
      </c>
      <c r="C1166" s="5">
        <v>1</v>
      </c>
      <c r="P1166" s="1">
        <v>2358</v>
      </c>
      <c r="Q1166" s="31">
        <v>5000</v>
      </c>
    </row>
    <row r="1167" spans="1:17" x14ac:dyDescent="0.25">
      <c r="A1167" s="7" t="s">
        <v>79</v>
      </c>
      <c r="B1167" s="5">
        <v>500</v>
      </c>
      <c r="C1167" s="5">
        <v>1</v>
      </c>
      <c r="P1167" s="1">
        <v>1767</v>
      </c>
      <c r="Q1167" s="31">
        <v>4500</v>
      </c>
    </row>
    <row r="1168" spans="1:17" x14ac:dyDescent="0.25">
      <c r="A1168" s="7" t="s">
        <v>13</v>
      </c>
      <c r="B1168" s="5">
        <v>1500</v>
      </c>
      <c r="C1168" s="5">
        <v>1</v>
      </c>
      <c r="P1168" s="1">
        <v>2094</v>
      </c>
      <c r="Q1168" s="31">
        <v>6000</v>
      </c>
    </row>
    <row r="1169" spans="1:17" x14ac:dyDescent="0.25">
      <c r="A1169" s="7" t="s">
        <v>169</v>
      </c>
      <c r="B1169" s="5">
        <v>1500</v>
      </c>
      <c r="C1169" s="5">
        <v>1</v>
      </c>
      <c r="P1169" s="1">
        <v>2944</v>
      </c>
      <c r="Q1169" s="31">
        <v>600</v>
      </c>
    </row>
    <row r="1170" spans="1:17" x14ac:dyDescent="0.25">
      <c r="A1170" s="7" t="s">
        <v>61</v>
      </c>
      <c r="B1170" s="5">
        <v>7600</v>
      </c>
      <c r="C1170" s="5">
        <v>3</v>
      </c>
      <c r="P1170" s="1">
        <v>2554</v>
      </c>
      <c r="Q1170" s="31">
        <v>3000</v>
      </c>
    </row>
    <row r="1171" spans="1:17" x14ac:dyDescent="0.25">
      <c r="A1171" s="7" t="s">
        <v>9</v>
      </c>
      <c r="B1171" s="5">
        <v>7000</v>
      </c>
      <c r="C1171" s="5">
        <v>2</v>
      </c>
      <c r="P1171" s="1">
        <v>2397</v>
      </c>
      <c r="Q1171" s="31">
        <v>3000</v>
      </c>
    </row>
    <row r="1172" spans="1:17" x14ac:dyDescent="0.25">
      <c r="A1172" s="7" t="s">
        <v>223</v>
      </c>
      <c r="B1172" s="5">
        <v>600</v>
      </c>
      <c r="C1172" s="5">
        <v>1</v>
      </c>
      <c r="P1172" s="1">
        <v>1368</v>
      </c>
      <c r="Q1172" s="31">
        <v>400</v>
      </c>
    </row>
    <row r="1173" spans="1:17" x14ac:dyDescent="0.25">
      <c r="A1173" s="7" t="s">
        <v>98</v>
      </c>
      <c r="B1173" s="5">
        <v>600</v>
      </c>
      <c r="C1173" s="5">
        <v>1</v>
      </c>
      <c r="P1173" s="1">
        <v>1446</v>
      </c>
      <c r="Q1173" s="31">
        <v>450</v>
      </c>
    </row>
    <row r="1174" spans="1:17" x14ac:dyDescent="0.25">
      <c r="A1174" s="7" t="s">
        <v>167</v>
      </c>
      <c r="B1174" s="5">
        <v>5400</v>
      </c>
      <c r="C1174" s="5">
        <v>2</v>
      </c>
      <c r="P1174" s="1">
        <v>2176</v>
      </c>
      <c r="Q1174" s="31">
        <v>3000</v>
      </c>
    </row>
    <row r="1175" spans="1:17" x14ac:dyDescent="0.25">
      <c r="A1175" s="7" t="s">
        <v>76</v>
      </c>
      <c r="B1175" s="5">
        <v>6000</v>
      </c>
      <c r="C1175" s="5">
        <v>2</v>
      </c>
      <c r="P1175" s="1">
        <v>2251</v>
      </c>
      <c r="Q1175" s="31">
        <v>7500</v>
      </c>
    </row>
    <row r="1176" spans="1:17" x14ac:dyDescent="0.25">
      <c r="A1176" s="7" t="s">
        <v>165</v>
      </c>
      <c r="B1176" s="5">
        <v>2100</v>
      </c>
      <c r="C1176" s="5">
        <v>2</v>
      </c>
      <c r="P1176" s="1">
        <v>1994</v>
      </c>
      <c r="Q1176" s="31">
        <v>4500</v>
      </c>
    </row>
    <row r="1177" spans="1:17" x14ac:dyDescent="0.25">
      <c r="A1177" s="7" t="s">
        <v>95</v>
      </c>
      <c r="B1177" s="5">
        <v>2000</v>
      </c>
      <c r="C1177" s="5">
        <v>1</v>
      </c>
      <c r="P1177" s="1">
        <v>2353</v>
      </c>
      <c r="Q1177" s="31">
        <v>2400</v>
      </c>
    </row>
    <row r="1178" spans="1:17" x14ac:dyDescent="0.25">
      <c r="A1178" s="7" t="s">
        <v>56</v>
      </c>
      <c r="B1178" s="5">
        <v>10000</v>
      </c>
      <c r="C1178" s="5">
        <v>4</v>
      </c>
      <c r="P1178" s="1">
        <v>2514</v>
      </c>
      <c r="Q1178" s="31">
        <v>6000</v>
      </c>
    </row>
    <row r="1179" spans="1:17" x14ac:dyDescent="0.25">
      <c r="A1179" s="7" t="s">
        <v>174</v>
      </c>
      <c r="B1179" s="5">
        <v>2600</v>
      </c>
      <c r="C1179" s="5">
        <v>2</v>
      </c>
      <c r="P1179" s="1">
        <v>3456</v>
      </c>
      <c r="Q1179" s="31">
        <v>1200</v>
      </c>
    </row>
    <row r="1180" spans="1:17" x14ac:dyDescent="0.25">
      <c r="A1180" s="7" t="s">
        <v>55</v>
      </c>
      <c r="B1180" s="5">
        <v>2000</v>
      </c>
      <c r="C1180" s="5">
        <v>1</v>
      </c>
      <c r="P1180" s="1">
        <v>2474</v>
      </c>
      <c r="Q1180" s="31">
        <v>600</v>
      </c>
    </row>
    <row r="1181" spans="1:17" x14ac:dyDescent="0.25">
      <c r="A1181" s="7" t="s">
        <v>143</v>
      </c>
      <c r="B1181" s="5">
        <v>6500</v>
      </c>
      <c r="C1181" s="5">
        <v>2</v>
      </c>
      <c r="P1181" s="1">
        <v>1039</v>
      </c>
      <c r="Q1181" s="31">
        <v>2400</v>
      </c>
    </row>
    <row r="1182" spans="1:17" x14ac:dyDescent="0.25">
      <c r="A1182" s="7" t="s">
        <v>48</v>
      </c>
      <c r="B1182" s="5">
        <v>4100</v>
      </c>
      <c r="C1182" s="5">
        <v>3</v>
      </c>
      <c r="P1182" s="1">
        <v>1951</v>
      </c>
      <c r="Q1182" s="31">
        <v>3000</v>
      </c>
    </row>
    <row r="1183" spans="1:17" x14ac:dyDescent="0.25">
      <c r="A1183" s="7" t="s">
        <v>92</v>
      </c>
      <c r="B1183" s="5">
        <v>7750</v>
      </c>
      <c r="C1183" s="5">
        <v>3</v>
      </c>
      <c r="P1183" s="1">
        <v>2886</v>
      </c>
      <c r="Q1183" s="31">
        <v>2400</v>
      </c>
    </row>
    <row r="1184" spans="1:17" x14ac:dyDescent="0.25">
      <c r="A1184" s="7" t="s">
        <v>194</v>
      </c>
      <c r="B1184" s="5">
        <v>7200</v>
      </c>
      <c r="C1184" s="5">
        <v>2</v>
      </c>
      <c r="P1184" s="1">
        <v>1508</v>
      </c>
      <c r="Q1184" s="31">
        <v>800</v>
      </c>
    </row>
    <row r="1185" spans="1:17" x14ac:dyDescent="0.25">
      <c r="A1185" s="7" t="s">
        <v>117</v>
      </c>
      <c r="B1185" s="5">
        <v>5000</v>
      </c>
      <c r="C1185" s="5">
        <v>1</v>
      </c>
      <c r="P1185" s="1">
        <v>1028</v>
      </c>
      <c r="Q1185" s="31">
        <v>1800</v>
      </c>
    </row>
    <row r="1186" spans="1:17" x14ac:dyDescent="0.25">
      <c r="A1186" s="7" t="s">
        <v>101</v>
      </c>
      <c r="B1186" s="5">
        <v>2000</v>
      </c>
      <c r="C1186" s="5">
        <v>1</v>
      </c>
      <c r="P1186" s="1">
        <v>1799</v>
      </c>
      <c r="Q1186" s="31">
        <v>600</v>
      </c>
    </row>
    <row r="1187" spans="1:17" x14ac:dyDescent="0.25">
      <c r="A1187" s="7" t="s">
        <v>205</v>
      </c>
      <c r="B1187" s="5">
        <v>1150</v>
      </c>
      <c r="C1187" s="5">
        <v>2</v>
      </c>
      <c r="P1187" s="1">
        <v>1281</v>
      </c>
      <c r="Q1187" s="31">
        <v>750</v>
      </c>
    </row>
    <row r="1188" spans="1:17" x14ac:dyDescent="0.25">
      <c r="A1188" s="7" t="s">
        <v>71</v>
      </c>
      <c r="B1188" s="5">
        <v>8000</v>
      </c>
      <c r="C1188" s="5">
        <v>3</v>
      </c>
      <c r="P1188" s="1">
        <v>2592</v>
      </c>
      <c r="Q1188" s="31">
        <v>1200</v>
      </c>
    </row>
    <row r="1189" spans="1:17" x14ac:dyDescent="0.25">
      <c r="A1189" s="7" t="s">
        <v>121</v>
      </c>
      <c r="B1189" s="5">
        <v>12250</v>
      </c>
      <c r="C1189" s="5">
        <v>5</v>
      </c>
      <c r="P1189" s="1">
        <v>1499</v>
      </c>
      <c r="Q1189" s="31">
        <v>1200</v>
      </c>
    </row>
    <row r="1190" spans="1:17" x14ac:dyDescent="0.25">
      <c r="A1190" s="7" t="s">
        <v>195</v>
      </c>
      <c r="B1190" s="5">
        <v>3000</v>
      </c>
      <c r="C1190" s="5">
        <v>1</v>
      </c>
      <c r="P1190" s="1">
        <v>1548</v>
      </c>
      <c r="Q1190" s="31">
        <v>600</v>
      </c>
    </row>
    <row r="1191" spans="1:17" x14ac:dyDescent="0.25">
      <c r="A1191" s="7" t="s">
        <v>114</v>
      </c>
      <c r="B1191" s="5">
        <v>1000</v>
      </c>
      <c r="C1191" s="5">
        <v>1</v>
      </c>
      <c r="P1191" s="1">
        <v>3368</v>
      </c>
      <c r="Q1191" s="31">
        <v>750</v>
      </c>
    </row>
    <row r="1192" spans="1:17" x14ac:dyDescent="0.25">
      <c r="A1192" s="7" t="s">
        <v>100</v>
      </c>
      <c r="B1192" s="5">
        <v>2450</v>
      </c>
      <c r="C1192" s="5">
        <v>2</v>
      </c>
      <c r="P1192" s="1">
        <v>3209</v>
      </c>
      <c r="Q1192" s="31">
        <v>2000</v>
      </c>
    </row>
    <row r="1193" spans="1:17" x14ac:dyDescent="0.25">
      <c r="A1193" s="7" t="s">
        <v>20</v>
      </c>
      <c r="B1193" s="5">
        <v>8000</v>
      </c>
      <c r="C1193" s="5">
        <v>2</v>
      </c>
      <c r="P1193" s="1">
        <v>2366</v>
      </c>
      <c r="Q1193" s="31">
        <v>2000</v>
      </c>
    </row>
    <row r="1194" spans="1:17" x14ac:dyDescent="0.25">
      <c r="A1194" s="7" t="s">
        <v>181</v>
      </c>
      <c r="B1194" s="5">
        <v>4800</v>
      </c>
      <c r="C1194" s="5">
        <v>3</v>
      </c>
      <c r="P1194" s="1">
        <v>1655</v>
      </c>
      <c r="Q1194" s="31">
        <v>600</v>
      </c>
    </row>
    <row r="1195" spans="1:17" x14ac:dyDescent="0.25">
      <c r="A1195" s="7" t="s">
        <v>187</v>
      </c>
      <c r="B1195" s="5">
        <v>8000</v>
      </c>
      <c r="C1195" s="5">
        <v>3</v>
      </c>
      <c r="P1195" s="1">
        <v>1025</v>
      </c>
      <c r="Q1195" s="31">
        <v>1000</v>
      </c>
    </row>
    <row r="1196" spans="1:17" x14ac:dyDescent="0.25">
      <c r="A1196" s="7" t="s">
        <v>107</v>
      </c>
      <c r="B1196" s="5">
        <v>4500</v>
      </c>
      <c r="C1196" s="5">
        <v>2</v>
      </c>
      <c r="P1196" s="1">
        <v>2526</v>
      </c>
      <c r="Q1196" s="31">
        <v>750</v>
      </c>
    </row>
    <row r="1197" spans="1:17" x14ac:dyDescent="0.25">
      <c r="A1197" s="7" t="s">
        <v>44</v>
      </c>
      <c r="B1197" s="5">
        <v>7500</v>
      </c>
      <c r="C1197" s="5">
        <v>1</v>
      </c>
      <c r="P1197" s="1">
        <v>2100</v>
      </c>
      <c r="Q1197" s="31">
        <v>300</v>
      </c>
    </row>
    <row r="1198" spans="1:17" x14ac:dyDescent="0.25">
      <c r="A1198" s="7" t="s">
        <v>179</v>
      </c>
      <c r="B1198" s="5">
        <v>9000</v>
      </c>
      <c r="C1198" s="5">
        <v>2</v>
      </c>
      <c r="P1198" s="1">
        <v>1430</v>
      </c>
      <c r="Q1198" s="31">
        <v>1800</v>
      </c>
    </row>
    <row r="1199" spans="1:17" x14ac:dyDescent="0.25">
      <c r="A1199" s="7" t="s">
        <v>200</v>
      </c>
      <c r="B1199" s="5">
        <v>3600</v>
      </c>
      <c r="C1199" s="5">
        <v>2</v>
      </c>
      <c r="P1199" s="1">
        <v>2361</v>
      </c>
      <c r="Q1199" s="31">
        <v>3000</v>
      </c>
    </row>
    <row r="1200" spans="1:17" x14ac:dyDescent="0.25">
      <c r="A1200" s="7" t="s">
        <v>201</v>
      </c>
      <c r="B1200" s="5">
        <v>800</v>
      </c>
      <c r="C1200" s="5">
        <v>1</v>
      </c>
      <c r="P1200" s="1">
        <v>2774</v>
      </c>
      <c r="Q1200" s="31">
        <v>5000</v>
      </c>
    </row>
    <row r="1201" spans="1:17" x14ac:dyDescent="0.25">
      <c r="A1201" s="7" t="s">
        <v>85</v>
      </c>
      <c r="B1201" s="5">
        <v>1200</v>
      </c>
      <c r="C1201" s="5">
        <v>1</v>
      </c>
      <c r="P1201" s="1">
        <v>1519</v>
      </c>
      <c r="Q1201" s="31">
        <v>3000</v>
      </c>
    </row>
    <row r="1202" spans="1:17" x14ac:dyDescent="0.25">
      <c r="A1202" s="7" t="s">
        <v>33</v>
      </c>
      <c r="B1202" s="5">
        <v>1800</v>
      </c>
      <c r="C1202" s="5">
        <v>2</v>
      </c>
      <c r="P1202" s="1">
        <v>1796</v>
      </c>
      <c r="Q1202" s="31">
        <v>500</v>
      </c>
    </row>
    <row r="1203" spans="1:17" x14ac:dyDescent="0.25">
      <c r="A1203" s="7" t="s">
        <v>59</v>
      </c>
      <c r="B1203" s="5">
        <v>600</v>
      </c>
      <c r="C1203" s="5">
        <v>1</v>
      </c>
      <c r="P1203" s="1">
        <v>1539</v>
      </c>
      <c r="Q1203" s="31">
        <v>1500</v>
      </c>
    </row>
    <row r="1204" spans="1:17" x14ac:dyDescent="0.25">
      <c r="A1204" s="7" t="s">
        <v>138</v>
      </c>
      <c r="B1204" s="5">
        <v>750</v>
      </c>
      <c r="C1204" s="5">
        <v>1</v>
      </c>
      <c r="P1204" s="1">
        <v>2258</v>
      </c>
      <c r="Q1204" s="31">
        <v>2400</v>
      </c>
    </row>
    <row r="1205" spans="1:17" x14ac:dyDescent="0.25">
      <c r="A1205" s="7" t="s">
        <v>185</v>
      </c>
      <c r="B1205" s="5">
        <v>2000</v>
      </c>
      <c r="C1205" s="5">
        <v>1</v>
      </c>
      <c r="P1205" s="1">
        <v>1101</v>
      </c>
      <c r="Q1205" s="31">
        <v>7500</v>
      </c>
    </row>
    <row r="1206" spans="1:17" x14ac:dyDescent="0.25">
      <c r="A1206" s="7" t="s">
        <v>240</v>
      </c>
      <c r="B1206" s="5">
        <v>2000</v>
      </c>
      <c r="C1206" s="5">
        <v>1</v>
      </c>
      <c r="P1206" s="1">
        <v>1304</v>
      </c>
      <c r="Q1206" s="31">
        <v>1000</v>
      </c>
    </row>
    <row r="1207" spans="1:17" x14ac:dyDescent="0.25">
      <c r="A1207" s="7" t="s">
        <v>225</v>
      </c>
      <c r="B1207" s="5">
        <v>2000</v>
      </c>
      <c r="C1207" s="5">
        <v>1</v>
      </c>
      <c r="P1207" s="1">
        <v>3132</v>
      </c>
      <c r="Q1207" s="31">
        <v>7500</v>
      </c>
    </row>
    <row r="1208" spans="1:17" x14ac:dyDescent="0.25">
      <c r="A1208" s="7" t="s">
        <v>226</v>
      </c>
      <c r="B1208" s="5">
        <v>150</v>
      </c>
      <c r="C1208" s="5">
        <v>1</v>
      </c>
      <c r="P1208" s="1">
        <v>2773</v>
      </c>
      <c r="Q1208" s="31">
        <v>300</v>
      </c>
    </row>
    <row r="1209" spans="1:17" x14ac:dyDescent="0.25">
      <c r="A1209" s="7" t="s">
        <v>34</v>
      </c>
      <c r="B1209" s="5">
        <v>5200</v>
      </c>
      <c r="C1209" s="5">
        <v>2</v>
      </c>
      <c r="P1209" s="1">
        <v>1920</v>
      </c>
      <c r="Q1209" s="31">
        <v>2500</v>
      </c>
    </row>
    <row r="1210" spans="1:17" x14ac:dyDescent="0.25">
      <c r="A1210" s="7" t="s">
        <v>186</v>
      </c>
      <c r="B1210" s="5">
        <v>4600</v>
      </c>
      <c r="C1210" s="5">
        <v>3</v>
      </c>
      <c r="P1210" s="1">
        <v>2737</v>
      </c>
      <c r="Q1210" s="31">
        <v>6000</v>
      </c>
    </row>
    <row r="1211" spans="1:17" x14ac:dyDescent="0.25">
      <c r="A1211" s="7" t="s">
        <v>28</v>
      </c>
      <c r="B1211" s="5">
        <v>1400</v>
      </c>
      <c r="C1211" s="5">
        <v>3</v>
      </c>
      <c r="P1211" s="1">
        <v>1367</v>
      </c>
      <c r="Q1211" s="31">
        <v>400</v>
      </c>
    </row>
    <row r="1212" spans="1:17" x14ac:dyDescent="0.25">
      <c r="A1212" s="7" t="s">
        <v>218</v>
      </c>
      <c r="B1212" s="5">
        <v>1700</v>
      </c>
      <c r="C1212" s="5">
        <v>2</v>
      </c>
      <c r="P1212" s="1">
        <v>3227</v>
      </c>
      <c r="Q1212" s="31">
        <v>2000</v>
      </c>
    </row>
    <row r="1213" spans="1:17" x14ac:dyDescent="0.25">
      <c r="A1213" s="7" t="s">
        <v>70</v>
      </c>
      <c r="B1213" s="5">
        <v>2000</v>
      </c>
      <c r="C1213" s="5">
        <v>1</v>
      </c>
      <c r="P1213" s="1">
        <v>3060</v>
      </c>
      <c r="Q1213" s="31">
        <v>1800</v>
      </c>
    </row>
    <row r="1214" spans="1:17" x14ac:dyDescent="0.25">
      <c r="A1214" s="7" t="s">
        <v>198</v>
      </c>
      <c r="B1214" s="5">
        <v>5100</v>
      </c>
      <c r="C1214" s="5">
        <v>2</v>
      </c>
      <c r="P1214" s="1">
        <v>1007</v>
      </c>
      <c r="Q1214" s="31">
        <v>1600</v>
      </c>
    </row>
    <row r="1215" spans="1:17" x14ac:dyDescent="0.25">
      <c r="A1215" s="7" t="s">
        <v>60</v>
      </c>
      <c r="B1215" s="5">
        <v>3000</v>
      </c>
      <c r="C1215" s="5">
        <v>1</v>
      </c>
      <c r="P1215" s="1">
        <v>2448</v>
      </c>
      <c r="Q1215" s="31">
        <v>1500</v>
      </c>
    </row>
    <row r="1216" spans="1:17" x14ac:dyDescent="0.25">
      <c r="A1216" s="7" t="s">
        <v>136</v>
      </c>
      <c r="B1216" s="5">
        <v>6000</v>
      </c>
      <c r="C1216" s="5">
        <v>2</v>
      </c>
      <c r="P1216" s="1">
        <v>3147</v>
      </c>
      <c r="Q1216" s="31">
        <v>150</v>
      </c>
    </row>
    <row r="1217" spans="1:17" x14ac:dyDescent="0.25">
      <c r="A1217" s="7" t="s">
        <v>123</v>
      </c>
      <c r="B1217" s="5">
        <v>7500</v>
      </c>
      <c r="C1217" s="5">
        <v>3</v>
      </c>
      <c r="P1217" s="1">
        <v>3069</v>
      </c>
      <c r="Q1217" s="31">
        <v>150</v>
      </c>
    </row>
    <row r="1218" spans="1:17" x14ac:dyDescent="0.25">
      <c r="A1218" s="7" t="s">
        <v>161</v>
      </c>
      <c r="B1218" s="5">
        <v>1000</v>
      </c>
      <c r="C1218" s="5">
        <v>1</v>
      </c>
      <c r="P1218" s="1">
        <v>1296</v>
      </c>
      <c r="Q1218" s="31">
        <v>4500</v>
      </c>
    </row>
    <row r="1219" spans="1:17" x14ac:dyDescent="0.25">
      <c r="A1219" s="7" t="s">
        <v>126</v>
      </c>
      <c r="B1219" s="5">
        <v>600</v>
      </c>
      <c r="C1219" s="5">
        <v>1</v>
      </c>
      <c r="P1219" s="1">
        <v>1867</v>
      </c>
      <c r="Q1219" s="31">
        <v>500</v>
      </c>
    </row>
    <row r="1220" spans="1:17" x14ac:dyDescent="0.25">
      <c r="A1220" s="7" t="s">
        <v>30</v>
      </c>
      <c r="B1220" s="5">
        <v>3800</v>
      </c>
      <c r="C1220" s="5">
        <v>3</v>
      </c>
      <c r="P1220" s="1">
        <v>1329</v>
      </c>
      <c r="Q1220" s="31">
        <v>2000</v>
      </c>
    </row>
    <row r="1221" spans="1:17" x14ac:dyDescent="0.25">
      <c r="A1221" s="7" t="s">
        <v>24</v>
      </c>
      <c r="B1221" s="5">
        <v>750</v>
      </c>
      <c r="C1221" s="5">
        <v>1</v>
      </c>
      <c r="P1221" s="1">
        <v>1079</v>
      </c>
      <c r="Q1221" s="31">
        <v>1200</v>
      </c>
    </row>
    <row r="1222" spans="1:17" x14ac:dyDescent="0.25">
      <c r="A1222" s="7" t="s">
        <v>173</v>
      </c>
      <c r="B1222" s="5">
        <v>800</v>
      </c>
      <c r="C1222" s="5">
        <v>1</v>
      </c>
      <c r="P1222" s="1">
        <v>3204</v>
      </c>
      <c r="Q1222" s="31">
        <v>3000</v>
      </c>
    </row>
    <row r="1223" spans="1:17" x14ac:dyDescent="0.25">
      <c r="A1223" s="7" t="s">
        <v>35</v>
      </c>
      <c r="B1223" s="5">
        <v>2400</v>
      </c>
      <c r="C1223" s="5">
        <v>1</v>
      </c>
      <c r="P1223" s="1">
        <v>2359</v>
      </c>
      <c r="Q1223" s="31">
        <v>400</v>
      </c>
    </row>
    <row r="1224" spans="1:17" x14ac:dyDescent="0.25">
      <c r="A1224" s="7" t="s">
        <v>190</v>
      </c>
      <c r="B1224" s="5">
        <v>1200</v>
      </c>
      <c r="C1224" s="5">
        <v>1</v>
      </c>
      <c r="P1224" s="1">
        <v>1190</v>
      </c>
      <c r="Q1224" s="31">
        <v>3000</v>
      </c>
    </row>
    <row r="1225" spans="1:17" x14ac:dyDescent="0.25">
      <c r="A1225" s="7" t="s">
        <v>282</v>
      </c>
      <c r="B1225" s="5">
        <v>5100</v>
      </c>
      <c r="C1225" s="5">
        <v>2</v>
      </c>
      <c r="P1225" s="1">
        <v>2755</v>
      </c>
      <c r="Q1225" s="31">
        <v>2000</v>
      </c>
    </row>
    <row r="1226" spans="1:17" x14ac:dyDescent="0.25">
      <c r="A1226" s="7" t="s">
        <v>163</v>
      </c>
      <c r="B1226" s="5">
        <v>5700</v>
      </c>
      <c r="C1226" s="5">
        <v>2</v>
      </c>
      <c r="P1226" s="1">
        <v>3286</v>
      </c>
      <c r="Q1226" s="31">
        <v>1500</v>
      </c>
    </row>
    <row r="1227" spans="1:17" x14ac:dyDescent="0.25">
      <c r="A1227" s="7" t="s">
        <v>504</v>
      </c>
      <c r="B1227" s="5">
        <v>1000</v>
      </c>
      <c r="C1227" s="5">
        <v>1</v>
      </c>
      <c r="P1227" s="1">
        <v>3467</v>
      </c>
      <c r="Q1227" s="31">
        <v>2000</v>
      </c>
    </row>
    <row r="1228" spans="1:17" x14ac:dyDescent="0.25">
      <c r="A1228" s="7" t="s">
        <v>459</v>
      </c>
      <c r="B1228" s="5">
        <v>5700</v>
      </c>
      <c r="C1228" s="5">
        <v>2</v>
      </c>
      <c r="P1228" s="1">
        <v>2118</v>
      </c>
      <c r="Q1228" s="31">
        <v>4000</v>
      </c>
    </row>
    <row r="1229" spans="1:17" x14ac:dyDescent="0.25">
      <c r="A1229" s="7" t="s">
        <v>262</v>
      </c>
      <c r="B1229" s="5">
        <v>1500</v>
      </c>
      <c r="C1229" s="5">
        <v>1</v>
      </c>
      <c r="P1229" s="1">
        <v>1697</v>
      </c>
      <c r="Q1229" s="31">
        <v>3000</v>
      </c>
    </row>
    <row r="1230" spans="1:17" x14ac:dyDescent="0.25">
      <c r="A1230" s="7" t="s">
        <v>439</v>
      </c>
      <c r="B1230" s="5">
        <v>1800</v>
      </c>
      <c r="C1230" s="5">
        <v>1</v>
      </c>
      <c r="P1230" s="1">
        <v>2603</v>
      </c>
      <c r="Q1230" s="31">
        <v>1600</v>
      </c>
    </row>
    <row r="1231" spans="1:17" x14ac:dyDescent="0.25">
      <c r="A1231" s="7" t="s">
        <v>250</v>
      </c>
      <c r="B1231" s="5">
        <v>3900</v>
      </c>
      <c r="C1231" s="5">
        <v>2</v>
      </c>
      <c r="P1231" s="1">
        <v>2478</v>
      </c>
      <c r="Q1231" s="31">
        <v>2000</v>
      </c>
    </row>
    <row r="1232" spans="1:17" x14ac:dyDescent="0.25">
      <c r="A1232" s="7" t="s">
        <v>25</v>
      </c>
      <c r="B1232" s="5">
        <v>1500</v>
      </c>
      <c r="C1232" s="5">
        <v>1</v>
      </c>
      <c r="P1232" s="1">
        <v>1491</v>
      </c>
      <c r="Q1232" s="31">
        <v>2400</v>
      </c>
    </row>
    <row r="1233" spans="1:17" x14ac:dyDescent="0.25">
      <c r="A1233" s="7" t="s">
        <v>482</v>
      </c>
      <c r="B1233" s="5">
        <v>2400</v>
      </c>
      <c r="C1233" s="5">
        <v>1</v>
      </c>
      <c r="P1233" s="1">
        <v>2749</v>
      </c>
      <c r="Q1233" s="31">
        <v>150</v>
      </c>
    </row>
    <row r="1234" spans="1:17" x14ac:dyDescent="0.25">
      <c r="A1234" s="7" t="s">
        <v>524</v>
      </c>
      <c r="B1234" s="5">
        <v>5300</v>
      </c>
      <c r="C1234" s="5">
        <v>2</v>
      </c>
      <c r="P1234" s="1">
        <v>2794</v>
      </c>
      <c r="Q1234" s="31">
        <v>150</v>
      </c>
    </row>
    <row r="1235" spans="1:17" x14ac:dyDescent="0.25">
      <c r="A1235" s="7" t="s">
        <v>300</v>
      </c>
      <c r="B1235" s="5">
        <v>4000</v>
      </c>
      <c r="C1235" s="5">
        <v>2</v>
      </c>
      <c r="P1235" s="1">
        <v>2787</v>
      </c>
      <c r="Q1235" s="31">
        <v>5000</v>
      </c>
    </row>
    <row r="1236" spans="1:17" x14ac:dyDescent="0.25">
      <c r="A1236" s="7" t="s">
        <v>366</v>
      </c>
      <c r="B1236" s="5">
        <v>5600</v>
      </c>
      <c r="C1236" s="5">
        <v>3</v>
      </c>
      <c r="P1236" s="1">
        <v>1854</v>
      </c>
      <c r="Q1236" s="31">
        <v>4000</v>
      </c>
    </row>
    <row r="1237" spans="1:17" x14ac:dyDescent="0.25">
      <c r="A1237" s="7" t="s">
        <v>518</v>
      </c>
      <c r="B1237" s="5">
        <v>1600</v>
      </c>
      <c r="C1237" s="5">
        <v>1</v>
      </c>
      <c r="P1237" s="1">
        <v>1688</v>
      </c>
      <c r="Q1237" s="31">
        <v>1000</v>
      </c>
    </row>
    <row r="1238" spans="1:17" x14ac:dyDescent="0.25">
      <c r="A1238" s="7" t="s">
        <v>460</v>
      </c>
      <c r="B1238" s="5">
        <v>750</v>
      </c>
      <c r="C1238" s="5">
        <v>1</v>
      </c>
      <c r="P1238" s="1">
        <v>2193</v>
      </c>
      <c r="Q1238" s="31">
        <v>750</v>
      </c>
    </row>
    <row r="1239" spans="1:17" x14ac:dyDescent="0.25">
      <c r="A1239" s="7" t="s">
        <v>333</v>
      </c>
      <c r="B1239" s="5">
        <v>4000</v>
      </c>
      <c r="C1239" s="5">
        <v>1</v>
      </c>
      <c r="P1239" s="1">
        <v>3321</v>
      </c>
      <c r="Q1239" s="31">
        <v>3000</v>
      </c>
    </row>
    <row r="1240" spans="1:17" x14ac:dyDescent="0.25">
      <c r="A1240" s="7" t="s">
        <v>385</v>
      </c>
      <c r="B1240" s="5">
        <v>2400</v>
      </c>
      <c r="C1240" s="5">
        <v>2</v>
      </c>
      <c r="P1240" s="1">
        <v>1531</v>
      </c>
      <c r="Q1240" s="31">
        <v>4500</v>
      </c>
    </row>
    <row r="1241" spans="1:17" x14ac:dyDescent="0.25">
      <c r="A1241" s="7" t="s">
        <v>365</v>
      </c>
      <c r="B1241" s="5">
        <v>7000</v>
      </c>
      <c r="C1241" s="5">
        <v>4</v>
      </c>
      <c r="P1241" s="1">
        <v>1903</v>
      </c>
      <c r="Q1241" s="31">
        <v>4500</v>
      </c>
    </row>
    <row r="1242" spans="1:17" x14ac:dyDescent="0.25">
      <c r="A1242" s="7" t="s">
        <v>331</v>
      </c>
      <c r="B1242" s="5">
        <v>6000</v>
      </c>
      <c r="C1242" s="5">
        <v>1</v>
      </c>
      <c r="P1242" s="1">
        <v>3455</v>
      </c>
      <c r="Q1242" s="31">
        <v>400</v>
      </c>
    </row>
    <row r="1243" spans="1:17" x14ac:dyDescent="0.25">
      <c r="A1243" s="7" t="s">
        <v>251</v>
      </c>
      <c r="B1243" s="5">
        <v>5000</v>
      </c>
      <c r="C1243" s="5">
        <v>1</v>
      </c>
      <c r="P1243" s="1">
        <v>1537</v>
      </c>
      <c r="Q1243" s="31">
        <v>2400</v>
      </c>
    </row>
    <row r="1244" spans="1:17" x14ac:dyDescent="0.25">
      <c r="A1244" s="7" t="s">
        <v>411</v>
      </c>
      <c r="B1244" s="5">
        <v>6550</v>
      </c>
      <c r="C1244" s="5">
        <v>3</v>
      </c>
      <c r="P1244" s="1">
        <v>1784</v>
      </c>
      <c r="Q1244" s="31">
        <v>1500</v>
      </c>
    </row>
    <row r="1245" spans="1:17" x14ac:dyDescent="0.25">
      <c r="A1245" s="7" t="s">
        <v>192</v>
      </c>
      <c r="B1245" s="5">
        <v>3000</v>
      </c>
      <c r="C1245" s="5">
        <v>1</v>
      </c>
      <c r="P1245" s="1">
        <v>2605</v>
      </c>
      <c r="Q1245" s="31">
        <v>2500</v>
      </c>
    </row>
    <row r="1246" spans="1:17" x14ac:dyDescent="0.25">
      <c r="A1246" s="7" t="s">
        <v>526</v>
      </c>
      <c r="B1246" s="5">
        <v>2000</v>
      </c>
      <c r="C1246" s="5">
        <v>1</v>
      </c>
      <c r="P1246" s="1">
        <v>2888</v>
      </c>
      <c r="Q1246" s="31">
        <v>600</v>
      </c>
    </row>
    <row r="1247" spans="1:17" x14ac:dyDescent="0.25">
      <c r="A1247" s="7" t="s">
        <v>531</v>
      </c>
      <c r="B1247" s="5">
        <v>2800</v>
      </c>
      <c r="C1247" s="5">
        <v>2</v>
      </c>
      <c r="P1247" s="1">
        <v>1929</v>
      </c>
      <c r="Q1247" s="31">
        <v>1600</v>
      </c>
    </row>
    <row r="1248" spans="1:17" x14ac:dyDescent="0.25">
      <c r="A1248" s="7" t="s">
        <v>412</v>
      </c>
      <c r="B1248" s="5">
        <v>7200</v>
      </c>
      <c r="C1248" s="5">
        <v>2</v>
      </c>
      <c r="P1248" s="1">
        <v>1826</v>
      </c>
      <c r="Q1248" s="31">
        <v>7500</v>
      </c>
    </row>
    <row r="1249" spans="1:17" x14ac:dyDescent="0.25">
      <c r="A1249" s="7" t="s">
        <v>497</v>
      </c>
      <c r="B1249" s="5">
        <v>3000</v>
      </c>
      <c r="C1249" s="5">
        <v>2</v>
      </c>
      <c r="P1249" s="1">
        <v>2745</v>
      </c>
      <c r="Q1249" s="31">
        <v>2500</v>
      </c>
    </row>
    <row r="1250" spans="1:17" x14ac:dyDescent="0.25">
      <c r="A1250" s="7" t="s">
        <v>242</v>
      </c>
      <c r="B1250" s="5">
        <v>1400</v>
      </c>
      <c r="C1250" s="5">
        <v>2</v>
      </c>
      <c r="P1250" s="1">
        <v>2223</v>
      </c>
      <c r="Q1250" s="31">
        <v>2000</v>
      </c>
    </row>
    <row r="1251" spans="1:17" x14ac:dyDescent="0.25">
      <c r="A1251" s="7" t="s">
        <v>512</v>
      </c>
      <c r="B1251" s="5">
        <v>10350</v>
      </c>
      <c r="C1251" s="5">
        <v>4</v>
      </c>
      <c r="P1251" s="1">
        <v>3163</v>
      </c>
      <c r="Q1251" s="31">
        <v>3000</v>
      </c>
    </row>
    <row r="1252" spans="1:17" x14ac:dyDescent="0.25">
      <c r="A1252" s="7" t="s">
        <v>356</v>
      </c>
      <c r="B1252" s="5">
        <v>7500</v>
      </c>
      <c r="C1252" s="5">
        <v>1</v>
      </c>
      <c r="P1252" s="1">
        <v>1904</v>
      </c>
      <c r="Q1252" s="31">
        <v>600</v>
      </c>
    </row>
    <row r="1253" spans="1:17" x14ac:dyDescent="0.25">
      <c r="A1253" s="7" t="s">
        <v>372</v>
      </c>
      <c r="B1253" s="5">
        <v>1600</v>
      </c>
      <c r="C1253" s="5">
        <v>1</v>
      </c>
      <c r="P1253" s="1">
        <v>2911</v>
      </c>
      <c r="Q1253" s="31">
        <v>3000</v>
      </c>
    </row>
    <row r="1254" spans="1:17" x14ac:dyDescent="0.25">
      <c r="A1254" s="7" t="s">
        <v>247</v>
      </c>
      <c r="B1254" s="5">
        <v>4500</v>
      </c>
      <c r="C1254" s="5">
        <v>1</v>
      </c>
      <c r="P1254" s="1">
        <v>3114</v>
      </c>
      <c r="Q1254" s="31">
        <v>2400</v>
      </c>
    </row>
    <row r="1255" spans="1:17" x14ac:dyDescent="0.25">
      <c r="A1255" s="7" t="s">
        <v>455</v>
      </c>
      <c r="B1255" s="5">
        <v>400</v>
      </c>
      <c r="C1255" s="5">
        <v>1</v>
      </c>
      <c r="P1255" s="1">
        <v>2197</v>
      </c>
      <c r="Q1255" s="31">
        <v>150</v>
      </c>
    </row>
    <row r="1256" spans="1:17" x14ac:dyDescent="0.25">
      <c r="A1256" s="7" t="s">
        <v>137</v>
      </c>
      <c r="B1256" s="5">
        <v>1200</v>
      </c>
      <c r="C1256" s="5">
        <v>1</v>
      </c>
      <c r="P1256" s="1">
        <v>3462</v>
      </c>
      <c r="Q1256" s="31">
        <v>3000</v>
      </c>
    </row>
    <row r="1257" spans="1:17" x14ac:dyDescent="0.25">
      <c r="A1257" s="7" t="s">
        <v>498</v>
      </c>
      <c r="B1257" s="5">
        <v>800</v>
      </c>
      <c r="C1257" s="5">
        <v>1</v>
      </c>
      <c r="P1257" s="1">
        <v>2144</v>
      </c>
      <c r="Q1257" s="31">
        <v>500</v>
      </c>
    </row>
    <row r="1258" spans="1:17" x14ac:dyDescent="0.25">
      <c r="A1258" s="7" t="s">
        <v>290</v>
      </c>
      <c r="B1258" s="5">
        <v>500</v>
      </c>
      <c r="C1258" s="5">
        <v>1</v>
      </c>
      <c r="P1258" s="1">
        <v>1670</v>
      </c>
      <c r="Q1258" s="31">
        <v>1600</v>
      </c>
    </row>
    <row r="1259" spans="1:17" x14ac:dyDescent="0.25">
      <c r="A1259" s="7" t="s">
        <v>304</v>
      </c>
      <c r="B1259" s="5">
        <v>600</v>
      </c>
      <c r="C1259" s="5">
        <v>1</v>
      </c>
      <c r="P1259" s="1">
        <v>1338</v>
      </c>
      <c r="Q1259" s="31">
        <v>150</v>
      </c>
    </row>
    <row r="1260" spans="1:17" x14ac:dyDescent="0.25">
      <c r="A1260" s="7" t="s">
        <v>267</v>
      </c>
      <c r="B1260" s="5">
        <v>5000</v>
      </c>
      <c r="C1260" s="5">
        <v>1</v>
      </c>
      <c r="P1260" s="1">
        <v>1654</v>
      </c>
      <c r="Q1260" s="31">
        <v>1800</v>
      </c>
    </row>
    <row r="1261" spans="1:17" x14ac:dyDescent="0.25">
      <c r="A1261" s="7" t="s">
        <v>436</v>
      </c>
      <c r="B1261" s="5">
        <v>2500</v>
      </c>
      <c r="C1261" s="5">
        <v>1</v>
      </c>
      <c r="P1261" s="1">
        <v>1819</v>
      </c>
      <c r="Q1261" s="31">
        <v>800</v>
      </c>
    </row>
    <row r="1262" spans="1:17" x14ac:dyDescent="0.25">
      <c r="A1262" s="7" t="s">
        <v>474</v>
      </c>
      <c r="B1262" s="5">
        <v>1800</v>
      </c>
      <c r="C1262" s="5">
        <v>1</v>
      </c>
      <c r="P1262" s="1">
        <v>3392</v>
      </c>
      <c r="Q1262" s="31">
        <v>600</v>
      </c>
    </row>
    <row r="1263" spans="1:17" x14ac:dyDescent="0.25">
      <c r="A1263" s="7" t="s">
        <v>529</v>
      </c>
      <c r="B1263" s="5">
        <v>2500</v>
      </c>
      <c r="C1263" s="5">
        <v>2</v>
      </c>
      <c r="P1263" s="1">
        <v>2041</v>
      </c>
      <c r="Q1263" s="31">
        <v>3000</v>
      </c>
    </row>
    <row r="1264" spans="1:17" x14ac:dyDescent="0.25">
      <c r="A1264" s="7" t="s">
        <v>302</v>
      </c>
      <c r="B1264" s="5">
        <v>10650</v>
      </c>
      <c r="C1264" s="5">
        <v>4</v>
      </c>
      <c r="P1264" s="1">
        <v>3481</v>
      </c>
      <c r="Q1264" s="31">
        <v>3000</v>
      </c>
    </row>
    <row r="1265" spans="1:17" x14ac:dyDescent="0.25">
      <c r="A1265" s="7" t="s">
        <v>313</v>
      </c>
      <c r="B1265" s="5">
        <v>4200</v>
      </c>
      <c r="C1265" s="5">
        <v>2</v>
      </c>
      <c r="P1265" s="1">
        <v>2796</v>
      </c>
      <c r="Q1265" s="31">
        <v>1600</v>
      </c>
    </row>
    <row r="1266" spans="1:17" x14ac:dyDescent="0.25">
      <c r="A1266" s="7" t="s">
        <v>521</v>
      </c>
      <c r="B1266" s="5">
        <v>2000</v>
      </c>
      <c r="C1266" s="5">
        <v>1</v>
      </c>
      <c r="P1266" s="1">
        <v>2015</v>
      </c>
      <c r="Q1266" s="31">
        <v>1200</v>
      </c>
    </row>
    <row r="1267" spans="1:17" x14ac:dyDescent="0.25">
      <c r="A1267" s="7" t="s">
        <v>416</v>
      </c>
      <c r="B1267" s="5">
        <v>1200</v>
      </c>
      <c r="C1267" s="5">
        <v>1</v>
      </c>
      <c r="P1267" s="1">
        <v>2194</v>
      </c>
      <c r="Q1267" s="31">
        <v>2500</v>
      </c>
    </row>
    <row r="1268" spans="1:17" x14ac:dyDescent="0.25">
      <c r="A1268" s="7" t="s">
        <v>328</v>
      </c>
      <c r="B1268" s="5">
        <v>13000</v>
      </c>
      <c r="C1268" s="5">
        <v>4</v>
      </c>
      <c r="P1268" s="1">
        <v>2233</v>
      </c>
      <c r="Q1268" s="31">
        <v>2000</v>
      </c>
    </row>
    <row r="1269" spans="1:17" x14ac:dyDescent="0.25">
      <c r="A1269" s="7" t="s">
        <v>334</v>
      </c>
      <c r="B1269" s="5">
        <v>1000</v>
      </c>
      <c r="C1269" s="5">
        <v>1</v>
      </c>
      <c r="P1269" s="1">
        <v>1254</v>
      </c>
      <c r="Q1269" s="31">
        <v>7500</v>
      </c>
    </row>
    <row r="1270" spans="1:17" x14ac:dyDescent="0.25">
      <c r="A1270" s="7" t="s">
        <v>351</v>
      </c>
      <c r="B1270" s="5">
        <v>450</v>
      </c>
      <c r="C1270" s="5">
        <v>1</v>
      </c>
      <c r="P1270" s="1">
        <v>1146</v>
      </c>
      <c r="Q1270" s="31">
        <v>1200</v>
      </c>
    </row>
    <row r="1271" spans="1:17" x14ac:dyDescent="0.25">
      <c r="A1271" s="7" t="s">
        <v>132</v>
      </c>
      <c r="B1271" s="5">
        <v>1800</v>
      </c>
      <c r="C1271" s="5">
        <v>1</v>
      </c>
      <c r="P1271" s="1">
        <v>1395</v>
      </c>
      <c r="Q1271" s="31">
        <v>500</v>
      </c>
    </row>
    <row r="1272" spans="1:17" x14ac:dyDescent="0.25">
      <c r="A1272" s="7" t="s">
        <v>501</v>
      </c>
      <c r="B1272" s="5">
        <v>5000</v>
      </c>
      <c r="C1272" s="5">
        <v>1</v>
      </c>
      <c r="P1272" s="1">
        <v>1278</v>
      </c>
      <c r="Q1272" s="31">
        <v>400</v>
      </c>
    </row>
    <row r="1273" spans="1:17" x14ac:dyDescent="0.25">
      <c r="A1273" s="7" t="s">
        <v>355</v>
      </c>
      <c r="B1273" s="5">
        <v>450</v>
      </c>
      <c r="C1273" s="5">
        <v>1</v>
      </c>
      <c r="P1273" s="1">
        <v>3491</v>
      </c>
      <c r="Q1273" s="31">
        <v>2000</v>
      </c>
    </row>
    <row r="1274" spans="1:17" x14ac:dyDescent="0.25">
      <c r="A1274" s="7" t="s">
        <v>379</v>
      </c>
      <c r="B1274" s="5">
        <v>2550</v>
      </c>
      <c r="C1274" s="5">
        <v>2</v>
      </c>
      <c r="P1274" s="1">
        <v>2614</v>
      </c>
      <c r="Q1274" s="31">
        <v>7500</v>
      </c>
    </row>
    <row r="1275" spans="1:17" x14ac:dyDescent="0.25">
      <c r="A1275" s="7" t="s">
        <v>400</v>
      </c>
      <c r="B1275" s="5">
        <v>4500</v>
      </c>
      <c r="C1275" s="5">
        <v>1</v>
      </c>
      <c r="P1275" s="1">
        <v>1778</v>
      </c>
      <c r="Q1275" s="31">
        <v>3000</v>
      </c>
    </row>
    <row r="1276" spans="1:17" x14ac:dyDescent="0.25">
      <c r="A1276" s="7" t="s">
        <v>508</v>
      </c>
      <c r="B1276" s="5">
        <v>7500</v>
      </c>
      <c r="C1276" s="5">
        <v>1</v>
      </c>
      <c r="P1276" s="1">
        <v>2611</v>
      </c>
      <c r="Q1276" s="31">
        <v>1000</v>
      </c>
    </row>
    <row r="1277" spans="1:17" x14ac:dyDescent="0.25">
      <c r="A1277" s="7" t="s">
        <v>291</v>
      </c>
      <c r="B1277" s="5">
        <v>2700</v>
      </c>
      <c r="C1277" s="5">
        <v>2</v>
      </c>
      <c r="P1277" s="1">
        <v>2872</v>
      </c>
      <c r="Q1277" s="31">
        <v>2500</v>
      </c>
    </row>
    <row r="1278" spans="1:17" x14ac:dyDescent="0.25">
      <c r="A1278" s="7" t="s">
        <v>456</v>
      </c>
      <c r="B1278" s="5">
        <v>450</v>
      </c>
      <c r="C1278" s="5">
        <v>1</v>
      </c>
      <c r="P1278" s="1">
        <v>2074</v>
      </c>
      <c r="Q1278" s="31">
        <v>2000</v>
      </c>
    </row>
    <row r="1279" spans="1:17" x14ac:dyDescent="0.25">
      <c r="A1279" s="7" t="s">
        <v>431</v>
      </c>
      <c r="B1279" s="5">
        <v>11100</v>
      </c>
      <c r="C1279" s="5">
        <v>5</v>
      </c>
      <c r="P1279" s="1">
        <v>2517</v>
      </c>
      <c r="Q1279" s="31">
        <v>500</v>
      </c>
    </row>
    <row r="1280" spans="1:17" x14ac:dyDescent="0.25">
      <c r="A1280" s="7" t="s">
        <v>516</v>
      </c>
      <c r="B1280" s="5">
        <v>4000</v>
      </c>
      <c r="C1280" s="5">
        <v>1</v>
      </c>
      <c r="P1280" s="1">
        <v>1928</v>
      </c>
      <c r="Q1280" s="31">
        <v>2000</v>
      </c>
    </row>
    <row r="1281" spans="1:17" x14ac:dyDescent="0.25">
      <c r="A1281" s="7" t="s">
        <v>537</v>
      </c>
      <c r="B1281" s="5">
        <v>1000</v>
      </c>
      <c r="C1281" s="5">
        <v>1</v>
      </c>
      <c r="P1281" s="1">
        <v>1602</v>
      </c>
      <c r="Q1281" s="31">
        <v>4500</v>
      </c>
    </row>
    <row r="1282" spans="1:17" x14ac:dyDescent="0.25">
      <c r="A1282" s="7" t="s">
        <v>336</v>
      </c>
      <c r="B1282" s="5">
        <v>1000</v>
      </c>
      <c r="C1282" s="5">
        <v>1</v>
      </c>
      <c r="P1282" s="1">
        <v>1667</v>
      </c>
      <c r="Q1282" s="31">
        <v>2500</v>
      </c>
    </row>
    <row r="1283" spans="1:17" x14ac:dyDescent="0.25">
      <c r="A1283" s="7" t="s">
        <v>488</v>
      </c>
      <c r="B1283" s="5">
        <v>5750</v>
      </c>
      <c r="C1283" s="5">
        <v>2</v>
      </c>
      <c r="P1283" s="1">
        <v>1567</v>
      </c>
      <c r="Q1283" s="31">
        <v>1200</v>
      </c>
    </row>
    <row r="1284" spans="1:17" x14ac:dyDescent="0.25">
      <c r="A1284" s="7" t="s">
        <v>367</v>
      </c>
      <c r="B1284" s="5">
        <v>7200</v>
      </c>
      <c r="C1284" s="5">
        <v>2</v>
      </c>
      <c r="P1284" s="1">
        <v>2593</v>
      </c>
      <c r="Q1284" s="31">
        <v>150</v>
      </c>
    </row>
    <row r="1285" spans="1:17" x14ac:dyDescent="0.25">
      <c r="A1285" s="7" t="s">
        <v>318</v>
      </c>
      <c r="B1285" s="5">
        <v>4200</v>
      </c>
      <c r="C1285" s="5">
        <v>3</v>
      </c>
      <c r="P1285" s="1">
        <v>1553</v>
      </c>
      <c r="Q1285" s="31">
        <v>2000</v>
      </c>
    </row>
    <row r="1286" spans="1:17" x14ac:dyDescent="0.25">
      <c r="A1286" s="7" t="s">
        <v>345</v>
      </c>
      <c r="B1286" s="5">
        <v>7100</v>
      </c>
      <c r="C1286" s="5">
        <v>3</v>
      </c>
      <c r="P1286" s="1">
        <v>3077</v>
      </c>
      <c r="Q1286" s="31">
        <v>600</v>
      </c>
    </row>
    <row r="1287" spans="1:17" x14ac:dyDescent="0.25">
      <c r="A1287" s="7" t="s">
        <v>319</v>
      </c>
      <c r="B1287" s="5">
        <v>9000</v>
      </c>
      <c r="C1287" s="5">
        <v>2</v>
      </c>
      <c r="P1287" s="1">
        <v>1566</v>
      </c>
      <c r="Q1287" s="31">
        <v>3000</v>
      </c>
    </row>
    <row r="1288" spans="1:17" x14ac:dyDescent="0.25">
      <c r="A1288" s="7" t="s">
        <v>469</v>
      </c>
      <c r="B1288" s="5">
        <v>7700</v>
      </c>
      <c r="C1288" s="5">
        <v>3</v>
      </c>
      <c r="P1288" s="1">
        <v>2278</v>
      </c>
      <c r="Q1288" s="31">
        <v>1200</v>
      </c>
    </row>
    <row r="1289" spans="1:17" x14ac:dyDescent="0.25">
      <c r="A1289" s="7" t="s">
        <v>164</v>
      </c>
      <c r="B1289" s="5">
        <v>2000</v>
      </c>
      <c r="C1289" s="5">
        <v>2</v>
      </c>
      <c r="P1289" s="1">
        <v>3460</v>
      </c>
      <c r="Q1289" s="31">
        <v>400</v>
      </c>
    </row>
    <row r="1290" spans="1:17" x14ac:dyDescent="0.25">
      <c r="A1290" s="7" t="s">
        <v>463</v>
      </c>
      <c r="B1290" s="5">
        <v>9500</v>
      </c>
      <c r="C1290" s="5">
        <v>2</v>
      </c>
      <c r="P1290" s="1">
        <v>3133</v>
      </c>
      <c r="Q1290" s="31">
        <v>3000</v>
      </c>
    </row>
    <row r="1291" spans="1:17" x14ac:dyDescent="0.25">
      <c r="A1291" s="7" t="s">
        <v>273</v>
      </c>
      <c r="B1291" s="5">
        <v>4500</v>
      </c>
      <c r="C1291" s="5">
        <v>1</v>
      </c>
      <c r="P1291" s="1">
        <v>1620</v>
      </c>
      <c r="Q1291" s="31">
        <v>3000</v>
      </c>
    </row>
    <row r="1292" spans="1:17" x14ac:dyDescent="0.25">
      <c r="A1292" s="7" t="s">
        <v>363</v>
      </c>
      <c r="B1292" s="5">
        <v>4500</v>
      </c>
      <c r="C1292" s="5">
        <v>1</v>
      </c>
      <c r="P1292" s="1">
        <v>1163</v>
      </c>
      <c r="Q1292" s="31">
        <v>2400</v>
      </c>
    </row>
    <row r="1293" spans="1:17" x14ac:dyDescent="0.25">
      <c r="A1293" s="7" t="s">
        <v>473</v>
      </c>
      <c r="B1293" s="5">
        <v>2300</v>
      </c>
      <c r="C1293" s="5">
        <v>2</v>
      </c>
      <c r="P1293" s="1">
        <v>2545</v>
      </c>
      <c r="Q1293" s="31">
        <v>1200</v>
      </c>
    </row>
    <row r="1294" spans="1:17" x14ac:dyDescent="0.25">
      <c r="A1294" s="7" t="s">
        <v>341</v>
      </c>
      <c r="B1294" s="5">
        <v>2000</v>
      </c>
      <c r="C1294" s="5">
        <v>1</v>
      </c>
      <c r="P1294" s="1">
        <v>3141</v>
      </c>
      <c r="Q1294" s="31">
        <v>2000</v>
      </c>
    </row>
    <row r="1295" spans="1:17" x14ac:dyDescent="0.25">
      <c r="A1295" s="7" t="s">
        <v>316</v>
      </c>
      <c r="B1295" s="5">
        <v>4650</v>
      </c>
      <c r="C1295" s="5">
        <v>2</v>
      </c>
      <c r="P1295" s="1">
        <v>2326</v>
      </c>
      <c r="Q1295" s="31">
        <v>3000</v>
      </c>
    </row>
    <row r="1296" spans="1:17" x14ac:dyDescent="0.25">
      <c r="A1296" s="7" t="s">
        <v>278</v>
      </c>
      <c r="B1296" s="5">
        <v>750</v>
      </c>
      <c r="C1296" s="5">
        <v>1</v>
      </c>
      <c r="P1296" s="1">
        <v>2801</v>
      </c>
      <c r="Q1296" s="31">
        <v>800</v>
      </c>
    </row>
    <row r="1297" spans="1:17" x14ac:dyDescent="0.25">
      <c r="A1297" s="7" t="s">
        <v>158</v>
      </c>
      <c r="B1297" s="5">
        <v>11000</v>
      </c>
      <c r="C1297" s="5">
        <v>2</v>
      </c>
      <c r="P1297" s="1">
        <v>2348</v>
      </c>
      <c r="Q1297" s="31">
        <v>1000</v>
      </c>
    </row>
    <row r="1298" spans="1:17" x14ac:dyDescent="0.25">
      <c r="A1298" s="7" t="s">
        <v>407</v>
      </c>
      <c r="B1298" s="5">
        <v>14400</v>
      </c>
      <c r="C1298" s="5">
        <v>3</v>
      </c>
      <c r="P1298" s="1">
        <v>1181</v>
      </c>
      <c r="Q1298" s="31">
        <v>300</v>
      </c>
    </row>
    <row r="1299" spans="1:17" x14ac:dyDescent="0.25">
      <c r="A1299" s="7" t="s">
        <v>423</v>
      </c>
      <c r="B1299" s="5">
        <v>2400</v>
      </c>
      <c r="C1299" s="5">
        <v>1</v>
      </c>
      <c r="P1299" s="1">
        <v>3364</v>
      </c>
      <c r="Q1299" s="31">
        <v>7500</v>
      </c>
    </row>
    <row r="1300" spans="1:17" x14ac:dyDescent="0.25">
      <c r="A1300" s="7" t="s">
        <v>339</v>
      </c>
      <c r="B1300" s="5">
        <v>4000</v>
      </c>
      <c r="C1300" s="5">
        <v>2</v>
      </c>
      <c r="P1300" s="1">
        <v>2596</v>
      </c>
      <c r="Q1300" s="31">
        <v>1500</v>
      </c>
    </row>
    <row r="1301" spans="1:17" x14ac:dyDescent="0.25">
      <c r="A1301" s="7" t="s">
        <v>534</v>
      </c>
      <c r="B1301" s="5">
        <v>3000</v>
      </c>
      <c r="C1301" s="5">
        <v>1</v>
      </c>
      <c r="P1301" s="1">
        <v>2980</v>
      </c>
      <c r="Q1301" s="31">
        <v>5000</v>
      </c>
    </row>
    <row r="1302" spans="1:17" x14ac:dyDescent="0.25">
      <c r="A1302" s="7" t="s">
        <v>390</v>
      </c>
      <c r="B1302" s="5">
        <v>2400</v>
      </c>
      <c r="C1302" s="5">
        <v>1</v>
      </c>
      <c r="P1302" s="1">
        <v>2488</v>
      </c>
      <c r="Q1302" s="31">
        <v>2000</v>
      </c>
    </row>
    <row r="1303" spans="1:17" x14ac:dyDescent="0.25">
      <c r="A1303" s="7" t="s">
        <v>214</v>
      </c>
      <c r="B1303" s="5">
        <v>7500</v>
      </c>
      <c r="C1303" s="5">
        <v>1</v>
      </c>
      <c r="P1303" s="1">
        <v>1841</v>
      </c>
      <c r="Q1303" s="31">
        <v>450</v>
      </c>
    </row>
    <row r="1304" spans="1:17" x14ac:dyDescent="0.25">
      <c r="A1304" s="7" t="s">
        <v>513</v>
      </c>
      <c r="B1304" s="5">
        <v>6300</v>
      </c>
      <c r="C1304" s="5">
        <v>3</v>
      </c>
      <c r="P1304" s="1">
        <v>1583</v>
      </c>
      <c r="Q1304" s="31">
        <v>4000</v>
      </c>
    </row>
    <row r="1305" spans="1:17" x14ac:dyDescent="0.25">
      <c r="A1305" s="7" t="s">
        <v>281</v>
      </c>
      <c r="B1305" s="5">
        <v>4800</v>
      </c>
      <c r="C1305" s="5">
        <v>3</v>
      </c>
      <c r="P1305" s="1">
        <v>3268</v>
      </c>
      <c r="Q1305" s="31">
        <v>800</v>
      </c>
    </row>
    <row r="1306" spans="1:17" x14ac:dyDescent="0.25">
      <c r="A1306" s="7" t="s">
        <v>370</v>
      </c>
      <c r="B1306" s="5">
        <v>9000</v>
      </c>
      <c r="C1306" s="5">
        <v>2</v>
      </c>
      <c r="P1306" s="1">
        <v>1003</v>
      </c>
      <c r="Q1306" s="31">
        <v>3000</v>
      </c>
    </row>
    <row r="1307" spans="1:17" x14ac:dyDescent="0.25">
      <c r="A1307" s="7" t="s">
        <v>449</v>
      </c>
      <c r="B1307" s="5">
        <v>4500</v>
      </c>
      <c r="C1307" s="5">
        <v>1</v>
      </c>
      <c r="P1307" s="1">
        <v>1935</v>
      </c>
      <c r="Q1307" s="31">
        <v>150</v>
      </c>
    </row>
    <row r="1308" spans="1:17" x14ac:dyDescent="0.25">
      <c r="A1308" s="7" t="s">
        <v>495</v>
      </c>
      <c r="B1308" s="5">
        <v>2400</v>
      </c>
      <c r="C1308" s="5">
        <v>1</v>
      </c>
      <c r="P1308" s="1">
        <v>1912</v>
      </c>
      <c r="Q1308" s="31">
        <v>3000</v>
      </c>
    </row>
    <row r="1309" spans="1:17" x14ac:dyDescent="0.25">
      <c r="A1309" s="7" t="s">
        <v>374</v>
      </c>
      <c r="B1309" s="5">
        <v>7000</v>
      </c>
      <c r="C1309" s="5">
        <v>3</v>
      </c>
      <c r="P1309" s="1">
        <v>1180</v>
      </c>
      <c r="Q1309" s="31">
        <v>2400</v>
      </c>
    </row>
    <row r="1310" spans="1:17" x14ac:dyDescent="0.25">
      <c r="A1310" s="7" t="s">
        <v>344</v>
      </c>
      <c r="B1310" s="5">
        <v>600</v>
      </c>
      <c r="C1310" s="5">
        <v>1</v>
      </c>
      <c r="P1310" s="1">
        <v>3371</v>
      </c>
      <c r="Q1310" s="31">
        <v>600</v>
      </c>
    </row>
    <row r="1311" spans="1:17" x14ac:dyDescent="0.25">
      <c r="A1311" s="7" t="s">
        <v>50</v>
      </c>
      <c r="B1311" s="5">
        <v>150</v>
      </c>
      <c r="C1311" s="5">
        <v>1</v>
      </c>
      <c r="P1311" s="1">
        <v>1125</v>
      </c>
      <c r="Q1311" s="31">
        <v>600</v>
      </c>
    </row>
    <row r="1312" spans="1:17" x14ac:dyDescent="0.25">
      <c r="A1312" s="7" t="s">
        <v>486</v>
      </c>
      <c r="B1312" s="5">
        <v>1600</v>
      </c>
      <c r="C1312" s="5">
        <v>1</v>
      </c>
      <c r="P1312" s="1">
        <v>1198</v>
      </c>
      <c r="Q1312" s="31">
        <v>500</v>
      </c>
    </row>
    <row r="1313" spans="1:17" x14ac:dyDescent="0.25">
      <c r="A1313" s="7" t="s">
        <v>317</v>
      </c>
      <c r="B1313" s="5">
        <v>12000</v>
      </c>
      <c r="C1313" s="5">
        <v>3</v>
      </c>
      <c r="P1313" s="1">
        <v>2280</v>
      </c>
      <c r="Q1313" s="31">
        <v>6000</v>
      </c>
    </row>
    <row r="1314" spans="1:17" x14ac:dyDescent="0.25">
      <c r="A1314" s="7" t="s">
        <v>306</v>
      </c>
      <c r="B1314" s="5">
        <v>4900</v>
      </c>
      <c r="C1314" s="5">
        <v>3</v>
      </c>
      <c r="P1314" s="1">
        <v>3158</v>
      </c>
      <c r="Q1314" s="31">
        <v>2000</v>
      </c>
    </row>
    <row r="1315" spans="1:17" x14ac:dyDescent="0.25">
      <c r="A1315" s="7" t="s">
        <v>354</v>
      </c>
      <c r="B1315" s="5">
        <v>150</v>
      </c>
      <c r="C1315" s="5">
        <v>1</v>
      </c>
      <c r="P1315" s="1">
        <v>2464</v>
      </c>
      <c r="Q1315" s="31">
        <v>2500</v>
      </c>
    </row>
    <row r="1316" spans="1:17" x14ac:dyDescent="0.25">
      <c r="A1316" s="7" t="s">
        <v>248</v>
      </c>
      <c r="B1316" s="5">
        <v>1600</v>
      </c>
      <c r="C1316" s="5">
        <v>2</v>
      </c>
      <c r="P1316" s="1">
        <v>3359</v>
      </c>
      <c r="Q1316" s="31">
        <v>2000</v>
      </c>
    </row>
    <row r="1317" spans="1:17" x14ac:dyDescent="0.25">
      <c r="A1317" s="7" t="s">
        <v>452</v>
      </c>
      <c r="B1317" s="5">
        <v>2000</v>
      </c>
      <c r="C1317" s="5">
        <v>1</v>
      </c>
      <c r="P1317" s="1">
        <v>3291</v>
      </c>
      <c r="Q1317" s="31">
        <v>150</v>
      </c>
    </row>
    <row r="1318" spans="1:17" x14ac:dyDescent="0.25">
      <c r="A1318" s="7" t="s">
        <v>481</v>
      </c>
      <c r="B1318" s="5">
        <v>800</v>
      </c>
      <c r="C1318" s="5">
        <v>1</v>
      </c>
      <c r="P1318" s="1">
        <v>1056</v>
      </c>
      <c r="Q1318" s="31">
        <v>3000</v>
      </c>
    </row>
    <row r="1319" spans="1:17" x14ac:dyDescent="0.25">
      <c r="A1319" s="7" t="s">
        <v>276</v>
      </c>
      <c r="B1319" s="5">
        <v>450</v>
      </c>
      <c r="C1319" s="5">
        <v>1</v>
      </c>
      <c r="P1319" s="1">
        <v>2908</v>
      </c>
      <c r="Q1319" s="31">
        <v>6000</v>
      </c>
    </row>
    <row r="1320" spans="1:17" x14ac:dyDescent="0.25">
      <c r="A1320" s="7" t="s">
        <v>105</v>
      </c>
      <c r="B1320" s="5">
        <v>3000</v>
      </c>
      <c r="C1320" s="5">
        <v>1</v>
      </c>
      <c r="P1320" s="1">
        <v>2670</v>
      </c>
      <c r="Q1320" s="31">
        <v>2400</v>
      </c>
    </row>
    <row r="1321" spans="1:17" x14ac:dyDescent="0.25">
      <c r="A1321" s="7" t="s">
        <v>360</v>
      </c>
      <c r="B1321" s="5">
        <v>2450</v>
      </c>
      <c r="C1321" s="5">
        <v>2</v>
      </c>
      <c r="P1321" s="1">
        <v>1657</v>
      </c>
      <c r="Q1321" s="31">
        <v>450</v>
      </c>
    </row>
    <row r="1322" spans="1:17" x14ac:dyDescent="0.25">
      <c r="A1322" s="7" t="s">
        <v>428</v>
      </c>
      <c r="B1322" s="5">
        <v>5000</v>
      </c>
      <c r="C1322" s="5">
        <v>1</v>
      </c>
      <c r="P1322" s="1">
        <v>3317</v>
      </c>
      <c r="Q1322" s="31">
        <v>1500</v>
      </c>
    </row>
    <row r="1323" spans="1:17" x14ac:dyDescent="0.25">
      <c r="A1323" s="7" t="s">
        <v>446</v>
      </c>
      <c r="B1323" s="5">
        <v>1800</v>
      </c>
      <c r="C1323" s="5">
        <v>1</v>
      </c>
      <c r="P1323" s="1">
        <v>2985</v>
      </c>
      <c r="Q1323" s="31">
        <v>1500</v>
      </c>
    </row>
    <row r="1324" spans="1:17" x14ac:dyDescent="0.25">
      <c r="A1324" s="7" t="s">
        <v>402</v>
      </c>
      <c r="B1324" s="5">
        <v>10500</v>
      </c>
      <c r="C1324" s="5">
        <v>2</v>
      </c>
      <c r="P1324" s="1">
        <v>1538</v>
      </c>
      <c r="Q1324" s="31">
        <v>1200</v>
      </c>
    </row>
    <row r="1325" spans="1:17" x14ac:dyDescent="0.25">
      <c r="A1325" s="7" t="s">
        <v>330</v>
      </c>
      <c r="B1325" s="5">
        <v>4000</v>
      </c>
      <c r="C1325" s="5">
        <v>3</v>
      </c>
      <c r="P1325" s="1">
        <v>1219</v>
      </c>
      <c r="Q1325" s="31">
        <v>400</v>
      </c>
    </row>
    <row r="1326" spans="1:17" x14ac:dyDescent="0.25">
      <c r="A1326" s="7" t="s">
        <v>434</v>
      </c>
      <c r="B1326" s="5">
        <v>14500</v>
      </c>
      <c r="C1326" s="5">
        <v>3</v>
      </c>
      <c r="P1326" s="1">
        <v>3100</v>
      </c>
      <c r="Q1326" s="31">
        <v>800</v>
      </c>
    </row>
    <row r="1327" spans="1:17" x14ac:dyDescent="0.25">
      <c r="A1327" s="7" t="s">
        <v>419</v>
      </c>
      <c r="B1327" s="5">
        <v>11000</v>
      </c>
      <c r="C1327" s="5">
        <v>2</v>
      </c>
      <c r="P1327" s="1">
        <v>1832</v>
      </c>
      <c r="Q1327" s="31">
        <v>3000</v>
      </c>
    </row>
    <row r="1328" spans="1:17" x14ac:dyDescent="0.25">
      <c r="A1328" s="7" t="s">
        <v>417</v>
      </c>
      <c r="B1328" s="5">
        <v>5000</v>
      </c>
      <c r="C1328" s="5">
        <v>1</v>
      </c>
      <c r="P1328" s="1">
        <v>2343</v>
      </c>
      <c r="Q1328" s="31">
        <v>5000</v>
      </c>
    </row>
    <row r="1329" spans="1:17" x14ac:dyDescent="0.25">
      <c r="A1329" s="7" t="s">
        <v>224</v>
      </c>
      <c r="B1329" s="5">
        <v>4400</v>
      </c>
      <c r="C1329" s="5">
        <v>2</v>
      </c>
      <c r="P1329" s="1">
        <v>1876</v>
      </c>
      <c r="Q1329" s="31">
        <v>300</v>
      </c>
    </row>
    <row r="1330" spans="1:17" x14ac:dyDescent="0.25">
      <c r="A1330" s="7" t="s">
        <v>263</v>
      </c>
      <c r="B1330" s="5">
        <v>150</v>
      </c>
      <c r="C1330" s="5">
        <v>1</v>
      </c>
      <c r="P1330" s="1">
        <v>2016</v>
      </c>
      <c r="Q1330" s="31">
        <v>2400</v>
      </c>
    </row>
    <row r="1331" spans="1:17" x14ac:dyDescent="0.25">
      <c r="A1331" s="7" t="s">
        <v>496</v>
      </c>
      <c r="B1331" s="5">
        <v>2500</v>
      </c>
      <c r="C1331" s="5">
        <v>1</v>
      </c>
      <c r="P1331" s="1">
        <v>3215</v>
      </c>
      <c r="Q1331" s="31">
        <v>1800</v>
      </c>
    </row>
    <row r="1332" spans="1:17" x14ac:dyDescent="0.25">
      <c r="A1332" s="7" t="s">
        <v>472</v>
      </c>
      <c r="B1332" s="5">
        <v>600</v>
      </c>
      <c r="C1332" s="5">
        <v>1</v>
      </c>
      <c r="P1332" s="1">
        <v>3109</v>
      </c>
      <c r="Q1332" s="31">
        <v>2400</v>
      </c>
    </row>
    <row r="1333" spans="1:17" x14ac:dyDescent="0.25">
      <c r="A1333" s="7" t="s">
        <v>444</v>
      </c>
      <c r="B1333" s="5">
        <v>4000</v>
      </c>
      <c r="C1333" s="5">
        <v>2</v>
      </c>
      <c r="P1333" s="1">
        <v>2800</v>
      </c>
      <c r="Q1333" s="31">
        <v>750</v>
      </c>
    </row>
    <row r="1334" spans="1:17" x14ac:dyDescent="0.25">
      <c r="A1334" s="7" t="s">
        <v>288</v>
      </c>
      <c r="B1334" s="5">
        <v>7500</v>
      </c>
      <c r="C1334" s="5">
        <v>1</v>
      </c>
      <c r="P1334" s="1">
        <v>3418</v>
      </c>
      <c r="Q1334" s="31">
        <v>2500</v>
      </c>
    </row>
    <row r="1335" spans="1:17" x14ac:dyDescent="0.25">
      <c r="A1335" s="7" t="s">
        <v>475</v>
      </c>
      <c r="B1335" s="5">
        <v>3250</v>
      </c>
      <c r="C1335" s="5">
        <v>3</v>
      </c>
      <c r="P1335" s="1">
        <v>2904</v>
      </c>
      <c r="Q1335" s="31">
        <v>1200</v>
      </c>
    </row>
    <row r="1336" spans="1:17" x14ac:dyDescent="0.25">
      <c r="A1336" s="7" t="s">
        <v>451</v>
      </c>
      <c r="B1336" s="5">
        <v>3950</v>
      </c>
      <c r="C1336" s="5">
        <v>3</v>
      </c>
      <c r="P1336" s="1">
        <v>1772</v>
      </c>
      <c r="Q1336" s="31">
        <v>4500</v>
      </c>
    </row>
    <row r="1337" spans="1:17" x14ac:dyDescent="0.25">
      <c r="A1337" s="7" t="s">
        <v>532</v>
      </c>
      <c r="B1337" s="5">
        <v>750</v>
      </c>
      <c r="C1337" s="5">
        <v>1</v>
      </c>
      <c r="P1337" s="1">
        <v>1613</v>
      </c>
      <c r="Q1337" s="31">
        <v>5000</v>
      </c>
    </row>
    <row r="1338" spans="1:17" x14ac:dyDescent="0.25">
      <c r="A1338" s="7" t="s">
        <v>279</v>
      </c>
      <c r="B1338" s="5">
        <v>6800</v>
      </c>
      <c r="C1338" s="5">
        <v>2</v>
      </c>
      <c r="P1338" s="1">
        <v>2469</v>
      </c>
      <c r="Q1338" s="31">
        <v>1000</v>
      </c>
    </row>
    <row r="1339" spans="1:17" x14ac:dyDescent="0.25">
      <c r="A1339" s="7" t="s">
        <v>287</v>
      </c>
      <c r="B1339" s="5">
        <v>300</v>
      </c>
      <c r="C1339" s="5">
        <v>1</v>
      </c>
      <c r="P1339" s="1">
        <v>2546</v>
      </c>
      <c r="Q1339" s="31">
        <v>6000</v>
      </c>
    </row>
    <row r="1340" spans="1:17" x14ac:dyDescent="0.25">
      <c r="A1340" s="7" t="s">
        <v>305</v>
      </c>
      <c r="B1340" s="5">
        <v>1500</v>
      </c>
      <c r="C1340" s="5">
        <v>1</v>
      </c>
      <c r="P1340" s="1">
        <v>2044</v>
      </c>
      <c r="Q1340" s="31">
        <v>4500</v>
      </c>
    </row>
    <row r="1341" spans="1:17" x14ac:dyDescent="0.25">
      <c r="A1341" s="7" t="s">
        <v>292</v>
      </c>
      <c r="B1341" s="5">
        <v>3000</v>
      </c>
      <c r="C1341" s="5">
        <v>3</v>
      </c>
      <c r="P1341" s="1">
        <v>1736</v>
      </c>
      <c r="Q1341" s="31">
        <v>6000</v>
      </c>
    </row>
    <row r="1342" spans="1:17" x14ac:dyDescent="0.25">
      <c r="A1342" s="7" t="s">
        <v>406</v>
      </c>
      <c r="B1342" s="5">
        <v>150</v>
      </c>
      <c r="C1342" s="5">
        <v>1</v>
      </c>
      <c r="P1342" s="1">
        <v>2268</v>
      </c>
      <c r="Q1342" s="31">
        <v>800</v>
      </c>
    </row>
    <row r="1343" spans="1:17" x14ac:dyDescent="0.25">
      <c r="A1343" s="7" t="s">
        <v>31</v>
      </c>
      <c r="B1343" s="5">
        <v>6450</v>
      </c>
      <c r="C1343" s="5">
        <v>2</v>
      </c>
      <c r="P1343" s="1">
        <v>1096</v>
      </c>
      <c r="Q1343" s="31">
        <v>1000</v>
      </c>
    </row>
    <row r="1344" spans="1:17" x14ac:dyDescent="0.25">
      <c r="A1344" s="7" t="s">
        <v>483</v>
      </c>
      <c r="B1344" s="5">
        <v>450</v>
      </c>
      <c r="C1344" s="5">
        <v>1</v>
      </c>
      <c r="P1344" s="1">
        <v>2616</v>
      </c>
      <c r="Q1344" s="31">
        <v>600</v>
      </c>
    </row>
    <row r="1345" spans="1:17" x14ac:dyDescent="0.25">
      <c r="A1345" s="7" t="s">
        <v>410</v>
      </c>
      <c r="B1345" s="5">
        <v>7500</v>
      </c>
      <c r="C1345" s="5">
        <v>1</v>
      </c>
      <c r="P1345" s="1">
        <v>1814</v>
      </c>
      <c r="Q1345" s="31">
        <v>450</v>
      </c>
    </row>
    <row r="1346" spans="1:17" x14ac:dyDescent="0.25">
      <c r="A1346" s="7" t="s">
        <v>377</v>
      </c>
      <c r="B1346" s="5">
        <v>750</v>
      </c>
      <c r="C1346" s="5">
        <v>1</v>
      </c>
      <c r="P1346" s="1">
        <v>1189</v>
      </c>
      <c r="Q1346" s="31">
        <v>2000</v>
      </c>
    </row>
    <row r="1347" spans="1:17" x14ac:dyDescent="0.25">
      <c r="A1347" s="7" t="s">
        <v>375</v>
      </c>
      <c r="B1347" s="5">
        <v>600</v>
      </c>
      <c r="C1347" s="5">
        <v>1</v>
      </c>
      <c r="P1347" s="1">
        <v>2195</v>
      </c>
      <c r="Q1347" s="31">
        <v>1000</v>
      </c>
    </row>
    <row r="1348" spans="1:17" x14ac:dyDescent="0.25">
      <c r="A1348" s="7" t="s">
        <v>311</v>
      </c>
      <c r="B1348" s="5">
        <v>8000</v>
      </c>
      <c r="C1348" s="5">
        <v>2</v>
      </c>
      <c r="P1348" s="1">
        <v>1310</v>
      </c>
      <c r="Q1348" s="31">
        <v>300</v>
      </c>
    </row>
    <row r="1349" spans="1:17" x14ac:dyDescent="0.25">
      <c r="A1349" s="7" t="s">
        <v>350</v>
      </c>
      <c r="B1349" s="5">
        <v>4500</v>
      </c>
      <c r="C1349" s="5">
        <v>1</v>
      </c>
      <c r="P1349" s="1">
        <v>1788</v>
      </c>
      <c r="Q1349" s="31">
        <v>1000</v>
      </c>
    </row>
    <row r="1350" spans="1:17" x14ac:dyDescent="0.25">
      <c r="A1350" s="7" t="s">
        <v>36</v>
      </c>
      <c r="B1350" s="5">
        <v>1200</v>
      </c>
      <c r="C1350" s="5">
        <v>1</v>
      </c>
      <c r="P1350" s="1">
        <v>1735</v>
      </c>
      <c r="Q1350" s="31">
        <v>1000</v>
      </c>
    </row>
    <row r="1351" spans="1:17" x14ac:dyDescent="0.25">
      <c r="A1351" s="7" t="s">
        <v>479</v>
      </c>
      <c r="B1351" s="5">
        <v>8500</v>
      </c>
      <c r="C1351" s="5">
        <v>4</v>
      </c>
      <c r="P1351" s="1">
        <v>1212</v>
      </c>
      <c r="Q1351" s="31">
        <v>1800</v>
      </c>
    </row>
    <row r="1352" spans="1:17" x14ac:dyDescent="0.25">
      <c r="A1352" s="7" t="s">
        <v>398</v>
      </c>
      <c r="B1352" s="5">
        <v>3400</v>
      </c>
      <c r="C1352" s="5">
        <v>2</v>
      </c>
      <c r="P1352" s="1">
        <v>2518</v>
      </c>
      <c r="Q1352" s="31">
        <v>7500</v>
      </c>
    </row>
    <row r="1353" spans="1:17" x14ac:dyDescent="0.25">
      <c r="A1353" s="7" t="s">
        <v>329</v>
      </c>
      <c r="B1353" s="5">
        <v>5000</v>
      </c>
      <c r="C1353" s="5">
        <v>2</v>
      </c>
      <c r="P1353" s="1">
        <v>1875</v>
      </c>
      <c r="Q1353" s="31">
        <v>400</v>
      </c>
    </row>
    <row r="1354" spans="1:17" x14ac:dyDescent="0.25">
      <c r="A1354" s="7" t="s">
        <v>342</v>
      </c>
      <c r="B1354" s="5">
        <v>1200</v>
      </c>
      <c r="C1354" s="5">
        <v>1</v>
      </c>
      <c r="P1354" s="1">
        <v>1089</v>
      </c>
      <c r="Q1354" s="31">
        <v>1000</v>
      </c>
    </row>
    <row r="1355" spans="1:17" x14ac:dyDescent="0.25">
      <c r="A1355" s="7" t="s">
        <v>397</v>
      </c>
      <c r="B1355" s="5">
        <v>3000</v>
      </c>
      <c r="C1355" s="5">
        <v>1</v>
      </c>
      <c r="P1355" s="1">
        <v>3107</v>
      </c>
      <c r="Q1355" s="31">
        <v>6000</v>
      </c>
    </row>
    <row r="1356" spans="1:17" x14ac:dyDescent="0.25">
      <c r="A1356" s="7" t="s">
        <v>260</v>
      </c>
      <c r="B1356" s="5">
        <v>2300</v>
      </c>
      <c r="C1356" s="5">
        <v>3</v>
      </c>
      <c r="P1356" s="1">
        <v>3334</v>
      </c>
      <c r="Q1356" s="31">
        <v>3000</v>
      </c>
    </row>
    <row r="1357" spans="1:17" x14ac:dyDescent="0.25">
      <c r="A1357" s="7" t="s">
        <v>440</v>
      </c>
      <c r="B1357" s="5">
        <v>4500</v>
      </c>
      <c r="C1357" s="5">
        <v>1</v>
      </c>
      <c r="P1357" s="1">
        <v>1372</v>
      </c>
      <c r="Q1357" s="31">
        <v>5000</v>
      </c>
    </row>
    <row r="1358" spans="1:17" x14ac:dyDescent="0.25">
      <c r="A1358" s="7" t="s">
        <v>321</v>
      </c>
      <c r="B1358" s="5">
        <v>2000</v>
      </c>
      <c r="C1358" s="5">
        <v>1</v>
      </c>
      <c r="P1358" s="1">
        <v>2676</v>
      </c>
      <c r="Q1358" s="31">
        <v>6000</v>
      </c>
    </row>
    <row r="1359" spans="1:17" x14ac:dyDescent="0.25">
      <c r="A1359" s="7" t="s">
        <v>387</v>
      </c>
      <c r="B1359" s="5">
        <v>1200</v>
      </c>
      <c r="C1359" s="5">
        <v>2</v>
      </c>
      <c r="P1359" s="1">
        <v>3469</v>
      </c>
      <c r="Q1359" s="31">
        <v>2000</v>
      </c>
    </row>
    <row r="1360" spans="1:17" x14ac:dyDescent="0.25">
      <c r="A1360" s="7" t="s">
        <v>155</v>
      </c>
      <c r="B1360" s="5">
        <v>5000</v>
      </c>
      <c r="C1360" s="5">
        <v>1</v>
      </c>
      <c r="P1360" s="1">
        <v>2887</v>
      </c>
      <c r="Q1360" s="31">
        <v>5000</v>
      </c>
    </row>
    <row r="1361" spans="1:17" x14ac:dyDescent="0.25">
      <c r="A1361" s="7" t="s">
        <v>420</v>
      </c>
      <c r="B1361" s="5">
        <v>3200</v>
      </c>
      <c r="C1361" s="5">
        <v>2</v>
      </c>
      <c r="P1361" s="1">
        <v>2935</v>
      </c>
      <c r="Q1361" s="31">
        <v>750</v>
      </c>
    </row>
    <row r="1362" spans="1:17" x14ac:dyDescent="0.25">
      <c r="A1362" s="7" t="s">
        <v>492</v>
      </c>
      <c r="B1362" s="5">
        <v>7200</v>
      </c>
      <c r="C1362" s="5">
        <v>2</v>
      </c>
      <c r="P1362" s="1">
        <v>1168</v>
      </c>
      <c r="Q1362" s="31">
        <v>600</v>
      </c>
    </row>
    <row r="1363" spans="1:17" x14ac:dyDescent="0.25">
      <c r="A1363" s="7" t="s">
        <v>461</v>
      </c>
      <c r="B1363" s="5">
        <v>3100</v>
      </c>
      <c r="C1363" s="5">
        <v>2</v>
      </c>
      <c r="P1363" s="1">
        <v>2151</v>
      </c>
      <c r="Q1363" s="31">
        <v>500</v>
      </c>
    </row>
    <row r="1364" spans="1:17" x14ac:dyDescent="0.25">
      <c r="A1364" s="7" t="s">
        <v>314</v>
      </c>
      <c r="B1364" s="5">
        <v>4200</v>
      </c>
      <c r="C1364" s="5">
        <v>2</v>
      </c>
      <c r="P1364" s="1">
        <v>2638</v>
      </c>
      <c r="Q1364" s="31">
        <v>300</v>
      </c>
    </row>
    <row r="1365" spans="1:17" x14ac:dyDescent="0.25">
      <c r="A1365" s="7" t="s">
        <v>429</v>
      </c>
      <c r="B1365" s="5">
        <v>5100</v>
      </c>
      <c r="C1365" s="5">
        <v>2</v>
      </c>
      <c r="P1365" s="1">
        <v>1939</v>
      </c>
      <c r="Q1365" s="31">
        <v>1200</v>
      </c>
    </row>
    <row r="1366" spans="1:17" x14ac:dyDescent="0.25">
      <c r="A1366" s="7" t="s">
        <v>450</v>
      </c>
      <c r="B1366" s="5">
        <v>8700</v>
      </c>
      <c r="C1366" s="5">
        <v>4</v>
      </c>
      <c r="P1366" s="1">
        <v>1113</v>
      </c>
      <c r="Q1366" s="31">
        <v>7500</v>
      </c>
    </row>
    <row r="1367" spans="1:17" x14ac:dyDescent="0.25">
      <c r="A1367" s="7" t="s">
        <v>392</v>
      </c>
      <c r="B1367" s="5">
        <v>8250</v>
      </c>
      <c r="C1367" s="5">
        <v>2</v>
      </c>
      <c r="P1367" s="1">
        <v>2618</v>
      </c>
      <c r="Q1367" s="31">
        <v>6000</v>
      </c>
    </row>
    <row r="1368" spans="1:17" x14ac:dyDescent="0.25">
      <c r="A1368" s="7" t="s">
        <v>391</v>
      </c>
      <c r="B1368" s="5">
        <v>2000</v>
      </c>
      <c r="C1368" s="5">
        <v>1</v>
      </c>
      <c r="P1368" s="1">
        <v>1543</v>
      </c>
      <c r="Q1368" s="31">
        <v>2400</v>
      </c>
    </row>
    <row r="1369" spans="1:17" x14ac:dyDescent="0.25">
      <c r="A1369" s="7" t="s">
        <v>484</v>
      </c>
      <c r="B1369" s="5">
        <v>7500</v>
      </c>
      <c r="C1369" s="5">
        <v>1</v>
      </c>
      <c r="P1369" s="1">
        <v>2848</v>
      </c>
      <c r="Q1369" s="31">
        <v>1500</v>
      </c>
    </row>
    <row r="1370" spans="1:17" x14ac:dyDescent="0.25">
      <c r="A1370" s="7" t="s">
        <v>418</v>
      </c>
      <c r="B1370" s="5">
        <v>1500</v>
      </c>
      <c r="C1370" s="5">
        <v>1</v>
      </c>
      <c r="P1370" s="1">
        <v>1333</v>
      </c>
      <c r="Q1370" s="31">
        <v>2000</v>
      </c>
    </row>
    <row r="1371" spans="1:17" x14ac:dyDescent="0.25">
      <c r="A1371" s="7" t="s">
        <v>530</v>
      </c>
      <c r="B1371" s="5">
        <v>6000</v>
      </c>
      <c r="C1371" s="5">
        <v>2</v>
      </c>
      <c r="P1371" s="1">
        <v>2828</v>
      </c>
      <c r="Q1371" s="31">
        <v>2000</v>
      </c>
    </row>
    <row r="1372" spans="1:17" x14ac:dyDescent="0.25">
      <c r="A1372" s="7" t="s">
        <v>441</v>
      </c>
      <c r="B1372" s="5">
        <v>1200</v>
      </c>
      <c r="C1372" s="5">
        <v>1</v>
      </c>
      <c r="P1372" s="1">
        <v>1221</v>
      </c>
      <c r="Q1372" s="31">
        <v>1200</v>
      </c>
    </row>
    <row r="1373" spans="1:17" x14ac:dyDescent="0.25">
      <c r="A1373" s="7" t="s">
        <v>427</v>
      </c>
      <c r="B1373" s="5">
        <v>8000</v>
      </c>
      <c r="C1373" s="5">
        <v>2</v>
      </c>
      <c r="P1373" s="1">
        <v>3146</v>
      </c>
      <c r="Q1373" s="31">
        <v>150</v>
      </c>
    </row>
    <row r="1374" spans="1:17" x14ac:dyDescent="0.25">
      <c r="A1374" s="7" t="s">
        <v>254</v>
      </c>
      <c r="B1374" s="5">
        <v>7500</v>
      </c>
      <c r="C1374" s="5">
        <v>1</v>
      </c>
      <c r="P1374" s="1">
        <v>2714</v>
      </c>
      <c r="Q1374" s="31">
        <v>1500</v>
      </c>
    </row>
    <row r="1375" spans="1:17" x14ac:dyDescent="0.25">
      <c r="A1375" s="7" t="s">
        <v>480</v>
      </c>
      <c r="B1375" s="5">
        <v>6500</v>
      </c>
      <c r="C1375" s="5">
        <v>2</v>
      </c>
      <c r="P1375" s="1">
        <v>1332</v>
      </c>
      <c r="Q1375" s="31">
        <v>3000</v>
      </c>
    </row>
    <row r="1376" spans="1:17" x14ac:dyDescent="0.25">
      <c r="A1376" s="7" t="s">
        <v>89</v>
      </c>
      <c r="B1376" s="5">
        <v>3000</v>
      </c>
      <c r="C1376" s="5">
        <v>2</v>
      </c>
      <c r="P1376" s="1">
        <v>3138</v>
      </c>
      <c r="Q1376" s="31">
        <v>2400</v>
      </c>
    </row>
    <row r="1377" spans="1:17" x14ac:dyDescent="0.25">
      <c r="A1377" s="7" t="s">
        <v>274</v>
      </c>
      <c r="B1377" s="5">
        <v>150</v>
      </c>
      <c r="C1377" s="5">
        <v>1</v>
      </c>
      <c r="P1377" s="1">
        <v>2987</v>
      </c>
      <c r="Q1377" s="31">
        <v>3000</v>
      </c>
    </row>
    <row r="1378" spans="1:17" x14ac:dyDescent="0.25">
      <c r="A1378" s="7" t="s">
        <v>343</v>
      </c>
      <c r="B1378" s="5">
        <v>6000</v>
      </c>
      <c r="C1378" s="5">
        <v>1</v>
      </c>
      <c r="P1378" s="1">
        <v>2453</v>
      </c>
      <c r="Q1378" s="31">
        <v>3000</v>
      </c>
    </row>
    <row r="1379" spans="1:17" x14ac:dyDescent="0.25">
      <c r="A1379" s="7" t="s">
        <v>403</v>
      </c>
      <c r="B1379" s="5">
        <v>3000</v>
      </c>
      <c r="C1379" s="5">
        <v>1</v>
      </c>
      <c r="P1379" s="1">
        <v>1635</v>
      </c>
      <c r="Q1379" s="31">
        <v>2500</v>
      </c>
    </row>
    <row r="1380" spans="1:17" x14ac:dyDescent="0.25">
      <c r="A1380" s="7" t="s">
        <v>364</v>
      </c>
      <c r="B1380" s="5">
        <v>4500</v>
      </c>
      <c r="C1380" s="5">
        <v>1</v>
      </c>
      <c r="P1380" s="1">
        <v>2853</v>
      </c>
      <c r="Q1380" s="31">
        <v>1500</v>
      </c>
    </row>
    <row r="1381" spans="1:17" x14ac:dyDescent="0.25">
      <c r="A1381" s="7" t="s">
        <v>462</v>
      </c>
      <c r="B1381" s="5">
        <v>6000</v>
      </c>
      <c r="C1381" s="5">
        <v>1</v>
      </c>
      <c r="P1381" s="1">
        <v>1474</v>
      </c>
      <c r="Q1381" s="31">
        <v>400</v>
      </c>
    </row>
    <row r="1382" spans="1:17" x14ac:dyDescent="0.25">
      <c r="A1382" s="7" t="s">
        <v>346</v>
      </c>
      <c r="B1382" s="5">
        <v>150</v>
      </c>
      <c r="C1382" s="5">
        <v>1</v>
      </c>
      <c r="P1382" s="1">
        <v>1114</v>
      </c>
      <c r="Q1382" s="31">
        <v>600</v>
      </c>
    </row>
    <row r="1383" spans="1:17" x14ac:dyDescent="0.25">
      <c r="A1383" s="7" t="s">
        <v>489</v>
      </c>
      <c r="B1383" s="5">
        <v>3500</v>
      </c>
      <c r="C1383" s="5">
        <v>2</v>
      </c>
      <c r="P1383" s="1">
        <v>1607</v>
      </c>
      <c r="Q1383" s="31">
        <v>500</v>
      </c>
    </row>
    <row r="1384" spans="1:17" x14ac:dyDescent="0.25">
      <c r="A1384" s="7" t="s">
        <v>122</v>
      </c>
      <c r="B1384" s="5">
        <v>2700</v>
      </c>
      <c r="C1384" s="5">
        <v>2</v>
      </c>
      <c r="P1384" s="1">
        <v>2207</v>
      </c>
      <c r="Q1384" s="31">
        <v>6000</v>
      </c>
    </row>
    <row r="1385" spans="1:17" x14ac:dyDescent="0.25">
      <c r="A1385" s="7" t="s">
        <v>347</v>
      </c>
      <c r="B1385" s="5">
        <v>3400</v>
      </c>
      <c r="C1385" s="5">
        <v>2</v>
      </c>
      <c r="P1385" s="1">
        <v>1463</v>
      </c>
      <c r="Q1385" s="31">
        <v>500</v>
      </c>
    </row>
    <row r="1386" spans="1:17" x14ac:dyDescent="0.25">
      <c r="A1386" s="7" t="s">
        <v>443</v>
      </c>
      <c r="B1386" s="5">
        <v>10850</v>
      </c>
      <c r="C1386" s="5">
        <v>4</v>
      </c>
      <c r="P1386" s="1">
        <v>2334</v>
      </c>
      <c r="Q1386" s="31">
        <v>1500</v>
      </c>
    </row>
    <row r="1387" spans="1:17" x14ac:dyDescent="0.25">
      <c r="A1387" s="7" t="s">
        <v>271</v>
      </c>
      <c r="B1387" s="5">
        <v>7000</v>
      </c>
      <c r="C1387" s="5">
        <v>2</v>
      </c>
      <c r="P1387" s="1">
        <v>1011</v>
      </c>
      <c r="Q1387" s="31">
        <v>2500</v>
      </c>
    </row>
    <row r="1388" spans="1:17" x14ac:dyDescent="0.25">
      <c r="A1388" s="7" t="s">
        <v>283</v>
      </c>
      <c r="B1388" s="5">
        <v>8500</v>
      </c>
      <c r="C1388" s="5">
        <v>4</v>
      </c>
      <c r="P1388" s="1">
        <v>2891</v>
      </c>
      <c r="Q1388" s="31">
        <v>1600</v>
      </c>
    </row>
    <row r="1389" spans="1:17" x14ac:dyDescent="0.25">
      <c r="A1389" s="7" t="s">
        <v>378</v>
      </c>
      <c r="B1389" s="5">
        <v>4000</v>
      </c>
      <c r="C1389" s="5">
        <v>1</v>
      </c>
      <c r="P1389" s="1">
        <v>3349</v>
      </c>
      <c r="Q1389" s="31">
        <v>1800</v>
      </c>
    </row>
    <row r="1390" spans="1:17" x14ac:dyDescent="0.25">
      <c r="A1390" s="7" t="s">
        <v>509</v>
      </c>
      <c r="B1390" s="5">
        <v>1500</v>
      </c>
      <c r="C1390" s="5">
        <v>1</v>
      </c>
      <c r="P1390" s="1">
        <v>1837</v>
      </c>
      <c r="Q1390" s="31">
        <v>800</v>
      </c>
    </row>
    <row r="1391" spans="1:17" x14ac:dyDescent="0.25">
      <c r="A1391" s="7" t="s">
        <v>430</v>
      </c>
      <c r="B1391" s="5">
        <v>800</v>
      </c>
      <c r="C1391" s="5">
        <v>1</v>
      </c>
      <c r="P1391" s="1">
        <v>1907</v>
      </c>
      <c r="Q1391" s="31">
        <v>1200</v>
      </c>
    </row>
    <row r="1392" spans="1:17" x14ac:dyDescent="0.25">
      <c r="A1392" s="7" t="s">
        <v>27</v>
      </c>
      <c r="B1392" s="5">
        <v>4000</v>
      </c>
      <c r="C1392" s="5">
        <v>1</v>
      </c>
      <c r="P1392" s="1">
        <v>2951</v>
      </c>
      <c r="Q1392" s="31">
        <v>1800</v>
      </c>
    </row>
    <row r="1393" spans="1:17" x14ac:dyDescent="0.25">
      <c r="A1393" s="7" t="s">
        <v>520</v>
      </c>
      <c r="B1393" s="5">
        <v>2000</v>
      </c>
      <c r="C1393" s="5">
        <v>1</v>
      </c>
      <c r="P1393" s="1">
        <v>1507</v>
      </c>
      <c r="Q1393" s="31">
        <v>2500</v>
      </c>
    </row>
    <row r="1394" spans="1:17" x14ac:dyDescent="0.25">
      <c r="A1394" s="7" t="s">
        <v>253</v>
      </c>
      <c r="B1394" s="5">
        <v>2700</v>
      </c>
      <c r="C1394" s="5">
        <v>2</v>
      </c>
      <c r="P1394" s="1">
        <v>3234</v>
      </c>
      <c r="Q1394" s="31">
        <v>4500</v>
      </c>
    </row>
    <row r="1395" spans="1:17" x14ac:dyDescent="0.25">
      <c r="A1395" s="7" t="s">
        <v>464</v>
      </c>
      <c r="B1395" s="5">
        <v>1600</v>
      </c>
      <c r="C1395" s="5">
        <v>1</v>
      </c>
      <c r="P1395" s="1">
        <v>1949</v>
      </c>
      <c r="Q1395" s="31">
        <v>450</v>
      </c>
    </row>
    <row r="1396" spans="1:17" x14ac:dyDescent="0.25">
      <c r="A1396" s="7" t="s">
        <v>433</v>
      </c>
      <c r="B1396" s="5">
        <v>4150</v>
      </c>
      <c r="C1396" s="5">
        <v>2</v>
      </c>
      <c r="P1396" s="1">
        <v>1470</v>
      </c>
      <c r="Q1396" s="31">
        <v>7500</v>
      </c>
    </row>
    <row r="1397" spans="1:17" x14ac:dyDescent="0.25">
      <c r="A1397" s="7" t="s">
        <v>389</v>
      </c>
      <c r="B1397" s="5">
        <v>3000</v>
      </c>
      <c r="C1397" s="5">
        <v>3</v>
      </c>
      <c r="P1397" s="1">
        <v>1319</v>
      </c>
      <c r="Q1397" s="31">
        <v>750</v>
      </c>
    </row>
    <row r="1398" spans="1:17" x14ac:dyDescent="0.25">
      <c r="A1398" s="7" t="s">
        <v>539</v>
      </c>
      <c r="B1398" s="5">
        <v>2000</v>
      </c>
      <c r="C1398" s="5">
        <v>1</v>
      </c>
      <c r="P1398" s="1">
        <v>3313</v>
      </c>
      <c r="Q1398" s="31">
        <v>1200</v>
      </c>
    </row>
    <row r="1399" spans="1:17" x14ac:dyDescent="0.25">
      <c r="A1399" s="7" t="s">
        <v>383</v>
      </c>
      <c r="B1399" s="5">
        <v>2750</v>
      </c>
      <c r="C1399" s="5">
        <v>3</v>
      </c>
      <c r="P1399" s="1">
        <v>2573</v>
      </c>
      <c r="Q1399" s="31">
        <v>750</v>
      </c>
    </row>
    <row r="1400" spans="1:17" x14ac:dyDescent="0.25">
      <c r="A1400" s="7" t="s">
        <v>404</v>
      </c>
      <c r="B1400" s="5">
        <v>2800</v>
      </c>
      <c r="C1400" s="5">
        <v>2</v>
      </c>
      <c r="P1400" s="1">
        <v>2133</v>
      </c>
      <c r="Q1400" s="31">
        <v>2000</v>
      </c>
    </row>
    <row r="1401" spans="1:17" x14ac:dyDescent="0.25">
      <c r="A1401" s="7" t="s">
        <v>399</v>
      </c>
      <c r="B1401" s="5">
        <v>9000</v>
      </c>
      <c r="C1401" s="5">
        <v>2</v>
      </c>
      <c r="P1401" s="1">
        <v>1752</v>
      </c>
      <c r="Q1401" s="31">
        <v>800</v>
      </c>
    </row>
    <row r="1402" spans="1:17" x14ac:dyDescent="0.25">
      <c r="A1402" s="7" t="s">
        <v>338</v>
      </c>
      <c r="B1402" s="5">
        <v>300</v>
      </c>
      <c r="C1402" s="5">
        <v>1</v>
      </c>
      <c r="P1402" s="1">
        <v>2473</v>
      </c>
      <c r="Q1402" s="31">
        <v>800</v>
      </c>
    </row>
    <row r="1403" spans="1:17" x14ac:dyDescent="0.25">
      <c r="A1403" s="7" t="s">
        <v>476</v>
      </c>
      <c r="B1403" s="5">
        <v>400</v>
      </c>
      <c r="C1403" s="5">
        <v>1</v>
      </c>
      <c r="P1403" s="1">
        <v>1484</v>
      </c>
      <c r="Q1403" s="31">
        <v>3000</v>
      </c>
    </row>
    <row r="1404" spans="1:17" x14ac:dyDescent="0.25">
      <c r="A1404" s="7" t="s">
        <v>384</v>
      </c>
      <c r="B1404" s="5">
        <v>1500</v>
      </c>
      <c r="C1404" s="5">
        <v>1</v>
      </c>
      <c r="P1404" s="1">
        <v>1462</v>
      </c>
      <c r="Q1404" s="31">
        <v>3000</v>
      </c>
    </row>
    <row r="1405" spans="1:17" x14ac:dyDescent="0.25">
      <c r="A1405" s="7" t="s">
        <v>294</v>
      </c>
      <c r="B1405" s="5">
        <v>3200</v>
      </c>
      <c r="C1405" s="5">
        <v>2</v>
      </c>
      <c r="P1405" s="1">
        <v>2558</v>
      </c>
      <c r="Q1405" s="31">
        <v>450</v>
      </c>
    </row>
    <row r="1406" spans="1:17" x14ac:dyDescent="0.25">
      <c r="A1406" s="7" t="s">
        <v>437</v>
      </c>
      <c r="B1406" s="5">
        <v>1100</v>
      </c>
      <c r="C1406" s="5">
        <v>2</v>
      </c>
      <c r="P1406" s="1">
        <v>3007</v>
      </c>
      <c r="Q1406" s="31">
        <v>150</v>
      </c>
    </row>
    <row r="1407" spans="1:17" x14ac:dyDescent="0.25">
      <c r="A1407" s="7" t="s">
        <v>506</v>
      </c>
      <c r="B1407" s="5">
        <v>3100</v>
      </c>
      <c r="C1407" s="5">
        <v>2</v>
      </c>
      <c r="P1407" s="1">
        <v>1774</v>
      </c>
      <c r="Q1407" s="31">
        <v>1200</v>
      </c>
    </row>
    <row r="1408" spans="1:17" x14ac:dyDescent="0.25">
      <c r="A1408" s="7" t="s">
        <v>337</v>
      </c>
      <c r="B1408" s="5">
        <v>7500</v>
      </c>
      <c r="C1408" s="5">
        <v>1</v>
      </c>
      <c r="P1408" s="1">
        <v>3191</v>
      </c>
      <c r="Q1408" s="31">
        <v>600</v>
      </c>
    </row>
    <row r="1409" spans="1:17" x14ac:dyDescent="0.25">
      <c r="A1409" s="7" t="s">
        <v>454</v>
      </c>
      <c r="B1409" s="5">
        <v>1200</v>
      </c>
      <c r="C1409" s="5">
        <v>1</v>
      </c>
      <c r="P1409" s="1">
        <v>1977</v>
      </c>
      <c r="Q1409" s="31">
        <v>2500</v>
      </c>
    </row>
    <row r="1410" spans="1:17" x14ac:dyDescent="0.25">
      <c r="A1410" s="7" t="s">
        <v>301</v>
      </c>
      <c r="B1410" s="5">
        <v>2500</v>
      </c>
      <c r="C1410" s="5">
        <v>1</v>
      </c>
      <c r="P1410" s="1">
        <v>3397</v>
      </c>
      <c r="Q1410" s="31">
        <v>2500</v>
      </c>
    </row>
    <row r="1411" spans="1:17" x14ac:dyDescent="0.25">
      <c r="A1411" s="7" t="s">
        <v>352</v>
      </c>
      <c r="B1411" s="5">
        <v>2300</v>
      </c>
      <c r="C1411" s="5">
        <v>2</v>
      </c>
      <c r="P1411" s="1">
        <v>1374</v>
      </c>
      <c r="Q1411" s="31">
        <v>2500</v>
      </c>
    </row>
    <row r="1412" spans="1:17" x14ac:dyDescent="0.25">
      <c r="A1412" s="7" t="s">
        <v>272</v>
      </c>
      <c r="B1412" s="5">
        <v>10500</v>
      </c>
      <c r="C1412" s="5">
        <v>2</v>
      </c>
      <c r="P1412" s="1">
        <v>2543</v>
      </c>
      <c r="Q1412" s="31">
        <v>600</v>
      </c>
    </row>
    <row r="1413" spans="1:17" x14ac:dyDescent="0.25">
      <c r="A1413" s="7" t="s">
        <v>207</v>
      </c>
      <c r="B1413" s="5">
        <v>1500</v>
      </c>
      <c r="C1413" s="5">
        <v>2</v>
      </c>
      <c r="P1413" s="1">
        <v>2585</v>
      </c>
      <c r="Q1413" s="31">
        <v>2000</v>
      </c>
    </row>
    <row r="1414" spans="1:17" x14ac:dyDescent="0.25">
      <c r="A1414" s="7" t="s">
        <v>491</v>
      </c>
      <c r="B1414" s="5">
        <v>4400</v>
      </c>
      <c r="C1414" s="5">
        <v>2</v>
      </c>
      <c r="P1414" s="1">
        <v>1915</v>
      </c>
      <c r="Q1414" s="31">
        <v>2500</v>
      </c>
    </row>
    <row r="1415" spans="1:17" x14ac:dyDescent="0.25">
      <c r="A1415" s="7" t="s">
        <v>517</v>
      </c>
      <c r="B1415" s="5">
        <v>2000</v>
      </c>
      <c r="C1415" s="5">
        <v>1</v>
      </c>
      <c r="P1415" s="1">
        <v>1136</v>
      </c>
      <c r="Q1415" s="31">
        <v>7500</v>
      </c>
    </row>
    <row r="1416" spans="1:17" x14ac:dyDescent="0.25">
      <c r="A1416" s="7" t="s">
        <v>409</v>
      </c>
      <c r="B1416" s="5">
        <v>5400</v>
      </c>
      <c r="C1416" s="5">
        <v>3</v>
      </c>
      <c r="P1416" s="1">
        <v>1863</v>
      </c>
      <c r="Q1416" s="31">
        <v>2000</v>
      </c>
    </row>
    <row r="1417" spans="1:17" x14ac:dyDescent="0.25">
      <c r="A1417" s="7" t="s">
        <v>335</v>
      </c>
      <c r="B1417" s="5">
        <v>1500</v>
      </c>
      <c r="C1417" s="5">
        <v>1</v>
      </c>
      <c r="P1417" s="1">
        <v>1199</v>
      </c>
      <c r="Q1417" s="31">
        <v>1500</v>
      </c>
    </row>
    <row r="1418" spans="1:17" x14ac:dyDescent="0.25">
      <c r="A1418" s="7" t="s">
        <v>514</v>
      </c>
      <c r="B1418" s="5">
        <v>4000</v>
      </c>
      <c r="C1418" s="5">
        <v>1</v>
      </c>
      <c r="P1418" s="1">
        <v>3012</v>
      </c>
      <c r="Q1418" s="31">
        <v>1800</v>
      </c>
    </row>
    <row r="1419" spans="1:17" x14ac:dyDescent="0.25">
      <c r="A1419" s="7" t="s">
        <v>396</v>
      </c>
      <c r="B1419" s="5">
        <v>1500</v>
      </c>
      <c r="C1419" s="5">
        <v>1</v>
      </c>
      <c r="P1419" s="1">
        <v>3304</v>
      </c>
      <c r="Q1419" s="31">
        <v>150</v>
      </c>
    </row>
    <row r="1420" spans="1:17" x14ac:dyDescent="0.25">
      <c r="A1420" s="7" t="s">
        <v>380</v>
      </c>
      <c r="B1420" s="5">
        <v>2950</v>
      </c>
      <c r="C1420" s="5">
        <v>3</v>
      </c>
      <c r="P1420" s="1">
        <v>1527</v>
      </c>
      <c r="Q1420" s="31">
        <v>150</v>
      </c>
    </row>
    <row r="1421" spans="1:17" x14ac:dyDescent="0.25">
      <c r="A1421" s="7" t="s">
        <v>68</v>
      </c>
      <c r="B1421" s="5">
        <v>1500</v>
      </c>
      <c r="C1421" s="5">
        <v>1</v>
      </c>
      <c r="P1421" s="1">
        <v>2276</v>
      </c>
      <c r="Q1421" s="31">
        <v>2000</v>
      </c>
    </row>
    <row r="1422" spans="1:17" x14ac:dyDescent="0.25">
      <c r="A1422" s="7" t="s">
        <v>285</v>
      </c>
      <c r="B1422" s="5">
        <v>2500</v>
      </c>
      <c r="C1422" s="5">
        <v>1</v>
      </c>
      <c r="P1422" s="1">
        <v>2364</v>
      </c>
      <c r="Q1422" s="31">
        <v>1800</v>
      </c>
    </row>
    <row r="1423" spans="1:17" x14ac:dyDescent="0.25">
      <c r="A1423" s="7" t="s">
        <v>245</v>
      </c>
      <c r="B1423" s="5">
        <v>6000</v>
      </c>
      <c r="C1423" s="5">
        <v>2</v>
      </c>
      <c r="P1423" s="1">
        <v>1381</v>
      </c>
      <c r="Q1423" s="31">
        <v>3000</v>
      </c>
    </row>
    <row r="1424" spans="1:17" x14ac:dyDescent="0.25">
      <c r="A1424" s="7" t="s">
        <v>371</v>
      </c>
      <c r="B1424" s="5">
        <v>1600</v>
      </c>
      <c r="C1424" s="5">
        <v>1</v>
      </c>
      <c r="P1424" s="1">
        <v>1042</v>
      </c>
      <c r="Q1424" s="31">
        <v>2500</v>
      </c>
    </row>
    <row r="1425" spans="1:17" x14ac:dyDescent="0.25">
      <c r="A1425" s="7" t="s">
        <v>373</v>
      </c>
      <c r="B1425" s="5">
        <v>1600</v>
      </c>
      <c r="C1425" s="5">
        <v>1</v>
      </c>
      <c r="P1425" s="1">
        <v>2664</v>
      </c>
      <c r="Q1425" s="31">
        <v>1200</v>
      </c>
    </row>
    <row r="1426" spans="1:17" x14ac:dyDescent="0.25">
      <c r="A1426" s="7" t="s">
        <v>310</v>
      </c>
      <c r="B1426" s="5">
        <v>600</v>
      </c>
      <c r="C1426" s="5">
        <v>1</v>
      </c>
      <c r="P1426" s="1">
        <v>2226</v>
      </c>
      <c r="Q1426" s="31">
        <v>1600</v>
      </c>
    </row>
    <row r="1427" spans="1:17" x14ac:dyDescent="0.25">
      <c r="A1427" s="7" t="s">
        <v>265</v>
      </c>
      <c r="B1427" s="5">
        <v>1900</v>
      </c>
      <c r="C1427" s="5">
        <v>2</v>
      </c>
      <c r="P1427" s="1">
        <v>2394</v>
      </c>
      <c r="Q1427" s="31">
        <v>4500</v>
      </c>
    </row>
    <row r="1428" spans="1:17" x14ac:dyDescent="0.25">
      <c r="A1428" s="7" t="s">
        <v>487</v>
      </c>
      <c r="B1428" s="5">
        <v>1800</v>
      </c>
      <c r="C1428" s="5">
        <v>1</v>
      </c>
      <c r="P1428" s="1">
        <v>2643</v>
      </c>
      <c r="Q1428" s="31">
        <v>750</v>
      </c>
    </row>
    <row r="1429" spans="1:17" x14ac:dyDescent="0.25">
      <c r="A1429" s="7" t="s">
        <v>477</v>
      </c>
      <c r="B1429" s="5">
        <v>7500</v>
      </c>
      <c r="C1429" s="5">
        <v>1</v>
      </c>
      <c r="P1429" s="1">
        <v>1908</v>
      </c>
      <c r="Q1429" s="31">
        <v>1500</v>
      </c>
    </row>
    <row r="1430" spans="1:17" x14ac:dyDescent="0.25">
      <c r="A1430" s="7" t="s">
        <v>307</v>
      </c>
      <c r="B1430" s="5">
        <v>4500</v>
      </c>
      <c r="C1430" s="5">
        <v>1</v>
      </c>
      <c r="P1430" s="1">
        <v>2407</v>
      </c>
      <c r="Q1430" s="31">
        <v>2000</v>
      </c>
    </row>
    <row r="1431" spans="1:17" x14ac:dyDescent="0.25">
      <c r="A1431" s="7" t="s">
        <v>297</v>
      </c>
      <c r="B1431" s="5">
        <v>800</v>
      </c>
      <c r="C1431" s="5">
        <v>1</v>
      </c>
      <c r="P1431" s="1">
        <v>2039</v>
      </c>
      <c r="Q1431" s="31">
        <v>2000</v>
      </c>
    </row>
    <row r="1432" spans="1:17" x14ac:dyDescent="0.25">
      <c r="A1432" s="7" t="s">
        <v>368</v>
      </c>
      <c r="B1432" s="5">
        <v>1500</v>
      </c>
      <c r="C1432" s="5">
        <v>1</v>
      </c>
      <c r="P1432" s="1">
        <v>2413</v>
      </c>
      <c r="Q1432" s="31">
        <v>2000</v>
      </c>
    </row>
    <row r="1433" spans="1:17" x14ac:dyDescent="0.25">
      <c r="A1433" s="7" t="s">
        <v>408</v>
      </c>
      <c r="B1433" s="5">
        <v>6000</v>
      </c>
      <c r="C1433" s="5">
        <v>2</v>
      </c>
      <c r="P1433" s="1">
        <v>1894</v>
      </c>
      <c r="Q1433" s="31">
        <v>5000</v>
      </c>
    </row>
    <row r="1434" spans="1:17" x14ac:dyDescent="0.25">
      <c r="A1434" s="7" t="s">
        <v>500</v>
      </c>
      <c r="B1434" s="5">
        <v>300</v>
      </c>
      <c r="C1434" s="5">
        <v>1</v>
      </c>
      <c r="P1434" s="1">
        <v>2802</v>
      </c>
      <c r="Q1434" s="31">
        <v>750</v>
      </c>
    </row>
    <row r="1435" spans="1:17" x14ac:dyDescent="0.25">
      <c r="A1435" s="7" t="s">
        <v>38</v>
      </c>
      <c r="B1435" s="5">
        <v>7500</v>
      </c>
      <c r="C1435" s="5">
        <v>4</v>
      </c>
      <c r="P1435" s="1">
        <v>1006</v>
      </c>
      <c r="Q1435" s="31">
        <v>1800</v>
      </c>
    </row>
    <row r="1436" spans="1:17" x14ac:dyDescent="0.25">
      <c r="A1436" s="7" t="s">
        <v>142</v>
      </c>
      <c r="B1436" s="5">
        <v>5200</v>
      </c>
      <c r="C1436" s="5">
        <v>2</v>
      </c>
      <c r="P1436" s="1">
        <v>1188</v>
      </c>
      <c r="Q1436" s="31">
        <v>1600</v>
      </c>
    </row>
    <row r="1437" spans="1:17" x14ac:dyDescent="0.25">
      <c r="A1437" s="7" t="s">
        <v>293</v>
      </c>
      <c r="B1437" s="5">
        <v>2000</v>
      </c>
      <c r="C1437" s="5">
        <v>1</v>
      </c>
      <c r="P1437" s="1">
        <v>1868</v>
      </c>
      <c r="Q1437" s="31">
        <v>300</v>
      </c>
    </row>
    <row r="1438" spans="1:17" x14ac:dyDescent="0.25">
      <c r="A1438" s="7" t="s">
        <v>275</v>
      </c>
      <c r="B1438" s="5">
        <v>600</v>
      </c>
      <c r="C1438" s="5">
        <v>1</v>
      </c>
      <c r="P1438" s="1">
        <v>2071</v>
      </c>
      <c r="Q1438" s="31">
        <v>7500</v>
      </c>
    </row>
    <row r="1439" spans="1:17" x14ac:dyDescent="0.25">
      <c r="A1439" s="7" t="s">
        <v>457</v>
      </c>
      <c r="B1439" s="5">
        <v>400</v>
      </c>
      <c r="C1439" s="5">
        <v>1</v>
      </c>
      <c r="P1439" s="1">
        <v>1648</v>
      </c>
      <c r="Q1439" s="31">
        <v>600</v>
      </c>
    </row>
    <row r="1440" spans="1:17" x14ac:dyDescent="0.25">
      <c r="A1440" s="7" t="s">
        <v>326</v>
      </c>
      <c r="B1440" s="5">
        <v>9250</v>
      </c>
      <c r="C1440" s="5">
        <v>3</v>
      </c>
      <c r="P1440" s="1">
        <v>3270</v>
      </c>
      <c r="Q1440" s="31">
        <v>2500</v>
      </c>
    </row>
    <row r="1441" spans="1:17" x14ac:dyDescent="0.25">
      <c r="A1441" s="7" t="s">
        <v>241</v>
      </c>
      <c r="B1441" s="5">
        <v>1150</v>
      </c>
      <c r="C1441" s="5">
        <v>2</v>
      </c>
      <c r="P1441" s="1">
        <v>2210</v>
      </c>
      <c r="Q1441" s="31">
        <v>1000</v>
      </c>
    </row>
    <row r="1442" spans="1:17" x14ac:dyDescent="0.25">
      <c r="A1442" s="7" t="s">
        <v>358</v>
      </c>
      <c r="B1442" s="5">
        <v>4900</v>
      </c>
      <c r="C1442" s="5">
        <v>2</v>
      </c>
      <c r="P1442" s="1">
        <v>2492</v>
      </c>
      <c r="Q1442" s="31">
        <v>7500</v>
      </c>
    </row>
    <row r="1443" spans="1:17" x14ac:dyDescent="0.25">
      <c r="A1443" s="7" t="s">
        <v>243</v>
      </c>
      <c r="B1443" s="5">
        <v>6800</v>
      </c>
      <c r="C1443" s="5">
        <v>3</v>
      </c>
      <c r="P1443" s="1">
        <v>2398</v>
      </c>
      <c r="Q1443" s="31">
        <v>1200</v>
      </c>
    </row>
    <row r="1444" spans="1:17" x14ac:dyDescent="0.25">
      <c r="A1444" s="7" t="s">
        <v>327</v>
      </c>
      <c r="B1444" s="5">
        <v>4500</v>
      </c>
      <c r="C1444" s="5">
        <v>2</v>
      </c>
      <c r="P1444" s="1">
        <v>2426</v>
      </c>
      <c r="Q1444" s="31">
        <v>300</v>
      </c>
    </row>
    <row r="1445" spans="1:17" x14ac:dyDescent="0.25">
      <c r="A1445" s="7" t="s">
        <v>141</v>
      </c>
      <c r="B1445" s="5">
        <v>4500</v>
      </c>
      <c r="C1445" s="5">
        <v>1</v>
      </c>
      <c r="P1445" s="1">
        <v>2570</v>
      </c>
      <c r="Q1445" s="31">
        <v>2400</v>
      </c>
    </row>
    <row r="1446" spans="1:17" x14ac:dyDescent="0.25">
      <c r="A1446" s="7" t="s">
        <v>376</v>
      </c>
      <c r="B1446" s="5">
        <v>4000</v>
      </c>
      <c r="C1446" s="5">
        <v>1</v>
      </c>
      <c r="P1446" s="1">
        <v>1973</v>
      </c>
      <c r="Q1446" s="31">
        <v>500</v>
      </c>
    </row>
    <row r="1447" spans="1:17" x14ac:dyDescent="0.25">
      <c r="A1447" s="7" t="s">
        <v>507</v>
      </c>
      <c r="B1447" s="5">
        <v>1150</v>
      </c>
      <c r="C1447" s="5">
        <v>2</v>
      </c>
      <c r="P1447" s="1">
        <v>2404</v>
      </c>
      <c r="Q1447" s="31">
        <v>1000</v>
      </c>
    </row>
    <row r="1448" spans="1:17" x14ac:dyDescent="0.25">
      <c r="A1448" s="7" t="s">
        <v>286</v>
      </c>
      <c r="B1448" s="5">
        <v>6000</v>
      </c>
      <c r="C1448" s="5">
        <v>2</v>
      </c>
      <c r="P1448" s="1">
        <v>2971</v>
      </c>
      <c r="Q1448" s="31">
        <v>1500</v>
      </c>
    </row>
    <row r="1449" spans="1:17" x14ac:dyDescent="0.25">
      <c r="A1449" s="7" t="s">
        <v>505</v>
      </c>
      <c r="B1449" s="5">
        <v>1000</v>
      </c>
      <c r="C1449" s="5">
        <v>1</v>
      </c>
      <c r="P1449" s="1">
        <v>1282</v>
      </c>
      <c r="Q1449" s="31">
        <v>2400</v>
      </c>
    </row>
    <row r="1450" spans="1:17" x14ac:dyDescent="0.25">
      <c r="A1450" s="7" t="s">
        <v>359</v>
      </c>
      <c r="B1450" s="5">
        <v>6800</v>
      </c>
      <c r="C1450" s="5">
        <v>2</v>
      </c>
      <c r="P1450" s="1">
        <v>2001</v>
      </c>
      <c r="Q1450" s="31">
        <v>1200</v>
      </c>
    </row>
    <row r="1451" spans="1:17" x14ac:dyDescent="0.25">
      <c r="A1451" s="7" t="s">
        <v>369</v>
      </c>
      <c r="B1451" s="5">
        <v>2000</v>
      </c>
      <c r="C1451" s="5">
        <v>1</v>
      </c>
      <c r="P1451" s="1">
        <v>1287</v>
      </c>
      <c r="Q1451" s="31">
        <v>4000</v>
      </c>
    </row>
    <row r="1452" spans="1:17" x14ac:dyDescent="0.25">
      <c r="A1452" s="7" t="s">
        <v>270</v>
      </c>
      <c r="B1452" s="5">
        <v>750</v>
      </c>
      <c r="C1452" s="5">
        <v>1</v>
      </c>
      <c r="P1452" s="1">
        <v>3479</v>
      </c>
      <c r="Q1452" s="31">
        <v>1200</v>
      </c>
    </row>
    <row r="1453" spans="1:17" x14ac:dyDescent="0.25">
      <c r="A1453" s="7" t="s">
        <v>447</v>
      </c>
      <c r="B1453" s="5">
        <v>6000</v>
      </c>
      <c r="C1453" s="5">
        <v>2</v>
      </c>
      <c r="P1453" s="1">
        <v>2863</v>
      </c>
      <c r="Q1453" s="31">
        <v>300</v>
      </c>
    </row>
    <row r="1454" spans="1:17" x14ac:dyDescent="0.25">
      <c r="A1454" s="7" t="s">
        <v>468</v>
      </c>
      <c r="B1454" s="5">
        <v>600</v>
      </c>
      <c r="C1454" s="5">
        <v>1</v>
      </c>
      <c r="P1454" s="1">
        <v>2528</v>
      </c>
      <c r="Q1454" s="31">
        <v>3000</v>
      </c>
    </row>
    <row r="1455" spans="1:17" x14ac:dyDescent="0.25">
      <c r="A1455" s="7" t="s">
        <v>308</v>
      </c>
      <c r="B1455" s="5">
        <v>7000</v>
      </c>
      <c r="C1455" s="5">
        <v>3</v>
      </c>
      <c r="P1455" s="1">
        <v>2260</v>
      </c>
      <c r="Q1455" s="31">
        <v>150</v>
      </c>
    </row>
    <row r="1456" spans="1:17" x14ac:dyDescent="0.25">
      <c r="A1456" s="7" t="s">
        <v>322</v>
      </c>
      <c r="B1456" s="5">
        <v>3750</v>
      </c>
      <c r="C1456" s="5">
        <v>2</v>
      </c>
      <c r="P1456" s="1">
        <v>1755</v>
      </c>
      <c r="Q1456" s="31">
        <v>800</v>
      </c>
    </row>
    <row r="1457" spans="1:17" x14ac:dyDescent="0.25">
      <c r="A1457" s="7" t="s">
        <v>348</v>
      </c>
      <c r="B1457" s="5">
        <v>4600</v>
      </c>
      <c r="C1457" s="5">
        <v>2</v>
      </c>
      <c r="P1457" s="1">
        <v>1807</v>
      </c>
      <c r="Q1457" s="31">
        <v>300</v>
      </c>
    </row>
    <row r="1458" spans="1:17" x14ac:dyDescent="0.25">
      <c r="A1458" s="7" t="s">
        <v>266</v>
      </c>
      <c r="B1458" s="5">
        <v>4100</v>
      </c>
      <c r="C1458" s="5">
        <v>3</v>
      </c>
      <c r="P1458" s="1">
        <v>2975</v>
      </c>
      <c r="Q1458" s="31">
        <v>450</v>
      </c>
    </row>
    <row r="1459" spans="1:17" x14ac:dyDescent="0.25">
      <c r="A1459" s="7" t="s">
        <v>259</v>
      </c>
      <c r="B1459" s="5">
        <v>4000</v>
      </c>
      <c r="C1459" s="5">
        <v>1</v>
      </c>
      <c r="P1459" s="1">
        <v>3008</v>
      </c>
      <c r="Q1459" s="31">
        <v>2400</v>
      </c>
    </row>
    <row r="1460" spans="1:17" x14ac:dyDescent="0.25">
      <c r="A1460" s="7" t="s">
        <v>442</v>
      </c>
      <c r="B1460" s="5">
        <v>5600</v>
      </c>
      <c r="C1460" s="5">
        <v>2</v>
      </c>
      <c r="P1460" s="1">
        <v>1888</v>
      </c>
      <c r="Q1460" s="31">
        <v>1500</v>
      </c>
    </row>
    <row r="1461" spans="1:17" x14ac:dyDescent="0.25">
      <c r="A1461" s="7" t="s">
        <v>7</v>
      </c>
      <c r="B1461" s="5">
        <v>4200</v>
      </c>
      <c r="C1461" s="5">
        <v>2</v>
      </c>
      <c r="P1461" s="1">
        <v>1429</v>
      </c>
      <c r="Q1461" s="31">
        <v>3000</v>
      </c>
    </row>
    <row r="1462" spans="1:17" x14ac:dyDescent="0.25">
      <c r="A1462" s="7" t="s">
        <v>246</v>
      </c>
      <c r="B1462" s="5">
        <v>400</v>
      </c>
      <c r="C1462" s="5">
        <v>1</v>
      </c>
      <c r="P1462" s="1">
        <v>2092</v>
      </c>
      <c r="Q1462" s="31">
        <v>150</v>
      </c>
    </row>
    <row r="1463" spans="1:17" x14ac:dyDescent="0.25">
      <c r="A1463" s="7" t="s">
        <v>382</v>
      </c>
      <c r="B1463" s="5">
        <v>1350</v>
      </c>
      <c r="C1463" s="5">
        <v>2</v>
      </c>
      <c r="P1463" s="1">
        <v>1441</v>
      </c>
      <c r="Q1463" s="31">
        <v>1200</v>
      </c>
    </row>
    <row r="1464" spans="1:17" x14ac:dyDescent="0.25">
      <c r="A1464" s="7" t="s">
        <v>12</v>
      </c>
      <c r="B1464" s="5">
        <v>4500</v>
      </c>
      <c r="C1464" s="5">
        <v>2</v>
      </c>
      <c r="P1464" s="1">
        <v>2884</v>
      </c>
      <c r="Q1464" s="31">
        <v>3000</v>
      </c>
    </row>
    <row r="1465" spans="1:17" x14ac:dyDescent="0.25">
      <c r="A1465" s="7" t="s">
        <v>180</v>
      </c>
      <c r="B1465" s="5">
        <v>5000</v>
      </c>
      <c r="C1465" s="5">
        <v>1</v>
      </c>
      <c r="P1465" s="1">
        <v>1327</v>
      </c>
      <c r="Q1465" s="31">
        <v>4000</v>
      </c>
    </row>
    <row r="1466" spans="1:17" x14ac:dyDescent="0.25">
      <c r="A1466" s="7" t="s">
        <v>113</v>
      </c>
      <c r="B1466" s="5">
        <v>600</v>
      </c>
      <c r="C1466" s="5">
        <v>1</v>
      </c>
      <c r="P1466" s="1">
        <v>3247</v>
      </c>
      <c r="Q1466" s="31">
        <v>1000</v>
      </c>
    </row>
    <row r="1467" spans="1:17" x14ac:dyDescent="0.25">
      <c r="A1467" s="7" t="s">
        <v>49</v>
      </c>
      <c r="B1467" s="5">
        <v>4200</v>
      </c>
      <c r="C1467" s="5">
        <v>2</v>
      </c>
      <c r="P1467" s="1">
        <v>1612</v>
      </c>
      <c r="Q1467" s="31">
        <v>5000</v>
      </c>
    </row>
    <row r="1468" spans="1:17" x14ac:dyDescent="0.25">
      <c r="A1468" s="7" t="s">
        <v>133</v>
      </c>
      <c r="B1468" s="5">
        <v>1500</v>
      </c>
      <c r="C1468" s="5">
        <v>1</v>
      </c>
      <c r="P1468" s="1">
        <v>3094</v>
      </c>
      <c r="Q1468" s="31">
        <v>3000</v>
      </c>
    </row>
    <row r="1469" spans="1:17" x14ac:dyDescent="0.25">
      <c r="A1469" s="7" t="s">
        <v>209</v>
      </c>
      <c r="B1469" s="5">
        <v>150</v>
      </c>
      <c r="C1469" s="5">
        <v>1</v>
      </c>
      <c r="P1469" s="1">
        <v>3373</v>
      </c>
      <c r="Q1469" s="31">
        <v>1000</v>
      </c>
    </row>
    <row r="1470" spans="1:17" x14ac:dyDescent="0.25">
      <c r="A1470" s="7" t="s">
        <v>69</v>
      </c>
      <c r="B1470" s="5">
        <v>800</v>
      </c>
      <c r="C1470" s="5">
        <v>1</v>
      </c>
      <c r="P1470" s="1">
        <v>1540</v>
      </c>
      <c r="Q1470" s="31">
        <v>2000</v>
      </c>
    </row>
    <row r="1471" spans="1:17" x14ac:dyDescent="0.25">
      <c r="A1471" s="7" t="s">
        <v>22</v>
      </c>
      <c r="B1471" s="5">
        <v>4650</v>
      </c>
      <c r="C1471" s="5">
        <v>4</v>
      </c>
      <c r="P1471" s="1">
        <v>1164</v>
      </c>
      <c r="Q1471" s="31">
        <v>450</v>
      </c>
    </row>
    <row r="1472" spans="1:17" x14ac:dyDescent="0.25">
      <c r="A1472" s="7" t="s">
        <v>115</v>
      </c>
      <c r="B1472" s="5">
        <v>750</v>
      </c>
      <c r="C1472" s="5">
        <v>1</v>
      </c>
      <c r="P1472" s="1">
        <v>1445</v>
      </c>
      <c r="Q1472" s="31">
        <v>6000</v>
      </c>
    </row>
    <row r="1473" spans="1:17" x14ac:dyDescent="0.25">
      <c r="A1473" s="7" t="s">
        <v>62</v>
      </c>
      <c r="B1473" s="5">
        <v>7500</v>
      </c>
      <c r="C1473" s="5">
        <v>1</v>
      </c>
      <c r="P1473" s="1">
        <v>1972</v>
      </c>
      <c r="Q1473" s="31">
        <v>3000</v>
      </c>
    </row>
    <row r="1474" spans="1:17" x14ac:dyDescent="0.25">
      <c r="A1474" s="7" t="s">
        <v>74</v>
      </c>
      <c r="B1474" s="5">
        <v>3200</v>
      </c>
      <c r="C1474" s="5">
        <v>2</v>
      </c>
      <c r="P1474" s="1">
        <v>2685</v>
      </c>
      <c r="Q1474" s="31">
        <v>2500</v>
      </c>
    </row>
    <row r="1475" spans="1:17" x14ac:dyDescent="0.25">
      <c r="A1475" s="7" t="s">
        <v>93</v>
      </c>
      <c r="B1475" s="5">
        <v>2850</v>
      </c>
      <c r="C1475" s="5">
        <v>2</v>
      </c>
      <c r="P1475" s="1">
        <v>1679</v>
      </c>
      <c r="Q1475" s="31">
        <v>800</v>
      </c>
    </row>
    <row r="1476" spans="1:17" x14ac:dyDescent="0.25">
      <c r="A1476" s="7" t="s">
        <v>197</v>
      </c>
      <c r="B1476" s="5">
        <v>600</v>
      </c>
      <c r="C1476" s="5">
        <v>1</v>
      </c>
      <c r="P1476" s="1">
        <v>2036</v>
      </c>
      <c r="Q1476" s="31">
        <v>600</v>
      </c>
    </row>
    <row r="1477" spans="1:17" x14ac:dyDescent="0.25">
      <c r="A1477" s="7" t="s">
        <v>87</v>
      </c>
      <c r="B1477" s="5">
        <v>7000</v>
      </c>
      <c r="C1477" s="5">
        <v>2</v>
      </c>
      <c r="P1477" s="1">
        <v>1145</v>
      </c>
      <c r="Q1477" s="31">
        <v>5000</v>
      </c>
    </row>
    <row r="1478" spans="1:17" x14ac:dyDescent="0.25">
      <c r="A1478" s="7" t="s">
        <v>215</v>
      </c>
      <c r="B1478" s="5">
        <v>2500</v>
      </c>
      <c r="C1478" s="5">
        <v>1</v>
      </c>
      <c r="P1478" s="1">
        <v>2190</v>
      </c>
      <c r="Q1478" s="31">
        <v>450</v>
      </c>
    </row>
    <row r="1479" spans="1:17" x14ac:dyDescent="0.25">
      <c r="A1479" s="7" t="s">
        <v>120</v>
      </c>
      <c r="B1479" s="5">
        <v>1800</v>
      </c>
      <c r="C1479" s="5">
        <v>1</v>
      </c>
      <c r="P1479" s="1">
        <v>3411</v>
      </c>
      <c r="Q1479" s="31">
        <v>600</v>
      </c>
    </row>
    <row r="1480" spans="1:17" x14ac:dyDescent="0.25">
      <c r="A1480" s="7" t="s">
        <v>145</v>
      </c>
      <c r="B1480" s="5">
        <v>1500</v>
      </c>
      <c r="C1480" s="5">
        <v>2</v>
      </c>
      <c r="P1480" s="1">
        <v>1256</v>
      </c>
      <c r="Q1480" s="31">
        <v>1500</v>
      </c>
    </row>
    <row r="1481" spans="1:17" x14ac:dyDescent="0.25">
      <c r="A1481" s="7" t="s">
        <v>212</v>
      </c>
      <c r="B1481" s="5">
        <v>3000</v>
      </c>
      <c r="C1481" s="5">
        <v>2</v>
      </c>
      <c r="P1481" s="1">
        <v>1632</v>
      </c>
      <c r="Q1481" s="31">
        <v>6000</v>
      </c>
    </row>
    <row r="1482" spans="1:17" x14ac:dyDescent="0.25">
      <c r="A1482" s="7" t="s">
        <v>84</v>
      </c>
      <c r="B1482" s="5">
        <v>150</v>
      </c>
      <c r="C1482" s="5">
        <v>1</v>
      </c>
      <c r="P1482" s="1">
        <v>1549</v>
      </c>
      <c r="Q1482" s="31">
        <v>3000</v>
      </c>
    </row>
    <row r="1483" spans="1:17" x14ac:dyDescent="0.25">
      <c r="A1483" s="7" t="s">
        <v>91</v>
      </c>
      <c r="B1483" s="5">
        <v>600</v>
      </c>
      <c r="C1483" s="5">
        <v>1</v>
      </c>
      <c r="P1483" s="1">
        <v>3067</v>
      </c>
      <c r="Q1483" s="31">
        <v>450</v>
      </c>
    </row>
    <row r="1484" spans="1:17" x14ac:dyDescent="0.25">
      <c r="A1484" s="7" t="s">
        <v>159</v>
      </c>
      <c r="B1484" s="5">
        <v>5000</v>
      </c>
      <c r="C1484" s="5">
        <v>2</v>
      </c>
      <c r="P1484" s="1">
        <v>2917</v>
      </c>
      <c r="Q1484" s="31">
        <v>7500</v>
      </c>
    </row>
    <row r="1485" spans="1:17" x14ac:dyDescent="0.25">
      <c r="A1485" s="7" t="s">
        <v>54</v>
      </c>
      <c r="B1485" s="5">
        <v>7500</v>
      </c>
      <c r="C1485" s="5">
        <v>3</v>
      </c>
      <c r="P1485" s="1">
        <v>1152</v>
      </c>
      <c r="Q1485" s="31">
        <v>750</v>
      </c>
    </row>
    <row r="1486" spans="1:17" x14ac:dyDescent="0.25">
      <c r="A1486" s="7" t="s">
        <v>156</v>
      </c>
      <c r="B1486" s="5">
        <v>1800</v>
      </c>
      <c r="C1486" s="5">
        <v>2</v>
      </c>
      <c r="P1486" s="1">
        <v>1564</v>
      </c>
      <c r="Q1486" s="31">
        <v>1500</v>
      </c>
    </row>
    <row r="1487" spans="1:17" x14ac:dyDescent="0.25">
      <c r="A1487" s="7" t="s">
        <v>216</v>
      </c>
      <c r="B1487" s="5">
        <v>1000</v>
      </c>
      <c r="C1487" s="5">
        <v>1</v>
      </c>
      <c r="P1487" s="1">
        <v>2472</v>
      </c>
      <c r="Q1487" s="31">
        <v>1200</v>
      </c>
    </row>
    <row r="1488" spans="1:17" x14ac:dyDescent="0.25">
      <c r="A1488" s="7" t="s">
        <v>82</v>
      </c>
      <c r="B1488" s="5">
        <v>450</v>
      </c>
      <c r="C1488" s="5">
        <v>1</v>
      </c>
      <c r="P1488" s="1">
        <v>1107</v>
      </c>
      <c r="Q1488" s="31">
        <v>2500</v>
      </c>
    </row>
    <row r="1489" spans="1:17" x14ac:dyDescent="0.25">
      <c r="A1489" s="7" t="s">
        <v>234</v>
      </c>
      <c r="B1489" s="5">
        <v>1200</v>
      </c>
      <c r="C1489" s="5">
        <v>1</v>
      </c>
      <c r="P1489" s="1">
        <v>2014</v>
      </c>
      <c r="Q1489" s="31">
        <v>6000</v>
      </c>
    </row>
    <row r="1490" spans="1:17" x14ac:dyDescent="0.25">
      <c r="A1490" s="7" t="s">
        <v>43</v>
      </c>
      <c r="B1490" s="5">
        <v>6950</v>
      </c>
      <c r="C1490" s="5">
        <v>3</v>
      </c>
      <c r="P1490" s="1">
        <v>2688</v>
      </c>
      <c r="Q1490" s="31">
        <v>1600</v>
      </c>
    </row>
    <row r="1491" spans="1:17" x14ac:dyDescent="0.25">
      <c r="A1491" s="7" t="s">
        <v>151</v>
      </c>
      <c r="B1491" s="5">
        <v>150</v>
      </c>
      <c r="C1491" s="5">
        <v>1</v>
      </c>
      <c r="P1491" s="1">
        <v>2160</v>
      </c>
      <c r="Q1491" s="31">
        <v>750</v>
      </c>
    </row>
    <row r="1492" spans="1:17" x14ac:dyDescent="0.25">
      <c r="A1492" s="4" t="s">
        <v>545</v>
      </c>
      <c r="B1492" s="6">
        <v>5312450</v>
      </c>
      <c r="C1492" s="5">
        <v>2500</v>
      </c>
      <c r="P1492" s="1">
        <v>2420</v>
      </c>
      <c r="Q1492" s="31">
        <v>7500</v>
      </c>
    </row>
    <row r="1493" spans="1:17" x14ac:dyDescent="0.25">
      <c r="P1493" s="1">
        <v>2285</v>
      </c>
      <c r="Q1493" s="31">
        <v>7500</v>
      </c>
    </row>
    <row r="1494" spans="1:17" x14ac:dyDescent="0.25">
      <c r="P1494" s="1">
        <v>1373</v>
      </c>
      <c r="Q1494" s="31">
        <v>5000</v>
      </c>
    </row>
    <row r="1495" spans="1:17" x14ac:dyDescent="0.25">
      <c r="P1495" s="1">
        <v>2307</v>
      </c>
      <c r="Q1495" s="31">
        <v>600</v>
      </c>
    </row>
    <row r="1496" spans="1:17" x14ac:dyDescent="0.25">
      <c r="P1496" s="1">
        <v>3160</v>
      </c>
      <c r="Q1496" s="31">
        <v>1500</v>
      </c>
    </row>
    <row r="1497" spans="1:17" x14ac:dyDescent="0.25">
      <c r="P1497" s="1">
        <v>3393</v>
      </c>
      <c r="Q1497" s="31">
        <v>6000</v>
      </c>
    </row>
    <row r="1498" spans="1:17" x14ac:dyDescent="0.25">
      <c r="P1498" s="1">
        <v>3406</v>
      </c>
      <c r="Q1498" s="31">
        <v>7500</v>
      </c>
    </row>
    <row r="1499" spans="1:17" x14ac:dyDescent="0.25">
      <c r="P1499" s="1">
        <v>1690</v>
      </c>
      <c r="Q1499" s="31">
        <v>2000</v>
      </c>
    </row>
    <row r="1500" spans="1:17" x14ac:dyDescent="0.25">
      <c r="P1500" s="1">
        <v>2866</v>
      </c>
      <c r="Q1500" s="31">
        <v>400</v>
      </c>
    </row>
    <row r="1501" spans="1:17" x14ac:dyDescent="0.25">
      <c r="P1501" s="1">
        <v>2601</v>
      </c>
      <c r="Q1501" s="31">
        <v>400</v>
      </c>
    </row>
    <row r="1502" spans="1:17" x14ac:dyDescent="0.25">
      <c r="P1502" s="1">
        <v>2213</v>
      </c>
      <c r="Q1502" s="31">
        <v>450</v>
      </c>
    </row>
    <row r="1503" spans="1:17" x14ac:dyDescent="0.25">
      <c r="P1503" s="1">
        <v>2667</v>
      </c>
      <c r="Q1503" s="31">
        <v>300</v>
      </c>
    </row>
    <row r="1504" spans="1:17" x14ac:dyDescent="0.25">
      <c r="P1504" s="1">
        <v>2215</v>
      </c>
      <c r="Q1504" s="31">
        <v>4000</v>
      </c>
    </row>
    <row r="1505" spans="16:17" x14ac:dyDescent="0.25">
      <c r="P1505" s="1">
        <v>2613</v>
      </c>
      <c r="Q1505" s="31">
        <v>300</v>
      </c>
    </row>
    <row r="1506" spans="16:17" x14ac:dyDescent="0.25">
      <c r="P1506" s="1">
        <v>3002</v>
      </c>
      <c r="Q1506" s="31">
        <v>4500</v>
      </c>
    </row>
    <row r="1507" spans="16:17" x14ac:dyDescent="0.25">
      <c r="P1507" s="1">
        <v>1024</v>
      </c>
      <c r="Q1507" s="31">
        <v>500</v>
      </c>
    </row>
    <row r="1508" spans="16:17" x14ac:dyDescent="0.25">
      <c r="P1508" s="1">
        <v>1475</v>
      </c>
      <c r="Q1508" s="31">
        <v>450</v>
      </c>
    </row>
    <row r="1509" spans="16:17" x14ac:dyDescent="0.25">
      <c r="P1509" s="1">
        <v>1840</v>
      </c>
      <c r="Q1509" s="31">
        <v>1200</v>
      </c>
    </row>
    <row r="1510" spans="16:17" x14ac:dyDescent="0.25">
      <c r="P1510" s="1">
        <v>3287</v>
      </c>
      <c r="Q1510" s="31">
        <v>1600</v>
      </c>
    </row>
    <row r="1511" spans="16:17" x14ac:dyDescent="0.25">
      <c r="P1511" s="1">
        <v>2760</v>
      </c>
      <c r="Q1511" s="31">
        <v>3000</v>
      </c>
    </row>
    <row r="1512" spans="16:17" x14ac:dyDescent="0.25">
      <c r="P1512" s="1">
        <v>2255</v>
      </c>
      <c r="Q1512" s="31">
        <v>1200</v>
      </c>
    </row>
    <row r="1513" spans="16:17" x14ac:dyDescent="0.25">
      <c r="P1513" s="1">
        <v>1689</v>
      </c>
      <c r="Q1513" s="31">
        <v>7500</v>
      </c>
    </row>
    <row r="1514" spans="16:17" x14ac:dyDescent="0.25">
      <c r="P1514" s="1">
        <v>2217</v>
      </c>
      <c r="Q1514" s="31">
        <v>1500</v>
      </c>
    </row>
    <row r="1515" spans="16:17" x14ac:dyDescent="0.25">
      <c r="P1515" s="1">
        <v>2329</v>
      </c>
      <c r="Q1515" s="31">
        <v>3000</v>
      </c>
    </row>
    <row r="1516" spans="16:17" x14ac:dyDescent="0.25">
      <c r="P1516" s="1">
        <v>2785</v>
      </c>
      <c r="Q1516" s="31">
        <v>2000</v>
      </c>
    </row>
    <row r="1517" spans="16:17" x14ac:dyDescent="0.25">
      <c r="P1517" s="1">
        <v>2789</v>
      </c>
      <c r="Q1517" s="31">
        <v>2000</v>
      </c>
    </row>
    <row r="1518" spans="16:17" x14ac:dyDescent="0.25">
      <c r="P1518" s="1">
        <v>3084</v>
      </c>
      <c r="Q1518" s="31">
        <v>1500</v>
      </c>
    </row>
    <row r="1519" spans="16:17" x14ac:dyDescent="0.25">
      <c r="P1519" s="1">
        <v>2968</v>
      </c>
      <c r="Q1519" s="31">
        <v>2000</v>
      </c>
    </row>
    <row r="1520" spans="16:17" x14ac:dyDescent="0.25">
      <c r="P1520" s="1">
        <v>3214</v>
      </c>
      <c r="Q1520" s="31">
        <v>750</v>
      </c>
    </row>
    <row r="1521" spans="16:17" x14ac:dyDescent="0.25">
      <c r="P1521" s="1">
        <v>1890</v>
      </c>
      <c r="Q1521" s="31">
        <v>600</v>
      </c>
    </row>
    <row r="1522" spans="16:17" x14ac:dyDescent="0.25">
      <c r="P1522" s="1">
        <v>3360</v>
      </c>
      <c r="Q1522" s="31">
        <v>1800</v>
      </c>
    </row>
    <row r="1523" spans="16:17" x14ac:dyDescent="0.25">
      <c r="P1523" s="1">
        <v>2728</v>
      </c>
      <c r="Q1523" s="31">
        <v>1200</v>
      </c>
    </row>
    <row r="1524" spans="16:17" x14ac:dyDescent="0.25">
      <c r="P1524" s="1">
        <v>2683</v>
      </c>
      <c r="Q1524" s="31">
        <v>3000</v>
      </c>
    </row>
    <row r="1525" spans="16:17" x14ac:dyDescent="0.25">
      <c r="P1525" s="1">
        <v>1781</v>
      </c>
      <c r="Q1525" s="31">
        <v>1600</v>
      </c>
    </row>
    <row r="1526" spans="16:17" x14ac:dyDescent="0.25">
      <c r="P1526" s="1">
        <v>2832</v>
      </c>
      <c r="Q1526" s="31">
        <v>150</v>
      </c>
    </row>
    <row r="1527" spans="16:17" x14ac:dyDescent="0.25">
      <c r="P1527" s="1">
        <v>1694</v>
      </c>
      <c r="Q1527" s="31">
        <v>1000</v>
      </c>
    </row>
    <row r="1528" spans="16:17" x14ac:dyDescent="0.25">
      <c r="P1528" s="1">
        <v>2437</v>
      </c>
      <c r="Q1528" s="31">
        <v>600</v>
      </c>
    </row>
    <row r="1529" spans="16:17" x14ac:dyDescent="0.25">
      <c r="P1529" s="1">
        <v>1197</v>
      </c>
      <c r="Q1529" s="31">
        <v>2000</v>
      </c>
    </row>
    <row r="1530" spans="16:17" x14ac:dyDescent="0.25">
      <c r="P1530" s="1">
        <v>2103</v>
      </c>
      <c r="Q1530" s="31">
        <v>7500</v>
      </c>
    </row>
    <row r="1531" spans="16:17" x14ac:dyDescent="0.25">
      <c r="P1531" s="1">
        <v>3464</v>
      </c>
      <c r="Q1531" s="31">
        <v>2400</v>
      </c>
    </row>
    <row r="1532" spans="16:17" x14ac:dyDescent="0.25">
      <c r="P1532" s="1">
        <v>1958</v>
      </c>
      <c r="Q1532" s="31">
        <v>1600</v>
      </c>
    </row>
    <row r="1533" spans="16:17" x14ac:dyDescent="0.25">
      <c r="P1533" s="1">
        <v>2066</v>
      </c>
      <c r="Q1533" s="31">
        <v>2000</v>
      </c>
    </row>
    <row r="1534" spans="16:17" x14ac:dyDescent="0.25">
      <c r="P1534" s="1">
        <v>1481</v>
      </c>
      <c r="Q1534" s="31">
        <v>1200</v>
      </c>
    </row>
    <row r="1535" spans="16:17" x14ac:dyDescent="0.25">
      <c r="P1535" s="1">
        <v>3440</v>
      </c>
      <c r="Q1535" s="31">
        <v>1600</v>
      </c>
    </row>
    <row r="1536" spans="16:17" x14ac:dyDescent="0.25">
      <c r="P1536" s="1">
        <v>2915</v>
      </c>
      <c r="Q1536" s="31">
        <v>4000</v>
      </c>
    </row>
    <row r="1537" spans="16:17" x14ac:dyDescent="0.25">
      <c r="P1537" s="1">
        <v>1873</v>
      </c>
      <c r="Q1537" s="31">
        <v>3000</v>
      </c>
    </row>
    <row r="1538" spans="16:17" x14ac:dyDescent="0.25">
      <c r="P1538" s="1">
        <v>3377</v>
      </c>
      <c r="Q1538" s="31">
        <v>1600</v>
      </c>
    </row>
    <row r="1539" spans="16:17" x14ac:dyDescent="0.25">
      <c r="P1539" s="1">
        <v>2969</v>
      </c>
      <c r="Q1539" s="31">
        <v>150</v>
      </c>
    </row>
    <row r="1540" spans="16:17" x14ac:dyDescent="0.25">
      <c r="P1540" s="1">
        <v>2149</v>
      </c>
      <c r="Q1540" s="31">
        <v>3000</v>
      </c>
    </row>
    <row r="1541" spans="16:17" x14ac:dyDescent="0.25">
      <c r="P1541" s="1">
        <v>1121</v>
      </c>
      <c r="Q1541" s="31">
        <v>1600</v>
      </c>
    </row>
    <row r="1542" spans="16:17" x14ac:dyDescent="0.25">
      <c r="P1542" s="1">
        <v>1185</v>
      </c>
      <c r="Q1542" s="31">
        <v>1200</v>
      </c>
    </row>
    <row r="1543" spans="16:17" x14ac:dyDescent="0.25">
      <c r="P1543" s="1">
        <v>2208</v>
      </c>
      <c r="Q1543" s="31">
        <v>600</v>
      </c>
    </row>
    <row r="1544" spans="16:17" x14ac:dyDescent="0.25">
      <c r="P1544" s="1">
        <v>1597</v>
      </c>
      <c r="Q1544" s="31">
        <v>3000</v>
      </c>
    </row>
    <row r="1545" spans="16:17" x14ac:dyDescent="0.25">
      <c r="P1545" s="1">
        <v>1191</v>
      </c>
      <c r="Q1545" s="31">
        <v>2000</v>
      </c>
    </row>
    <row r="1546" spans="16:17" x14ac:dyDescent="0.25">
      <c r="P1546" s="1">
        <v>2297</v>
      </c>
      <c r="Q1546" s="31">
        <v>300</v>
      </c>
    </row>
    <row r="1547" spans="16:17" x14ac:dyDescent="0.25">
      <c r="P1547" s="1">
        <v>2938</v>
      </c>
      <c r="Q1547" s="31">
        <v>2000</v>
      </c>
    </row>
    <row r="1548" spans="16:17" x14ac:dyDescent="0.25">
      <c r="P1548" s="1">
        <v>2443</v>
      </c>
      <c r="Q1548" s="31">
        <v>150</v>
      </c>
    </row>
    <row r="1549" spans="16:17" x14ac:dyDescent="0.25">
      <c r="P1549" s="1">
        <v>1236</v>
      </c>
      <c r="Q1549" s="31">
        <v>2000</v>
      </c>
    </row>
    <row r="1550" spans="16:17" x14ac:dyDescent="0.25">
      <c r="P1550" s="1">
        <v>1682</v>
      </c>
      <c r="Q1550" s="31">
        <v>2000</v>
      </c>
    </row>
    <row r="1551" spans="16:17" x14ac:dyDescent="0.25">
      <c r="P1551" s="1">
        <v>3198</v>
      </c>
      <c r="Q1551" s="31">
        <v>1800</v>
      </c>
    </row>
    <row r="1552" spans="16:17" x14ac:dyDescent="0.25">
      <c r="P1552" s="1">
        <v>2668</v>
      </c>
      <c r="Q1552" s="31">
        <v>1500</v>
      </c>
    </row>
    <row r="1553" spans="16:17" x14ac:dyDescent="0.25">
      <c r="P1553" s="1">
        <v>1579</v>
      </c>
      <c r="Q1553" s="31">
        <v>150</v>
      </c>
    </row>
    <row r="1554" spans="16:17" x14ac:dyDescent="0.25">
      <c r="P1554" s="1">
        <v>1940</v>
      </c>
      <c r="Q1554" s="31">
        <v>2400</v>
      </c>
    </row>
    <row r="1555" spans="16:17" x14ac:dyDescent="0.25">
      <c r="P1555" s="1">
        <v>3180</v>
      </c>
      <c r="Q1555" s="31">
        <v>4500</v>
      </c>
    </row>
    <row r="1556" spans="16:17" x14ac:dyDescent="0.25">
      <c r="P1556" s="1">
        <v>2742</v>
      </c>
      <c r="Q1556" s="31">
        <v>1200</v>
      </c>
    </row>
    <row r="1557" spans="16:17" x14ac:dyDescent="0.25">
      <c r="P1557" s="1">
        <v>3154</v>
      </c>
      <c r="Q1557" s="31">
        <v>600</v>
      </c>
    </row>
    <row r="1558" spans="16:17" x14ac:dyDescent="0.25">
      <c r="P1558" s="1">
        <v>1896</v>
      </c>
      <c r="Q1558" s="31">
        <v>2000</v>
      </c>
    </row>
    <row r="1559" spans="16:17" x14ac:dyDescent="0.25">
      <c r="P1559" s="1">
        <v>2078</v>
      </c>
      <c r="Q1559" s="31">
        <v>600</v>
      </c>
    </row>
    <row r="1560" spans="16:17" x14ac:dyDescent="0.25">
      <c r="P1560" s="1">
        <v>1709</v>
      </c>
      <c r="Q1560" s="31">
        <v>400</v>
      </c>
    </row>
    <row r="1561" spans="16:17" x14ac:dyDescent="0.25">
      <c r="P1561" s="1">
        <v>3434</v>
      </c>
      <c r="Q1561" s="31">
        <v>2400</v>
      </c>
    </row>
    <row r="1562" spans="16:17" x14ac:dyDescent="0.25">
      <c r="P1562" s="1">
        <v>2647</v>
      </c>
      <c r="Q1562" s="31">
        <v>1500</v>
      </c>
    </row>
    <row r="1563" spans="16:17" x14ac:dyDescent="0.25">
      <c r="P1563" s="1">
        <v>2509</v>
      </c>
      <c r="Q1563" s="31">
        <v>2400</v>
      </c>
    </row>
    <row r="1564" spans="16:17" x14ac:dyDescent="0.25">
      <c r="P1564" s="1">
        <v>2918</v>
      </c>
      <c r="Q1564" s="31">
        <v>2000</v>
      </c>
    </row>
    <row r="1565" spans="16:17" x14ac:dyDescent="0.25">
      <c r="P1565" s="1">
        <v>1104</v>
      </c>
      <c r="Q1565" s="31">
        <v>600</v>
      </c>
    </row>
    <row r="1566" spans="16:17" x14ac:dyDescent="0.25">
      <c r="P1566" s="1">
        <v>1982</v>
      </c>
      <c r="Q1566" s="31">
        <v>2000</v>
      </c>
    </row>
    <row r="1567" spans="16:17" x14ac:dyDescent="0.25">
      <c r="P1567" s="1">
        <v>1031</v>
      </c>
      <c r="Q1567" s="31">
        <v>1600</v>
      </c>
    </row>
    <row r="1568" spans="16:17" x14ac:dyDescent="0.25">
      <c r="P1568" s="1">
        <v>2633</v>
      </c>
      <c r="Q1568" s="31">
        <v>2400</v>
      </c>
    </row>
    <row r="1569" spans="16:17" x14ac:dyDescent="0.25">
      <c r="P1569" s="1">
        <v>3323</v>
      </c>
      <c r="Q1569" s="31">
        <v>600</v>
      </c>
    </row>
    <row r="1570" spans="16:17" x14ac:dyDescent="0.25">
      <c r="P1570" s="1">
        <v>3057</v>
      </c>
      <c r="Q1570" s="31">
        <v>400</v>
      </c>
    </row>
    <row r="1571" spans="16:17" x14ac:dyDescent="0.25">
      <c r="P1571" s="1">
        <v>3394</v>
      </c>
      <c r="Q1571" s="31">
        <v>1200</v>
      </c>
    </row>
    <row r="1572" spans="16:17" x14ac:dyDescent="0.25">
      <c r="P1572" s="1">
        <v>1402</v>
      </c>
      <c r="Q1572" s="31">
        <v>800</v>
      </c>
    </row>
    <row r="1573" spans="16:17" x14ac:dyDescent="0.25">
      <c r="P1573" s="1">
        <v>3134</v>
      </c>
      <c r="Q1573" s="31">
        <v>600</v>
      </c>
    </row>
    <row r="1574" spans="16:17" x14ac:dyDescent="0.25">
      <c r="P1574" s="1">
        <v>1825</v>
      </c>
      <c r="Q1574" s="31">
        <v>1500</v>
      </c>
    </row>
    <row r="1575" spans="16:17" x14ac:dyDescent="0.25">
      <c r="P1575" s="1">
        <v>3168</v>
      </c>
      <c r="Q1575" s="31">
        <v>2500</v>
      </c>
    </row>
    <row r="1576" spans="16:17" x14ac:dyDescent="0.25">
      <c r="P1576" s="1">
        <v>2827</v>
      </c>
      <c r="Q1576" s="31">
        <v>2000</v>
      </c>
    </row>
    <row r="1577" spans="16:17" x14ac:dyDescent="0.25">
      <c r="P1577" s="1">
        <v>2077</v>
      </c>
      <c r="Q1577" s="31">
        <v>1800</v>
      </c>
    </row>
    <row r="1578" spans="16:17" x14ac:dyDescent="0.25">
      <c r="P1578" s="1">
        <v>2577</v>
      </c>
      <c r="Q1578" s="31">
        <v>1600</v>
      </c>
    </row>
    <row r="1579" spans="16:17" x14ac:dyDescent="0.25">
      <c r="P1579" s="1">
        <v>1909</v>
      </c>
      <c r="Q1579" s="31">
        <v>6000</v>
      </c>
    </row>
    <row r="1580" spans="16:17" x14ac:dyDescent="0.25">
      <c r="P1580" s="1">
        <v>3432</v>
      </c>
      <c r="Q1580" s="31">
        <v>2000</v>
      </c>
    </row>
    <row r="1581" spans="16:17" x14ac:dyDescent="0.25">
      <c r="P1581" s="1">
        <v>1923</v>
      </c>
      <c r="Q1581" s="31">
        <v>5000</v>
      </c>
    </row>
    <row r="1582" spans="16:17" x14ac:dyDescent="0.25">
      <c r="P1582" s="1">
        <v>1183</v>
      </c>
      <c r="Q1582" s="31">
        <v>1600</v>
      </c>
    </row>
    <row r="1583" spans="16:17" x14ac:dyDescent="0.25">
      <c r="P1583" s="1">
        <v>2738</v>
      </c>
      <c r="Q1583" s="31">
        <v>3000</v>
      </c>
    </row>
    <row r="1584" spans="16:17" x14ac:dyDescent="0.25">
      <c r="P1584" s="1">
        <v>2201</v>
      </c>
      <c r="Q1584" s="31">
        <v>800</v>
      </c>
    </row>
    <row r="1585" spans="16:17" x14ac:dyDescent="0.25">
      <c r="P1585" s="1">
        <v>3414</v>
      </c>
      <c r="Q1585" s="31">
        <v>800</v>
      </c>
    </row>
    <row r="1586" spans="16:17" x14ac:dyDescent="0.25">
      <c r="P1586" s="1">
        <v>2599</v>
      </c>
      <c r="Q1586" s="31">
        <v>1600</v>
      </c>
    </row>
    <row r="1587" spans="16:17" x14ac:dyDescent="0.25">
      <c r="P1587" s="1">
        <v>2623</v>
      </c>
      <c r="Q1587" s="31">
        <v>1200</v>
      </c>
    </row>
    <row r="1588" spans="16:17" x14ac:dyDescent="0.25">
      <c r="P1588" s="1">
        <v>2798</v>
      </c>
      <c r="Q1588" s="31">
        <v>450</v>
      </c>
    </row>
    <row r="1589" spans="16:17" x14ac:dyDescent="0.25">
      <c r="P1589" s="1">
        <v>2368</v>
      </c>
      <c r="Q1589" s="31">
        <v>600</v>
      </c>
    </row>
    <row r="1590" spans="16:17" x14ac:dyDescent="0.25">
      <c r="P1590" s="1">
        <v>3424</v>
      </c>
      <c r="Q1590" s="31">
        <v>1000</v>
      </c>
    </row>
    <row r="1591" spans="16:17" x14ac:dyDescent="0.25">
      <c r="P1591" s="1">
        <v>1291</v>
      </c>
      <c r="Q1591" s="31">
        <v>2000</v>
      </c>
    </row>
    <row r="1592" spans="16:17" x14ac:dyDescent="0.25">
      <c r="P1592" s="1">
        <v>2892</v>
      </c>
      <c r="Q1592" s="31">
        <v>1200</v>
      </c>
    </row>
    <row r="1593" spans="16:17" x14ac:dyDescent="0.25">
      <c r="P1593" s="1">
        <v>2393</v>
      </c>
      <c r="Q1593" s="31">
        <v>1200</v>
      </c>
    </row>
    <row r="1594" spans="16:17" x14ac:dyDescent="0.25">
      <c r="P1594" s="1">
        <v>2264</v>
      </c>
      <c r="Q1594" s="31">
        <v>1200</v>
      </c>
    </row>
    <row r="1595" spans="16:17" x14ac:dyDescent="0.25">
      <c r="P1595" s="1">
        <v>2315</v>
      </c>
      <c r="Q1595" s="31">
        <v>150</v>
      </c>
    </row>
    <row r="1596" spans="16:17" x14ac:dyDescent="0.25">
      <c r="P1596" s="1">
        <v>1617</v>
      </c>
      <c r="Q1596" s="31">
        <v>2000</v>
      </c>
    </row>
    <row r="1597" spans="16:17" x14ac:dyDescent="0.25">
      <c r="P1597" s="1">
        <v>1450</v>
      </c>
      <c r="Q1597" s="31">
        <v>6000</v>
      </c>
    </row>
    <row r="1598" spans="16:17" x14ac:dyDescent="0.25">
      <c r="P1598" s="1">
        <v>2674</v>
      </c>
      <c r="Q1598" s="31">
        <v>1500</v>
      </c>
    </row>
    <row r="1599" spans="16:17" x14ac:dyDescent="0.25">
      <c r="P1599" s="1">
        <v>2850</v>
      </c>
      <c r="Q1599" s="31">
        <v>6000</v>
      </c>
    </row>
    <row r="1600" spans="16:17" x14ac:dyDescent="0.25">
      <c r="P1600" s="1">
        <v>1580</v>
      </c>
      <c r="Q1600" s="31">
        <v>750</v>
      </c>
    </row>
    <row r="1601" spans="16:17" x14ac:dyDescent="0.25">
      <c r="P1601" s="1">
        <v>2982</v>
      </c>
      <c r="Q1601" s="31">
        <v>2000</v>
      </c>
    </row>
    <row r="1602" spans="16:17" x14ac:dyDescent="0.25">
      <c r="P1602" s="1">
        <v>2507</v>
      </c>
      <c r="Q1602" s="31">
        <v>450</v>
      </c>
    </row>
    <row r="1603" spans="16:17" x14ac:dyDescent="0.25">
      <c r="P1603" s="1">
        <v>1022</v>
      </c>
      <c r="Q1603" s="31">
        <v>5000</v>
      </c>
    </row>
    <row r="1604" spans="16:17" x14ac:dyDescent="0.25">
      <c r="P1604" s="1">
        <v>3235</v>
      </c>
      <c r="Q1604" s="31">
        <v>2000</v>
      </c>
    </row>
    <row r="1605" spans="16:17" x14ac:dyDescent="0.25">
      <c r="P1605" s="1">
        <v>2700</v>
      </c>
      <c r="Q1605" s="31">
        <v>1000</v>
      </c>
    </row>
    <row r="1606" spans="16:17" x14ac:dyDescent="0.25">
      <c r="P1606" s="1">
        <v>2534</v>
      </c>
      <c r="Q1606" s="31">
        <v>600</v>
      </c>
    </row>
    <row r="1607" spans="16:17" x14ac:dyDescent="0.25">
      <c r="P1607" s="1">
        <v>1171</v>
      </c>
      <c r="Q1607" s="31">
        <v>2000</v>
      </c>
    </row>
    <row r="1608" spans="16:17" x14ac:dyDescent="0.25">
      <c r="P1608" s="1">
        <v>2689</v>
      </c>
      <c r="Q1608" s="31">
        <v>2500</v>
      </c>
    </row>
    <row r="1609" spans="16:17" x14ac:dyDescent="0.25">
      <c r="P1609" s="1">
        <v>1505</v>
      </c>
      <c r="Q1609" s="31">
        <v>600</v>
      </c>
    </row>
    <row r="1610" spans="16:17" x14ac:dyDescent="0.25">
      <c r="P1610" s="1">
        <v>1542</v>
      </c>
      <c r="Q1610" s="31">
        <v>450</v>
      </c>
    </row>
    <row r="1611" spans="16:17" x14ac:dyDescent="0.25">
      <c r="P1611" s="1">
        <v>1257</v>
      </c>
      <c r="Q1611" s="31">
        <v>800</v>
      </c>
    </row>
    <row r="1612" spans="16:17" x14ac:dyDescent="0.25">
      <c r="P1612" s="1">
        <v>3127</v>
      </c>
      <c r="Q1612" s="31">
        <v>1200</v>
      </c>
    </row>
    <row r="1613" spans="16:17" x14ac:dyDescent="0.25">
      <c r="P1613" s="1">
        <v>3401</v>
      </c>
      <c r="Q1613" s="31">
        <v>7500</v>
      </c>
    </row>
    <row r="1614" spans="16:17" x14ac:dyDescent="0.25">
      <c r="P1614" s="1">
        <v>3159</v>
      </c>
      <c r="Q1614" s="31">
        <v>3000</v>
      </c>
    </row>
    <row r="1615" spans="16:17" x14ac:dyDescent="0.25">
      <c r="P1615" s="1">
        <v>3046</v>
      </c>
      <c r="Q1615" s="31">
        <v>6000</v>
      </c>
    </row>
    <row r="1616" spans="16:17" x14ac:dyDescent="0.25">
      <c r="P1616" s="1">
        <v>1292</v>
      </c>
      <c r="Q1616" s="31">
        <v>600</v>
      </c>
    </row>
    <row r="1617" spans="16:17" x14ac:dyDescent="0.25">
      <c r="P1617" s="1">
        <v>3045</v>
      </c>
      <c r="Q1617" s="31">
        <v>600</v>
      </c>
    </row>
    <row r="1618" spans="16:17" x14ac:dyDescent="0.25">
      <c r="P1618" s="1">
        <v>1750</v>
      </c>
      <c r="Q1618" s="31">
        <v>4500</v>
      </c>
    </row>
    <row r="1619" spans="16:17" x14ac:dyDescent="0.25">
      <c r="P1619" s="1">
        <v>1671</v>
      </c>
      <c r="Q1619" s="31">
        <v>1800</v>
      </c>
    </row>
    <row r="1620" spans="16:17" x14ac:dyDescent="0.25">
      <c r="P1620" s="1">
        <v>1315</v>
      </c>
      <c r="Q1620" s="31">
        <v>800</v>
      </c>
    </row>
    <row r="1621" spans="16:17" x14ac:dyDescent="0.25">
      <c r="P1621" s="1">
        <v>2641</v>
      </c>
      <c r="Q1621" s="31">
        <v>4500</v>
      </c>
    </row>
    <row r="1622" spans="16:17" x14ac:dyDescent="0.25">
      <c r="P1622" s="1">
        <v>1293</v>
      </c>
      <c r="Q1622" s="31">
        <v>2000</v>
      </c>
    </row>
    <row r="1623" spans="16:17" x14ac:dyDescent="0.25">
      <c r="P1623" s="1">
        <v>2814</v>
      </c>
      <c r="Q1623" s="31">
        <v>1000</v>
      </c>
    </row>
    <row r="1624" spans="16:17" x14ac:dyDescent="0.25">
      <c r="P1624" s="1">
        <v>2068</v>
      </c>
      <c r="Q1624" s="31">
        <v>1200</v>
      </c>
    </row>
    <row r="1625" spans="16:17" x14ac:dyDescent="0.25">
      <c r="P1625" s="1">
        <v>1157</v>
      </c>
      <c r="Q1625" s="31">
        <v>1500</v>
      </c>
    </row>
    <row r="1626" spans="16:17" x14ac:dyDescent="0.25">
      <c r="P1626" s="1">
        <v>1211</v>
      </c>
      <c r="Q1626" s="31">
        <v>1500</v>
      </c>
    </row>
    <row r="1627" spans="16:17" x14ac:dyDescent="0.25">
      <c r="P1627" s="1">
        <v>2713</v>
      </c>
      <c r="Q1627" s="31">
        <v>400</v>
      </c>
    </row>
    <row r="1628" spans="16:17" x14ac:dyDescent="0.25">
      <c r="P1628" s="1">
        <v>1449</v>
      </c>
      <c r="Q1628" s="31">
        <v>1600</v>
      </c>
    </row>
    <row r="1629" spans="16:17" x14ac:dyDescent="0.25">
      <c r="P1629" s="1">
        <v>3389</v>
      </c>
      <c r="Q1629" s="31">
        <v>1200</v>
      </c>
    </row>
    <row r="1630" spans="16:17" x14ac:dyDescent="0.25">
      <c r="P1630" s="1">
        <v>2895</v>
      </c>
      <c r="Q1630" s="31">
        <v>7500</v>
      </c>
    </row>
    <row r="1631" spans="16:17" x14ac:dyDescent="0.25">
      <c r="P1631" s="1">
        <v>2171</v>
      </c>
      <c r="Q1631" s="31">
        <v>800</v>
      </c>
    </row>
    <row r="1632" spans="16:17" x14ac:dyDescent="0.25">
      <c r="P1632" s="1">
        <v>1598</v>
      </c>
      <c r="Q1632" s="31">
        <v>1600</v>
      </c>
    </row>
    <row r="1633" spans="16:17" x14ac:dyDescent="0.25">
      <c r="P1633" s="1">
        <v>2541</v>
      </c>
      <c r="Q1633" s="31">
        <v>6000</v>
      </c>
    </row>
    <row r="1634" spans="16:17" x14ac:dyDescent="0.25">
      <c r="P1634" s="1">
        <v>1916</v>
      </c>
      <c r="Q1634" s="31">
        <v>750</v>
      </c>
    </row>
    <row r="1635" spans="16:17" x14ac:dyDescent="0.25">
      <c r="P1635" s="1">
        <v>2445</v>
      </c>
      <c r="Q1635" s="31">
        <v>500</v>
      </c>
    </row>
    <row r="1636" spans="16:17" x14ac:dyDescent="0.25">
      <c r="P1636" s="1">
        <v>3299</v>
      </c>
      <c r="Q1636" s="31">
        <v>2000</v>
      </c>
    </row>
    <row r="1637" spans="16:17" x14ac:dyDescent="0.25">
      <c r="P1637" s="1">
        <v>2401</v>
      </c>
      <c r="Q1637" s="31">
        <v>4500</v>
      </c>
    </row>
    <row r="1638" spans="16:17" x14ac:dyDescent="0.25">
      <c r="P1638" s="1">
        <v>3038</v>
      </c>
      <c r="Q1638" s="31">
        <v>800</v>
      </c>
    </row>
    <row r="1639" spans="16:17" x14ac:dyDescent="0.25">
      <c r="P1639" s="1">
        <v>3013</v>
      </c>
      <c r="Q1639" s="31">
        <v>2000</v>
      </c>
    </row>
    <row r="1640" spans="16:17" x14ac:dyDescent="0.25">
      <c r="P1640" s="1">
        <v>3073</v>
      </c>
      <c r="Q1640" s="31">
        <v>4000</v>
      </c>
    </row>
    <row r="1641" spans="16:17" x14ac:dyDescent="0.25">
      <c r="P1641" s="1">
        <v>1479</v>
      </c>
      <c r="Q1641" s="31">
        <v>450</v>
      </c>
    </row>
    <row r="1642" spans="16:17" x14ac:dyDescent="0.25">
      <c r="P1642" s="1">
        <v>1691</v>
      </c>
      <c r="Q1642" s="31">
        <v>4000</v>
      </c>
    </row>
    <row r="1643" spans="16:17" x14ac:dyDescent="0.25">
      <c r="P1643" s="1">
        <v>1192</v>
      </c>
      <c r="Q1643" s="31">
        <v>3000</v>
      </c>
    </row>
    <row r="1644" spans="16:17" x14ac:dyDescent="0.25">
      <c r="P1644" s="1">
        <v>2764</v>
      </c>
      <c r="Q1644" s="31">
        <v>7500</v>
      </c>
    </row>
    <row r="1645" spans="16:17" x14ac:dyDescent="0.25">
      <c r="P1645" s="1">
        <v>3387</v>
      </c>
      <c r="Q1645" s="31">
        <v>1500</v>
      </c>
    </row>
    <row r="1646" spans="16:17" x14ac:dyDescent="0.25">
      <c r="P1646" s="1">
        <v>3407</v>
      </c>
      <c r="Q1646" s="31">
        <v>1200</v>
      </c>
    </row>
    <row r="1647" spans="16:17" x14ac:dyDescent="0.25">
      <c r="P1647" s="1">
        <v>1057</v>
      </c>
      <c r="Q1647" s="31">
        <v>7500</v>
      </c>
    </row>
    <row r="1648" spans="16:17" x14ac:dyDescent="0.25">
      <c r="P1648" s="1">
        <v>3188</v>
      </c>
      <c r="Q1648" s="31">
        <v>3000</v>
      </c>
    </row>
    <row r="1649" spans="16:17" x14ac:dyDescent="0.25">
      <c r="P1649" s="1">
        <v>3322</v>
      </c>
      <c r="Q1649" s="31">
        <v>1500</v>
      </c>
    </row>
    <row r="1650" spans="16:17" x14ac:dyDescent="0.25">
      <c r="P1650" s="1">
        <v>2286</v>
      </c>
      <c r="Q1650" s="31">
        <v>3000</v>
      </c>
    </row>
    <row r="1651" spans="16:17" x14ac:dyDescent="0.25">
      <c r="P1651" s="1">
        <v>3391</v>
      </c>
      <c r="Q1651" s="31">
        <v>150</v>
      </c>
    </row>
    <row r="1652" spans="16:17" x14ac:dyDescent="0.25">
      <c r="P1652" s="1">
        <v>1605</v>
      </c>
      <c r="Q1652" s="31">
        <v>4000</v>
      </c>
    </row>
    <row r="1653" spans="16:17" x14ac:dyDescent="0.25">
      <c r="P1653" s="1">
        <v>1344</v>
      </c>
      <c r="Q1653" s="31">
        <v>1500</v>
      </c>
    </row>
    <row r="1654" spans="16:17" x14ac:dyDescent="0.25">
      <c r="P1654" s="1">
        <v>1746</v>
      </c>
      <c r="Q1654" s="31">
        <v>6000</v>
      </c>
    </row>
    <row r="1655" spans="16:17" x14ac:dyDescent="0.25">
      <c r="P1655" s="1">
        <v>2057</v>
      </c>
      <c r="Q1655" s="31">
        <v>1500</v>
      </c>
    </row>
    <row r="1656" spans="16:17" x14ac:dyDescent="0.25">
      <c r="P1656" s="1">
        <v>2931</v>
      </c>
      <c r="Q1656" s="31">
        <v>3000</v>
      </c>
    </row>
    <row r="1657" spans="16:17" x14ac:dyDescent="0.25">
      <c r="P1657" s="1">
        <v>2771</v>
      </c>
      <c r="Q1657" s="31">
        <v>800</v>
      </c>
    </row>
    <row r="1658" spans="16:17" x14ac:dyDescent="0.25">
      <c r="P1658" s="1">
        <v>3319</v>
      </c>
      <c r="Q1658" s="31">
        <v>4500</v>
      </c>
    </row>
    <row r="1659" spans="16:17" x14ac:dyDescent="0.25">
      <c r="P1659" s="1">
        <v>1717</v>
      </c>
      <c r="Q1659" s="31">
        <v>2000</v>
      </c>
    </row>
    <row r="1660" spans="16:17" x14ac:dyDescent="0.25">
      <c r="P1660" s="1">
        <v>2088</v>
      </c>
      <c r="Q1660" s="31">
        <v>2400</v>
      </c>
    </row>
    <row r="1661" spans="16:17" x14ac:dyDescent="0.25">
      <c r="P1661" s="1">
        <v>1545</v>
      </c>
      <c r="Q1661" s="31">
        <v>4500</v>
      </c>
    </row>
    <row r="1662" spans="16:17" x14ac:dyDescent="0.25">
      <c r="P1662" s="1">
        <v>2069</v>
      </c>
      <c r="Q1662" s="31">
        <v>1000</v>
      </c>
    </row>
    <row r="1663" spans="16:17" x14ac:dyDescent="0.25">
      <c r="P1663" s="1">
        <v>2350</v>
      </c>
      <c r="Q1663" s="31">
        <v>2500</v>
      </c>
    </row>
    <row r="1664" spans="16:17" x14ac:dyDescent="0.25">
      <c r="P1664" s="1">
        <v>3162</v>
      </c>
      <c r="Q1664" s="31">
        <v>4500</v>
      </c>
    </row>
    <row r="1665" spans="16:17" x14ac:dyDescent="0.25">
      <c r="P1665" s="1">
        <v>1331</v>
      </c>
      <c r="Q1665" s="31">
        <v>750</v>
      </c>
    </row>
    <row r="1666" spans="16:17" x14ac:dyDescent="0.25">
      <c r="P1666" s="1">
        <v>1353</v>
      </c>
      <c r="Q1666" s="31">
        <v>800</v>
      </c>
    </row>
    <row r="1667" spans="16:17" x14ac:dyDescent="0.25">
      <c r="P1667" s="1">
        <v>2942</v>
      </c>
      <c r="Q1667" s="31">
        <v>1500</v>
      </c>
    </row>
    <row r="1668" spans="16:17" x14ac:dyDescent="0.25">
      <c r="P1668" s="1">
        <v>2981</v>
      </c>
      <c r="Q1668" s="31">
        <v>750</v>
      </c>
    </row>
    <row r="1669" spans="16:17" x14ac:dyDescent="0.25">
      <c r="P1669" s="1">
        <v>1594</v>
      </c>
      <c r="Q1669" s="31">
        <v>2000</v>
      </c>
    </row>
    <row r="1670" spans="16:17" x14ac:dyDescent="0.25">
      <c r="P1670" s="1">
        <v>3280</v>
      </c>
      <c r="Q1670" s="31">
        <v>3000</v>
      </c>
    </row>
    <row r="1671" spans="16:17" x14ac:dyDescent="0.25">
      <c r="P1671" s="1">
        <v>2654</v>
      </c>
      <c r="Q1671" s="31">
        <v>1200</v>
      </c>
    </row>
    <row r="1672" spans="16:17" x14ac:dyDescent="0.25">
      <c r="P1672" s="1">
        <v>3273</v>
      </c>
      <c r="Q1672" s="31">
        <v>3000</v>
      </c>
    </row>
    <row r="1673" spans="16:17" x14ac:dyDescent="0.25">
      <c r="P1673" s="1">
        <v>3372</v>
      </c>
      <c r="Q1673" s="31">
        <v>7500</v>
      </c>
    </row>
    <row r="1674" spans="16:17" x14ac:dyDescent="0.25">
      <c r="P1674" s="1">
        <v>2835</v>
      </c>
      <c r="Q1674" s="31">
        <v>5000</v>
      </c>
    </row>
    <row r="1675" spans="16:17" x14ac:dyDescent="0.25">
      <c r="P1675" s="1">
        <v>2290</v>
      </c>
      <c r="Q1675" s="31">
        <v>3000</v>
      </c>
    </row>
    <row r="1676" spans="16:17" x14ac:dyDescent="0.25">
      <c r="P1676" s="1">
        <v>1941</v>
      </c>
      <c r="Q1676" s="31">
        <v>3000</v>
      </c>
    </row>
    <row r="1677" spans="16:17" x14ac:dyDescent="0.25">
      <c r="P1677" s="1">
        <v>3342</v>
      </c>
      <c r="Q1677" s="31">
        <v>4000</v>
      </c>
    </row>
    <row r="1678" spans="16:17" x14ac:dyDescent="0.25">
      <c r="P1678" s="1">
        <v>1300</v>
      </c>
      <c r="Q1678" s="31">
        <v>3000</v>
      </c>
    </row>
    <row r="1679" spans="16:17" x14ac:dyDescent="0.25">
      <c r="P1679" s="1">
        <v>3148</v>
      </c>
      <c r="Q1679" s="31">
        <v>1200</v>
      </c>
    </row>
    <row r="1680" spans="16:17" x14ac:dyDescent="0.25">
      <c r="P1680" s="1">
        <v>1386</v>
      </c>
      <c r="Q1680" s="31">
        <v>7500</v>
      </c>
    </row>
    <row r="1681" spans="16:17" x14ac:dyDescent="0.25">
      <c r="P1681" s="1">
        <v>2675</v>
      </c>
      <c r="Q1681" s="31">
        <v>1500</v>
      </c>
    </row>
    <row r="1682" spans="16:17" x14ac:dyDescent="0.25">
      <c r="P1682" s="1">
        <v>1150</v>
      </c>
      <c r="Q1682" s="31">
        <v>2000</v>
      </c>
    </row>
    <row r="1683" spans="16:17" x14ac:dyDescent="0.25">
      <c r="P1683" s="1">
        <v>2087</v>
      </c>
      <c r="Q1683" s="31">
        <v>600</v>
      </c>
    </row>
    <row r="1684" spans="16:17" x14ac:dyDescent="0.25">
      <c r="P1684" s="1">
        <v>1603</v>
      </c>
      <c r="Q1684" s="31">
        <v>4500</v>
      </c>
    </row>
    <row r="1685" spans="16:17" x14ac:dyDescent="0.25">
      <c r="P1685" s="1">
        <v>1466</v>
      </c>
      <c r="Q1685" s="31">
        <v>2000</v>
      </c>
    </row>
    <row r="1686" spans="16:17" x14ac:dyDescent="0.25">
      <c r="P1686" s="1">
        <v>3129</v>
      </c>
      <c r="Q1686" s="31">
        <v>2000</v>
      </c>
    </row>
    <row r="1687" spans="16:17" x14ac:dyDescent="0.25">
      <c r="P1687" s="1">
        <v>2666</v>
      </c>
      <c r="Q1687" s="31">
        <v>3000</v>
      </c>
    </row>
    <row r="1688" spans="16:17" x14ac:dyDescent="0.25">
      <c r="P1688" s="1">
        <v>2765</v>
      </c>
      <c r="Q1688" s="31">
        <v>600</v>
      </c>
    </row>
    <row r="1689" spans="16:17" x14ac:dyDescent="0.25">
      <c r="P1689" s="1">
        <v>2175</v>
      </c>
      <c r="Q1689" s="31">
        <v>300</v>
      </c>
    </row>
    <row r="1690" spans="16:17" x14ac:dyDescent="0.25">
      <c r="P1690" s="1">
        <v>2551</v>
      </c>
      <c r="Q1690" s="31">
        <v>2400</v>
      </c>
    </row>
    <row r="1691" spans="16:17" x14ac:dyDescent="0.25">
      <c r="P1691" s="1">
        <v>2403</v>
      </c>
      <c r="Q1691" s="31">
        <v>2000</v>
      </c>
    </row>
    <row r="1692" spans="16:17" x14ac:dyDescent="0.25">
      <c r="P1692" s="1">
        <v>2221</v>
      </c>
      <c r="Q1692" s="31">
        <v>3000</v>
      </c>
    </row>
    <row r="1693" spans="16:17" x14ac:dyDescent="0.25">
      <c r="P1693" s="1">
        <v>2622</v>
      </c>
      <c r="Q1693" s="31">
        <v>1000</v>
      </c>
    </row>
    <row r="1694" spans="16:17" x14ac:dyDescent="0.25">
      <c r="P1694" s="1">
        <v>1611</v>
      </c>
      <c r="Q1694" s="31">
        <v>1500</v>
      </c>
    </row>
    <row r="1695" spans="16:17" x14ac:dyDescent="0.25">
      <c r="P1695" s="1">
        <v>2994</v>
      </c>
      <c r="Q1695" s="31">
        <v>150</v>
      </c>
    </row>
    <row r="1696" spans="16:17" x14ac:dyDescent="0.25">
      <c r="P1696" s="1">
        <v>3426</v>
      </c>
      <c r="Q1696" s="31">
        <v>600</v>
      </c>
    </row>
    <row r="1697" spans="16:17" x14ac:dyDescent="0.25">
      <c r="P1697" s="1">
        <v>1986</v>
      </c>
      <c r="Q1697" s="31">
        <v>2000</v>
      </c>
    </row>
    <row r="1698" spans="16:17" x14ac:dyDescent="0.25">
      <c r="P1698" s="1">
        <v>2306</v>
      </c>
      <c r="Q1698" s="31">
        <v>4000</v>
      </c>
    </row>
    <row r="1699" spans="16:17" x14ac:dyDescent="0.25">
      <c r="P1699" s="1">
        <v>3427</v>
      </c>
      <c r="Q1699" s="31">
        <v>2400</v>
      </c>
    </row>
    <row r="1700" spans="16:17" x14ac:dyDescent="0.25">
      <c r="P1700" s="1">
        <v>2252</v>
      </c>
      <c r="Q1700" s="31">
        <v>2000</v>
      </c>
    </row>
    <row r="1701" spans="16:17" x14ac:dyDescent="0.25">
      <c r="P1701" s="1">
        <v>3031</v>
      </c>
      <c r="Q1701" s="31">
        <v>6000</v>
      </c>
    </row>
    <row r="1702" spans="16:17" x14ac:dyDescent="0.25">
      <c r="P1702" s="1">
        <v>1959</v>
      </c>
      <c r="Q1702" s="31">
        <v>1200</v>
      </c>
    </row>
    <row r="1703" spans="16:17" x14ac:dyDescent="0.25">
      <c r="P1703" s="1">
        <v>2002</v>
      </c>
      <c r="Q1703" s="31">
        <v>150</v>
      </c>
    </row>
    <row r="1704" spans="16:17" x14ac:dyDescent="0.25">
      <c r="P1704" s="1">
        <v>3351</v>
      </c>
      <c r="Q1704" s="31">
        <v>3000</v>
      </c>
    </row>
    <row r="1705" spans="16:17" x14ac:dyDescent="0.25">
      <c r="P1705" s="1">
        <v>1488</v>
      </c>
      <c r="Q1705" s="31">
        <v>1600</v>
      </c>
    </row>
    <row r="1706" spans="16:17" x14ac:dyDescent="0.25">
      <c r="P1706" s="1">
        <v>2391</v>
      </c>
      <c r="Q1706" s="31">
        <v>600</v>
      </c>
    </row>
    <row r="1707" spans="16:17" x14ac:dyDescent="0.25">
      <c r="P1707" s="1">
        <v>1743</v>
      </c>
      <c r="Q1707" s="31">
        <v>2000</v>
      </c>
    </row>
    <row r="1708" spans="16:17" x14ac:dyDescent="0.25">
      <c r="P1708" s="1">
        <v>2058</v>
      </c>
      <c r="Q1708" s="31">
        <v>2000</v>
      </c>
    </row>
    <row r="1709" spans="16:17" x14ac:dyDescent="0.25">
      <c r="P1709" s="1">
        <v>3395</v>
      </c>
      <c r="Q1709" s="31">
        <v>7500</v>
      </c>
    </row>
    <row r="1710" spans="16:17" x14ac:dyDescent="0.25">
      <c r="P1710" s="1">
        <v>1453</v>
      </c>
      <c r="Q1710" s="31">
        <v>4500</v>
      </c>
    </row>
    <row r="1711" spans="16:17" x14ac:dyDescent="0.25">
      <c r="P1711" s="1">
        <v>3083</v>
      </c>
      <c r="Q1711" s="31">
        <v>3000</v>
      </c>
    </row>
    <row r="1712" spans="16:17" x14ac:dyDescent="0.25">
      <c r="P1712" s="1">
        <v>2038</v>
      </c>
      <c r="Q1712" s="31">
        <v>2500</v>
      </c>
    </row>
    <row r="1713" spans="16:17" x14ac:dyDescent="0.25">
      <c r="P1713" s="1">
        <v>2731</v>
      </c>
      <c r="Q1713" s="31">
        <v>2500</v>
      </c>
    </row>
    <row r="1714" spans="16:17" x14ac:dyDescent="0.25">
      <c r="P1714" s="1">
        <v>1610</v>
      </c>
      <c r="Q1714" s="31">
        <v>1500</v>
      </c>
    </row>
    <row r="1715" spans="16:17" x14ac:dyDescent="0.25">
      <c r="P1715" s="1">
        <v>1707</v>
      </c>
      <c r="Q1715" s="31">
        <v>2500</v>
      </c>
    </row>
    <row r="1716" spans="16:17" x14ac:dyDescent="0.25">
      <c r="P1716" s="1">
        <v>3207</v>
      </c>
      <c r="Q1716" s="31">
        <v>3000</v>
      </c>
    </row>
    <row r="1717" spans="16:17" x14ac:dyDescent="0.25">
      <c r="P1717" s="1">
        <v>3486</v>
      </c>
      <c r="Q1717" s="31">
        <v>6000</v>
      </c>
    </row>
    <row r="1718" spans="16:17" x14ac:dyDescent="0.25">
      <c r="P1718" s="1">
        <v>1421</v>
      </c>
      <c r="Q1718" s="31">
        <v>4000</v>
      </c>
    </row>
    <row r="1719" spans="16:17" x14ac:dyDescent="0.25">
      <c r="P1719" s="1">
        <v>2337</v>
      </c>
      <c r="Q1719" s="31">
        <v>6000</v>
      </c>
    </row>
    <row r="1720" spans="16:17" x14ac:dyDescent="0.25">
      <c r="P1720" s="1">
        <v>2106</v>
      </c>
      <c r="Q1720" s="31">
        <v>150</v>
      </c>
    </row>
    <row r="1721" spans="16:17" x14ac:dyDescent="0.25">
      <c r="P1721" s="1">
        <v>2919</v>
      </c>
      <c r="Q1721" s="31">
        <v>150</v>
      </c>
    </row>
    <row r="1722" spans="16:17" x14ac:dyDescent="0.25">
      <c r="P1722" s="1">
        <v>1860</v>
      </c>
      <c r="Q1722" s="31">
        <v>3000</v>
      </c>
    </row>
    <row r="1723" spans="16:17" x14ac:dyDescent="0.25">
      <c r="P1723" s="1">
        <v>1523</v>
      </c>
      <c r="Q1723" s="31">
        <v>2000</v>
      </c>
    </row>
    <row r="1724" spans="16:17" x14ac:dyDescent="0.25">
      <c r="P1724" s="1">
        <v>3318</v>
      </c>
      <c r="Q1724" s="31">
        <v>1200</v>
      </c>
    </row>
    <row r="1725" spans="16:17" x14ac:dyDescent="0.25">
      <c r="P1725" s="1">
        <v>2839</v>
      </c>
      <c r="Q1725" s="31">
        <v>6000</v>
      </c>
    </row>
    <row r="1726" spans="16:17" x14ac:dyDescent="0.25">
      <c r="P1726" s="1">
        <v>2385</v>
      </c>
      <c r="Q1726" s="31">
        <v>2000</v>
      </c>
    </row>
    <row r="1727" spans="16:17" x14ac:dyDescent="0.25">
      <c r="P1727" s="1">
        <v>1992</v>
      </c>
      <c r="Q1727" s="31">
        <v>2000</v>
      </c>
    </row>
    <row r="1728" spans="16:17" x14ac:dyDescent="0.25">
      <c r="P1728" s="1">
        <v>2833</v>
      </c>
      <c r="Q1728" s="31">
        <v>1500</v>
      </c>
    </row>
    <row r="1729" spans="16:17" x14ac:dyDescent="0.25">
      <c r="P1729" s="1">
        <v>1041</v>
      </c>
      <c r="Q1729" s="31">
        <v>1500</v>
      </c>
    </row>
    <row r="1730" spans="16:17" x14ac:dyDescent="0.25">
      <c r="P1730" s="1">
        <v>2684</v>
      </c>
      <c r="Q1730" s="31">
        <v>1200</v>
      </c>
    </row>
    <row r="1731" spans="16:17" x14ac:dyDescent="0.25">
      <c r="P1731" s="1">
        <v>1059</v>
      </c>
      <c r="Q1731" s="31">
        <v>1500</v>
      </c>
    </row>
    <row r="1732" spans="16:17" x14ac:dyDescent="0.25">
      <c r="P1732" s="1">
        <v>2475</v>
      </c>
      <c r="Q1732" s="31">
        <v>4500</v>
      </c>
    </row>
    <row r="1733" spans="16:17" x14ac:dyDescent="0.25">
      <c r="P1733" s="1">
        <v>2442</v>
      </c>
      <c r="Q1733" s="31">
        <v>1200</v>
      </c>
    </row>
    <row r="1734" spans="16:17" x14ac:dyDescent="0.25">
      <c r="P1734" s="1">
        <v>1216</v>
      </c>
      <c r="Q1734" s="31">
        <v>1800</v>
      </c>
    </row>
    <row r="1735" spans="16:17" x14ac:dyDescent="0.25">
      <c r="P1735" s="1">
        <v>1092</v>
      </c>
      <c r="Q1735" s="31">
        <v>1000</v>
      </c>
    </row>
    <row r="1736" spans="16:17" x14ac:dyDescent="0.25">
      <c r="P1736" s="1">
        <v>3271</v>
      </c>
      <c r="Q1736" s="31">
        <v>600</v>
      </c>
    </row>
    <row r="1737" spans="16:17" x14ac:dyDescent="0.25">
      <c r="P1737" s="1">
        <v>2497</v>
      </c>
      <c r="Q1737" s="31">
        <v>2400</v>
      </c>
    </row>
    <row r="1738" spans="16:17" x14ac:dyDescent="0.25">
      <c r="P1738" s="1">
        <v>1782</v>
      </c>
      <c r="Q1738" s="31">
        <v>400</v>
      </c>
    </row>
    <row r="1739" spans="16:17" x14ac:dyDescent="0.25">
      <c r="P1739" s="1">
        <v>2520</v>
      </c>
      <c r="Q1739" s="31">
        <v>3000</v>
      </c>
    </row>
    <row r="1740" spans="16:17" x14ac:dyDescent="0.25">
      <c r="P1740" s="1">
        <v>2955</v>
      </c>
      <c r="Q1740" s="31">
        <v>150</v>
      </c>
    </row>
    <row r="1741" spans="16:17" x14ac:dyDescent="0.25">
      <c r="P1741" s="1">
        <v>2367</v>
      </c>
      <c r="Q1741" s="31">
        <v>800</v>
      </c>
    </row>
    <row r="1742" spans="16:17" x14ac:dyDescent="0.25">
      <c r="P1742" s="1">
        <v>1094</v>
      </c>
      <c r="Q1742" s="31">
        <v>3000</v>
      </c>
    </row>
    <row r="1743" spans="16:17" x14ac:dyDescent="0.25">
      <c r="P1743" s="1">
        <v>1698</v>
      </c>
      <c r="Q1743" s="31">
        <v>3000</v>
      </c>
    </row>
    <row r="1744" spans="16:17" x14ac:dyDescent="0.25">
      <c r="P1744" s="1">
        <v>2712</v>
      </c>
      <c r="Q1744" s="31">
        <v>2400</v>
      </c>
    </row>
    <row r="1745" spans="16:17" x14ac:dyDescent="0.25">
      <c r="P1745" s="1">
        <v>2363</v>
      </c>
      <c r="Q1745" s="31">
        <v>750</v>
      </c>
    </row>
    <row r="1746" spans="16:17" x14ac:dyDescent="0.25">
      <c r="P1746" s="1">
        <v>3237</v>
      </c>
      <c r="Q1746" s="31">
        <v>1200</v>
      </c>
    </row>
    <row r="1747" spans="16:17" x14ac:dyDescent="0.25">
      <c r="P1747" s="1">
        <v>1551</v>
      </c>
      <c r="Q1747" s="31">
        <v>1600</v>
      </c>
    </row>
    <row r="1748" spans="16:17" x14ac:dyDescent="0.25">
      <c r="P1748" s="1">
        <v>1664</v>
      </c>
      <c r="Q1748" s="31">
        <v>750</v>
      </c>
    </row>
    <row r="1749" spans="16:17" x14ac:dyDescent="0.25">
      <c r="P1749" s="1">
        <v>2604</v>
      </c>
      <c r="Q1749" s="31">
        <v>2000</v>
      </c>
    </row>
    <row r="1750" spans="16:17" x14ac:dyDescent="0.25">
      <c r="P1750" s="1">
        <v>3121</v>
      </c>
      <c r="Q1750" s="31">
        <v>1000</v>
      </c>
    </row>
    <row r="1751" spans="16:17" x14ac:dyDescent="0.25">
      <c r="P1751" s="1">
        <v>1109</v>
      </c>
      <c r="Q1751" s="31">
        <v>600</v>
      </c>
    </row>
    <row r="1752" spans="16:17" x14ac:dyDescent="0.25">
      <c r="P1752" s="1">
        <v>2119</v>
      </c>
      <c r="Q1752" s="31">
        <v>2000</v>
      </c>
    </row>
    <row r="1753" spans="16:17" x14ac:dyDescent="0.25">
      <c r="P1753" s="1">
        <v>1591</v>
      </c>
      <c r="Q1753" s="31">
        <v>300</v>
      </c>
    </row>
    <row r="1754" spans="16:17" x14ac:dyDescent="0.25">
      <c r="P1754" s="1">
        <v>2598</v>
      </c>
      <c r="Q1754" s="31">
        <v>600</v>
      </c>
    </row>
    <row r="1755" spans="16:17" x14ac:dyDescent="0.25">
      <c r="P1755" s="1">
        <v>1534</v>
      </c>
      <c r="Q1755" s="31">
        <v>750</v>
      </c>
    </row>
    <row r="1756" spans="16:17" x14ac:dyDescent="0.25">
      <c r="P1756" s="1">
        <v>1836</v>
      </c>
      <c r="Q1756" s="31">
        <v>7500</v>
      </c>
    </row>
    <row r="1757" spans="16:17" x14ac:dyDescent="0.25">
      <c r="P1757" s="1">
        <v>1798</v>
      </c>
      <c r="Q1757" s="31">
        <v>5000</v>
      </c>
    </row>
    <row r="1758" spans="16:17" x14ac:dyDescent="0.25">
      <c r="P1758" s="1">
        <v>2130</v>
      </c>
      <c r="Q1758" s="31">
        <v>2000</v>
      </c>
    </row>
    <row r="1759" spans="16:17" x14ac:dyDescent="0.25">
      <c r="P1759" s="1">
        <v>2610</v>
      </c>
      <c r="Q1759" s="31">
        <v>400</v>
      </c>
    </row>
    <row r="1760" spans="16:17" x14ac:dyDescent="0.25">
      <c r="P1760" s="1">
        <v>2090</v>
      </c>
      <c r="Q1760" s="31">
        <v>1500</v>
      </c>
    </row>
    <row r="1761" spans="16:17" x14ac:dyDescent="0.25">
      <c r="P1761" s="1">
        <v>3242</v>
      </c>
      <c r="Q1761" s="31">
        <v>3000</v>
      </c>
    </row>
    <row r="1762" spans="16:17" x14ac:dyDescent="0.25">
      <c r="P1762" s="1">
        <v>1266</v>
      </c>
      <c r="Q1762" s="31">
        <v>3000</v>
      </c>
    </row>
    <row r="1763" spans="16:17" x14ac:dyDescent="0.25">
      <c r="P1763" s="1">
        <v>1913</v>
      </c>
      <c r="Q1763" s="31">
        <v>5000</v>
      </c>
    </row>
    <row r="1764" spans="16:17" x14ac:dyDescent="0.25">
      <c r="P1764" s="1">
        <v>1638</v>
      </c>
      <c r="Q1764" s="31">
        <v>500</v>
      </c>
    </row>
    <row r="1765" spans="16:17" x14ac:dyDescent="0.25">
      <c r="P1765" s="1">
        <v>1210</v>
      </c>
      <c r="Q1765" s="31">
        <v>600</v>
      </c>
    </row>
    <row r="1766" spans="16:17" x14ac:dyDescent="0.25">
      <c r="P1766" s="1">
        <v>3228</v>
      </c>
      <c r="Q1766" s="31">
        <v>150</v>
      </c>
    </row>
    <row r="1767" spans="16:17" x14ac:dyDescent="0.25">
      <c r="P1767" s="1">
        <v>2565</v>
      </c>
      <c r="Q1767" s="31">
        <v>2400</v>
      </c>
    </row>
    <row r="1768" spans="16:17" x14ac:dyDescent="0.25">
      <c r="P1768" s="1">
        <v>3190</v>
      </c>
      <c r="Q1768" s="31">
        <v>2000</v>
      </c>
    </row>
    <row r="1769" spans="16:17" x14ac:dyDescent="0.25">
      <c r="P1769" s="1">
        <v>2726</v>
      </c>
      <c r="Q1769" s="31">
        <v>2500</v>
      </c>
    </row>
    <row r="1770" spans="16:17" x14ac:dyDescent="0.25">
      <c r="P1770" s="1">
        <v>1629</v>
      </c>
      <c r="Q1770" s="31">
        <v>3000</v>
      </c>
    </row>
    <row r="1771" spans="16:17" x14ac:dyDescent="0.25">
      <c r="P1771" s="1">
        <v>1427</v>
      </c>
      <c r="Q1771" s="31">
        <v>4000</v>
      </c>
    </row>
    <row r="1772" spans="16:17" x14ac:dyDescent="0.25">
      <c r="P1772" s="1">
        <v>2012</v>
      </c>
      <c r="Q1772" s="31">
        <v>6000</v>
      </c>
    </row>
    <row r="1773" spans="16:17" x14ac:dyDescent="0.25">
      <c r="P1773" s="1">
        <v>2499</v>
      </c>
      <c r="Q1773" s="31">
        <v>2000</v>
      </c>
    </row>
    <row r="1774" spans="16:17" x14ac:dyDescent="0.25">
      <c r="P1774" s="1">
        <v>2571</v>
      </c>
      <c r="Q1774" s="31">
        <v>600</v>
      </c>
    </row>
    <row r="1775" spans="16:17" x14ac:dyDescent="0.25">
      <c r="P1775" s="1">
        <v>2110</v>
      </c>
      <c r="Q1775" s="31">
        <v>1500</v>
      </c>
    </row>
    <row r="1776" spans="16:17" x14ac:dyDescent="0.25">
      <c r="P1776" s="1">
        <v>1258</v>
      </c>
      <c r="Q1776" s="31">
        <v>1600</v>
      </c>
    </row>
    <row r="1777" spans="16:17" x14ac:dyDescent="0.25">
      <c r="P1777" s="1">
        <v>2179</v>
      </c>
      <c r="Q1777" s="31">
        <v>150</v>
      </c>
    </row>
    <row r="1778" spans="16:17" x14ac:dyDescent="0.25">
      <c r="P1778" s="1">
        <v>2686</v>
      </c>
      <c r="Q1778" s="31">
        <v>800</v>
      </c>
    </row>
    <row r="1779" spans="16:17" x14ac:dyDescent="0.25">
      <c r="P1779" s="1">
        <v>2222</v>
      </c>
      <c r="Q1779" s="31">
        <v>2000</v>
      </c>
    </row>
    <row r="1780" spans="16:17" x14ac:dyDescent="0.25">
      <c r="P1780" s="1">
        <v>1756</v>
      </c>
      <c r="Q1780" s="31">
        <v>800</v>
      </c>
    </row>
    <row r="1781" spans="16:17" x14ac:dyDescent="0.25">
      <c r="P1781" s="1">
        <v>1309</v>
      </c>
      <c r="Q1781" s="31">
        <v>150</v>
      </c>
    </row>
    <row r="1782" spans="16:17" x14ac:dyDescent="0.25">
      <c r="P1782" s="1">
        <v>2344</v>
      </c>
      <c r="Q1782" s="31">
        <v>1500</v>
      </c>
    </row>
    <row r="1783" spans="16:17" x14ac:dyDescent="0.25">
      <c r="P1783" s="1">
        <v>3166</v>
      </c>
      <c r="Q1783" s="31">
        <v>1000</v>
      </c>
    </row>
    <row r="1784" spans="16:17" x14ac:dyDescent="0.25">
      <c r="P1784" s="1">
        <v>3465</v>
      </c>
      <c r="Q1784" s="31">
        <v>3000</v>
      </c>
    </row>
    <row r="1785" spans="16:17" x14ac:dyDescent="0.25">
      <c r="P1785" s="1">
        <v>3338</v>
      </c>
      <c r="Q1785" s="31">
        <v>600</v>
      </c>
    </row>
    <row r="1786" spans="16:17" x14ac:dyDescent="0.25">
      <c r="P1786" s="1">
        <v>2889</v>
      </c>
      <c r="Q1786" s="31">
        <v>800</v>
      </c>
    </row>
    <row r="1787" spans="16:17" x14ac:dyDescent="0.25">
      <c r="P1787" s="1">
        <v>2168</v>
      </c>
      <c r="Q1787" s="31">
        <v>1500</v>
      </c>
    </row>
    <row r="1788" spans="16:17" x14ac:dyDescent="0.25">
      <c r="P1788" s="1">
        <v>2182</v>
      </c>
      <c r="Q1788" s="31">
        <v>1200</v>
      </c>
    </row>
    <row r="1789" spans="16:17" x14ac:dyDescent="0.25">
      <c r="P1789" s="1">
        <v>1651</v>
      </c>
      <c r="Q1789" s="31">
        <v>450</v>
      </c>
    </row>
    <row r="1790" spans="16:17" x14ac:dyDescent="0.25">
      <c r="P1790" s="1">
        <v>1582</v>
      </c>
      <c r="Q1790" s="31">
        <v>600</v>
      </c>
    </row>
    <row r="1791" spans="16:17" x14ac:dyDescent="0.25">
      <c r="P1791" s="1">
        <v>3354</v>
      </c>
      <c r="Q1791" s="31">
        <v>450</v>
      </c>
    </row>
    <row r="1792" spans="16:17" x14ac:dyDescent="0.25">
      <c r="P1792" s="1">
        <v>2777</v>
      </c>
      <c r="Q1792" s="31">
        <v>2500</v>
      </c>
    </row>
    <row r="1793" spans="16:17" x14ac:dyDescent="0.25">
      <c r="P1793" s="1">
        <v>1683</v>
      </c>
      <c r="Q1793" s="31">
        <v>150</v>
      </c>
    </row>
    <row r="1794" spans="16:17" x14ac:dyDescent="0.25">
      <c r="P1794" s="1">
        <v>2105</v>
      </c>
      <c r="Q1794" s="31">
        <v>3000</v>
      </c>
    </row>
    <row r="1795" spans="16:17" x14ac:dyDescent="0.25">
      <c r="P1795" s="1">
        <v>1416</v>
      </c>
      <c r="Q1795" s="31">
        <v>450</v>
      </c>
    </row>
    <row r="1796" spans="16:17" x14ac:dyDescent="0.25">
      <c r="P1796" s="1">
        <v>1252</v>
      </c>
      <c r="Q1796" s="31">
        <v>1200</v>
      </c>
    </row>
    <row r="1797" spans="16:17" x14ac:dyDescent="0.25">
      <c r="P1797" s="1">
        <v>2441</v>
      </c>
      <c r="Q1797" s="31">
        <v>6000</v>
      </c>
    </row>
    <row r="1798" spans="16:17" x14ac:dyDescent="0.25">
      <c r="P1798" s="1">
        <v>3217</v>
      </c>
      <c r="Q1798" s="31">
        <v>1500</v>
      </c>
    </row>
    <row r="1799" spans="16:17" x14ac:dyDescent="0.25">
      <c r="P1799" s="1">
        <v>2097</v>
      </c>
      <c r="Q1799" s="31">
        <v>1600</v>
      </c>
    </row>
    <row r="1800" spans="16:17" x14ac:dyDescent="0.25">
      <c r="P1800" s="1">
        <v>1037</v>
      </c>
      <c r="Q1800" s="31">
        <v>1800</v>
      </c>
    </row>
    <row r="1801" spans="16:17" x14ac:dyDescent="0.25">
      <c r="P1801" s="1">
        <v>3078</v>
      </c>
      <c r="Q1801" s="31">
        <v>5000</v>
      </c>
    </row>
    <row r="1802" spans="16:17" x14ac:dyDescent="0.25">
      <c r="P1802" s="1">
        <v>2298</v>
      </c>
      <c r="Q1802" s="31">
        <v>4000</v>
      </c>
    </row>
    <row r="1803" spans="16:17" x14ac:dyDescent="0.25">
      <c r="P1803" s="1">
        <v>2523</v>
      </c>
      <c r="Q1803" s="31">
        <v>6000</v>
      </c>
    </row>
    <row r="1804" spans="16:17" x14ac:dyDescent="0.25">
      <c r="P1804" s="1">
        <v>3048</v>
      </c>
      <c r="Q1804" s="31">
        <v>800</v>
      </c>
    </row>
    <row r="1805" spans="16:17" x14ac:dyDescent="0.25">
      <c r="P1805" s="1">
        <v>3049</v>
      </c>
      <c r="Q1805" s="31">
        <v>2400</v>
      </c>
    </row>
    <row r="1806" spans="16:17" x14ac:dyDescent="0.25">
      <c r="P1806" s="1">
        <v>2365</v>
      </c>
      <c r="Q1806" s="31">
        <v>7500</v>
      </c>
    </row>
    <row r="1807" spans="16:17" x14ac:dyDescent="0.25">
      <c r="P1807" s="1">
        <v>2868</v>
      </c>
      <c r="Q1807" s="31">
        <v>1000</v>
      </c>
    </row>
    <row r="1808" spans="16:17" x14ac:dyDescent="0.25">
      <c r="P1808" s="1">
        <v>3447</v>
      </c>
      <c r="Q1808" s="31">
        <v>2000</v>
      </c>
    </row>
    <row r="1809" spans="16:17" x14ac:dyDescent="0.25">
      <c r="P1809" s="1">
        <v>2491</v>
      </c>
      <c r="Q1809" s="31">
        <v>300</v>
      </c>
    </row>
    <row r="1810" spans="16:17" x14ac:dyDescent="0.25">
      <c r="P1810" s="1">
        <v>2542</v>
      </c>
      <c r="Q1810" s="31">
        <v>1200</v>
      </c>
    </row>
    <row r="1811" spans="16:17" x14ac:dyDescent="0.25">
      <c r="P1811" s="1">
        <v>2775</v>
      </c>
      <c r="Q1811" s="31">
        <v>3000</v>
      </c>
    </row>
    <row r="1812" spans="16:17" x14ac:dyDescent="0.25">
      <c r="P1812" s="1">
        <v>2047</v>
      </c>
      <c r="Q1812" s="31">
        <v>1500</v>
      </c>
    </row>
    <row r="1813" spans="16:17" x14ac:dyDescent="0.25">
      <c r="P1813" s="1">
        <v>2974</v>
      </c>
      <c r="Q1813" s="31">
        <v>2000</v>
      </c>
    </row>
    <row r="1814" spans="16:17" x14ac:dyDescent="0.25">
      <c r="P1814" s="1">
        <v>2310</v>
      </c>
      <c r="Q1814" s="31">
        <v>1000</v>
      </c>
    </row>
    <row r="1815" spans="16:17" x14ac:dyDescent="0.25">
      <c r="P1815" s="1">
        <v>1510</v>
      </c>
      <c r="Q1815" s="31">
        <v>1000</v>
      </c>
    </row>
    <row r="1816" spans="16:17" x14ac:dyDescent="0.25">
      <c r="P1816" s="1">
        <v>2803</v>
      </c>
      <c r="Q1816" s="31">
        <v>1500</v>
      </c>
    </row>
    <row r="1817" spans="16:17" x14ac:dyDescent="0.25">
      <c r="P1817" s="1">
        <v>1317</v>
      </c>
      <c r="Q1817" s="31">
        <v>400</v>
      </c>
    </row>
    <row r="1818" spans="16:17" x14ac:dyDescent="0.25">
      <c r="P1818" s="1">
        <v>2302</v>
      </c>
      <c r="Q1818" s="31">
        <v>1600</v>
      </c>
    </row>
    <row r="1819" spans="16:17" x14ac:dyDescent="0.25">
      <c r="P1819" s="1">
        <v>1795</v>
      </c>
      <c r="Q1819" s="31">
        <v>2500</v>
      </c>
    </row>
    <row r="1820" spans="16:17" x14ac:dyDescent="0.25">
      <c r="P1820" s="1">
        <v>1455</v>
      </c>
      <c r="Q1820" s="31">
        <v>4000</v>
      </c>
    </row>
    <row r="1821" spans="16:17" x14ac:dyDescent="0.25">
      <c r="P1821" s="1">
        <v>1757</v>
      </c>
      <c r="Q1821" s="31">
        <v>150</v>
      </c>
    </row>
    <row r="1822" spans="16:17" x14ac:dyDescent="0.25">
      <c r="P1822" s="1">
        <v>3272</v>
      </c>
      <c r="Q1822" s="31">
        <v>1200</v>
      </c>
    </row>
    <row r="1823" spans="16:17" x14ac:dyDescent="0.25">
      <c r="P1823" s="1">
        <v>2067</v>
      </c>
      <c r="Q1823" s="31">
        <v>150</v>
      </c>
    </row>
    <row r="1824" spans="16:17" x14ac:dyDescent="0.25">
      <c r="P1824" s="1">
        <v>1787</v>
      </c>
      <c r="Q1824" s="31">
        <v>750</v>
      </c>
    </row>
    <row r="1825" spans="16:17" x14ac:dyDescent="0.25">
      <c r="P1825" s="1">
        <v>2658</v>
      </c>
      <c r="Q1825" s="31">
        <v>450</v>
      </c>
    </row>
    <row r="1826" spans="16:17" x14ac:dyDescent="0.25">
      <c r="P1826" s="1">
        <v>2553</v>
      </c>
      <c r="Q1826" s="31">
        <v>1500</v>
      </c>
    </row>
    <row r="1827" spans="16:17" x14ac:dyDescent="0.25">
      <c r="P1827" s="1">
        <v>2932</v>
      </c>
      <c r="Q1827" s="31">
        <v>1000</v>
      </c>
    </row>
    <row r="1828" spans="16:17" x14ac:dyDescent="0.25">
      <c r="P1828" s="1">
        <v>2909</v>
      </c>
      <c r="Q1828" s="31">
        <v>4000</v>
      </c>
    </row>
    <row r="1829" spans="16:17" x14ac:dyDescent="0.25">
      <c r="P1829" s="1">
        <v>2152</v>
      </c>
      <c r="Q1829" s="31">
        <v>4000</v>
      </c>
    </row>
    <row r="1830" spans="16:17" x14ac:dyDescent="0.25">
      <c r="P1830" s="1">
        <v>2512</v>
      </c>
      <c r="Q1830" s="31">
        <v>6000</v>
      </c>
    </row>
    <row r="1831" spans="16:17" x14ac:dyDescent="0.25">
      <c r="P1831" s="1">
        <v>3327</v>
      </c>
      <c r="Q1831" s="31">
        <v>1200</v>
      </c>
    </row>
    <row r="1832" spans="16:17" x14ac:dyDescent="0.25">
      <c r="P1832" s="1">
        <v>3018</v>
      </c>
      <c r="Q1832" s="31">
        <v>800</v>
      </c>
    </row>
    <row r="1833" spans="16:17" x14ac:dyDescent="0.25">
      <c r="P1833" s="1">
        <v>1245</v>
      </c>
      <c r="Q1833" s="31">
        <v>2000</v>
      </c>
    </row>
    <row r="1834" spans="16:17" x14ac:dyDescent="0.25">
      <c r="P1834" s="1">
        <v>1422</v>
      </c>
      <c r="Q1834" s="31">
        <v>2500</v>
      </c>
    </row>
    <row r="1835" spans="16:17" x14ac:dyDescent="0.25">
      <c r="P1835" s="1">
        <v>2203</v>
      </c>
      <c r="Q1835" s="31">
        <v>1000</v>
      </c>
    </row>
    <row r="1836" spans="16:17" x14ac:dyDescent="0.25">
      <c r="P1836" s="1">
        <v>1855</v>
      </c>
      <c r="Q1836" s="31">
        <v>3000</v>
      </c>
    </row>
    <row r="1837" spans="16:17" x14ac:dyDescent="0.25">
      <c r="P1837" s="1">
        <v>1203</v>
      </c>
      <c r="Q1837" s="31">
        <v>600</v>
      </c>
    </row>
    <row r="1838" spans="16:17" x14ac:dyDescent="0.25">
      <c r="P1838" s="1">
        <v>2219</v>
      </c>
      <c r="Q1838" s="31">
        <v>5000</v>
      </c>
    </row>
    <row r="1839" spans="16:17" x14ac:dyDescent="0.25">
      <c r="P1839" s="1">
        <v>3381</v>
      </c>
      <c r="Q1839" s="31">
        <v>1200</v>
      </c>
    </row>
    <row r="1840" spans="16:17" x14ac:dyDescent="0.25">
      <c r="P1840" s="1">
        <v>2537</v>
      </c>
      <c r="Q1840" s="31">
        <v>600</v>
      </c>
    </row>
    <row r="1841" spans="16:17" x14ac:dyDescent="0.25">
      <c r="P1841" s="1">
        <v>2373</v>
      </c>
      <c r="Q1841" s="31">
        <v>450</v>
      </c>
    </row>
    <row r="1842" spans="16:17" x14ac:dyDescent="0.25">
      <c r="P1842" s="1">
        <v>2496</v>
      </c>
      <c r="Q1842" s="31">
        <v>150</v>
      </c>
    </row>
    <row r="1843" spans="16:17" x14ac:dyDescent="0.25">
      <c r="P1843" s="1">
        <v>3473</v>
      </c>
      <c r="Q1843" s="31">
        <v>800</v>
      </c>
    </row>
    <row r="1844" spans="16:17" x14ac:dyDescent="0.25">
      <c r="P1844" s="1">
        <v>1043</v>
      </c>
      <c r="Q1844" s="31">
        <v>1000</v>
      </c>
    </row>
    <row r="1845" spans="16:17" x14ac:dyDescent="0.25">
      <c r="P1845" s="1">
        <v>2967</v>
      </c>
      <c r="Q1845" s="31">
        <v>1500</v>
      </c>
    </row>
    <row r="1846" spans="16:17" x14ac:dyDescent="0.25">
      <c r="P1846" s="1">
        <v>3193</v>
      </c>
      <c r="Q1846" s="31">
        <v>2000</v>
      </c>
    </row>
    <row r="1847" spans="16:17" x14ac:dyDescent="0.25">
      <c r="P1847" s="1">
        <v>1448</v>
      </c>
      <c r="Q1847" s="31">
        <v>6000</v>
      </c>
    </row>
    <row r="1848" spans="16:17" x14ac:dyDescent="0.25">
      <c r="P1848" s="1">
        <v>2830</v>
      </c>
      <c r="Q1848" s="31">
        <v>4500</v>
      </c>
    </row>
    <row r="1849" spans="16:17" x14ac:dyDescent="0.25">
      <c r="P1849" s="1">
        <v>2021</v>
      </c>
      <c r="Q1849" s="31">
        <v>150</v>
      </c>
    </row>
    <row r="1850" spans="16:17" x14ac:dyDescent="0.25">
      <c r="P1850" s="1">
        <v>1806</v>
      </c>
      <c r="Q1850" s="31">
        <v>1000</v>
      </c>
    </row>
    <row r="1851" spans="16:17" x14ac:dyDescent="0.25">
      <c r="P1851" s="1">
        <v>2874</v>
      </c>
      <c r="Q1851" s="31">
        <v>800</v>
      </c>
    </row>
    <row r="1852" spans="16:17" x14ac:dyDescent="0.25">
      <c r="P1852" s="1">
        <v>1407</v>
      </c>
      <c r="Q1852" s="31">
        <v>1800</v>
      </c>
    </row>
    <row r="1853" spans="16:17" x14ac:dyDescent="0.25">
      <c r="P1853" s="1">
        <v>2150</v>
      </c>
      <c r="Q1853" s="31">
        <v>1000</v>
      </c>
    </row>
    <row r="1854" spans="16:17" x14ac:dyDescent="0.25">
      <c r="P1854" s="1">
        <v>2880</v>
      </c>
      <c r="Q1854" s="31">
        <v>600</v>
      </c>
    </row>
    <row r="1855" spans="16:17" x14ac:dyDescent="0.25">
      <c r="P1855" s="1">
        <v>1231</v>
      </c>
      <c r="Q1855" s="31">
        <v>3000</v>
      </c>
    </row>
    <row r="1856" spans="16:17" x14ac:dyDescent="0.25">
      <c r="P1856" s="1">
        <v>2457</v>
      </c>
      <c r="Q1856" s="31">
        <v>1200</v>
      </c>
    </row>
    <row r="1857" spans="16:17" x14ac:dyDescent="0.25">
      <c r="P1857" s="1">
        <v>2962</v>
      </c>
      <c r="Q1857" s="31">
        <v>7500</v>
      </c>
    </row>
    <row r="1858" spans="16:17" x14ac:dyDescent="0.25">
      <c r="P1858" s="1">
        <v>2533</v>
      </c>
      <c r="Q1858" s="31">
        <v>3000</v>
      </c>
    </row>
    <row r="1859" spans="16:17" x14ac:dyDescent="0.25">
      <c r="P1859" s="1">
        <v>2519</v>
      </c>
      <c r="Q1859" s="31">
        <v>1500</v>
      </c>
    </row>
    <row r="1860" spans="16:17" x14ac:dyDescent="0.25">
      <c r="P1860" s="1">
        <v>3074</v>
      </c>
      <c r="Q1860" s="31">
        <v>3000</v>
      </c>
    </row>
    <row r="1861" spans="16:17" x14ac:dyDescent="0.25">
      <c r="P1861" s="1">
        <v>1720</v>
      </c>
      <c r="Q1861" s="31">
        <v>1500</v>
      </c>
    </row>
    <row r="1862" spans="16:17" x14ac:dyDescent="0.25">
      <c r="P1862" s="1">
        <v>2761</v>
      </c>
      <c r="Q1862" s="31">
        <v>2000</v>
      </c>
    </row>
    <row r="1863" spans="16:17" x14ac:dyDescent="0.25">
      <c r="P1863" s="1">
        <v>2172</v>
      </c>
      <c r="Q1863" s="31">
        <v>3000</v>
      </c>
    </row>
    <row r="1864" spans="16:17" x14ac:dyDescent="0.25">
      <c r="P1864" s="1">
        <v>3040</v>
      </c>
      <c r="Q1864" s="31">
        <v>6000</v>
      </c>
    </row>
    <row r="1865" spans="16:17" x14ac:dyDescent="0.25">
      <c r="P1865" s="1">
        <v>1053</v>
      </c>
      <c r="Q1865" s="31">
        <v>600</v>
      </c>
    </row>
    <row r="1866" spans="16:17" x14ac:dyDescent="0.25">
      <c r="P1866" s="1">
        <v>2945</v>
      </c>
      <c r="Q1866" s="31">
        <v>600</v>
      </c>
    </row>
    <row r="1867" spans="16:17" x14ac:dyDescent="0.25">
      <c r="P1867" s="1">
        <v>1587</v>
      </c>
      <c r="Q1867" s="31">
        <v>2500</v>
      </c>
    </row>
    <row r="1868" spans="16:17" x14ac:dyDescent="0.25">
      <c r="P1868" s="1">
        <v>3369</v>
      </c>
      <c r="Q1868" s="31">
        <v>450</v>
      </c>
    </row>
    <row r="1869" spans="16:17" x14ac:dyDescent="0.25">
      <c r="P1869" s="1">
        <v>1112</v>
      </c>
      <c r="Q1869" s="31">
        <v>1500</v>
      </c>
    </row>
    <row r="1870" spans="16:17" x14ac:dyDescent="0.25">
      <c r="P1870" s="1">
        <v>3054</v>
      </c>
      <c r="Q1870" s="31">
        <v>4500</v>
      </c>
    </row>
    <row r="1871" spans="16:17" x14ac:dyDescent="0.25">
      <c r="P1871" s="1">
        <v>2463</v>
      </c>
      <c r="Q1871" s="31">
        <v>2000</v>
      </c>
    </row>
    <row r="1872" spans="16:17" x14ac:dyDescent="0.25">
      <c r="P1872" s="1">
        <v>2778</v>
      </c>
      <c r="Q1872" s="31">
        <v>1000</v>
      </c>
    </row>
    <row r="1873" spans="16:17" x14ac:dyDescent="0.25">
      <c r="P1873" s="1">
        <v>2706</v>
      </c>
      <c r="Q1873" s="31">
        <v>6000</v>
      </c>
    </row>
    <row r="1874" spans="16:17" x14ac:dyDescent="0.25">
      <c r="P1874" s="1">
        <v>2820</v>
      </c>
      <c r="Q1874" s="31">
        <v>750</v>
      </c>
    </row>
    <row r="1875" spans="16:17" x14ac:dyDescent="0.25">
      <c r="P1875" s="1">
        <v>1270</v>
      </c>
      <c r="Q1875" s="31">
        <v>800</v>
      </c>
    </row>
    <row r="1876" spans="16:17" x14ac:dyDescent="0.25">
      <c r="P1876" s="1">
        <v>1824</v>
      </c>
      <c r="Q1876" s="31">
        <v>400</v>
      </c>
    </row>
    <row r="1877" spans="16:17" x14ac:dyDescent="0.25">
      <c r="P1877" s="1">
        <v>3086</v>
      </c>
      <c r="Q1877" s="31">
        <v>400</v>
      </c>
    </row>
    <row r="1878" spans="16:17" x14ac:dyDescent="0.25">
      <c r="P1878" s="1">
        <v>1482</v>
      </c>
      <c r="Q1878" s="31">
        <v>1500</v>
      </c>
    </row>
    <row r="1879" spans="16:17" x14ac:dyDescent="0.25">
      <c r="P1879" s="1">
        <v>3293</v>
      </c>
      <c r="Q1879" s="31">
        <v>300</v>
      </c>
    </row>
    <row r="1880" spans="16:17" x14ac:dyDescent="0.25">
      <c r="P1880" s="1">
        <v>3016</v>
      </c>
      <c r="Q1880" s="31">
        <v>2500</v>
      </c>
    </row>
    <row r="1881" spans="16:17" x14ac:dyDescent="0.25">
      <c r="P1881" s="1">
        <v>3487</v>
      </c>
      <c r="Q1881" s="31">
        <v>3000</v>
      </c>
    </row>
    <row r="1882" spans="16:17" x14ac:dyDescent="0.25">
      <c r="P1882" s="1">
        <v>2671</v>
      </c>
      <c r="Q1882" s="31">
        <v>2000</v>
      </c>
    </row>
    <row r="1883" spans="16:17" x14ac:dyDescent="0.25">
      <c r="P1883" s="1">
        <v>1447</v>
      </c>
      <c r="Q1883" s="31">
        <v>6000</v>
      </c>
    </row>
    <row r="1884" spans="16:17" x14ac:dyDescent="0.25">
      <c r="P1884" s="1">
        <v>1801</v>
      </c>
      <c r="Q1884" s="31">
        <v>400</v>
      </c>
    </row>
    <row r="1885" spans="16:17" x14ac:dyDescent="0.25">
      <c r="P1885" s="1">
        <v>2351</v>
      </c>
      <c r="Q1885" s="31">
        <v>150</v>
      </c>
    </row>
    <row r="1886" spans="16:17" x14ac:dyDescent="0.25">
      <c r="P1886" s="1">
        <v>2984</v>
      </c>
      <c r="Q1886" s="31">
        <v>1000</v>
      </c>
    </row>
    <row r="1887" spans="16:17" x14ac:dyDescent="0.25">
      <c r="P1887" s="1">
        <v>1485</v>
      </c>
      <c r="Q1887" s="31">
        <v>600</v>
      </c>
    </row>
    <row r="1888" spans="16:17" x14ac:dyDescent="0.25">
      <c r="P1888" s="1">
        <v>1921</v>
      </c>
      <c r="Q1888" s="31">
        <v>1200</v>
      </c>
    </row>
    <row r="1889" spans="16:17" x14ac:dyDescent="0.25">
      <c r="P1889" s="1">
        <v>2665</v>
      </c>
      <c r="Q1889" s="31">
        <v>2000</v>
      </c>
    </row>
    <row r="1890" spans="16:17" x14ac:dyDescent="0.25">
      <c r="P1890" s="1">
        <v>3444</v>
      </c>
      <c r="Q1890" s="31">
        <v>1200</v>
      </c>
    </row>
    <row r="1891" spans="16:17" x14ac:dyDescent="0.25">
      <c r="P1891" s="1">
        <v>1993</v>
      </c>
      <c r="Q1891" s="31">
        <v>1500</v>
      </c>
    </row>
    <row r="1892" spans="16:17" x14ac:dyDescent="0.25">
      <c r="P1892" s="1">
        <v>2345</v>
      </c>
      <c r="Q1892" s="31">
        <v>5000</v>
      </c>
    </row>
    <row r="1893" spans="16:17" x14ac:dyDescent="0.25">
      <c r="P1893" s="1">
        <v>1811</v>
      </c>
      <c r="Q1893" s="31">
        <v>2000</v>
      </c>
    </row>
    <row r="1894" spans="16:17" x14ac:dyDescent="0.25">
      <c r="P1894" s="1">
        <v>3085</v>
      </c>
      <c r="Q1894" s="31">
        <v>3000</v>
      </c>
    </row>
    <row r="1895" spans="16:17" x14ac:dyDescent="0.25">
      <c r="P1895" s="1">
        <v>3362</v>
      </c>
      <c r="Q1895" s="31">
        <v>1200</v>
      </c>
    </row>
    <row r="1896" spans="16:17" x14ac:dyDescent="0.25">
      <c r="P1896" s="1">
        <v>1091</v>
      </c>
      <c r="Q1896" s="31">
        <v>4000</v>
      </c>
    </row>
    <row r="1897" spans="16:17" x14ac:dyDescent="0.25">
      <c r="P1897" s="1">
        <v>3248</v>
      </c>
      <c r="Q1897" s="31">
        <v>1200</v>
      </c>
    </row>
    <row r="1898" spans="16:17" x14ac:dyDescent="0.25">
      <c r="P1898" s="1">
        <v>2816</v>
      </c>
      <c r="Q1898" s="31">
        <v>2000</v>
      </c>
    </row>
    <row r="1899" spans="16:17" x14ac:dyDescent="0.25">
      <c r="P1899" s="1">
        <v>1851</v>
      </c>
      <c r="Q1899" s="31">
        <v>1200</v>
      </c>
    </row>
    <row r="1900" spans="16:17" x14ac:dyDescent="0.25">
      <c r="P1900" s="1">
        <v>2644</v>
      </c>
      <c r="Q1900" s="31">
        <v>2000</v>
      </c>
    </row>
    <row r="1901" spans="16:17" x14ac:dyDescent="0.25">
      <c r="P1901" s="1">
        <v>1934</v>
      </c>
      <c r="Q1901" s="31">
        <v>1000</v>
      </c>
    </row>
    <row r="1902" spans="16:17" x14ac:dyDescent="0.25">
      <c r="P1902" s="1">
        <v>1622</v>
      </c>
      <c r="Q1902" s="31">
        <v>2000</v>
      </c>
    </row>
    <row r="1903" spans="16:17" x14ac:dyDescent="0.25">
      <c r="P1903" s="1">
        <v>3403</v>
      </c>
      <c r="Q1903" s="31">
        <v>1000</v>
      </c>
    </row>
    <row r="1904" spans="16:17" x14ac:dyDescent="0.25">
      <c r="P1904" s="1">
        <v>2063</v>
      </c>
      <c r="Q1904" s="31">
        <v>300</v>
      </c>
    </row>
    <row r="1905" spans="16:17" x14ac:dyDescent="0.25">
      <c r="P1905" s="1">
        <v>2400</v>
      </c>
      <c r="Q1905" s="31">
        <v>1500</v>
      </c>
    </row>
    <row r="1906" spans="16:17" x14ac:dyDescent="0.25">
      <c r="P1906" s="1">
        <v>1193</v>
      </c>
      <c r="Q1906" s="31">
        <v>500</v>
      </c>
    </row>
    <row r="1907" spans="16:17" x14ac:dyDescent="0.25">
      <c r="P1907" s="1">
        <v>1207</v>
      </c>
      <c r="Q1907" s="31">
        <v>450</v>
      </c>
    </row>
    <row r="1908" spans="16:17" x14ac:dyDescent="0.25">
      <c r="P1908" s="1">
        <v>2316</v>
      </c>
      <c r="Q1908" s="31">
        <v>600</v>
      </c>
    </row>
    <row r="1909" spans="16:17" x14ac:dyDescent="0.25">
      <c r="P1909" s="1">
        <v>1631</v>
      </c>
      <c r="Q1909" s="31">
        <v>1000</v>
      </c>
    </row>
    <row r="1910" spans="16:17" x14ac:dyDescent="0.25">
      <c r="P1910" s="1">
        <v>1816</v>
      </c>
      <c r="Q1910" s="31">
        <v>300</v>
      </c>
    </row>
    <row r="1911" spans="16:17" x14ac:dyDescent="0.25">
      <c r="P1911" s="1">
        <v>1946</v>
      </c>
      <c r="Q1911" s="31">
        <v>5000</v>
      </c>
    </row>
    <row r="1912" spans="16:17" x14ac:dyDescent="0.25">
      <c r="P1912" s="1">
        <v>3017</v>
      </c>
      <c r="Q1912" s="31">
        <v>1500</v>
      </c>
    </row>
    <row r="1913" spans="16:17" x14ac:dyDescent="0.25">
      <c r="P1913" s="1">
        <v>1375</v>
      </c>
      <c r="Q1913" s="31">
        <v>2400</v>
      </c>
    </row>
    <row r="1914" spans="16:17" x14ac:dyDescent="0.25">
      <c r="P1914" s="1">
        <v>1458</v>
      </c>
      <c r="Q1914" s="31">
        <v>1800</v>
      </c>
    </row>
    <row r="1915" spans="16:17" x14ac:dyDescent="0.25">
      <c r="P1915" s="1">
        <v>1525</v>
      </c>
      <c r="Q1915" s="31">
        <v>1600</v>
      </c>
    </row>
    <row r="1916" spans="16:17" x14ac:dyDescent="0.25">
      <c r="P1916" s="1">
        <v>2053</v>
      </c>
      <c r="Q1916" s="31">
        <v>300</v>
      </c>
    </row>
    <row r="1917" spans="16:17" x14ac:dyDescent="0.25">
      <c r="P1917" s="1">
        <v>1652</v>
      </c>
      <c r="Q1917" s="31">
        <v>4500</v>
      </c>
    </row>
    <row r="1918" spans="16:17" x14ac:dyDescent="0.25">
      <c r="P1918" s="1">
        <v>1397</v>
      </c>
      <c r="Q1918" s="31">
        <v>7500</v>
      </c>
    </row>
    <row r="1919" spans="16:17" x14ac:dyDescent="0.25">
      <c r="P1919" s="1">
        <v>1747</v>
      </c>
      <c r="Q1919" s="31">
        <v>600</v>
      </c>
    </row>
    <row r="1920" spans="16:17" x14ac:dyDescent="0.25">
      <c r="P1920" s="1">
        <v>2102</v>
      </c>
      <c r="Q1920" s="31">
        <v>4500</v>
      </c>
    </row>
    <row r="1921" spans="16:17" x14ac:dyDescent="0.25">
      <c r="P1921" s="1">
        <v>3463</v>
      </c>
      <c r="Q1921" s="31">
        <v>600</v>
      </c>
    </row>
    <row r="1922" spans="16:17" x14ac:dyDescent="0.25">
      <c r="P1922" s="1">
        <v>3175</v>
      </c>
      <c r="Q1922" s="31">
        <v>1200</v>
      </c>
    </row>
    <row r="1923" spans="16:17" x14ac:dyDescent="0.25">
      <c r="P1923" s="1">
        <v>1496</v>
      </c>
      <c r="Q1923" s="31">
        <v>4000</v>
      </c>
    </row>
    <row r="1924" spans="16:17" x14ac:dyDescent="0.25">
      <c r="P1924" s="1">
        <v>2289</v>
      </c>
      <c r="Q1924" s="31">
        <v>150</v>
      </c>
    </row>
    <row r="1925" spans="16:17" x14ac:dyDescent="0.25">
      <c r="P1925" s="1">
        <v>2020</v>
      </c>
      <c r="Q1925" s="31">
        <v>1000</v>
      </c>
    </row>
    <row r="1926" spans="16:17" x14ac:dyDescent="0.25">
      <c r="P1926" s="1">
        <v>1082</v>
      </c>
      <c r="Q1926" s="31">
        <v>450</v>
      </c>
    </row>
    <row r="1927" spans="16:17" x14ac:dyDescent="0.25">
      <c r="P1927" s="1">
        <v>1650</v>
      </c>
      <c r="Q1927" s="31">
        <v>2000</v>
      </c>
    </row>
    <row r="1928" spans="16:17" x14ac:dyDescent="0.25">
      <c r="P1928" s="1">
        <v>1520</v>
      </c>
      <c r="Q1928" s="31">
        <v>2000</v>
      </c>
    </row>
    <row r="1929" spans="16:17" x14ac:dyDescent="0.25">
      <c r="P1929" s="1">
        <v>2927</v>
      </c>
      <c r="Q1929" s="31">
        <v>800</v>
      </c>
    </row>
    <row r="1930" spans="16:17" x14ac:dyDescent="0.25">
      <c r="P1930" s="1">
        <v>1424</v>
      </c>
      <c r="Q1930" s="31">
        <v>3000</v>
      </c>
    </row>
    <row r="1931" spans="16:17" x14ac:dyDescent="0.25">
      <c r="P1931" s="1">
        <v>3337</v>
      </c>
      <c r="Q1931" s="31">
        <v>4000</v>
      </c>
    </row>
    <row r="1932" spans="16:17" x14ac:dyDescent="0.25">
      <c r="P1932" s="1">
        <v>2323</v>
      </c>
      <c r="Q1932" s="31">
        <v>2500</v>
      </c>
    </row>
    <row r="1933" spans="16:17" x14ac:dyDescent="0.25">
      <c r="P1933" s="1">
        <v>2924</v>
      </c>
      <c r="Q1933" s="31">
        <v>800</v>
      </c>
    </row>
    <row r="1934" spans="16:17" x14ac:dyDescent="0.25">
      <c r="P1934" s="1">
        <v>3201</v>
      </c>
      <c r="Q1934" s="31">
        <v>1500</v>
      </c>
    </row>
    <row r="1935" spans="16:17" x14ac:dyDescent="0.25">
      <c r="P1935" s="1">
        <v>2809</v>
      </c>
      <c r="Q1935" s="31">
        <v>600</v>
      </c>
    </row>
    <row r="1936" spans="16:17" x14ac:dyDescent="0.25">
      <c r="P1936" s="1">
        <v>1675</v>
      </c>
      <c r="Q1936" s="31">
        <v>4000</v>
      </c>
    </row>
    <row r="1937" spans="16:17" x14ac:dyDescent="0.25">
      <c r="P1937" s="1">
        <v>2046</v>
      </c>
      <c r="Q1937" s="31">
        <v>5000</v>
      </c>
    </row>
    <row r="1938" spans="16:17" x14ac:dyDescent="0.25">
      <c r="P1938" s="1">
        <v>1265</v>
      </c>
      <c r="Q1938" s="31">
        <v>150</v>
      </c>
    </row>
    <row r="1939" spans="16:17" x14ac:dyDescent="0.25">
      <c r="P1939" s="1">
        <v>2458</v>
      </c>
      <c r="Q1939" s="31">
        <v>4500</v>
      </c>
    </row>
    <row r="1940" spans="16:17" x14ac:dyDescent="0.25">
      <c r="P1940" s="1">
        <v>3177</v>
      </c>
      <c r="Q1940" s="31">
        <v>600</v>
      </c>
    </row>
    <row r="1941" spans="16:17" x14ac:dyDescent="0.25">
      <c r="P1941" s="1">
        <v>1625</v>
      </c>
      <c r="Q1941" s="31">
        <v>6000</v>
      </c>
    </row>
    <row r="1942" spans="16:17" x14ac:dyDescent="0.25">
      <c r="P1942" s="1">
        <v>2961</v>
      </c>
      <c r="Q1942" s="31">
        <v>1200</v>
      </c>
    </row>
    <row r="1943" spans="16:17" x14ac:dyDescent="0.25">
      <c r="P1943" s="1">
        <v>2825</v>
      </c>
      <c r="Q1943" s="31">
        <v>4500</v>
      </c>
    </row>
    <row r="1944" spans="16:17" x14ac:dyDescent="0.25">
      <c r="P1944" s="1">
        <v>3476</v>
      </c>
      <c r="Q1944" s="31">
        <v>2500</v>
      </c>
    </row>
    <row r="1945" spans="16:17" x14ac:dyDescent="0.25">
      <c r="P1945" s="1">
        <v>2555</v>
      </c>
      <c r="Q1945" s="31">
        <v>1800</v>
      </c>
    </row>
    <row r="1946" spans="16:17" x14ac:dyDescent="0.25">
      <c r="P1946" s="1">
        <v>1817</v>
      </c>
      <c r="Q1946" s="31">
        <v>6000</v>
      </c>
    </row>
    <row r="1947" spans="16:17" x14ac:dyDescent="0.25">
      <c r="P1947" s="1">
        <v>3472</v>
      </c>
      <c r="Q1947" s="31">
        <v>6000</v>
      </c>
    </row>
    <row r="1948" spans="16:17" x14ac:dyDescent="0.25">
      <c r="P1948" s="1">
        <v>2591</v>
      </c>
      <c r="Q1948" s="31">
        <v>750</v>
      </c>
    </row>
    <row r="1949" spans="16:17" x14ac:dyDescent="0.25">
      <c r="P1949" s="1">
        <v>1000</v>
      </c>
      <c r="Q1949" s="31">
        <v>300</v>
      </c>
    </row>
    <row r="1950" spans="16:17" x14ac:dyDescent="0.25">
      <c r="P1950" s="1">
        <v>2025</v>
      </c>
      <c r="Q1950" s="31">
        <v>6000</v>
      </c>
    </row>
    <row r="1951" spans="16:17" x14ac:dyDescent="0.25">
      <c r="P1951" s="1">
        <v>1119</v>
      </c>
      <c r="Q1951" s="31">
        <v>4500</v>
      </c>
    </row>
    <row r="1952" spans="16:17" x14ac:dyDescent="0.25">
      <c r="P1952" s="1">
        <v>3009</v>
      </c>
      <c r="Q1952" s="31">
        <v>1200</v>
      </c>
    </row>
    <row r="1953" spans="16:17" x14ac:dyDescent="0.25">
      <c r="P1953" s="1">
        <v>2651</v>
      </c>
      <c r="Q1953" s="31">
        <v>1500</v>
      </c>
    </row>
    <row r="1954" spans="16:17" x14ac:dyDescent="0.25">
      <c r="P1954" s="1">
        <v>3497</v>
      </c>
      <c r="Q1954" s="31">
        <v>1600</v>
      </c>
    </row>
    <row r="1955" spans="16:17" x14ac:dyDescent="0.25">
      <c r="P1955" s="1">
        <v>1339</v>
      </c>
      <c r="Q1955" s="31">
        <v>2000</v>
      </c>
    </row>
    <row r="1956" spans="16:17" x14ac:dyDescent="0.25">
      <c r="P1956" s="1">
        <v>2940</v>
      </c>
      <c r="Q1956" s="31">
        <v>3000</v>
      </c>
    </row>
    <row r="1957" spans="16:17" x14ac:dyDescent="0.25">
      <c r="P1957" s="1">
        <v>1269</v>
      </c>
      <c r="Q1957" s="31">
        <v>2000</v>
      </c>
    </row>
    <row r="1958" spans="16:17" x14ac:dyDescent="0.25">
      <c r="P1958" s="1">
        <v>3335</v>
      </c>
      <c r="Q1958" s="31">
        <v>1000</v>
      </c>
    </row>
    <row r="1959" spans="16:17" x14ac:dyDescent="0.25">
      <c r="P1959" s="1">
        <v>1586</v>
      </c>
      <c r="Q1959" s="31">
        <v>2400</v>
      </c>
    </row>
    <row r="1960" spans="16:17" x14ac:dyDescent="0.25">
      <c r="P1960" s="1">
        <v>2000</v>
      </c>
      <c r="Q1960" s="31">
        <v>2000</v>
      </c>
    </row>
    <row r="1961" spans="16:17" x14ac:dyDescent="0.25">
      <c r="P1961" s="1">
        <v>1763</v>
      </c>
      <c r="Q1961" s="31">
        <v>1800</v>
      </c>
    </row>
    <row r="1962" spans="16:17" x14ac:dyDescent="0.25">
      <c r="P1962" s="1">
        <v>1502</v>
      </c>
      <c r="Q1962" s="31">
        <v>1800</v>
      </c>
    </row>
    <row r="1963" spans="16:17" x14ac:dyDescent="0.25">
      <c r="P1963" s="1">
        <v>2877</v>
      </c>
      <c r="Q1963" s="31">
        <v>150</v>
      </c>
    </row>
    <row r="1964" spans="16:17" x14ac:dyDescent="0.25">
      <c r="P1964" s="1">
        <v>1325</v>
      </c>
      <c r="Q1964" s="31">
        <v>400</v>
      </c>
    </row>
    <row r="1965" spans="16:17" x14ac:dyDescent="0.25">
      <c r="P1965" s="1">
        <v>1218</v>
      </c>
      <c r="Q1965" s="31">
        <v>400</v>
      </c>
    </row>
    <row r="1966" spans="16:17" x14ac:dyDescent="0.25">
      <c r="P1966" s="1">
        <v>1472</v>
      </c>
      <c r="Q1966" s="31">
        <v>600</v>
      </c>
    </row>
    <row r="1967" spans="16:17" x14ac:dyDescent="0.25">
      <c r="P1967" s="1">
        <v>1012</v>
      </c>
      <c r="Q1967" s="31">
        <v>4500</v>
      </c>
    </row>
    <row r="1968" spans="16:17" x14ac:dyDescent="0.25">
      <c r="P1968" s="1">
        <v>1174</v>
      </c>
      <c r="Q1968" s="31">
        <v>800</v>
      </c>
    </row>
    <row r="1969" spans="16:17" x14ac:dyDescent="0.25">
      <c r="P1969" s="1">
        <v>2357</v>
      </c>
      <c r="Q1969" s="31">
        <v>300</v>
      </c>
    </row>
    <row r="1970" spans="16:17" x14ac:dyDescent="0.25">
      <c r="P1970" s="1">
        <v>1930</v>
      </c>
      <c r="Q1970" s="31">
        <v>1500</v>
      </c>
    </row>
    <row r="1971" spans="16:17" x14ac:dyDescent="0.25">
      <c r="P1971" s="1">
        <v>2389</v>
      </c>
      <c r="Q1971" s="31">
        <v>7500</v>
      </c>
    </row>
    <row r="1972" spans="16:17" x14ac:dyDescent="0.25">
      <c r="P1972" s="1">
        <v>2026</v>
      </c>
      <c r="Q1972" s="31">
        <v>750</v>
      </c>
    </row>
    <row r="1973" spans="16:17" x14ac:dyDescent="0.25">
      <c r="P1973" s="1">
        <v>2628</v>
      </c>
      <c r="Q1973" s="31">
        <v>800</v>
      </c>
    </row>
    <row r="1974" spans="16:17" x14ac:dyDescent="0.25">
      <c r="P1974" s="1">
        <v>1305</v>
      </c>
      <c r="Q1974" s="31">
        <v>300</v>
      </c>
    </row>
    <row r="1975" spans="16:17" x14ac:dyDescent="0.25">
      <c r="P1975" s="1">
        <v>3088</v>
      </c>
      <c r="Q1975" s="31">
        <v>4000</v>
      </c>
    </row>
    <row r="1976" spans="16:17" x14ac:dyDescent="0.25">
      <c r="P1976" s="1">
        <v>2663</v>
      </c>
      <c r="Q1976" s="31">
        <v>1500</v>
      </c>
    </row>
    <row r="1977" spans="16:17" x14ac:dyDescent="0.25">
      <c r="P1977" s="1">
        <v>2049</v>
      </c>
      <c r="Q1977" s="31">
        <v>750</v>
      </c>
    </row>
    <row r="1978" spans="16:17" x14ac:dyDescent="0.25">
      <c r="P1978" s="1">
        <v>1950</v>
      </c>
      <c r="Q1978" s="31">
        <v>1500</v>
      </c>
    </row>
    <row r="1979" spans="16:17" x14ac:dyDescent="0.25">
      <c r="P1979" s="1">
        <v>3320</v>
      </c>
      <c r="Q1979" s="31">
        <v>5000</v>
      </c>
    </row>
    <row r="1980" spans="16:17" x14ac:dyDescent="0.25">
      <c r="P1980" s="1">
        <v>3452</v>
      </c>
      <c r="Q1980" s="31">
        <v>1200</v>
      </c>
    </row>
    <row r="1981" spans="16:17" x14ac:dyDescent="0.25">
      <c r="P1981" s="1">
        <v>2186</v>
      </c>
      <c r="Q1981" s="31">
        <v>1600</v>
      </c>
    </row>
    <row r="1982" spans="16:17" x14ac:dyDescent="0.25">
      <c r="P1982" s="1">
        <v>3437</v>
      </c>
      <c r="Q1982" s="31">
        <v>400</v>
      </c>
    </row>
    <row r="1983" spans="16:17" x14ac:dyDescent="0.25">
      <c r="P1983" s="1">
        <v>3244</v>
      </c>
      <c r="Q1983" s="31">
        <v>1500</v>
      </c>
    </row>
    <row r="1984" spans="16:17" x14ac:dyDescent="0.25">
      <c r="P1984" s="1">
        <v>1575</v>
      </c>
      <c r="Q1984" s="31">
        <v>450</v>
      </c>
    </row>
    <row r="1985" spans="16:17" x14ac:dyDescent="0.25">
      <c r="P1985" s="1">
        <v>3295</v>
      </c>
      <c r="Q1985" s="31">
        <v>1500</v>
      </c>
    </row>
    <row r="1986" spans="16:17" x14ac:dyDescent="0.25">
      <c r="P1986" s="1">
        <v>1979</v>
      </c>
      <c r="Q1986" s="31">
        <v>2000</v>
      </c>
    </row>
    <row r="1987" spans="16:17" x14ac:dyDescent="0.25">
      <c r="P1987" s="1">
        <v>1493</v>
      </c>
      <c r="Q1987" s="31">
        <v>4500</v>
      </c>
    </row>
    <row r="1988" spans="16:17" x14ac:dyDescent="0.25">
      <c r="P1988" s="1">
        <v>1044</v>
      </c>
      <c r="Q1988" s="31">
        <v>2000</v>
      </c>
    </row>
    <row r="1989" spans="16:17" x14ac:dyDescent="0.25">
      <c r="P1989" s="1">
        <v>3433</v>
      </c>
      <c r="Q1989" s="31">
        <v>2400</v>
      </c>
    </row>
    <row r="1990" spans="16:17" x14ac:dyDescent="0.25">
      <c r="P1990" s="1">
        <v>2262</v>
      </c>
      <c r="Q1990" s="31">
        <v>1500</v>
      </c>
    </row>
    <row r="1991" spans="16:17" x14ac:dyDescent="0.25">
      <c r="P1991" s="1">
        <v>2024</v>
      </c>
      <c r="Q1991" s="31">
        <v>1500</v>
      </c>
    </row>
    <row r="1992" spans="16:17" x14ac:dyDescent="0.25">
      <c r="P1992" s="1">
        <v>1186</v>
      </c>
      <c r="Q1992" s="31">
        <v>2000</v>
      </c>
    </row>
    <row r="1993" spans="16:17" x14ac:dyDescent="0.25">
      <c r="P1993" s="1">
        <v>1696</v>
      </c>
      <c r="Q1993" s="31">
        <v>150</v>
      </c>
    </row>
    <row r="1994" spans="16:17" x14ac:dyDescent="0.25">
      <c r="P1994" s="1">
        <v>2715</v>
      </c>
      <c r="Q1994" s="31">
        <v>7500</v>
      </c>
    </row>
    <row r="1995" spans="16:17" x14ac:dyDescent="0.25">
      <c r="P1995" s="1">
        <v>2977</v>
      </c>
      <c r="Q1995" s="31">
        <v>800</v>
      </c>
    </row>
    <row r="1996" spans="16:17" x14ac:dyDescent="0.25">
      <c r="P1996" s="1">
        <v>1060</v>
      </c>
      <c r="Q1996" s="31">
        <v>2000</v>
      </c>
    </row>
    <row r="1997" spans="16:17" x14ac:dyDescent="0.25">
      <c r="P1997" s="1">
        <v>1843</v>
      </c>
      <c r="Q1997" s="31">
        <v>500</v>
      </c>
    </row>
    <row r="1998" spans="16:17" x14ac:dyDescent="0.25">
      <c r="P1998" s="1">
        <v>2327</v>
      </c>
      <c r="Q1998" s="31">
        <v>1200</v>
      </c>
    </row>
    <row r="1999" spans="16:17" x14ac:dyDescent="0.25">
      <c r="P1999" s="1">
        <v>1550</v>
      </c>
      <c r="Q1999" s="31">
        <v>2000</v>
      </c>
    </row>
    <row r="2000" spans="16:17" x14ac:dyDescent="0.25">
      <c r="P2000" s="1">
        <v>3325</v>
      </c>
      <c r="Q2000" s="31">
        <v>1500</v>
      </c>
    </row>
    <row r="2001" spans="16:17" x14ac:dyDescent="0.25">
      <c r="P2001" s="1">
        <v>3346</v>
      </c>
      <c r="Q2001" s="31">
        <v>600</v>
      </c>
    </row>
    <row r="2002" spans="16:17" x14ac:dyDescent="0.25">
      <c r="P2002" s="1">
        <v>2128</v>
      </c>
      <c r="Q2002" s="31">
        <v>3000</v>
      </c>
    </row>
    <row r="2003" spans="16:17" x14ac:dyDescent="0.25">
      <c r="P2003" s="1">
        <v>1142</v>
      </c>
      <c r="Q2003" s="31">
        <v>5000</v>
      </c>
    </row>
    <row r="2004" spans="16:17" x14ac:dyDescent="0.25">
      <c r="P2004" s="1">
        <v>2993</v>
      </c>
      <c r="Q2004" s="31">
        <v>1600</v>
      </c>
    </row>
    <row r="2005" spans="16:17" x14ac:dyDescent="0.25">
      <c r="P2005" s="1">
        <v>3183</v>
      </c>
      <c r="Q2005" s="31">
        <v>4000</v>
      </c>
    </row>
    <row r="2006" spans="16:17" x14ac:dyDescent="0.25">
      <c r="P2006" s="1">
        <v>2411</v>
      </c>
      <c r="Q2006" s="31">
        <v>1600</v>
      </c>
    </row>
    <row r="2007" spans="16:17" x14ac:dyDescent="0.25">
      <c r="P2007" s="1">
        <v>1556</v>
      </c>
      <c r="Q2007" s="31">
        <v>800</v>
      </c>
    </row>
    <row r="2008" spans="16:17" x14ac:dyDescent="0.25">
      <c r="P2008" s="1">
        <v>1585</v>
      </c>
      <c r="Q2008" s="31">
        <v>3000</v>
      </c>
    </row>
    <row r="2009" spans="16:17" x14ac:dyDescent="0.25">
      <c r="P2009" s="1">
        <v>2185</v>
      </c>
      <c r="Q2009" s="31">
        <v>2500</v>
      </c>
    </row>
    <row r="2010" spans="16:17" x14ac:dyDescent="0.25">
      <c r="P2010" s="1">
        <v>3400</v>
      </c>
      <c r="Q2010" s="31">
        <v>7500</v>
      </c>
    </row>
    <row r="2011" spans="16:17" x14ac:dyDescent="0.25">
      <c r="P2011" s="1">
        <v>2781</v>
      </c>
      <c r="Q2011" s="31">
        <v>3000</v>
      </c>
    </row>
    <row r="2012" spans="16:17" x14ac:dyDescent="0.25">
      <c r="P2012" s="1">
        <v>1731</v>
      </c>
      <c r="Q2012" s="31">
        <v>2400</v>
      </c>
    </row>
    <row r="2013" spans="16:17" x14ac:dyDescent="0.25">
      <c r="P2013" s="1">
        <v>3446</v>
      </c>
      <c r="Q2013" s="31">
        <v>3000</v>
      </c>
    </row>
    <row r="2014" spans="16:17" x14ac:dyDescent="0.25">
      <c r="P2014" s="1">
        <v>2854</v>
      </c>
      <c r="Q2014" s="31">
        <v>3000</v>
      </c>
    </row>
    <row r="2015" spans="16:17" x14ac:dyDescent="0.25">
      <c r="P2015" s="1">
        <v>1444</v>
      </c>
      <c r="Q2015" s="31">
        <v>5000</v>
      </c>
    </row>
    <row r="2016" spans="16:17" x14ac:dyDescent="0.25">
      <c r="P2016" s="1">
        <v>2805</v>
      </c>
      <c r="Q2016" s="31">
        <v>600</v>
      </c>
    </row>
    <row r="2017" spans="16:17" x14ac:dyDescent="0.25">
      <c r="P2017" s="1">
        <v>2836</v>
      </c>
      <c r="Q2017" s="31">
        <v>4000</v>
      </c>
    </row>
    <row r="2018" spans="16:17" x14ac:dyDescent="0.25">
      <c r="P2018" s="1">
        <v>1874</v>
      </c>
      <c r="Q2018" s="31">
        <v>7500</v>
      </c>
    </row>
    <row r="2019" spans="16:17" x14ac:dyDescent="0.25">
      <c r="P2019" s="1">
        <v>2590</v>
      </c>
      <c r="Q2019" s="31">
        <v>2400</v>
      </c>
    </row>
    <row r="2020" spans="16:17" x14ac:dyDescent="0.25">
      <c r="P2020" s="1">
        <v>2690</v>
      </c>
      <c r="Q2020" s="31">
        <v>2400</v>
      </c>
    </row>
    <row r="2021" spans="16:17" x14ac:dyDescent="0.25">
      <c r="P2021" s="1">
        <v>1357</v>
      </c>
      <c r="Q2021" s="31">
        <v>1600</v>
      </c>
    </row>
    <row r="2022" spans="16:17" x14ac:dyDescent="0.25">
      <c r="P2022" s="1">
        <v>1404</v>
      </c>
      <c r="Q2022" s="31">
        <v>1500</v>
      </c>
    </row>
    <row r="2023" spans="16:17" x14ac:dyDescent="0.25">
      <c r="P2023" s="1">
        <v>3365</v>
      </c>
      <c r="Q2023" s="31">
        <v>1600</v>
      </c>
    </row>
    <row r="2024" spans="16:17" x14ac:dyDescent="0.25">
      <c r="P2024" s="1">
        <v>1838</v>
      </c>
      <c r="Q2024" s="31">
        <v>1500</v>
      </c>
    </row>
    <row r="2025" spans="16:17" x14ac:dyDescent="0.25">
      <c r="P2025" s="1">
        <v>1695</v>
      </c>
      <c r="Q2025" s="31">
        <v>4500</v>
      </c>
    </row>
    <row r="2026" spans="16:17" x14ac:dyDescent="0.25">
      <c r="P2026" s="1">
        <v>3192</v>
      </c>
      <c r="Q2026" s="31">
        <v>600</v>
      </c>
    </row>
    <row r="2027" spans="16:17" x14ac:dyDescent="0.25">
      <c r="P2027" s="1">
        <v>3482</v>
      </c>
      <c r="Q2027" s="31">
        <v>7500</v>
      </c>
    </row>
    <row r="2028" spans="16:17" x14ac:dyDescent="0.25">
      <c r="P2028" s="1">
        <v>3429</v>
      </c>
      <c r="Q2028" s="31">
        <v>2000</v>
      </c>
    </row>
    <row r="2029" spans="16:17" x14ac:dyDescent="0.25">
      <c r="P2029" s="1">
        <v>1911</v>
      </c>
      <c r="Q2029" s="31">
        <v>4500</v>
      </c>
    </row>
    <row r="2030" spans="16:17" x14ac:dyDescent="0.25">
      <c r="P2030" s="1">
        <v>1355</v>
      </c>
      <c r="Q2030" s="31">
        <v>600</v>
      </c>
    </row>
    <row r="2031" spans="16:17" x14ac:dyDescent="0.25">
      <c r="P2031" s="1">
        <v>3300</v>
      </c>
      <c r="Q2031" s="31">
        <v>3000</v>
      </c>
    </row>
    <row r="2032" spans="16:17" x14ac:dyDescent="0.25">
      <c r="P2032" s="1">
        <v>3239</v>
      </c>
      <c r="Q2032" s="31">
        <v>800</v>
      </c>
    </row>
    <row r="2033" spans="16:17" x14ac:dyDescent="0.25">
      <c r="P2033" s="1">
        <v>1749</v>
      </c>
      <c r="Q2033" s="31">
        <v>500</v>
      </c>
    </row>
    <row r="2034" spans="16:17" x14ac:dyDescent="0.25">
      <c r="P2034" s="1">
        <v>3025</v>
      </c>
      <c r="Q2034" s="31">
        <v>450</v>
      </c>
    </row>
    <row r="2035" spans="16:17" x14ac:dyDescent="0.25">
      <c r="P2035" s="1">
        <v>2525</v>
      </c>
      <c r="Q2035" s="31">
        <v>1000</v>
      </c>
    </row>
    <row r="2036" spans="16:17" x14ac:dyDescent="0.25">
      <c r="P2036" s="1">
        <v>3185</v>
      </c>
      <c r="Q2036" s="31">
        <v>1500</v>
      </c>
    </row>
    <row r="2037" spans="16:17" x14ac:dyDescent="0.25">
      <c r="P2037" s="1">
        <v>2527</v>
      </c>
      <c r="Q2037" s="31">
        <v>5000</v>
      </c>
    </row>
    <row r="2038" spans="16:17" x14ac:dyDescent="0.25">
      <c r="P2038" s="1">
        <v>3233</v>
      </c>
      <c r="Q2038" s="31">
        <v>3000</v>
      </c>
    </row>
    <row r="2039" spans="16:17" x14ac:dyDescent="0.25">
      <c r="P2039" s="1">
        <v>1184</v>
      </c>
      <c r="Q2039" s="31">
        <v>400</v>
      </c>
    </row>
    <row r="2040" spans="16:17" x14ac:dyDescent="0.25">
      <c r="P2040" s="1">
        <v>2681</v>
      </c>
      <c r="Q2040" s="31">
        <v>1800</v>
      </c>
    </row>
    <row r="2041" spans="16:17" x14ac:dyDescent="0.25">
      <c r="P2041" s="1">
        <v>1590</v>
      </c>
      <c r="Q2041" s="31">
        <v>300</v>
      </c>
    </row>
    <row r="2042" spans="16:17" x14ac:dyDescent="0.25">
      <c r="P2042" s="1">
        <v>1013</v>
      </c>
      <c r="Q2042" s="31">
        <v>600</v>
      </c>
    </row>
    <row r="2043" spans="16:17" x14ac:dyDescent="0.25">
      <c r="P2043" s="1">
        <v>2693</v>
      </c>
      <c r="Q2043" s="31">
        <v>1000</v>
      </c>
    </row>
    <row r="2044" spans="16:17" x14ac:dyDescent="0.25">
      <c r="P2044" s="1">
        <v>1376</v>
      </c>
      <c r="Q2044" s="31">
        <v>6000</v>
      </c>
    </row>
    <row r="2045" spans="16:17" x14ac:dyDescent="0.25">
      <c r="P2045" s="1">
        <v>2220</v>
      </c>
      <c r="Q2045" s="31">
        <v>3000</v>
      </c>
    </row>
    <row r="2046" spans="16:17" x14ac:dyDescent="0.25">
      <c r="P2046" s="1">
        <v>1856</v>
      </c>
      <c r="Q2046" s="31">
        <v>2000</v>
      </c>
    </row>
    <row r="2047" spans="16:17" x14ac:dyDescent="0.25">
      <c r="P2047" s="1">
        <v>2188</v>
      </c>
      <c r="Q2047" s="31">
        <v>5000</v>
      </c>
    </row>
    <row r="2048" spans="16:17" x14ac:dyDescent="0.25">
      <c r="P2048" s="1">
        <v>3011</v>
      </c>
      <c r="Q2048" s="31">
        <v>2000</v>
      </c>
    </row>
    <row r="2049" spans="16:17" x14ac:dyDescent="0.25">
      <c r="P2049" s="1">
        <v>2371</v>
      </c>
      <c r="Q2049" s="31">
        <v>600</v>
      </c>
    </row>
    <row r="2050" spans="16:17" x14ac:dyDescent="0.25">
      <c r="P2050" s="1">
        <v>2433</v>
      </c>
      <c r="Q2050" s="31">
        <v>7500</v>
      </c>
    </row>
    <row r="2051" spans="16:17" x14ac:dyDescent="0.25">
      <c r="P2051" s="1">
        <v>1138</v>
      </c>
      <c r="Q2051" s="31">
        <v>150</v>
      </c>
    </row>
    <row r="2052" spans="16:17" x14ac:dyDescent="0.25">
      <c r="P2052" s="1">
        <v>1497</v>
      </c>
      <c r="Q2052" s="31">
        <v>1600</v>
      </c>
    </row>
    <row r="2053" spans="16:17" x14ac:dyDescent="0.25">
      <c r="P2053" s="1">
        <v>3457</v>
      </c>
      <c r="Q2053" s="31">
        <v>1600</v>
      </c>
    </row>
    <row r="2054" spans="16:17" x14ac:dyDescent="0.25">
      <c r="P2054" s="1">
        <v>1204</v>
      </c>
      <c r="Q2054" s="31">
        <v>150</v>
      </c>
    </row>
    <row r="2055" spans="16:17" x14ac:dyDescent="0.25">
      <c r="P2055" s="1">
        <v>2037</v>
      </c>
      <c r="Q2055" s="31">
        <v>1200</v>
      </c>
    </row>
    <row r="2056" spans="16:17" x14ac:dyDescent="0.25">
      <c r="P2056" s="1">
        <v>3488</v>
      </c>
      <c r="Q2056" s="31">
        <v>2500</v>
      </c>
    </row>
    <row r="2057" spans="16:17" x14ac:dyDescent="0.25">
      <c r="P2057" s="1">
        <v>3087</v>
      </c>
      <c r="Q2057" s="31">
        <v>600</v>
      </c>
    </row>
    <row r="2058" spans="16:17" x14ac:dyDescent="0.25">
      <c r="P2058" s="1">
        <v>1730</v>
      </c>
      <c r="Q2058" s="31">
        <v>3000</v>
      </c>
    </row>
    <row r="2059" spans="16:17" x14ac:dyDescent="0.25">
      <c r="P2059" s="1">
        <v>1624</v>
      </c>
      <c r="Q2059" s="31">
        <v>300</v>
      </c>
    </row>
    <row r="2060" spans="16:17" x14ac:dyDescent="0.25">
      <c r="P2060" s="1">
        <v>1891</v>
      </c>
      <c r="Q2060" s="31">
        <v>3000</v>
      </c>
    </row>
    <row r="2061" spans="16:17" x14ac:dyDescent="0.25">
      <c r="P2061" s="1">
        <v>1434</v>
      </c>
      <c r="Q2061" s="31">
        <v>4500</v>
      </c>
    </row>
    <row r="2062" spans="16:17" x14ac:dyDescent="0.25">
      <c r="P2062" s="1">
        <v>1827</v>
      </c>
      <c r="Q2062" s="31">
        <v>1800</v>
      </c>
    </row>
    <row r="2063" spans="16:17" x14ac:dyDescent="0.25">
      <c r="P2063" s="1">
        <v>3028</v>
      </c>
      <c r="Q2063" s="31">
        <v>150</v>
      </c>
    </row>
    <row r="2064" spans="16:17" x14ac:dyDescent="0.25">
      <c r="P2064" s="1">
        <v>1299</v>
      </c>
      <c r="Q2064" s="31">
        <v>3000</v>
      </c>
    </row>
    <row r="2065" spans="16:17" x14ac:dyDescent="0.25">
      <c r="P2065" s="1">
        <v>3388</v>
      </c>
      <c r="Q2065" s="31">
        <v>800</v>
      </c>
    </row>
    <row r="2066" spans="16:17" x14ac:dyDescent="0.25">
      <c r="P2066" s="1">
        <v>1467</v>
      </c>
      <c r="Q2066" s="31">
        <v>6000</v>
      </c>
    </row>
    <row r="2067" spans="16:17" x14ac:dyDescent="0.25">
      <c r="P2067" s="1">
        <v>1454</v>
      </c>
      <c r="Q2067" s="31">
        <v>450</v>
      </c>
    </row>
    <row r="2068" spans="16:17" x14ac:dyDescent="0.25">
      <c r="P2068" s="1">
        <v>1668</v>
      </c>
      <c r="Q2068" s="31">
        <v>2400</v>
      </c>
    </row>
    <row r="2069" spans="16:17" x14ac:dyDescent="0.25">
      <c r="P2069" s="1">
        <v>1710</v>
      </c>
      <c r="Q2069" s="31">
        <v>500</v>
      </c>
    </row>
    <row r="2070" spans="16:17" x14ac:dyDescent="0.25">
      <c r="P2070" s="1">
        <v>2089</v>
      </c>
      <c r="Q2070" s="31">
        <v>5000</v>
      </c>
    </row>
    <row r="2071" spans="16:17" x14ac:dyDescent="0.25">
      <c r="P2071" s="1">
        <v>1546</v>
      </c>
      <c r="Q2071" s="31">
        <v>400</v>
      </c>
    </row>
    <row r="2072" spans="16:17" x14ac:dyDescent="0.25">
      <c r="P2072" s="1">
        <v>2126</v>
      </c>
      <c r="Q2072" s="31">
        <v>1500</v>
      </c>
    </row>
    <row r="2073" spans="16:17" x14ac:dyDescent="0.25">
      <c r="P2073" s="1">
        <v>3206</v>
      </c>
      <c r="Q2073" s="31">
        <v>4000</v>
      </c>
    </row>
    <row r="2074" spans="16:17" x14ac:dyDescent="0.25">
      <c r="P2074" s="1">
        <v>1604</v>
      </c>
      <c r="Q2074" s="31">
        <v>800</v>
      </c>
    </row>
    <row r="2075" spans="16:17" x14ac:dyDescent="0.25">
      <c r="P2075" s="1">
        <v>1351</v>
      </c>
      <c r="Q2075" s="31">
        <v>1000</v>
      </c>
    </row>
    <row r="2076" spans="16:17" x14ac:dyDescent="0.25">
      <c r="P2076" s="1">
        <v>2564</v>
      </c>
      <c r="Q2076" s="31">
        <v>5000</v>
      </c>
    </row>
    <row r="2077" spans="16:17" x14ac:dyDescent="0.25">
      <c r="P2077" s="1">
        <v>3417</v>
      </c>
      <c r="Q2077" s="31">
        <v>4000</v>
      </c>
    </row>
    <row r="2078" spans="16:17" x14ac:dyDescent="0.25">
      <c r="P2078" s="1">
        <v>3041</v>
      </c>
      <c r="Q2078" s="31">
        <v>1200</v>
      </c>
    </row>
    <row r="2079" spans="16:17" x14ac:dyDescent="0.25">
      <c r="P2079" s="1">
        <v>2482</v>
      </c>
      <c r="Q2079" s="31">
        <v>1000</v>
      </c>
    </row>
    <row r="2080" spans="16:17" x14ac:dyDescent="0.25">
      <c r="P2080" s="1">
        <v>1341</v>
      </c>
      <c r="Q2080" s="31">
        <v>4500</v>
      </c>
    </row>
    <row r="2081" spans="16:17" x14ac:dyDescent="0.25">
      <c r="P2081" s="1">
        <v>3396</v>
      </c>
      <c r="Q2081" s="31">
        <v>300</v>
      </c>
    </row>
    <row r="2082" spans="16:17" x14ac:dyDescent="0.25">
      <c r="P2082" s="1">
        <v>2941</v>
      </c>
      <c r="Q2082" s="31">
        <v>1000</v>
      </c>
    </row>
    <row r="2083" spans="16:17" x14ac:dyDescent="0.25">
      <c r="P2083" s="1">
        <v>2634</v>
      </c>
      <c r="Q2083" s="31">
        <v>1000</v>
      </c>
    </row>
    <row r="2084" spans="16:17" x14ac:dyDescent="0.25">
      <c r="P2084" s="1">
        <v>3376</v>
      </c>
      <c r="Q2084" s="31">
        <v>5000</v>
      </c>
    </row>
    <row r="2085" spans="16:17" x14ac:dyDescent="0.25">
      <c r="P2085" s="1">
        <v>2759</v>
      </c>
      <c r="Q2085" s="31">
        <v>1600</v>
      </c>
    </row>
    <row r="2086" spans="16:17" x14ac:dyDescent="0.25">
      <c r="P2086" s="1">
        <v>2281</v>
      </c>
      <c r="Q2086" s="31">
        <v>6000</v>
      </c>
    </row>
    <row r="2087" spans="16:17" x14ac:dyDescent="0.25">
      <c r="P2087" s="1">
        <v>2288</v>
      </c>
      <c r="Q2087" s="31">
        <v>5000</v>
      </c>
    </row>
    <row r="2088" spans="16:17" x14ac:dyDescent="0.25">
      <c r="P2088" s="1">
        <v>3438</v>
      </c>
      <c r="Q2088" s="31">
        <v>400</v>
      </c>
    </row>
    <row r="2089" spans="16:17" x14ac:dyDescent="0.25">
      <c r="P2089" s="1">
        <v>2477</v>
      </c>
      <c r="Q2089" s="31">
        <v>450</v>
      </c>
    </row>
    <row r="2090" spans="16:17" x14ac:dyDescent="0.25">
      <c r="P2090" s="1">
        <v>1483</v>
      </c>
      <c r="Q2090" s="31">
        <v>1200</v>
      </c>
    </row>
    <row r="2091" spans="16:17" x14ac:dyDescent="0.25">
      <c r="P2091" s="1">
        <v>1570</v>
      </c>
      <c r="Q2091" s="31">
        <v>450</v>
      </c>
    </row>
    <row r="2092" spans="16:17" x14ac:dyDescent="0.25">
      <c r="P2092" s="1">
        <v>2157</v>
      </c>
      <c r="Q2092" s="31">
        <v>2500</v>
      </c>
    </row>
    <row r="2093" spans="16:17" x14ac:dyDescent="0.25">
      <c r="P2093" s="1">
        <v>1779</v>
      </c>
      <c r="Q2093" s="31">
        <v>5000</v>
      </c>
    </row>
    <row r="2094" spans="16:17" x14ac:dyDescent="0.25">
      <c r="P2094" s="1">
        <v>3155</v>
      </c>
      <c r="Q2094" s="31">
        <v>2400</v>
      </c>
    </row>
    <row r="2095" spans="16:17" x14ac:dyDescent="0.25">
      <c r="P2095" s="1">
        <v>1054</v>
      </c>
      <c r="Q2095" s="31">
        <v>1200</v>
      </c>
    </row>
    <row r="2096" spans="16:17" x14ac:dyDescent="0.25">
      <c r="P2096" s="1">
        <v>2423</v>
      </c>
      <c r="Q2096" s="31">
        <v>600</v>
      </c>
    </row>
    <row r="2097" spans="16:17" x14ac:dyDescent="0.25">
      <c r="P2097" s="1">
        <v>1032</v>
      </c>
      <c r="Q2097" s="31">
        <v>4000</v>
      </c>
    </row>
    <row r="2098" spans="16:17" x14ac:dyDescent="0.25">
      <c r="P2098" s="1">
        <v>1230</v>
      </c>
      <c r="Q2098" s="31">
        <v>450</v>
      </c>
    </row>
    <row r="2099" spans="16:17" x14ac:dyDescent="0.25">
      <c r="P2099" s="1">
        <v>1663</v>
      </c>
      <c r="Q2099" s="31">
        <v>150</v>
      </c>
    </row>
    <row r="2100" spans="16:17" x14ac:dyDescent="0.25">
      <c r="P2100" s="1">
        <v>2303</v>
      </c>
      <c r="Q2100" s="31">
        <v>2000</v>
      </c>
    </row>
    <row r="2101" spans="16:17" x14ac:dyDescent="0.25">
      <c r="P2101" s="1">
        <v>2234</v>
      </c>
      <c r="Q2101" s="31">
        <v>800</v>
      </c>
    </row>
    <row r="2102" spans="16:17" x14ac:dyDescent="0.25">
      <c r="P2102" s="1">
        <v>3260</v>
      </c>
      <c r="Q2102" s="31">
        <v>750</v>
      </c>
    </row>
    <row r="2103" spans="16:17" x14ac:dyDescent="0.25">
      <c r="P2103" s="1">
        <v>1845</v>
      </c>
      <c r="Q2103" s="31">
        <v>600</v>
      </c>
    </row>
    <row r="2104" spans="16:17" x14ac:dyDescent="0.25">
      <c r="P2104" s="1">
        <v>1478</v>
      </c>
      <c r="Q2104" s="31">
        <v>1800</v>
      </c>
    </row>
    <row r="2105" spans="16:17" x14ac:dyDescent="0.25">
      <c r="P2105" s="1">
        <v>3218</v>
      </c>
      <c r="Q2105" s="31">
        <v>4500</v>
      </c>
    </row>
    <row r="2106" spans="16:17" x14ac:dyDescent="0.25">
      <c r="P2106" s="1">
        <v>2070</v>
      </c>
      <c r="Q2106" s="31">
        <v>3000</v>
      </c>
    </row>
    <row r="2107" spans="16:17" x14ac:dyDescent="0.25">
      <c r="P2107" s="1">
        <v>3037</v>
      </c>
      <c r="Q2107" s="31">
        <v>4000</v>
      </c>
    </row>
    <row r="2108" spans="16:17" x14ac:dyDescent="0.25">
      <c r="P2108" s="1">
        <v>2950</v>
      </c>
      <c r="Q2108" s="31">
        <v>2500</v>
      </c>
    </row>
    <row r="2109" spans="16:17" x14ac:dyDescent="0.25">
      <c r="P2109" s="1">
        <v>3184</v>
      </c>
      <c r="Q2109" s="31">
        <v>1000</v>
      </c>
    </row>
    <row r="2110" spans="16:17" x14ac:dyDescent="0.25">
      <c r="P2110" s="1">
        <v>2964</v>
      </c>
      <c r="Q2110" s="31">
        <v>400</v>
      </c>
    </row>
    <row r="2111" spans="16:17" x14ac:dyDescent="0.25">
      <c r="P2111" s="1">
        <v>3226</v>
      </c>
      <c r="Q2111" s="31">
        <v>3000</v>
      </c>
    </row>
    <row r="2112" spans="16:17" x14ac:dyDescent="0.25">
      <c r="P2112" s="1">
        <v>3059</v>
      </c>
      <c r="Q2112" s="31">
        <v>7500</v>
      </c>
    </row>
    <row r="2113" spans="16:17" x14ac:dyDescent="0.25">
      <c r="P2113" s="1">
        <v>1222</v>
      </c>
      <c r="Q2113" s="31">
        <v>1600</v>
      </c>
    </row>
    <row r="2114" spans="16:17" x14ac:dyDescent="0.25">
      <c r="P2114" s="1">
        <v>3264</v>
      </c>
      <c r="Q2114" s="31">
        <v>1500</v>
      </c>
    </row>
    <row r="2115" spans="16:17" x14ac:dyDescent="0.25">
      <c r="P2115" s="1">
        <v>1159</v>
      </c>
      <c r="Q2115" s="31">
        <v>1600</v>
      </c>
    </row>
    <row r="2116" spans="16:17" x14ac:dyDescent="0.25">
      <c r="P2116" s="1">
        <v>2677</v>
      </c>
      <c r="Q2116" s="31">
        <v>6000</v>
      </c>
    </row>
    <row r="2117" spans="16:17" x14ac:dyDescent="0.25">
      <c r="P2117" s="1">
        <v>1061</v>
      </c>
      <c r="Q2117" s="31">
        <v>150</v>
      </c>
    </row>
    <row r="2118" spans="16:17" x14ac:dyDescent="0.25">
      <c r="P2118" s="1">
        <v>1715</v>
      </c>
      <c r="Q2118" s="31">
        <v>5000</v>
      </c>
    </row>
    <row r="2119" spans="16:17" x14ac:dyDescent="0.25">
      <c r="P2119" s="1">
        <v>3072</v>
      </c>
      <c r="Q2119" s="31">
        <v>150</v>
      </c>
    </row>
    <row r="2120" spans="16:17" x14ac:dyDescent="0.25">
      <c r="P2120" s="1">
        <v>1999</v>
      </c>
      <c r="Q2120" s="31">
        <v>1500</v>
      </c>
    </row>
    <row r="2121" spans="16:17" x14ac:dyDescent="0.25">
      <c r="P2121" s="1">
        <v>3331</v>
      </c>
      <c r="Q2121" s="31">
        <v>600</v>
      </c>
    </row>
    <row r="2122" spans="16:17" x14ac:dyDescent="0.25">
      <c r="P2122" s="1">
        <v>1154</v>
      </c>
      <c r="Q2122" s="31">
        <v>1000</v>
      </c>
    </row>
    <row r="2123" spans="16:17" x14ac:dyDescent="0.25">
      <c r="P2123" s="1">
        <v>3301</v>
      </c>
      <c r="Q2123" s="31">
        <v>1600</v>
      </c>
    </row>
    <row r="2124" spans="16:17" x14ac:dyDescent="0.25">
      <c r="P2124" s="1">
        <v>2639</v>
      </c>
      <c r="Q2124" s="31">
        <v>1600</v>
      </c>
    </row>
    <row r="2125" spans="16:17" x14ac:dyDescent="0.25">
      <c r="P2125" s="1">
        <v>2239</v>
      </c>
      <c r="Q2125" s="31">
        <v>800</v>
      </c>
    </row>
    <row r="2126" spans="16:17" x14ac:dyDescent="0.25">
      <c r="P2126" s="1">
        <v>3172</v>
      </c>
      <c r="Q2126" s="31">
        <v>1500</v>
      </c>
    </row>
    <row r="2127" spans="16:17" x14ac:dyDescent="0.25">
      <c r="P2127" s="1">
        <v>1588</v>
      </c>
      <c r="Q2127" s="31">
        <v>4500</v>
      </c>
    </row>
    <row r="2128" spans="16:17" x14ac:dyDescent="0.25">
      <c r="P2128" s="1">
        <v>2859</v>
      </c>
      <c r="Q2128" s="31">
        <v>2000</v>
      </c>
    </row>
    <row r="2129" spans="16:17" x14ac:dyDescent="0.25">
      <c r="P2129" s="1">
        <v>2716</v>
      </c>
      <c r="Q2129" s="31">
        <v>2500</v>
      </c>
    </row>
    <row r="2130" spans="16:17" x14ac:dyDescent="0.25">
      <c r="P2130" s="1">
        <v>2988</v>
      </c>
      <c r="Q2130" s="31">
        <v>4000</v>
      </c>
    </row>
    <row r="2131" spans="16:17" x14ac:dyDescent="0.25">
      <c r="P2131" s="1">
        <v>2741</v>
      </c>
      <c r="Q2131" s="31">
        <v>2400</v>
      </c>
    </row>
    <row r="2132" spans="16:17" x14ac:dyDescent="0.25">
      <c r="P2132" s="1">
        <v>1436</v>
      </c>
      <c r="Q2132" s="31">
        <v>3000</v>
      </c>
    </row>
    <row r="2133" spans="16:17" x14ac:dyDescent="0.25">
      <c r="P2133" s="1">
        <v>1457</v>
      </c>
      <c r="Q2133" s="31">
        <v>1600</v>
      </c>
    </row>
    <row r="2134" spans="16:17" x14ac:dyDescent="0.25">
      <c r="P2134" s="1">
        <v>1279</v>
      </c>
      <c r="Q2134" s="31">
        <v>4000</v>
      </c>
    </row>
    <row r="2135" spans="16:17" x14ac:dyDescent="0.25">
      <c r="P2135" s="1">
        <v>2767</v>
      </c>
      <c r="Q2135" s="31">
        <v>1200</v>
      </c>
    </row>
    <row r="2136" spans="16:17" x14ac:dyDescent="0.25">
      <c r="P2136" s="1">
        <v>1740</v>
      </c>
      <c r="Q2136" s="31">
        <v>1600</v>
      </c>
    </row>
    <row r="2137" spans="16:17" x14ac:dyDescent="0.25">
      <c r="P2137" s="1">
        <v>3370</v>
      </c>
      <c r="Q2137" s="31">
        <v>2000</v>
      </c>
    </row>
    <row r="2138" spans="16:17" x14ac:dyDescent="0.25">
      <c r="P2138" s="1">
        <v>2369</v>
      </c>
      <c r="Q2138" s="31">
        <v>2500</v>
      </c>
    </row>
    <row r="2139" spans="16:17" x14ac:dyDescent="0.25">
      <c r="P2139" s="1">
        <v>2815</v>
      </c>
      <c r="Q2139" s="31">
        <v>2000</v>
      </c>
    </row>
    <row r="2140" spans="16:17" x14ac:dyDescent="0.25">
      <c r="P2140" s="1">
        <v>1361</v>
      </c>
      <c r="Q2140" s="31">
        <v>800</v>
      </c>
    </row>
    <row r="2141" spans="16:17" x14ac:dyDescent="0.25">
      <c r="P2141" s="1">
        <v>2779</v>
      </c>
      <c r="Q2141" s="31">
        <v>7500</v>
      </c>
    </row>
    <row r="2142" spans="16:17" x14ac:dyDescent="0.25">
      <c r="P2142" s="1">
        <v>2536</v>
      </c>
      <c r="Q2142" s="31">
        <v>1500</v>
      </c>
    </row>
    <row r="2143" spans="16:17" x14ac:dyDescent="0.25">
      <c r="P2143" s="1">
        <v>2013</v>
      </c>
      <c r="Q2143" s="31">
        <v>2000</v>
      </c>
    </row>
    <row r="2144" spans="16:17" x14ac:dyDescent="0.25">
      <c r="P2144" s="1">
        <v>2637</v>
      </c>
      <c r="Q2144" s="31">
        <v>3000</v>
      </c>
    </row>
    <row r="2145" spans="16:17" x14ac:dyDescent="0.25">
      <c r="P2145" s="1">
        <v>2856</v>
      </c>
      <c r="Q2145" s="31">
        <v>3000</v>
      </c>
    </row>
    <row r="2146" spans="16:17" x14ac:dyDescent="0.25">
      <c r="P2146" s="1">
        <v>2062</v>
      </c>
      <c r="Q2146" s="31">
        <v>3000</v>
      </c>
    </row>
    <row r="2147" spans="16:17" x14ac:dyDescent="0.25">
      <c r="P2147" s="1">
        <v>1468</v>
      </c>
      <c r="Q2147" s="31">
        <v>4500</v>
      </c>
    </row>
    <row r="2148" spans="16:17" x14ac:dyDescent="0.25">
      <c r="P2148" s="1">
        <v>2330</v>
      </c>
      <c r="Q2148" s="31">
        <v>4000</v>
      </c>
    </row>
    <row r="2149" spans="16:17" x14ac:dyDescent="0.25">
      <c r="P2149" s="1">
        <v>1555</v>
      </c>
      <c r="Q2149" s="31">
        <v>4500</v>
      </c>
    </row>
    <row r="2150" spans="16:17" x14ac:dyDescent="0.25">
      <c r="P2150" s="1">
        <v>2979</v>
      </c>
      <c r="Q2150" s="31">
        <v>1500</v>
      </c>
    </row>
    <row r="2151" spans="16:17" x14ac:dyDescent="0.25">
      <c r="P2151" s="1">
        <v>3492</v>
      </c>
      <c r="Q2151" s="31">
        <v>4500</v>
      </c>
    </row>
    <row r="2152" spans="16:17" x14ac:dyDescent="0.25">
      <c r="P2152" s="1">
        <v>3303</v>
      </c>
      <c r="Q2152" s="31">
        <v>3000</v>
      </c>
    </row>
    <row r="2153" spans="16:17" x14ac:dyDescent="0.25">
      <c r="P2153" s="1">
        <v>2899</v>
      </c>
      <c r="Q2153" s="31">
        <v>4500</v>
      </c>
    </row>
    <row r="2154" spans="16:17" x14ac:dyDescent="0.25">
      <c r="P2154" s="1">
        <v>1414</v>
      </c>
      <c r="Q2154" s="31">
        <v>150</v>
      </c>
    </row>
    <row r="2155" spans="16:17" x14ac:dyDescent="0.25">
      <c r="P2155" s="1">
        <v>1294</v>
      </c>
      <c r="Q2155" s="31">
        <v>1000</v>
      </c>
    </row>
    <row r="2156" spans="16:17" x14ac:dyDescent="0.25">
      <c r="P2156" s="1">
        <v>2187</v>
      </c>
      <c r="Q2156" s="31">
        <v>3000</v>
      </c>
    </row>
    <row r="2157" spans="16:17" x14ac:dyDescent="0.25">
      <c r="P2157" s="1">
        <v>2711</v>
      </c>
      <c r="Q2157" s="31">
        <v>4000</v>
      </c>
    </row>
    <row r="2158" spans="16:17" x14ac:dyDescent="0.25">
      <c r="P2158" s="1">
        <v>1123</v>
      </c>
      <c r="Q2158" s="31">
        <v>400</v>
      </c>
    </row>
    <row r="2159" spans="16:17" x14ac:dyDescent="0.25">
      <c r="P2159" s="1">
        <v>3104</v>
      </c>
      <c r="Q2159" s="31">
        <v>6000</v>
      </c>
    </row>
    <row r="2160" spans="16:17" x14ac:dyDescent="0.25">
      <c r="P2160" s="1">
        <v>3443</v>
      </c>
      <c r="Q2160" s="31">
        <v>3000</v>
      </c>
    </row>
    <row r="2161" spans="16:17" x14ac:dyDescent="0.25">
      <c r="P2161" s="1">
        <v>1153</v>
      </c>
      <c r="Q2161" s="31">
        <v>1600</v>
      </c>
    </row>
    <row r="2162" spans="16:17" x14ac:dyDescent="0.25">
      <c r="P2162" s="1">
        <v>1560</v>
      </c>
      <c r="Q2162" s="31">
        <v>4500</v>
      </c>
    </row>
    <row r="2163" spans="16:17" x14ac:dyDescent="0.25">
      <c r="P2163" s="1">
        <v>3150</v>
      </c>
      <c r="Q2163" s="31">
        <v>150</v>
      </c>
    </row>
    <row r="2164" spans="16:17" x14ac:dyDescent="0.25">
      <c r="P2164" s="1">
        <v>1866</v>
      </c>
      <c r="Q2164" s="31">
        <v>1000</v>
      </c>
    </row>
    <row r="2165" spans="16:17" x14ac:dyDescent="0.25">
      <c r="P2165" s="1">
        <v>2405</v>
      </c>
      <c r="Q2165" s="31">
        <v>2000</v>
      </c>
    </row>
    <row r="2166" spans="16:17" x14ac:dyDescent="0.25">
      <c r="P2166" s="1">
        <v>1835</v>
      </c>
      <c r="Q2166" s="31">
        <v>1800</v>
      </c>
    </row>
    <row r="2167" spans="16:17" x14ac:dyDescent="0.25">
      <c r="P2167" s="1">
        <v>2723</v>
      </c>
      <c r="Q2167" s="31">
        <v>4500</v>
      </c>
    </row>
    <row r="2168" spans="16:17" x14ac:dyDescent="0.25">
      <c r="P2168" s="1">
        <v>2243</v>
      </c>
      <c r="Q2168" s="31">
        <v>2000</v>
      </c>
    </row>
    <row r="2169" spans="16:17" x14ac:dyDescent="0.25">
      <c r="P2169" s="1">
        <v>2580</v>
      </c>
      <c r="Q2169" s="31">
        <v>600</v>
      </c>
    </row>
    <row r="2170" spans="16:17" x14ac:dyDescent="0.25">
      <c r="P2170" s="1">
        <v>1167</v>
      </c>
      <c r="Q2170" s="31">
        <v>4000</v>
      </c>
    </row>
    <row r="2171" spans="16:17" x14ac:dyDescent="0.25">
      <c r="P2171" s="1">
        <v>3108</v>
      </c>
      <c r="Q2171" s="31">
        <v>800</v>
      </c>
    </row>
    <row r="2172" spans="16:17" x14ac:dyDescent="0.25">
      <c r="P2172" s="1">
        <v>2624</v>
      </c>
      <c r="Q2172" s="31">
        <v>3000</v>
      </c>
    </row>
    <row r="2173" spans="16:17" x14ac:dyDescent="0.25">
      <c r="P2173" s="1">
        <v>3475</v>
      </c>
      <c r="Q2173" s="31">
        <v>1000</v>
      </c>
    </row>
    <row r="2174" spans="16:17" x14ac:dyDescent="0.25">
      <c r="P2174" s="1">
        <v>2387</v>
      </c>
      <c r="Q2174" s="31">
        <v>750</v>
      </c>
    </row>
    <row r="2175" spans="16:17" x14ac:dyDescent="0.25">
      <c r="P2175" s="1">
        <v>2928</v>
      </c>
      <c r="Q2175" s="31">
        <v>600</v>
      </c>
    </row>
    <row r="2176" spans="16:17" x14ac:dyDescent="0.25">
      <c r="P2176" s="1">
        <v>1833</v>
      </c>
      <c r="Q2176" s="31">
        <v>800</v>
      </c>
    </row>
    <row r="2177" spans="16:17" x14ac:dyDescent="0.25">
      <c r="P2177" s="1">
        <v>2081</v>
      </c>
      <c r="Q2177" s="31">
        <v>7500</v>
      </c>
    </row>
    <row r="2178" spans="16:17" x14ac:dyDescent="0.25">
      <c r="P2178" s="1">
        <v>3179</v>
      </c>
      <c r="Q2178" s="31">
        <v>300</v>
      </c>
    </row>
    <row r="2179" spans="16:17" x14ac:dyDescent="0.25">
      <c r="P2179" s="1">
        <v>2966</v>
      </c>
      <c r="Q2179" s="31">
        <v>2500</v>
      </c>
    </row>
    <row r="2180" spans="16:17" x14ac:dyDescent="0.25">
      <c r="P2180" s="1">
        <v>2709</v>
      </c>
      <c r="Q2180" s="31">
        <v>800</v>
      </c>
    </row>
    <row r="2181" spans="16:17" x14ac:dyDescent="0.25">
      <c r="P2181" s="1">
        <v>2431</v>
      </c>
      <c r="Q2181" s="31">
        <v>2000</v>
      </c>
    </row>
    <row r="2182" spans="16:17" x14ac:dyDescent="0.25">
      <c r="P2182" s="1">
        <v>1712</v>
      </c>
      <c r="Q2182" s="31">
        <v>800</v>
      </c>
    </row>
    <row r="2183" spans="16:17" x14ac:dyDescent="0.25">
      <c r="P2183" s="1">
        <v>2388</v>
      </c>
      <c r="Q2183" s="31">
        <v>6000</v>
      </c>
    </row>
    <row r="2184" spans="16:17" x14ac:dyDescent="0.25">
      <c r="P2184" s="1">
        <v>2890</v>
      </c>
      <c r="Q2184" s="31">
        <v>2000</v>
      </c>
    </row>
    <row r="2185" spans="16:17" x14ac:dyDescent="0.25">
      <c r="P2185" s="1">
        <v>2992</v>
      </c>
      <c r="Q2185" s="31">
        <v>2000</v>
      </c>
    </row>
    <row r="2186" spans="16:17" x14ac:dyDescent="0.25">
      <c r="P2186" s="1">
        <v>1666</v>
      </c>
      <c r="Q2186" s="31">
        <v>500</v>
      </c>
    </row>
    <row r="2187" spans="16:17" x14ac:dyDescent="0.25">
      <c r="P2187" s="1">
        <v>1476</v>
      </c>
      <c r="Q2187" s="31">
        <v>450</v>
      </c>
    </row>
    <row r="2188" spans="16:17" x14ac:dyDescent="0.25">
      <c r="P2188" s="1">
        <v>2947</v>
      </c>
      <c r="Q2188" s="31">
        <v>4000</v>
      </c>
    </row>
    <row r="2189" spans="16:17" x14ac:dyDescent="0.25">
      <c r="P2189" s="1">
        <v>1233</v>
      </c>
      <c r="Q2189" s="31">
        <v>1200</v>
      </c>
    </row>
    <row r="2190" spans="16:17" x14ac:dyDescent="0.25">
      <c r="P2190" s="1">
        <v>2608</v>
      </c>
      <c r="Q2190" s="31">
        <v>1000</v>
      </c>
    </row>
    <row r="2191" spans="16:17" x14ac:dyDescent="0.25">
      <c r="P2191" s="1">
        <v>1050</v>
      </c>
      <c r="Q2191" s="31">
        <v>4500</v>
      </c>
    </row>
    <row r="2192" spans="16:17" x14ac:dyDescent="0.25">
      <c r="P2192" s="1">
        <v>3043</v>
      </c>
      <c r="Q2192" s="31">
        <v>1200</v>
      </c>
    </row>
    <row r="2193" spans="16:17" x14ac:dyDescent="0.25">
      <c r="P2193" s="1">
        <v>1686</v>
      </c>
      <c r="Q2193" s="31">
        <v>1600</v>
      </c>
    </row>
    <row r="2194" spans="16:17" x14ac:dyDescent="0.25">
      <c r="P2194" s="1">
        <v>2748</v>
      </c>
      <c r="Q2194" s="31">
        <v>1800</v>
      </c>
    </row>
    <row r="2195" spans="16:17" x14ac:dyDescent="0.25">
      <c r="P2195" s="1">
        <v>1897</v>
      </c>
      <c r="Q2195" s="31">
        <v>2000</v>
      </c>
    </row>
    <row r="2196" spans="16:17" x14ac:dyDescent="0.25">
      <c r="P2196" s="1">
        <v>3490</v>
      </c>
      <c r="Q2196" s="31">
        <v>4500</v>
      </c>
    </row>
    <row r="2197" spans="16:17" x14ac:dyDescent="0.25">
      <c r="P2197" s="1">
        <v>1072</v>
      </c>
      <c r="Q2197" s="31">
        <v>2000</v>
      </c>
    </row>
    <row r="2198" spans="16:17" x14ac:dyDescent="0.25">
      <c r="P2198" s="1">
        <v>3029</v>
      </c>
      <c r="Q2198" s="31">
        <v>500</v>
      </c>
    </row>
    <row r="2199" spans="16:17" x14ac:dyDescent="0.25">
      <c r="P2199" s="1">
        <v>2104</v>
      </c>
      <c r="Q2199" s="31">
        <v>450</v>
      </c>
    </row>
    <row r="2200" spans="16:17" x14ac:dyDescent="0.25">
      <c r="P2200" s="1">
        <v>1600</v>
      </c>
      <c r="Q2200" s="31">
        <v>750</v>
      </c>
    </row>
    <row r="2201" spans="16:17" x14ac:dyDescent="0.25">
      <c r="P2201" s="1">
        <v>1571</v>
      </c>
      <c r="Q2201" s="31">
        <v>1200</v>
      </c>
    </row>
    <row r="2202" spans="16:17" x14ac:dyDescent="0.25">
      <c r="P2202" s="1">
        <v>3014</v>
      </c>
      <c r="Q2202" s="31">
        <v>5000</v>
      </c>
    </row>
    <row r="2203" spans="16:17" x14ac:dyDescent="0.25">
      <c r="P2203" s="1">
        <v>1134</v>
      </c>
      <c r="Q2203" s="31">
        <v>2500</v>
      </c>
    </row>
    <row r="2204" spans="16:17" x14ac:dyDescent="0.25">
      <c r="P2204" s="1">
        <v>3003</v>
      </c>
      <c r="Q2204" s="31">
        <v>3000</v>
      </c>
    </row>
    <row r="2205" spans="16:17" x14ac:dyDescent="0.25">
      <c r="P2205" s="1">
        <v>1175</v>
      </c>
      <c r="Q2205" s="31">
        <v>4000</v>
      </c>
    </row>
    <row r="2206" spans="16:17" x14ac:dyDescent="0.25">
      <c r="P2206" s="1">
        <v>2111</v>
      </c>
      <c r="Q2206" s="31">
        <v>1500</v>
      </c>
    </row>
    <row r="2207" spans="16:17" x14ac:dyDescent="0.25">
      <c r="P2207" s="1">
        <v>1764</v>
      </c>
      <c r="Q2207" s="31">
        <v>2000</v>
      </c>
    </row>
    <row r="2208" spans="16:17" x14ac:dyDescent="0.25">
      <c r="P2208" s="1">
        <v>2661</v>
      </c>
      <c r="Q2208" s="31">
        <v>1000</v>
      </c>
    </row>
    <row r="2209" spans="16:17" x14ac:dyDescent="0.25">
      <c r="P2209" s="1">
        <v>1967</v>
      </c>
      <c r="Q2209" s="31">
        <v>400</v>
      </c>
    </row>
    <row r="2210" spans="16:17" x14ac:dyDescent="0.25">
      <c r="P2210" s="1">
        <v>2035</v>
      </c>
      <c r="Q2210" s="31">
        <v>500</v>
      </c>
    </row>
    <row r="2211" spans="16:17" x14ac:dyDescent="0.25">
      <c r="P2211" s="1">
        <v>1055</v>
      </c>
      <c r="Q2211" s="31">
        <v>1000</v>
      </c>
    </row>
    <row r="2212" spans="16:17" x14ac:dyDescent="0.25">
      <c r="P2212" s="1">
        <v>3156</v>
      </c>
      <c r="Q2212" s="31">
        <v>600</v>
      </c>
    </row>
    <row r="2213" spans="16:17" x14ac:dyDescent="0.25">
      <c r="P2213" s="1">
        <v>1661</v>
      </c>
      <c r="Q2213" s="31">
        <v>1800</v>
      </c>
    </row>
    <row r="2214" spans="16:17" x14ac:dyDescent="0.25">
      <c r="P2214" s="1">
        <v>1035</v>
      </c>
      <c r="Q2214" s="31">
        <v>150</v>
      </c>
    </row>
    <row r="2215" spans="16:17" x14ac:dyDescent="0.25">
      <c r="P2215" s="1">
        <v>2831</v>
      </c>
      <c r="Q2215" s="31">
        <v>300</v>
      </c>
    </row>
    <row r="2216" spans="16:17" x14ac:dyDescent="0.25">
      <c r="P2216" s="1">
        <v>3445</v>
      </c>
      <c r="Q2216" s="31">
        <v>4500</v>
      </c>
    </row>
    <row r="2217" spans="16:17" x14ac:dyDescent="0.25">
      <c r="P2217" s="1">
        <v>1228</v>
      </c>
      <c r="Q2217" s="31">
        <v>600</v>
      </c>
    </row>
    <row r="2218" spans="16:17" x14ac:dyDescent="0.25">
      <c r="P2218" s="1">
        <v>1997</v>
      </c>
      <c r="Q2218" s="31">
        <v>2400</v>
      </c>
    </row>
    <row r="2219" spans="16:17" x14ac:dyDescent="0.25">
      <c r="P2219" s="1">
        <v>2870</v>
      </c>
      <c r="Q2219" s="31">
        <v>3000</v>
      </c>
    </row>
    <row r="2220" spans="16:17" x14ac:dyDescent="0.25">
      <c r="P2220" s="1">
        <v>1423</v>
      </c>
      <c r="Q2220" s="31">
        <v>4000</v>
      </c>
    </row>
    <row r="2221" spans="16:17" x14ac:dyDescent="0.25">
      <c r="P2221" s="1">
        <v>3250</v>
      </c>
      <c r="Q2221" s="31">
        <v>4000</v>
      </c>
    </row>
    <row r="2222" spans="16:17" x14ac:dyDescent="0.25">
      <c r="P2222" s="1">
        <v>3136</v>
      </c>
      <c r="Q2222" s="31">
        <v>1000</v>
      </c>
    </row>
    <row r="2223" spans="16:17" x14ac:dyDescent="0.25">
      <c r="P2223" s="1">
        <v>2501</v>
      </c>
      <c r="Q2223" s="31">
        <v>300</v>
      </c>
    </row>
    <row r="2224" spans="16:17" x14ac:dyDescent="0.25">
      <c r="P2224" s="1">
        <v>1573</v>
      </c>
      <c r="Q2224" s="31">
        <v>3000</v>
      </c>
    </row>
    <row r="2225" spans="16:17" x14ac:dyDescent="0.25">
      <c r="P2225" s="1">
        <v>2587</v>
      </c>
      <c r="Q2225" s="31">
        <v>750</v>
      </c>
    </row>
    <row r="2226" spans="16:17" x14ac:dyDescent="0.25">
      <c r="P2226" s="1">
        <v>2649</v>
      </c>
      <c r="Q2226" s="31">
        <v>2000</v>
      </c>
    </row>
    <row r="2227" spans="16:17" x14ac:dyDescent="0.25">
      <c r="P2227" s="1">
        <v>3231</v>
      </c>
      <c r="Q2227" s="31">
        <v>1600</v>
      </c>
    </row>
    <row r="2228" spans="16:17" x14ac:dyDescent="0.25">
      <c r="P2228" s="1">
        <v>1314</v>
      </c>
      <c r="Q2228" s="31">
        <v>3000</v>
      </c>
    </row>
    <row r="2229" spans="16:17" x14ac:dyDescent="0.25">
      <c r="P2229" s="1">
        <v>3117</v>
      </c>
      <c r="Q2229" s="31">
        <v>6000</v>
      </c>
    </row>
    <row r="2230" spans="16:17" x14ac:dyDescent="0.25">
      <c r="P2230" s="1">
        <v>2346</v>
      </c>
      <c r="Q2230" s="31">
        <v>2500</v>
      </c>
    </row>
    <row r="2231" spans="16:17" x14ac:dyDescent="0.25">
      <c r="P2231" s="1">
        <v>3263</v>
      </c>
      <c r="Q2231" s="31">
        <v>7500</v>
      </c>
    </row>
    <row r="2232" spans="16:17" x14ac:dyDescent="0.25">
      <c r="P2232" s="1">
        <v>2530</v>
      </c>
      <c r="Q2232" s="31">
        <v>2500</v>
      </c>
    </row>
    <row r="2233" spans="16:17" x14ac:dyDescent="0.25">
      <c r="P2233" s="1">
        <v>2662</v>
      </c>
      <c r="Q2233" s="31">
        <v>750</v>
      </c>
    </row>
    <row r="2234" spans="16:17" x14ac:dyDescent="0.25">
      <c r="P2234" s="1">
        <v>2184</v>
      </c>
      <c r="Q2234" s="31">
        <v>3000</v>
      </c>
    </row>
    <row r="2235" spans="16:17" x14ac:dyDescent="0.25">
      <c r="P2235" s="1">
        <v>3042</v>
      </c>
      <c r="Q2235" s="31">
        <v>5000</v>
      </c>
    </row>
    <row r="2236" spans="16:17" x14ac:dyDescent="0.25">
      <c r="P2236" s="1">
        <v>3288</v>
      </c>
      <c r="Q2236" s="31">
        <v>1800</v>
      </c>
    </row>
    <row r="2237" spans="16:17" x14ac:dyDescent="0.25">
      <c r="P2237" s="1">
        <v>2211</v>
      </c>
      <c r="Q2237" s="31">
        <v>3000</v>
      </c>
    </row>
    <row r="2238" spans="16:17" x14ac:dyDescent="0.25">
      <c r="P2238" s="1">
        <v>3115</v>
      </c>
      <c r="Q2238" s="31">
        <v>300</v>
      </c>
    </row>
    <row r="2239" spans="16:17" x14ac:dyDescent="0.25">
      <c r="P2239" s="1">
        <v>2631</v>
      </c>
      <c r="Q2239" s="31">
        <v>7500</v>
      </c>
    </row>
    <row r="2240" spans="16:17" x14ac:dyDescent="0.25">
      <c r="P2240" s="1">
        <v>1116</v>
      </c>
      <c r="Q2240" s="31">
        <v>7500</v>
      </c>
    </row>
    <row r="2241" spans="16:17" x14ac:dyDescent="0.25">
      <c r="P2241" s="1">
        <v>2422</v>
      </c>
      <c r="Q2241" s="31">
        <v>2000</v>
      </c>
    </row>
    <row r="2242" spans="16:17" x14ac:dyDescent="0.25">
      <c r="P2242" s="1">
        <v>2163</v>
      </c>
      <c r="Q2242" s="31">
        <v>1000</v>
      </c>
    </row>
    <row r="2243" spans="16:17" x14ac:dyDescent="0.25">
      <c r="P2243" s="1">
        <v>1506</v>
      </c>
      <c r="Q2243" s="31">
        <v>1000</v>
      </c>
    </row>
    <row r="2244" spans="16:17" x14ac:dyDescent="0.25">
      <c r="P2244" s="1">
        <v>3305</v>
      </c>
      <c r="Q2244" s="31">
        <v>1600</v>
      </c>
    </row>
    <row r="2245" spans="16:17" x14ac:dyDescent="0.25">
      <c r="P2245" s="1">
        <v>2115</v>
      </c>
      <c r="Q2245" s="31">
        <v>300</v>
      </c>
    </row>
    <row r="2246" spans="16:17" x14ac:dyDescent="0.25">
      <c r="P2246" s="1">
        <v>1014</v>
      </c>
      <c r="Q2246" s="31">
        <v>600</v>
      </c>
    </row>
    <row r="2247" spans="16:17" x14ac:dyDescent="0.25">
      <c r="P2247" s="1">
        <v>2490</v>
      </c>
      <c r="Q2247" s="31">
        <v>3000</v>
      </c>
    </row>
    <row r="2248" spans="16:17" x14ac:dyDescent="0.25">
      <c r="P2248" s="1">
        <v>2813</v>
      </c>
      <c r="Q2248" s="31">
        <v>450</v>
      </c>
    </row>
    <row r="2249" spans="16:17" x14ac:dyDescent="0.25">
      <c r="P2249" s="1">
        <v>1969</v>
      </c>
      <c r="Q2249" s="31">
        <v>1600</v>
      </c>
    </row>
    <row r="2250" spans="16:17" x14ac:dyDescent="0.25">
      <c r="P2250" s="1">
        <v>2218</v>
      </c>
      <c r="Q2250" s="31">
        <v>3000</v>
      </c>
    </row>
    <row r="2251" spans="16:17" x14ac:dyDescent="0.25">
      <c r="P2251" s="1">
        <v>1354</v>
      </c>
      <c r="Q2251" s="31">
        <v>500</v>
      </c>
    </row>
    <row r="2252" spans="16:17" x14ac:dyDescent="0.25">
      <c r="P2252" s="1">
        <v>2937</v>
      </c>
      <c r="Q2252" s="31">
        <v>2000</v>
      </c>
    </row>
    <row r="2253" spans="16:17" x14ac:dyDescent="0.25">
      <c r="P2253" s="1">
        <v>2052</v>
      </c>
      <c r="Q2253" s="31">
        <v>3000</v>
      </c>
    </row>
    <row r="2254" spans="16:17" x14ac:dyDescent="0.25">
      <c r="P2254" s="1">
        <v>2600</v>
      </c>
      <c r="Q2254" s="31">
        <v>6000</v>
      </c>
    </row>
    <row r="2255" spans="16:17" x14ac:dyDescent="0.25">
      <c r="P2255" s="1">
        <v>2296</v>
      </c>
      <c r="Q2255" s="31">
        <v>600</v>
      </c>
    </row>
    <row r="2256" spans="16:17" x14ac:dyDescent="0.25">
      <c r="P2256" s="1">
        <v>1599</v>
      </c>
      <c r="Q2256" s="31">
        <v>6000</v>
      </c>
    </row>
    <row r="2257" spans="16:17" x14ac:dyDescent="0.25">
      <c r="P2257" s="1">
        <v>2498</v>
      </c>
      <c r="Q2257" s="31">
        <v>4000</v>
      </c>
    </row>
    <row r="2258" spans="16:17" x14ac:dyDescent="0.25">
      <c r="P2258" s="1">
        <v>1017</v>
      </c>
      <c r="Q2258" s="31">
        <v>4000</v>
      </c>
    </row>
    <row r="2259" spans="16:17" x14ac:dyDescent="0.25">
      <c r="P2259" s="1">
        <v>1936</v>
      </c>
      <c r="Q2259" s="31">
        <v>2000</v>
      </c>
    </row>
    <row r="2260" spans="16:17" x14ac:dyDescent="0.25">
      <c r="P2260" s="1">
        <v>1558</v>
      </c>
      <c r="Q2260" s="31">
        <v>3000</v>
      </c>
    </row>
    <row r="2261" spans="16:17" x14ac:dyDescent="0.25">
      <c r="P2261" s="1">
        <v>3255</v>
      </c>
      <c r="Q2261" s="31">
        <v>600</v>
      </c>
    </row>
    <row r="2262" spans="16:17" x14ac:dyDescent="0.25">
      <c r="P2262" s="1">
        <v>1578</v>
      </c>
      <c r="Q2262" s="31">
        <v>750</v>
      </c>
    </row>
    <row r="2263" spans="16:17" x14ac:dyDescent="0.25">
      <c r="P2263" s="1">
        <v>1290</v>
      </c>
      <c r="Q2263" s="31">
        <v>800</v>
      </c>
    </row>
    <row r="2264" spans="16:17" x14ac:dyDescent="0.25">
      <c r="P2264" s="1">
        <v>2101</v>
      </c>
      <c r="Q2264" s="31">
        <v>5000</v>
      </c>
    </row>
    <row r="2265" spans="16:17" x14ac:dyDescent="0.25">
      <c r="P2265" s="1">
        <v>2876</v>
      </c>
      <c r="Q2265" s="31">
        <v>5000</v>
      </c>
    </row>
    <row r="2266" spans="16:17" x14ac:dyDescent="0.25">
      <c r="P2266" s="1">
        <v>1754</v>
      </c>
      <c r="Q2266" s="31">
        <v>1200</v>
      </c>
    </row>
    <row r="2267" spans="16:17" x14ac:dyDescent="0.25">
      <c r="P2267" s="1">
        <v>1639</v>
      </c>
      <c r="Q2267" s="31">
        <v>3000</v>
      </c>
    </row>
    <row r="2268" spans="16:17" x14ac:dyDescent="0.25">
      <c r="P2268" s="1">
        <v>2332</v>
      </c>
      <c r="Q2268" s="31">
        <v>1000</v>
      </c>
    </row>
    <row r="2269" spans="16:17" x14ac:dyDescent="0.25">
      <c r="P2269" s="1">
        <v>3111</v>
      </c>
      <c r="Q2269" s="31">
        <v>600</v>
      </c>
    </row>
    <row r="2270" spans="16:17" x14ac:dyDescent="0.25">
      <c r="P2270" s="1">
        <v>1127</v>
      </c>
      <c r="Q2270" s="31">
        <v>1600</v>
      </c>
    </row>
    <row r="2271" spans="16:17" x14ac:dyDescent="0.25">
      <c r="P2271" s="1">
        <v>3058</v>
      </c>
      <c r="Q2271" s="31">
        <v>3000</v>
      </c>
    </row>
    <row r="2272" spans="16:17" x14ac:dyDescent="0.25">
      <c r="P2272" s="1">
        <v>2844</v>
      </c>
      <c r="Q2272" s="31">
        <v>400</v>
      </c>
    </row>
    <row r="2273" spans="16:17" x14ac:dyDescent="0.25">
      <c r="P2273" s="1">
        <v>2849</v>
      </c>
      <c r="Q2273" s="31">
        <v>4000</v>
      </c>
    </row>
    <row r="2274" spans="16:17" x14ac:dyDescent="0.25">
      <c r="P2274" s="1">
        <v>1394</v>
      </c>
      <c r="Q2274" s="31">
        <v>750</v>
      </c>
    </row>
    <row r="2275" spans="16:17" x14ac:dyDescent="0.25">
      <c r="P2275" s="1">
        <v>2720</v>
      </c>
      <c r="Q2275" s="31">
        <v>600</v>
      </c>
    </row>
    <row r="2276" spans="16:17" x14ac:dyDescent="0.25">
      <c r="P2276" s="1">
        <v>2199</v>
      </c>
      <c r="Q2276" s="31">
        <v>750</v>
      </c>
    </row>
    <row r="2277" spans="16:17" x14ac:dyDescent="0.25">
      <c r="P2277" s="1">
        <v>1721</v>
      </c>
      <c r="Q2277" s="31">
        <v>2000</v>
      </c>
    </row>
    <row r="2278" spans="16:17" x14ac:dyDescent="0.25">
      <c r="P2278" s="1">
        <v>2083</v>
      </c>
      <c r="Q2278" s="31">
        <v>1200</v>
      </c>
    </row>
    <row r="2279" spans="16:17" x14ac:dyDescent="0.25">
      <c r="P2279" s="1">
        <v>2568</v>
      </c>
      <c r="Q2279" s="31">
        <v>1000</v>
      </c>
    </row>
    <row r="2280" spans="16:17" x14ac:dyDescent="0.25">
      <c r="P2280" s="1">
        <v>1821</v>
      </c>
      <c r="Q2280" s="31">
        <v>450</v>
      </c>
    </row>
    <row r="2281" spans="16:17" x14ac:dyDescent="0.25">
      <c r="P2281" s="1">
        <v>3238</v>
      </c>
      <c r="Q2281" s="31">
        <v>3000</v>
      </c>
    </row>
    <row r="2282" spans="16:17" x14ac:dyDescent="0.25">
      <c r="P2282" s="1">
        <v>3448</v>
      </c>
      <c r="Q2282" s="31">
        <v>600</v>
      </c>
    </row>
    <row r="2283" spans="16:17" x14ac:dyDescent="0.25">
      <c r="P2283" s="1">
        <v>2257</v>
      </c>
      <c r="Q2283" s="31">
        <v>750</v>
      </c>
    </row>
    <row r="2284" spans="16:17" x14ac:dyDescent="0.25">
      <c r="P2284" s="1">
        <v>1724</v>
      </c>
      <c r="Q2284" s="31">
        <v>2000</v>
      </c>
    </row>
    <row r="2285" spans="16:17" x14ac:dyDescent="0.25">
      <c r="P2285" s="1">
        <v>1933</v>
      </c>
      <c r="Q2285" s="31">
        <v>1800</v>
      </c>
    </row>
    <row r="2286" spans="16:17" x14ac:dyDescent="0.25">
      <c r="P2286" s="1">
        <v>1224</v>
      </c>
      <c r="Q2286" s="31">
        <v>1600</v>
      </c>
    </row>
    <row r="2287" spans="16:17" x14ac:dyDescent="0.25">
      <c r="P2287" s="1">
        <v>2489</v>
      </c>
      <c r="Q2287" s="31">
        <v>3000</v>
      </c>
    </row>
    <row r="2288" spans="16:17" x14ac:dyDescent="0.25">
      <c r="P2288" s="1">
        <v>2531</v>
      </c>
      <c r="Q2288" s="31">
        <v>400</v>
      </c>
    </row>
    <row r="2289" spans="16:17" x14ac:dyDescent="0.25">
      <c r="P2289" s="1">
        <v>3118</v>
      </c>
      <c r="Q2289" s="31">
        <v>6000</v>
      </c>
    </row>
    <row r="2290" spans="16:17" x14ac:dyDescent="0.25">
      <c r="P2290" s="1">
        <v>1910</v>
      </c>
      <c r="Q2290" s="31">
        <v>800</v>
      </c>
    </row>
    <row r="2291" spans="16:17" x14ac:dyDescent="0.25">
      <c r="P2291" s="1">
        <v>1495</v>
      </c>
      <c r="Q2291" s="31">
        <v>1200</v>
      </c>
    </row>
    <row r="2292" spans="16:17" x14ac:dyDescent="0.25">
      <c r="P2292" s="1">
        <v>1882</v>
      </c>
      <c r="Q2292" s="31">
        <v>1500</v>
      </c>
    </row>
    <row r="2293" spans="16:17" x14ac:dyDescent="0.25">
      <c r="P2293" s="1">
        <v>1925</v>
      </c>
      <c r="Q2293" s="31">
        <v>2000</v>
      </c>
    </row>
    <row r="2294" spans="16:17" x14ac:dyDescent="0.25">
      <c r="P2294" s="1">
        <v>2753</v>
      </c>
      <c r="Q2294" s="31">
        <v>3000</v>
      </c>
    </row>
    <row r="2295" spans="16:17" x14ac:dyDescent="0.25">
      <c r="P2295" s="1">
        <v>2495</v>
      </c>
      <c r="Q2295" s="31">
        <v>5000</v>
      </c>
    </row>
    <row r="2296" spans="16:17" x14ac:dyDescent="0.25">
      <c r="P2296" s="1">
        <v>2455</v>
      </c>
      <c r="Q2296" s="31">
        <v>600</v>
      </c>
    </row>
    <row r="2297" spans="16:17" x14ac:dyDescent="0.25">
      <c r="P2297" s="1">
        <v>2864</v>
      </c>
      <c r="Q2297" s="31">
        <v>1000</v>
      </c>
    </row>
    <row r="2298" spans="16:17" x14ac:dyDescent="0.25">
      <c r="P2298" s="1">
        <v>2416</v>
      </c>
      <c r="Q2298" s="31">
        <v>1500</v>
      </c>
    </row>
    <row r="2299" spans="16:17" x14ac:dyDescent="0.25">
      <c r="P2299" s="1">
        <v>1853</v>
      </c>
      <c r="Q2299" s="31">
        <v>1200</v>
      </c>
    </row>
    <row r="2300" spans="16:17" x14ac:dyDescent="0.25">
      <c r="P2300" s="1">
        <v>2703</v>
      </c>
      <c r="Q2300" s="31">
        <v>400</v>
      </c>
    </row>
    <row r="2301" spans="16:17" x14ac:dyDescent="0.25">
      <c r="P2301" s="1">
        <v>2795</v>
      </c>
      <c r="Q2301" s="31">
        <v>2000</v>
      </c>
    </row>
    <row r="2302" spans="16:17" x14ac:dyDescent="0.25">
      <c r="P2302" s="1">
        <v>1685</v>
      </c>
      <c r="Q2302" s="31">
        <v>1800</v>
      </c>
    </row>
    <row r="2303" spans="16:17" x14ac:dyDescent="0.25">
      <c r="P2303" s="1">
        <v>3399</v>
      </c>
      <c r="Q2303" s="31">
        <v>750</v>
      </c>
    </row>
    <row r="2304" spans="16:17" x14ac:dyDescent="0.25">
      <c r="P2304" s="1">
        <v>2500</v>
      </c>
      <c r="Q2304" s="31">
        <v>2400</v>
      </c>
    </row>
    <row r="2305" spans="16:17" x14ac:dyDescent="0.25">
      <c r="P2305" s="1">
        <v>3173</v>
      </c>
      <c r="Q2305" s="31">
        <v>4500</v>
      </c>
    </row>
    <row r="2306" spans="16:17" x14ac:dyDescent="0.25">
      <c r="P2306" s="1">
        <v>2879</v>
      </c>
      <c r="Q2306" s="31">
        <v>1200</v>
      </c>
    </row>
    <row r="2307" spans="16:17" x14ac:dyDescent="0.25">
      <c r="P2307" s="1">
        <v>2006</v>
      </c>
      <c r="Q2307" s="31">
        <v>2000</v>
      </c>
    </row>
    <row r="2308" spans="16:17" x14ac:dyDescent="0.25">
      <c r="P2308" s="1">
        <v>3336</v>
      </c>
      <c r="Q2308" s="31">
        <v>2400</v>
      </c>
    </row>
    <row r="2309" spans="16:17" x14ac:dyDescent="0.25">
      <c r="P2309" s="1">
        <v>2806</v>
      </c>
      <c r="Q2309" s="31">
        <v>1000</v>
      </c>
    </row>
    <row r="2310" spans="16:17" x14ac:dyDescent="0.25">
      <c r="P2310" s="1">
        <v>1465</v>
      </c>
      <c r="Q2310" s="31">
        <v>3000</v>
      </c>
    </row>
    <row r="2311" spans="16:17" x14ac:dyDescent="0.25">
      <c r="P2311" s="1">
        <v>3120</v>
      </c>
      <c r="Q2311" s="31">
        <v>1500</v>
      </c>
    </row>
    <row r="2312" spans="16:17" x14ac:dyDescent="0.25">
      <c r="P2312" s="1">
        <v>1442</v>
      </c>
      <c r="Q2312" s="31">
        <v>600</v>
      </c>
    </row>
    <row r="2313" spans="16:17" x14ac:dyDescent="0.25">
      <c r="P2313" s="1">
        <v>2515</v>
      </c>
      <c r="Q2313" s="31">
        <v>1500</v>
      </c>
    </row>
    <row r="2314" spans="16:17" x14ac:dyDescent="0.25">
      <c r="P2314" s="1">
        <v>1302</v>
      </c>
      <c r="Q2314" s="31">
        <v>1800</v>
      </c>
    </row>
    <row r="2315" spans="16:17" x14ac:dyDescent="0.25">
      <c r="P2315" s="1">
        <v>2660</v>
      </c>
      <c r="Q2315" s="31">
        <v>400</v>
      </c>
    </row>
    <row r="2316" spans="16:17" x14ac:dyDescent="0.25">
      <c r="P2316" s="1">
        <v>1714</v>
      </c>
      <c r="Q2316" s="31">
        <v>150</v>
      </c>
    </row>
    <row r="2317" spans="16:17" x14ac:dyDescent="0.25">
      <c r="P2317" s="1">
        <v>2200</v>
      </c>
      <c r="Q2317" s="31">
        <v>3000</v>
      </c>
    </row>
    <row r="2318" spans="16:17" x14ac:dyDescent="0.25">
      <c r="P2318" s="1">
        <v>1870</v>
      </c>
      <c r="Q2318" s="31">
        <v>300</v>
      </c>
    </row>
    <row r="2319" spans="16:17" x14ac:dyDescent="0.25">
      <c r="P2319" s="1">
        <v>1410</v>
      </c>
      <c r="Q2319" s="31">
        <v>3000</v>
      </c>
    </row>
    <row r="2320" spans="16:17" x14ac:dyDescent="0.25">
      <c r="P2320" s="1">
        <v>2871</v>
      </c>
      <c r="Q2320" s="31">
        <v>3000</v>
      </c>
    </row>
    <row r="2321" spans="16:17" x14ac:dyDescent="0.25">
      <c r="P2321" s="1">
        <v>1989</v>
      </c>
      <c r="Q2321" s="31">
        <v>500</v>
      </c>
    </row>
    <row r="2322" spans="16:17" x14ac:dyDescent="0.25">
      <c r="P2322" s="1">
        <v>2029</v>
      </c>
      <c r="Q2322" s="31">
        <v>4500</v>
      </c>
    </row>
    <row r="2323" spans="16:17" x14ac:dyDescent="0.25">
      <c r="P2323" s="1">
        <v>1143</v>
      </c>
      <c r="Q2323" s="31">
        <v>7500</v>
      </c>
    </row>
    <row r="2324" spans="16:17" x14ac:dyDescent="0.25">
      <c r="P2324" s="1">
        <v>1547</v>
      </c>
      <c r="Q2324" s="31">
        <v>1000</v>
      </c>
    </row>
    <row r="2325" spans="16:17" x14ac:dyDescent="0.25">
      <c r="P2325" s="1">
        <v>3096</v>
      </c>
      <c r="Q2325" s="31">
        <v>1000</v>
      </c>
    </row>
    <row r="2326" spans="16:17" x14ac:dyDescent="0.25">
      <c r="P2326" s="1">
        <v>2019</v>
      </c>
      <c r="Q2326" s="31">
        <v>800</v>
      </c>
    </row>
    <row r="2327" spans="16:17" x14ac:dyDescent="0.25">
      <c r="P2327" s="1">
        <v>2784</v>
      </c>
      <c r="Q2327" s="31">
        <v>1200</v>
      </c>
    </row>
    <row r="2328" spans="16:17" x14ac:dyDescent="0.25">
      <c r="P2328" s="1">
        <v>3390</v>
      </c>
      <c r="Q2328" s="31">
        <v>1200</v>
      </c>
    </row>
    <row r="2329" spans="16:17" x14ac:dyDescent="0.25">
      <c r="P2329" s="1">
        <v>3251</v>
      </c>
      <c r="Q2329" s="31">
        <v>4000</v>
      </c>
    </row>
    <row r="2330" spans="16:17" x14ac:dyDescent="0.25">
      <c r="P2330" s="1">
        <v>2048</v>
      </c>
      <c r="Q2330" s="31">
        <v>5000</v>
      </c>
    </row>
    <row r="2331" spans="16:17" x14ac:dyDescent="0.25">
      <c r="P2331" s="1">
        <v>2256</v>
      </c>
      <c r="Q2331" s="31">
        <v>450</v>
      </c>
    </row>
    <row r="2332" spans="16:17" x14ac:dyDescent="0.25">
      <c r="P2332" s="1">
        <v>2481</v>
      </c>
      <c r="Q2332" s="31">
        <v>600</v>
      </c>
    </row>
    <row r="2333" spans="16:17" x14ac:dyDescent="0.25">
      <c r="P2333" s="1">
        <v>3103</v>
      </c>
      <c r="Q2333" s="31">
        <v>500</v>
      </c>
    </row>
    <row r="2334" spans="16:17" x14ac:dyDescent="0.25">
      <c r="P2334" s="1">
        <v>1029</v>
      </c>
      <c r="Q2334" s="31">
        <v>3000</v>
      </c>
    </row>
    <row r="2335" spans="16:17" x14ac:dyDescent="0.25">
      <c r="P2335" s="1">
        <v>1831</v>
      </c>
      <c r="Q2335" s="31">
        <v>1600</v>
      </c>
    </row>
    <row r="2336" spans="16:17" x14ac:dyDescent="0.25">
      <c r="P2336" s="1">
        <v>2572</v>
      </c>
      <c r="Q2336" s="31">
        <v>1000</v>
      </c>
    </row>
    <row r="2337" spans="16:17" x14ac:dyDescent="0.25">
      <c r="P2337" s="1">
        <v>2165</v>
      </c>
      <c r="Q2337" s="31">
        <v>150</v>
      </c>
    </row>
    <row r="2338" spans="16:17" x14ac:dyDescent="0.25">
      <c r="P2338" s="1">
        <v>1087</v>
      </c>
      <c r="Q2338" s="31">
        <v>6000</v>
      </c>
    </row>
    <row r="2339" spans="16:17" x14ac:dyDescent="0.25">
      <c r="P2339" s="1">
        <v>1574</v>
      </c>
      <c r="Q2339" s="31">
        <v>1000</v>
      </c>
    </row>
    <row r="2340" spans="16:17" x14ac:dyDescent="0.25">
      <c r="P2340" s="1">
        <v>1438</v>
      </c>
      <c r="Q2340" s="31">
        <v>2000</v>
      </c>
    </row>
    <row r="2341" spans="16:17" x14ac:dyDescent="0.25">
      <c r="P2341" s="1">
        <v>2540</v>
      </c>
      <c r="Q2341" s="31">
        <v>2000</v>
      </c>
    </row>
    <row r="2342" spans="16:17" x14ac:dyDescent="0.25">
      <c r="P2342" s="1">
        <v>2606</v>
      </c>
      <c r="Q2342" s="31">
        <v>750</v>
      </c>
    </row>
    <row r="2343" spans="16:17" x14ac:dyDescent="0.25">
      <c r="P2343" s="1">
        <v>1641</v>
      </c>
      <c r="Q2343" s="31">
        <v>600</v>
      </c>
    </row>
    <row r="2344" spans="16:17" x14ac:dyDescent="0.25">
      <c r="P2344" s="1">
        <v>3459</v>
      </c>
      <c r="Q2344" s="31">
        <v>2000</v>
      </c>
    </row>
    <row r="2345" spans="16:17" x14ac:dyDescent="0.25">
      <c r="P2345" s="1">
        <v>3081</v>
      </c>
      <c r="Q2345" s="31">
        <v>150</v>
      </c>
    </row>
    <row r="2346" spans="16:17" x14ac:dyDescent="0.25">
      <c r="P2346" s="1">
        <v>1998</v>
      </c>
      <c r="Q2346" s="31">
        <v>7500</v>
      </c>
    </row>
    <row r="2347" spans="16:17" x14ac:dyDescent="0.25">
      <c r="P2347" s="1">
        <v>1780</v>
      </c>
      <c r="Q2347" s="31">
        <v>1200</v>
      </c>
    </row>
    <row r="2348" spans="16:17" x14ac:dyDescent="0.25">
      <c r="P2348" s="1">
        <v>3039</v>
      </c>
      <c r="Q2348" s="31">
        <v>2000</v>
      </c>
    </row>
    <row r="2349" spans="16:17" x14ac:dyDescent="0.25">
      <c r="P2349" s="1">
        <v>1158</v>
      </c>
      <c r="Q2349" s="31">
        <v>1200</v>
      </c>
    </row>
    <row r="2350" spans="16:17" x14ac:dyDescent="0.25">
      <c r="P2350" s="1">
        <v>2121</v>
      </c>
      <c r="Q2350" s="31">
        <v>3000</v>
      </c>
    </row>
    <row r="2351" spans="16:17" x14ac:dyDescent="0.25">
      <c r="P2351" s="1">
        <v>1176</v>
      </c>
      <c r="Q2351" s="31">
        <v>500</v>
      </c>
    </row>
    <row r="2352" spans="16:17" x14ac:dyDescent="0.25">
      <c r="P2352" s="1">
        <v>1614</v>
      </c>
      <c r="Q2352" s="31">
        <v>1500</v>
      </c>
    </row>
    <row r="2353" spans="16:17" x14ac:dyDescent="0.25">
      <c r="P2353" s="1">
        <v>2418</v>
      </c>
      <c r="Q2353" s="31">
        <v>500</v>
      </c>
    </row>
    <row r="2354" spans="16:17" x14ac:dyDescent="0.25">
      <c r="P2354" s="1">
        <v>1208</v>
      </c>
      <c r="Q2354" s="31">
        <v>1500</v>
      </c>
    </row>
    <row r="2355" spans="16:17" x14ac:dyDescent="0.25">
      <c r="P2355" s="1">
        <v>3345</v>
      </c>
      <c r="Q2355" s="31">
        <v>1500</v>
      </c>
    </row>
    <row r="2356" spans="16:17" x14ac:dyDescent="0.25">
      <c r="P2356" s="1">
        <v>3451</v>
      </c>
      <c r="Q2356" s="31">
        <v>2400</v>
      </c>
    </row>
    <row r="2357" spans="16:17" x14ac:dyDescent="0.25">
      <c r="P2357" s="1">
        <v>2198</v>
      </c>
      <c r="Q2357" s="31">
        <v>2400</v>
      </c>
    </row>
    <row r="2358" spans="16:17" x14ac:dyDescent="0.25">
      <c r="P2358" s="1">
        <v>2328</v>
      </c>
      <c r="Q2358" s="31">
        <v>4000</v>
      </c>
    </row>
    <row r="2359" spans="16:17" x14ac:dyDescent="0.25">
      <c r="P2359" s="1">
        <v>3140</v>
      </c>
      <c r="Q2359" s="31">
        <v>1200</v>
      </c>
    </row>
    <row r="2360" spans="16:17" x14ac:dyDescent="0.25">
      <c r="P2360" s="1">
        <v>2642</v>
      </c>
      <c r="Q2360" s="31">
        <v>1600</v>
      </c>
    </row>
    <row r="2361" spans="16:17" x14ac:dyDescent="0.25">
      <c r="P2361" s="1">
        <v>2615</v>
      </c>
      <c r="Q2361" s="31">
        <v>3000</v>
      </c>
    </row>
    <row r="2362" spans="16:17" x14ac:dyDescent="0.25">
      <c r="P2362" s="1">
        <v>1202</v>
      </c>
      <c r="Q2362" s="31">
        <v>450</v>
      </c>
    </row>
    <row r="2363" spans="16:17" x14ac:dyDescent="0.25">
      <c r="P2363" s="1">
        <v>2883</v>
      </c>
      <c r="Q2363" s="31">
        <v>2400</v>
      </c>
    </row>
    <row r="2364" spans="16:17" x14ac:dyDescent="0.25">
      <c r="P2364" s="1">
        <v>3220</v>
      </c>
      <c r="Q2364" s="31">
        <v>1200</v>
      </c>
    </row>
    <row r="2365" spans="16:17" x14ac:dyDescent="0.25">
      <c r="P2365" s="1">
        <v>1264</v>
      </c>
      <c r="Q2365" s="31">
        <v>4500</v>
      </c>
    </row>
    <row r="2366" spans="16:17" x14ac:dyDescent="0.25">
      <c r="P2366" s="1">
        <v>1232</v>
      </c>
      <c r="Q2366" s="31">
        <v>2500</v>
      </c>
    </row>
    <row r="2367" spans="16:17" x14ac:dyDescent="0.25">
      <c r="P2367" s="1">
        <v>2266</v>
      </c>
      <c r="Q2367" s="31">
        <v>3000</v>
      </c>
    </row>
    <row r="2368" spans="16:17" x14ac:dyDescent="0.25">
      <c r="P2368" s="1">
        <v>2169</v>
      </c>
      <c r="Q2368" s="31">
        <v>2400</v>
      </c>
    </row>
    <row r="2369" spans="16:17" x14ac:dyDescent="0.25">
      <c r="P2369" s="1">
        <v>2007</v>
      </c>
      <c r="Q2369" s="31">
        <v>1500</v>
      </c>
    </row>
    <row r="2370" spans="16:17" x14ac:dyDescent="0.25">
      <c r="P2370" s="1">
        <v>1008</v>
      </c>
      <c r="Q2370" s="31">
        <v>450</v>
      </c>
    </row>
    <row r="2371" spans="16:17" x14ac:dyDescent="0.25">
      <c r="P2371" s="1">
        <v>2659</v>
      </c>
      <c r="Q2371" s="31">
        <v>600</v>
      </c>
    </row>
    <row r="2372" spans="16:17" x14ac:dyDescent="0.25">
      <c r="P2372" s="1">
        <v>1975</v>
      </c>
      <c r="Q2372" s="31">
        <v>3000</v>
      </c>
    </row>
    <row r="2373" spans="16:17" x14ac:dyDescent="0.25">
      <c r="P2373" s="1">
        <v>1362</v>
      </c>
      <c r="Q2373" s="31">
        <v>4500</v>
      </c>
    </row>
    <row r="2374" spans="16:17" x14ac:dyDescent="0.25">
      <c r="P2374" s="1">
        <v>2549</v>
      </c>
      <c r="Q2374" s="31">
        <v>2000</v>
      </c>
    </row>
    <row r="2375" spans="16:17" x14ac:dyDescent="0.25">
      <c r="P2375" s="1">
        <v>3165</v>
      </c>
      <c r="Q2375" s="31">
        <v>1600</v>
      </c>
    </row>
    <row r="2376" spans="16:17" x14ac:dyDescent="0.25">
      <c r="P2376" s="1">
        <v>2930</v>
      </c>
      <c r="Q2376" s="31">
        <v>3000</v>
      </c>
    </row>
    <row r="2377" spans="16:17" x14ac:dyDescent="0.25">
      <c r="P2377" s="1">
        <v>1931</v>
      </c>
      <c r="Q2377" s="31">
        <v>4500</v>
      </c>
    </row>
    <row r="2378" spans="16:17" x14ac:dyDescent="0.25">
      <c r="P2378" s="1">
        <v>2180</v>
      </c>
      <c r="Q2378" s="31">
        <v>6000</v>
      </c>
    </row>
    <row r="2379" spans="16:17" x14ac:dyDescent="0.25">
      <c r="P2379" s="1">
        <v>1048</v>
      </c>
      <c r="Q2379" s="31">
        <v>1800</v>
      </c>
    </row>
    <row r="2380" spans="16:17" x14ac:dyDescent="0.25">
      <c r="P2380" s="1">
        <v>2669</v>
      </c>
      <c r="Q2380" s="31">
        <v>1200</v>
      </c>
    </row>
    <row r="2381" spans="16:17" x14ac:dyDescent="0.25">
      <c r="P2381" s="1">
        <v>1705</v>
      </c>
      <c r="Q2381" s="31">
        <v>4000</v>
      </c>
    </row>
    <row r="2382" spans="16:17" x14ac:dyDescent="0.25">
      <c r="P2382" s="1">
        <v>1842</v>
      </c>
      <c r="Q2382" s="31">
        <v>3000</v>
      </c>
    </row>
    <row r="2383" spans="16:17" x14ac:dyDescent="0.25">
      <c r="P2383" s="1">
        <v>1133</v>
      </c>
      <c r="Q2383" s="31">
        <v>1000</v>
      </c>
    </row>
    <row r="2384" spans="16:17" x14ac:dyDescent="0.25">
      <c r="P2384" s="1">
        <v>1283</v>
      </c>
      <c r="Q2384" s="31">
        <v>1500</v>
      </c>
    </row>
    <row r="2385" spans="16:17" x14ac:dyDescent="0.25">
      <c r="P2385" s="1">
        <v>1340</v>
      </c>
      <c r="Q2385" s="31">
        <v>600</v>
      </c>
    </row>
    <row r="2386" spans="16:17" x14ac:dyDescent="0.25">
      <c r="P2386" s="1">
        <v>1336</v>
      </c>
      <c r="Q2386" s="31">
        <v>2500</v>
      </c>
    </row>
    <row r="2387" spans="16:17" x14ac:dyDescent="0.25">
      <c r="P2387" s="1">
        <v>3343</v>
      </c>
      <c r="Q2387" s="31">
        <v>500</v>
      </c>
    </row>
    <row r="2388" spans="16:17" x14ac:dyDescent="0.25">
      <c r="P2388" s="1">
        <v>2822</v>
      </c>
      <c r="Q2388" s="31">
        <v>750</v>
      </c>
    </row>
    <row r="2389" spans="16:17" x14ac:dyDescent="0.25">
      <c r="P2389" s="1">
        <v>1408</v>
      </c>
      <c r="Q2389" s="31">
        <v>2500</v>
      </c>
    </row>
    <row r="2390" spans="16:17" x14ac:dyDescent="0.25">
      <c r="P2390" s="1">
        <v>3080</v>
      </c>
      <c r="Q2390" s="31">
        <v>1800</v>
      </c>
    </row>
    <row r="2391" spans="16:17" x14ac:dyDescent="0.25">
      <c r="P2391" s="1">
        <v>3050</v>
      </c>
      <c r="Q2391" s="31">
        <v>2000</v>
      </c>
    </row>
    <row r="2392" spans="16:17" x14ac:dyDescent="0.25">
      <c r="P2392" s="1">
        <v>3182</v>
      </c>
      <c r="Q2392" s="31">
        <v>400</v>
      </c>
    </row>
    <row r="2393" spans="16:17" x14ac:dyDescent="0.25">
      <c r="P2393" s="1">
        <v>1099</v>
      </c>
      <c r="Q2393" s="31">
        <v>600</v>
      </c>
    </row>
    <row r="2394" spans="16:17" x14ac:dyDescent="0.25">
      <c r="P2394" s="1">
        <v>2914</v>
      </c>
      <c r="Q2394" s="31">
        <v>450</v>
      </c>
    </row>
    <row r="2395" spans="16:17" x14ac:dyDescent="0.25">
      <c r="P2395" s="1">
        <v>2893</v>
      </c>
      <c r="Q2395" s="31">
        <v>7500</v>
      </c>
    </row>
    <row r="2396" spans="16:17" x14ac:dyDescent="0.25">
      <c r="P2396" s="1">
        <v>2470</v>
      </c>
      <c r="Q2396" s="31">
        <v>2400</v>
      </c>
    </row>
    <row r="2397" spans="16:17" x14ac:dyDescent="0.25">
      <c r="P2397" s="1">
        <v>2123</v>
      </c>
      <c r="Q2397" s="31">
        <v>1000</v>
      </c>
    </row>
    <row r="2398" spans="16:17" x14ac:dyDescent="0.25">
      <c r="P2398" s="1">
        <v>1886</v>
      </c>
      <c r="Q2398" s="31">
        <v>2400</v>
      </c>
    </row>
    <row r="2399" spans="16:17" x14ac:dyDescent="0.25">
      <c r="P2399" s="1">
        <v>2456</v>
      </c>
      <c r="Q2399" s="31">
        <v>4000</v>
      </c>
    </row>
    <row r="2400" spans="16:17" x14ac:dyDescent="0.25">
      <c r="P2400" s="1">
        <v>1226</v>
      </c>
      <c r="Q2400" s="31">
        <v>300</v>
      </c>
    </row>
    <row r="2401" spans="16:17" x14ac:dyDescent="0.25">
      <c r="P2401" s="1">
        <v>1071</v>
      </c>
      <c r="Q2401" s="31">
        <v>1200</v>
      </c>
    </row>
    <row r="2402" spans="16:17" x14ac:dyDescent="0.25">
      <c r="P2402" s="1">
        <v>2153</v>
      </c>
      <c r="Q2402" s="31">
        <v>1500</v>
      </c>
    </row>
    <row r="2403" spans="16:17" x14ac:dyDescent="0.25">
      <c r="P2403" s="1">
        <v>2028</v>
      </c>
      <c r="Q2403" s="31">
        <v>1800</v>
      </c>
    </row>
    <row r="2404" spans="16:17" x14ac:dyDescent="0.25">
      <c r="P2404" s="1">
        <v>3161</v>
      </c>
      <c r="Q2404" s="31">
        <v>450</v>
      </c>
    </row>
    <row r="2405" spans="16:17" x14ac:dyDescent="0.25">
      <c r="P2405" s="1">
        <v>1609</v>
      </c>
      <c r="Q2405" s="31">
        <v>2000</v>
      </c>
    </row>
    <row r="2406" spans="16:17" x14ac:dyDescent="0.25">
      <c r="P2406" s="1">
        <v>1343</v>
      </c>
      <c r="Q2406" s="31">
        <v>3000</v>
      </c>
    </row>
    <row r="2407" spans="16:17" x14ac:dyDescent="0.25">
      <c r="P2407" s="1">
        <v>1797</v>
      </c>
      <c r="Q2407" s="31">
        <v>1500</v>
      </c>
    </row>
    <row r="2408" spans="16:17" x14ac:dyDescent="0.25">
      <c r="P2408" s="1">
        <v>2349</v>
      </c>
      <c r="Q2408" s="31">
        <v>1500</v>
      </c>
    </row>
    <row r="2409" spans="16:17" x14ac:dyDescent="0.25">
      <c r="P2409" s="1">
        <v>3495</v>
      </c>
      <c r="Q2409" s="31">
        <v>1500</v>
      </c>
    </row>
    <row r="2410" spans="16:17" x14ac:dyDescent="0.25">
      <c r="P2410" s="1">
        <v>2679</v>
      </c>
      <c r="Q2410" s="31">
        <v>1000</v>
      </c>
    </row>
    <row r="2411" spans="16:17" x14ac:dyDescent="0.25">
      <c r="P2411" s="1">
        <v>1722</v>
      </c>
      <c r="Q2411" s="31">
        <v>1500</v>
      </c>
    </row>
    <row r="2412" spans="16:17" x14ac:dyDescent="0.25">
      <c r="P2412" s="1">
        <v>2427</v>
      </c>
      <c r="Q2412" s="31">
        <v>1500</v>
      </c>
    </row>
    <row r="2413" spans="16:17" x14ac:dyDescent="0.25">
      <c r="P2413" s="1">
        <v>2739</v>
      </c>
      <c r="Q2413" s="31">
        <v>1600</v>
      </c>
    </row>
    <row r="2414" spans="16:17" x14ac:dyDescent="0.25">
      <c r="P2414" s="1">
        <v>1926</v>
      </c>
      <c r="Q2414" s="31">
        <v>2000</v>
      </c>
    </row>
    <row r="2415" spans="16:17" x14ac:dyDescent="0.25">
      <c r="P2415" s="1">
        <v>3384</v>
      </c>
      <c r="Q2415" s="31">
        <v>7500</v>
      </c>
    </row>
    <row r="2416" spans="16:17" x14ac:dyDescent="0.25">
      <c r="P2416" s="1">
        <v>3415</v>
      </c>
      <c r="Q2416" s="31">
        <v>2000</v>
      </c>
    </row>
    <row r="2417" spans="16:17" x14ac:dyDescent="0.25">
      <c r="P2417" s="1">
        <v>3106</v>
      </c>
      <c r="Q2417" s="31">
        <v>150</v>
      </c>
    </row>
    <row r="2418" spans="16:17" x14ac:dyDescent="0.25">
      <c r="P2418" s="1">
        <v>2939</v>
      </c>
      <c r="Q2418" s="31">
        <v>150</v>
      </c>
    </row>
    <row r="2419" spans="16:17" x14ac:dyDescent="0.25">
      <c r="P2419" s="1">
        <v>2847</v>
      </c>
      <c r="Q2419" s="31">
        <v>800</v>
      </c>
    </row>
    <row r="2420" spans="16:17" x14ac:dyDescent="0.25">
      <c r="P2420" s="1">
        <v>1409</v>
      </c>
      <c r="Q2420" s="31">
        <v>2000</v>
      </c>
    </row>
    <row r="2421" spans="16:17" x14ac:dyDescent="0.25">
      <c r="P2421" s="1">
        <v>1687</v>
      </c>
      <c r="Q2421" s="31">
        <v>1000</v>
      </c>
    </row>
    <row r="2422" spans="16:17" x14ac:dyDescent="0.25">
      <c r="P2422" s="1">
        <v>2095</v>
      </c>
      <c r="Q2422" s="31">
        <v>150</v>
      </c>
    </row>
    <row r="2423" spans="16:17" x14ac:dyDescent="0.25">
      <c r="P2423" s="1">
        <v>1512</v>
      </c>
      <c r="Q2423" s="31">
        <v>4000</v>
      </c>
    </row>
    <row r="2424" spans="16:17" x14ac:dyDescent="0.25">
      <c r="P2424" s="1">
        <v>2754</v>
      </c>
      <c r="Q2424" s="31">
        <v>1000</v>
      </c>
    </row>
    <row r="2425" spans="16:17" x14ac:dyDescent="0.25">
      <c r="P2425" s="1">
        <v>2978</v>
      </c>
      <c r="Q2425" s="31">
        <v>600</v>
      </c>
    </row>
    <row r="2426" spans="16:17" x14ac:dyDescent="0.25">
      <c r="P2426" s="1">
        <v>2324</v>
      </c>
      <c r="Q2426" s="31">
        <v>1500</v>
      </c>
    </row>
    <row r="2427" spans="16:17" x14ac:dyDescent="0.25">
      <c r="P2427" s="1">
        <v>1440</v>
      </c>
      <c r="Q2427" s="31">
        <v>3000</v>
      </c>
    </row>
    <row r="2428" spans="16:17" x14ac:dyDescent="0.25">
      <c r="P2428" s="1">
        <v>2127</v>
      </c>
      <c r="Q2428" s="31">
        <v>2000</v>
      </c>
    </row>
    <row r="2429" spans="16:17" x14ac:dyDescent="0.25">
      <c r="P2429" s="1">
        <v>1268</v>
      </c>
      <c r="Q2429" s="31">
        <v>1000</v>
      </c>
    </row>
    <row r="2430" spans="16:17" x14ac:dyDescent="0.25">
      <c r="P2430" s="1">
        <v>2732</v>
      </c>
      <c r="Q2430" s="31">
        <v>3000</v>
      </c>
    </row>
    <row r="2431" spans="16:17" x14ac:dyDescent="0.25">
      <c r="P2431" s="1">
        <v>3292</v>
      </c>
      <c r="Q2431" s="31">
        <v>600</v>
      </c>
    </row>
    <row r="2432" spans="16:17" x14ac:dyDescent="0.25">
      <c r="P2432" s="1">
        <v>1944</v>
      </c>
      <c r="Q2432" s="31">
        <v>600</v>
      </c>
    </row>
    <row r="2433" spans="16:17" x14ac:dyDescent="0.25">
      <c r="P2433" s="1">
        <v>3125</v>
      </c>
      <c r="Q2433" s="31">
        <v>500</v>
      </c>
    </row>
    <row r="2434" spans="16:17" x14ac:dyDescent="0.25">
      <c r="P2434" s="1">
        <v>3361</v>
      </c>
      <c r="Q2434" s="31">
        <v>2000</v>
      </c>
    </row>
    <row r="2435" spans="16:17" x14ac:dyDescent="0.25">
      <c r="P2435" s="1">
        <v>2154</v>
      </c>
      <c r="Q2435" s="31">
        <v>500</v>
      </c>
    </row>
    <row r="2436" spans="16:17" x14ac:dyDescent="0.25">
      <c r="P2436" s="1">
        <v>3079</v>
      </c>
      <c r="Q2436" s="31">
        <v>5000</v>
      </c>
    </row>
    <row r="2437" spans="16:17" x14ac:dyDescent="0.25">
      <c r="P2437" s="1">
        <v>2275</v>
      </c>
      <c r="Q2437" s="31">
        <v>6000</v>
      </c>
    </row>
    <row r="2438" spans="16:17" x14ac:dyDescent="0.25">
      <c r="P2438" s="1">
        <v>2858</v>
      </c>
      <c r="Q2438" s="31">
        <v>1000</v>
      </c>
    </row>
    <row r="2439" spans="16:17" x14ac:dyDescent="0.25">
      <c r="P2439" s="1">
        <v>2421</v>
      </c>
      <c r="Q2439" s="31">
        <v>3000</v>
      </c>
    </row>
    <row r="2440" spans="16:17" x14ac:dyDescent="0.25">
      <c r="P2440" s="1">
        <v>1259</v>
      </c>
      <c r="Q2440" s="31">
        <v>1200</v>
      </c>
    </row>
    <row r="2441" spans="16:17" x14ac:dyDescent="0.25">
      <c r="P2441" s="1">
        <v>2244</v>
      </c>
      <c r="Q2441" s="31">
        <v>3000</v>
      </c>
    </row>
    <row r="2442" spans="16:17" x14ac:dyDescent="0.25">
      <c r="P2442" s="1">
        <v>2138</v>
      </c>
      <c r="Q2442" s="31">
        <v>2000</v>
      </c>
    </row>
    <row r="2443" spans="16:17" x14ac:dyDescent="0.25">
      <c r="P2443" s="1">
        <v>2294</v>
      </c>
      <c r="Q2443" s="31">
        <v>1200</v>
      </c>
    </row>
    <row r="2444" spans="16:17" x14ac:dyDescent="0.25">
      <c r="P2444" s="1">
        <v>3485</v>
      </c>
      <c r="Q2444" s="31">
        <v>600</v>
      </c>
    </row>
    <row r="2445" spans="16:17" x14ac:dyDescent="0.25">
      <c r="P2445" s="1">
        <v>3450</v>
      </c>
      <c r="Q2445" s="31">
        <v>3000</v>
      </c>
    </row>
    <row r="2446" spans="16:17" x14ac:dyDescent="0.25">
      <c r="P2446" s="1">
        <v>1861</v>
      </c>
      <c r="Q2446" s="31">
        <v>1000</v>
      </c>
    </row>
    <row r="2447" spans="16:17" x14ac:dyDescent="0.25">
      <c r="P2447" s="1">
        <v>3044</v>
      </c>
      <c r="Q2447" s="31">
        <v>750</v>
      </c>
    </row>
    <row r="2448" spans="16:17" x14ac:dyDescent="0.25">
      <c r="P2448" s="1">
        <v>1280</v>
      </c>
      <c r="Q2448" s="31">
        <v>5000</v>
      </c>
    </row>
    <row r="2449" spans="16:17" x14ac:dyDescent="0.25">
      <c r="P2449" s="1">
        <v>2132</v>
      </c>
      <c r="Q2449" s="31">
        <v>1500</v>
      </c>
    </row>
    <row r="2450" spans="16:17" x14ac:dyDescent="0.25">
      <c r="P2450" s="1">
        <v>1957</v>
      </c>
      <c r="Q2450" s="31">
        <v>2000</v>
      </c>
    </row>
    <row r="2451" spans="16:17" x14ac:dyDescent="0.25">
      <c r="P2451" s="1">
        <v>3269</v>
      </c>
      <c r="Q2451" s="31">
        <v>7500</v>
      </c>
    </row>
    <row r="2452" spans="16:17" x14ac:dyDescent="0.25">
      <c r="P2452" s="1">
        <v>1533</v>
      </c>
      <c r="Q2452" s="31">
        <v>4500</v>
      </c>
    </row>
    <row r="2453" spans="16:17" x14ac:dyDescent="0.25">
      <c r="P2453" s="1">
        <v>1706</v>
      </c>
      <c r="Q2453" s="31">
        <v>400</v>
      </c>
    </row>
    <row r="2454" spans="16:17" x14ac:dyDescent="0.25">
      <c r="P2454" s="1">
        <v>1880</v>
      </c>
      <c r="Q2454" s="31">
        <v>3000</v>
      </c>
    </row>
    <row r="2455" spans="16:17" x14ac:dyDescent="0.25">
      <c r="P2455" s="1">
        <v>1577</v>
      </c>
      <c r="Q2455" s="31">
        <v>1500</v>
      </c>
    </row>
    <row r="2456" spans="16:17" x14ac:dyDescent="0.25">
      <c r="P2456" s="1">
        <v>1426</v>
      </c>
      <c r="Q2456" s="31">
        <v>300</v>
      </c>
    </row>
    <row r="2457" spans="16:17" x14ac:dyDescent="0.25">
      <c r="P2457" s="1">
        <v>2202</v>
      </c>
      <c r="Q2457" s="31">
        <v>1000</v>
      </c>
    </row>
    <row r="2458" spans="16:17" x14ac:dyDescent="0.25">
      <c r="P2458" s="1">
        <v>3442</v>
      </c>
      <c r="Q2458" s="31">
        <v>5000</v>
      </c>
    </row>
    <row r="2459" spans="16:17" x14ac:dyDescent="0.25">
      <c r="P2459" s="1">
        <v>2655</v>
      </c>
      <c r="Q2459" s="31">
        <v>3000</v>
      </c>
    </row>
    <row r="2460" spans="16:17" x14ac:dyDescent="0.25">
      <c r="P2460" s="1">
        <v>2485</v>
      </c>
      <c r="Q2460" s="31">
        <v>1200</v>
      </c>
    </row>
    <row r="2461" spans="16:17" x14ac:dyDescent="0.25">
      <c r="P2461" s="1">
        <v>1917</v>
      </c>
      <c r="Q2461" s="31">
        <v>5000</v>
      </c>
    </row>
    <row r="2462" spans="16:17" x14ac:dyDescent="0.25">
      <c r="P2462" s="1">
        <v>3375</v>
      </c>
      <c r="Q2462" s="31">
        <v>750</v>
      </c>
    </row>
    <row r="2463" spans="16:17" x14ac:dyDescent="0.25">
      <c r="P2463" s="1">
        <v>1745</v>
      </c>
      <c r="Q2463" s="31">
        <v>1500</v>
      </c>
    </row>
    <row r="2464" spans="16:17" x14ac:dyDescent="0.25">
      <c r="P2464" s="1">
        <v>3329</v>
      </c>
      <c r="Q2464" s="31">
        <v>150</v>
      </c>
    </row>
    <row r="2465" spans="16:17" x14ac:dyDescent="0.25">
      <c r="P2465" s="1">
        <v>1633</v>
      </c>
      <c r="Q2465" s="31">
        <v>4500</v>
      </c>
    </row>
    <row r="2466" spans="16:17" x14ac:dyDescent="0.25">
      <c r="P2466" s="1">
        <v>2409</v>
      </c>
      <c r="Q2466" s="31">
        <v>1500</v>
      </c>
    </row>
    <row r="2467" spans="16:17" x14ac:dyDescent="0.25">
      <c r="P2467" s="1">
        <v>3366</v>
      </c>
      <c r="Q2467" s="31">
        <v>2000</v>
      </c>
    </row>
    <row r="2468" spans="16:17" x14ac:dyDescent="0.25">
      <c r="P2468" s="1">
        <v>1141</v>
      </c>
      <c r="Q2468" s="31">
        <v>2000</v>
      </c>
    </row>
    <row r="2469" spans="16:17" x14ac:dyDescent="0.25">
      <c r="P2469" s="1">
        <v>1751</v>
      </c>
      <c r="Q2469" s="31">
        <v>450</v>
      </c>
    </row>
    <row r="2470" spans="16:17" x14ac:dyDescent="0.25">
      <c r="P2470" s="1">
        <v>3063</v>
      </c>
      <c r="Q2470" s="31">
        <v>2000</v>
      </c>
    </row>
    <row r="2471" spans="16:17" x14ac:dyDescent="0.25">
      <c r="P2471" s="1">
        <v>3151</v>
      </c>
      <c r="Q2471" s="31">
        <v>600</v>
      </c>
    </row>
    <row r="2472" spans="16:17" x14ac:dyDescent="0.25">
      <c r="P2472" s="1">
        <v>1716</v>
      </c>
      <c r="Q2472" s="31">
        <v>2500</v>
      </c>
    </row>
    <row r="2473" spans="16:17" x14ac:dyDescent="0.25">
      <c r="P2473" s="1">
        <v>2965</v>
      </c>
      <c r="Q2473" s="31">
        <v>450</v>
      </c>
    </row>
    <row r="2474" spans="16:17" x14ac:dyDescent="0.25">
      <c r="P2474" s="1">
        <v>2710</v>
      </c>
      <c r="Q2474" s="31">
        <v>4000</v>
      </c>
    </row>
    <row r="2475" spans="16:17" x14ac:dyDescent="0.25">
      <c r="P2475" s="1">
        <v>2747</v>
      </c>
      <c r="Q2475" s="31">
        <v>3000</v>
      </c>
    </row>
    <row r="2476" spans="16:17" x14ac:dyDescent="0.25">
      <c r="P2476" s="1">
        <v>1085</v>
      </c>
      <c r="Q2476" s="31">
        <v>4500</v>
      </c>
    </row>
    <row r="2477" spans="16:17" x14ac:dyDescent="0.25">
      <c r="P2477" s="1">
        <v>1621</v>
      </c>
      <c r="Q2477" s="31">
        <v>400</v>
      </c>
    </row>
    <row r="2478" spans="16:17" x14ac:dyDescent="0.25">
      <c r="P2478" s="1">
        <v>3283</v>
      </c>
      <c r="Q2478" s="31">
        <v>1000</v>
      </c>
    </row>
    <row r="2479" spans="16:17" x14ac:dyDescent="0.25">
      <c r="P2479" s="1">
        <v>1405</v>
      </c>
      <c r="Q2479" s="31">
        <v>7500</v>
      </c>
    </row>
    <row r="2480" spans="16:17" x14ac:dyDescent="0.25">
      <c r="P2480" s="1">
        <v>3290</v>
      </c>
      <c r="Q2480" s="31">
        <v>400</v>
      </c>
    </row>
    <row r="2481" spans="16:17" x14ac:dyDescent="0.25">
      <c r="P2481" s="1">
        <v>1723</v>
      </c>
      <c r="Q2481" s="31">
        <v>750</v>
      </c>
    </row>
    <row r="2482" spans="16:17" x14ac:dyDescent="0.25">
      <c r="P2482" s="1">
        <v>3064</v>
      </c>
      <c r="Q2482" s="31">
        <v>600</v>
      </c>
    </row>
    <row r="2483" spans="16:17" x14ac:dyDescent="0.25">
      <c r="P2483" s="1">
        <v>3131</v>
      </c>
      <c r="Q2483" s="31">
        <v>3000</v>
      </c>
    </row>
    <row r="2484" spans="16:17" x14ac:dyDescent="0.25">
      <c r="P2484" s="1">
        <v>1437</v>
      </c>
      <c r="Q2484" s="31">
        <v>6000</v>
      </c>
    </row>
    <row r="2485" spans="16:17" x14ac:dyDescent="0.25">
      <c r="P2485" s="1">
        <v>2338</v>
      </c>
      <c r="Q2485" s="31">
        <v>1200</v>
      </c>
    </row>
    <row r="2486" spans="16:17" x14ac:dyDescent="0.25">
      <c r="P2486" s="1">
        <v>2539</v>
      </c>
      <c r="Q2486" s="31">
        <v>3000</v>
      </c>
    </row>
    <row r="2487" spans="16:17" x14ac:dyDescent="0.25">
      <c r="P2487" s="1">
        <v>2055</v>
      </c>
      <c r="Q2487" s="31">
        <v>2500</v>
      </c>
    </row>
    <row r="2488" spans="16:17" x14ac:dyDescent="0.25">
      <c r="P2488" s="1">
        <v>1038</v>
      </c>
      <c r="Q2488" s="31">
        <v>2000</v>
      </c>
    </row>
    <row r="2489" spans="16:17" x14ac:dyDescent="0.25">
      <c r="P2489" s="1">
        <v>2504</v>
      </c>
      <c r="Q2489" s="31">
        <v>150</v>
      </c>
    </row>
    <row r="2490" spans="16:17" x14ac:dyDescent="0.25">
      <c r="P2490" s="1">
        <v>1541</v>
      </c>
      <c r="Q2490" s="31">
        <v>600</v>
      </c>
    </row>
    <row r="2491" spans="16:17" x14ac:dyDescent="0.25">
      <c r="P2491" s="1">
        <v>2155</v>
      </c>
      <c r="Q2491" s="31">
        <v>1200</v>
      </c>
    </row>
    <row r="2492" spans="16:17" x14ac:dyDescent="0.25">
      <c r="P2492" s="1">
        <v>1822</v>
      </c>
      <c r="Q2492" s="31">
        <v>4500</v>
      </c>
    </row>
    <row r="2493" spans="16:17" x14ac:dyDescent="0.25">
      <c r="P2493" s="1">
        <v>1027</v>
      </c>
      <c r="Q2493" s="31">
        <v>7500</v>
      </c>
    </row>
    <row r="2494" spans="16:17" x14ac:dyDescent="0.25">
      <c r="P2494" s="1">
        <v>1342</v>
      </c>
      <c r="Q2494" s="31">
        <v>1800</v>
      </c>
    </row>
    <row r="2495" spans="16:17" x14ac:dyDescent="0.25">
      <c r="P2495" s="1">
        <v>3308</v>
      </c>
      <c r="Q2495" s="31">
        <v>2000</v>
      </c>
    </row>
    <row r="2496" spans="16:17" x14ac:dyDescent="0.25">
      <c r="P2496" s="1">
        <v>2567</v>
      </c>
      <c r="Q2496" s="31">
        <v>450</v>
      </c>
    </row>
    <row r="2497" spans="16:17" x14ac:dyDescent="0.25">
      <c r="P2497" s="1">
        <v>2212</v>
      </c>
      <c r="Q2497" s="31">
        <v>1800</v>
      </c>
    </row>
    <row r="2498" spans="16:17" x14ac:dyDescent="0.25">
      <c r="P2498" s="1">
        <v>1151</v>
      </c>
      <c r="Q2498" s="31">
        <v>150</v>
      </c>
    </row>
    <row r="2499" spans="16:17" x14ac:dyDescent="0.25">
      <c r="P2499" s="1">
        <v>1701</v>
      </c>
      <c r="Q2499" s="31">
        <v>150</v>
      </c>
    </row>
    <row r="2500" spans="16:17" x14ac:dyDescent="0.25">
      <c r="P2500" s="1">
        <v>3477</v>
      </c>
      <c r="Q2500" s="31">
        <v>1800</v>
      </c>
    </row>
    <row r="2501" spans="16:17" x14ac:dyDescent="0.25">
      <c r="P2501" s="1">
        <v>2461</v>
      </c>
      <c r="Q2501" s="31">
        <v>150</v>
      </c>
    </row>
    <row r="2502" spans="16:17" x14ac:dyDescent="0.25">
      <c r="P2502" s="1">
        <v>2435</v>
      </c>
      <c r="Q2502" s="31">
        <v>500</v>
      </c>
    </row>
    <row r="2503" spans="16:17" x14ac:dyDescent="0.25">
      <c r="P2503" s="1">
        <v>2696</v>
      </c>
      <c r="Q2503" s="31">
        <v>750</v>
      </c>
    </row>
    <row r="2504" spans="16:17" x14ac:dyDescent="0.25">
      <c r="P2504" s="1">
        <v>3436</v>
      </c>
      <c r="Q2504" s="31">
        <v>2000</v>
      </c>
    </row>
    <row r="2505" spans="16:17" x14ac:dyDescent="0.25">
      <c r="P2505" s="1">
        <v>1173</v>
      </c>
      <c r="Q2505" s="31">
        <v>500</v>
      </c>
    </row>
  </sheetData>
  <sortState xmlns:xlrd2="http://schemas.microsoft.com/office/spreadsheetml/2017/richdata2" ref="M2:N530">
    <sortCondition descending="1" ref="N1:N530"/>
  </sortState>
  <phoneticPr fontId="4" type="noConversion"/>
  <conditionalFormatting sqref="W3:W383 X3:Y385">
    <cfRule type="cellIs" dxfId="0" priority="1" operator="equal">
      <formula>FALSE</formula>
    </cfRule>
  </conditionalFormatting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D9A3-1161-483C-B227-4EE2CE47F90C}">
  <sheetPr codeName="Sheet4"/>
  <dimension ref="A1:AF534"/>
  <sheetViews>
    <sheetView topLeftCell="L1" workbookViewId="0">
      <selection activeCell="AB33" sqref="AB33"/>
    </sheetView>
  </sheetViews>
  <sheetFormatPr defaultRowHeight="15" x14ac:dyDescent="0.25"/>
  <cols>
    <col min="1" max="1" width="15.42578125" bestFit="1" customWidth="1"/>
    <col min="2" max="2" width="16.28515625" bestFit="1" customWidth="1"/>
    <col min="3" max="3" width="9.85546875" bestFit="1" customWidth="1"/>
    <col min="4" max="4" width="12.140625" bestFit="1" customWidth="1"/>
    <col min="5" max="5" width="7" bestFit="1" customWidth="1"/>
    <col min="6" max="6" width="7.42578125" bestFit="1" customWidth="1"/>
    <col min="7" max="7" width="6.5703125" bestFit="1" customWidth="1"/>
    <col min="8" max="8" width="7.28515625" bestFit="1" customWidth="1"/>
    <col min="9" max="9" width="11.28515625" bestFit="1" customWidth="1"/>
    <col min="10" max="13" width="11.28515625" customWidth="1"/>
    <col min="14" max="14" width="12.140625" bestFit="1" customWidth="1"/>
    <col min="15" max="17" width="11.28515625" customWidth="1"/>
    <col min="18" max="22" width="0" hidden="1" customWidth="1"/>
    <col min="24" max="24" width="15.42578125" bestFit="1" customWidth="1"/>
    <col min="25" max="25" width="12.140625" bestFit="1" customWidth="1"/>
    <col min="26" max="26" width="11" bestFit="1" customWidth="1"/>
    <col min="27" max="27" width="17.28515625" bestFit="1" customWidth="1"/>
    <col min="28" max="29" width="20.28515625" bestFit="1" customWidth="1"/>
    <col min="30" max="30" width="16" bestFit="1" customWidth="1"/>
    <col min="31" max="31" width="19.7109375" bestFit="1" customWidth="1"/>
    <col min="32" max="32" width="9" customWidth="1"/>
    <col min="33" max="33" width="14" bestFit="1" customWidth="1"/>
    <col min="34" max="34" width="14.28515625" bestFit="1" customWidth="1"/>
    <col min="35" max="35" width="10.42578125" bestFit="1" customWidth="1"/>
    <col min="36" max="36" width="19.7109375" bestFit="1" customWidth="1"/>
  </cols>
  <sheetData>
    <row r="1" spans="1:32" x14ac:dyDescent="0.25">
      <c r="X1" t="s">
        <v>572</v>
      </c>
      <c r="Y1">
        <f>532-3</f>
        <v>529</v>
      </c>
    </row>
    <row r="2" spans="1:32" x14ac:dyDescent="0.25">
      <c r="A2" s="3" t="s">
        <v>547</v>
      </c>
      <c r="B2" s="3" t="s">
        <v>571</v>
      </c>
    </row>
    <row r="3" spans="1:32" x14ac:dyDescent="0.25">
      <c r="A3" s="3" t="s">
        <v>543</v>
      </c>
      <c r="B3" t="s">
        <v>14</v>
      </c>
      <c r="C3" t="s">
        <v>8</v>
      </c>
      <c r="D3" t="s">
        <v>16</v>
      </c>
      <c r="E3" t="s">
        <v>11</v>
      </c>
      <c r="F3" t="s">
        <v>37</v>
      </c>
      <c r="G3" t="s">
        <v>542</v>
      </c>
      <c r="H3" t="s">
        <v>544</v>
      </c>
      <c r="I3" t="s">
        <v>545</v>
      </c>
      <c r="L3" t="s">
        <v>14</v>
      </c>
      <c r="M3" t="s">
        <v>8</v>
      </c>
      <c r="N3" t="s">
        <v>16</v>
      </c>
      <c r="O3" t="s">
        <v>11</v>
      </c>
      <c r="P3" t="s">
        <v>37</v>
      </c>
      <c r="Q3" t="s">
        <v>542</v>
      </c>
      <c r="X3" s="21" t="s">
        <v>573</v>
      </c>
      <c r="Y3" s="21"/>
      <c r="Z3" s="21"/>
      <c r="AA3" s="21"/>
    </row>
    <row r="4" spans="1:32" x14ac:dyDescent="0.25">
      <c r="A4" s="4" t="s">
        <v>52</v>
      </c>
      <c r="B4" s="5">
        <v>1</v>
      </c>
      <c r="C4" s="5"/>
      <c r="D4" s="5"/>
      <c r="E4" s="5">
        <v>4</v>
      </c>
      <c r="F4" s="5">
        <v>1</v>
      </c>
      <c r="G4" s="5"/>
      <c r="H4" s="5"/>
      <c r="I4" s="5">
        <v>6</v>
      </c>
      <c r="J4" s="5"/>
      <c r="K4" s="4" t="s">
        <v>52</v>
      </c>
      <c r="L4" s="5">
        <v>1</v>
      </c>
      <c r="M4" s="5"/>
      <c r="N4" s="5"/>
      <c r="O4" s="5">
        <v>4</v>
      </c>
      <c r="P4" s="5">
        <v>1</v>
      </c>
      <c r="Q4" s="5"/>
      <c r="R4">
        <f t="shared" ref="R4:R67" si="0">IF(AND(M4&gt;0, L4&gt;0), 1,0)</f>
        <v>0</v>
      </c>
      <c r="S4">
        <f>IF(AND(M4&gt;0, N4&gt;0), 1, 0)</f>
        <v>0</v>
      </c>
      <c r="T4">
        <f>IF(AND(M4&gt;0, O4&gt;0), 1, 0)</f>
        <v>0</v>
      </c>
      <c r="U4">
        <f>IF(AND(M4&gt;0, P4&gt;0), 1, 0)</f>
        <v>0</v>
      </c>
      <c r="V4">
        <f>IF(AND(M4&gt;0, Q4&gt;0), 1, 0)</f>
        <v>0</v>
      </c>
      <c r="X4" s="21" t="s">
        <v>574</v>
      </c>
      <c r="Y4" s="21" t="s">
        <v>575</v>
      </c>
      <c r="Z4" s="21" t="s">
        <v>576</v>
      </c>
      <c r="AA4" s="21" t="s">
        <v>577</v>
      </c>
    </row>
    <row r="5" spans="1:32" x14ac:dyDescent="0.25">
      <c r="A5" s="4" t="s">
        <v>86</v>
      </c>
      <c r="B5" s="5">
        <v>2</v>
      </c>
      <c r="C5" s="5"/>
      <c r="D5" s="5">
        <v>3</v>
      </c>
      <c r="E5" s="5">
        <v>2</v>
      </c>
      <c r="F5" s="5">
        <v>10</v>
      </c>
      <c r="G5" s="5">
        <v>8</v>
      </c>
      <c r="H5" s="5"/>
      <c r="I5" s="5">
        <v>25</v>
      </c>
      <c r="J5" s="5"/>
      <c r="K5" s="4" t="s">
        <v>86</v>
      </c>
      <c r="L5" s="5">
        <v>2</v>
      </c>
      <c r="M5" s="5"/>
      <c r="N5" s="5">
        <v>3</v>
      </c>
      <c r="O5" s="5">
        <v>2</v>
      </c>
      <c r="P5" s="5">
        <v>10</v>
      </c>
      <c r="Q5" s="5">
        <v>8</v>
      </c>
      <c r="R5">
        <f t="shared" si="0"/>
        <v>0</v>
      </c>
      <c r="S5">
        <f t="shared" ref="S5:S68" si="1">IF(AND(M5&gt;0, N5&gt;0), 1, 0)</f>
        <v>0</v>
      </c>
      <c r="T5">
        <f t="shared" ref="T5:T68" si="2">IF(AND(M5&gt;0, O5&gt;0), 1, 0)</f>
        <v>0</v>
      </c>
      <c r="U5">
        <f t="shared" ref="U5:U68" si="3">IF(AND(M5&gt;0, P5&gt;0), 1, 0)</f>
        <v>0</v>
      </c>
      <c r="V5">
        <f t="shared" ref="V5:V68" si="4">IF(AND(M5&gt;0, Q5&gt;0), 1, 0)</f>
        <v>0</v>
      </c>
      <c r="X5">
        <v>1</v>
      </c>
      <c r="Y5" t="s">
        <v>14</v>
      </c>
      <c r="Z5">
        <f>COUNTIF(B:B, "&gt;0")</f>
        <v>284</v>
      </c>
      <c r="AA5" s="18">
        <f t="shared" ref="AA5:AA10" si="5">Z5/$Y$1</f>
        <v>0.53686200378071836</v>
      </c>
    </row>
    <row r="6" spans="1:32" x14ac:dyDescent="0.25">
      <c r="A6" s="4" t="s">
        <v>230</v>
      </c>
      <c r="B6" s="5">
        <v>1</v>
      </c>
      <c r="C6" s="5">
        <v>1</v>
      </c>
      <c r="D6" s="5"/>
      <c r="E6" s="5"/>
      <c r="F6" s="5"/>
      <c r="G6" s="5"/>
      <c r="H6" s="5"/>
      <c r="I6" s="5">
        <v>2</v>
      </c>
      <c r="J6" s="5"/>
      <c r="K6" s="4" t="s">
        <v>230</v>
      </c>
      <c r="L6" s="5">
        <v>1</v>
      </c>
      <c r="M6" s="5">
        <v>1</v>
      </c>
      <c r="N6" s="5"/>
      <c r="O6" s="5"/>
      <c r="P6" s="5"/>
      <c r="Q6" s="5"/>
      <c r="R6">
        <f t="shared" si="0"/>
        <v>1</v>
      </c>
      <c r="S6">
        <f t="shared" si="1"/>
        <v>0</v>
      </c>
      <c r="T6">
        <f t="shared" si="2"/>
        <v>0</v>
      </c>
      <c r="U6">
        <f t="shared" si="3"/>
        <v>0</v>
      </c>
      <c r="V6">
        <f t="shared" si="4"/>
        <v>0</v>
      </c>
      <c r="X6">
        <v>2</v>
      </c>
      <c r="Y6" t="s">
        <v>16</v>
      </c>
      <c r="Z6">
        <f>COUNTIF(D:D, "&gt;0")</f>
        <v>285</v>
      </c>
      <c r="AA6" s="18">
        <f t="shared" si="5"/>
        <v>0.53875236294896034</v>
      </c>
    </row>
    <row r="7" spans="1:32" x14ac:dyDescent="0.25">
      <c r="A7" s="4" t="s">
        <v>131</v>
      </c>
      <c r="B7" s="5"/>
      <c r="C7" s="5">
        <v>2</v>
      </c>
      <c r="D7" s="5">
        <v>6</v>
      </c>
      <c r="E7" s="5"/>
      <c r="F7" s="5">
        <v>5</v>
      </c>
      <c r="G7" s="5">
        <v>2</v>
      </c>
      <c r="H7" s="5"/>
      <c r="I7" s="5">
        <v>15</v>
      </c>
      <c r="J7" s="5"/>
      <c r="K7" s="4" t="s">
        <v>131</v>
      </c>
      <c r="L7" s="5"/>
      <c r="M7" s="5">
        <v>2</v>
      </c>
      <c r="N7" s="5">
        <v>6</v>
      </c>
      <c r="O7" s="5"/>
      <c r="P7" s="5">
        <v>5</v>
      </c>
      <c r="Q7" s="5">
        <v>2</v>
      </c>
      <c r="R7">
        <f t="shared" si="0"/>
        <v>0</v>
      </c>
      <c r="S7">
        <f t="shared" si="1"/>
        <v>1</v>
      </c>
      <c r="T7">
        <f t="shared" si="2"/>
        <v>0</v>
      </c>
      <c r="U7">
        <f t="shared" si="3"/>
        <v>1</v>
      </c>
      <c r="V7">
        <f t="shared" si="4"/>
        <v>1</v>
      </c>
      <c r="X7">
        <v>3</v>
      </c>
      <c r="Y7" t="s">
        <v>11</v>
      </c>
      <c r="Z7">
        <f>COUNTIF(E:E, "&gt;0")</f>
        <v>304</v>
      </c>
      <c r="AA7" s="18">
        <f t="shared" si="5"/>
        <v>0.5746691871455577</v>
      </c>
    </row>
    <row r="8" spans="1:32" x14ac:dyDescent="0.25">
      <c r="A8" s="4" t="s">
        <v>53</v>
      </c>
      <c r="B8" s="5">
        <v>3</v>
      </c>
      <c r="C8" s="5">
        <v>2</v>
      </c>
      <c r="D8" s="5">
        <v>6</v>
      </c>
      <c r="E8" s="5">
        <v>3</v>
      </c>
      <c r="F8" s="5">
        <v>1</v>
      </c>
      <c r="G8" s="5"/>
      <c r="H8" s="5"/>
      <c r="I8" s="5">
        <v>15</v>
      </c>
      <c r="J8" s="5"/>
      <c r="K8" s="4" t="s">
        <v>53</v>
      </c>
      <c r="L8" s="5">
        <v>3</v>
      </c>
      <c r="M8" s="5">
        <v>2</v>
      </c>
      <c r="N8" s="5">
        <v>6</v>
      </c>
      <c r="O8" s="5">
        <v>3</v>
      </c>
      <c r="P8" s="5">
        <v>1</v>
      </c>
      <c r="Q8" s="5"/>
      <c r="R8">
        <f t="shared" si="0"/>
        <v>1</v>
      </c>
      <c r="S8">
        <f t="shared" si="1"/>
        <v>1</v>
      </c>
      <c r="T8">
        <f t="shared" si="2"/>
        <v>1</v>
      </c>
      <c r="U8">
        <f t="shared" si="3"/>
        <v>1</v>
      </c>
      <c r="V8">
        <f t="shared" si="4"/>
        <v>0</v>
      </c>
      <c r="X8">
        <v>4</v>
      </c>
      <c r="Y8" t="s">
        <v>37</v>
      </c>
      <c r="Z8">
        <f>COUNTIF(F:F, "&gt;0")</f>
        <v>274</v>
      </c>
      <c r="AA8" s="18">
        <f t="shared" si="5"/>
        <v>0.51795841209829863</v>
      </c>
    </row>
    <row r="9" spans="1:32" x14ac:dyDescent="0.25">
      <c r="A9" s="4" t="s">
        <v>147</v>
      </c>
      <c r="B9" s="5">
        <v>11</v>
      </c>
      <c r="C9" s="5"/>
      <c r="D9" s="5"/>
      <c r="E9" s="5"/>
      <c r="F9" s="5">
        <v>2</v>
      </c>
      <c r="G9" s="5">
        <v>7</v>
      </c>
      <c r="H9" s="5"/>
      <c r="I9" s="5">
        <v>20</v>
      </c>
      <c r="J9" s="5"/>
      <c r="K9" s="4" t="s">
        <v>147</v>
      </c>
      <c r="L9" s="5">
        <v>11</v>
      </c>
      <c r="M9" s="5"/>
      <c r="N9" s="5"/>
      <c r="O9" s="5"/>
      <c r="P9" s="5">
        <v>2</v>
      </c>
      <c r="Q9" s="5">
        <v>7</v>
      </c>
      <c r="R9">
        <f t="shared" si="0"/>
        <v>0</v>
      </c>
      <c r="S9">
        <f t="shared" si="1"/>
        <v>0</v>
      </c>
      <c r="T9">
        <f t="shared" si="2"/>
        <v>0</v>
      </c>
      <c r="U9">
        <f t="shared" si="3"/>
        <v>0</v>
      </c>
      <c r="V9">
        <f t="shared" si="4"/>
        <v>0</v>
      </c>
      <c r="X9">
        <v>5</v>
      </c>
      <c r="Y9" t="s">
        <v>542</v>
      </c>
      <c r="Z9">
        <f>COUNTIF(G:G, "&gt;0")</f>
        <v>292</v>
      </c>
      <c r="AA9" s="18">
        <f t="shared" si="5"/>
        <v>0.55198487712665412</v>
      </c>
    </row>
    <row r="10" spans="1:32" x14ac:dyDescent="0.25">
      <c r="A10" s="4" t="s">
        <v>196</v>
      </c>
      <c r="B10" s="5"/>
      <c r="C10" s="5"/>
      <c r="D10" s="5">
        <v>1</v>
      </c>
      <c r="E10" s="5">
        <v>4</v>
      </c>
      <c r="F10" s="5"/>
      <c r="G10" s="5">
        <v>10</v>
      </c>
      <c r="H10" s="5"/>
      <c r="I10" s="5">
        <v>15</v>
      </c>
      <c r="J10" s="5"/>
      <c r="K10" s="4" t="s">
        <v>196</v>
      </c>
      <c r="L10" s="5"/>
      <c r="M10" s="5"/>
      <c r="N10" s="5">
        <v>1</v>
      </c>
      <c r="O10" s="5">
        <v>4</v>
      </c>
      <c r="P10" s="5"/>
      <c r="Q10" s="5">
        <v>10</v>
      </c>
      <c r="R10">
        <f t="shared" si="0"/>
        <v>0</v>
      </c>
      <c r="S10">
        <f t="shared" si="1"/>
        <v>0</v>
      </c>
      <c r="T10">
        <f t="shared" si="2"/>
        <v>0</v>
      </c>
      <c r="U10">
        <f t="shared" si="3"/>
        <v>0</v>
      </c>
      <c r="V10">
        <f t="shared" si="4"/>
        <v>0</v>
      </c>
      <c r="X10">
        <v>6</v>
      </c>
      <c r="Y10" t="s">
        <v>8</v>
      </c>
      <c r="Z10">
        <f>COUNTIF(C:C, "&gt;0")</f>
        <v>314</v>
      </c>
      <c r="AA10" s="18">
        <f t="shared" si="5"/>
        <v>0.59357277882797732</v>
      </c>
    </row>
    <row r="11" spans="1:32" x14ac:dyDescent="0.25">
      <c r="A11" s="4" t="s">
        <v>144</v>
      </c>
      <c r="B11" s="5">
        <v>3</v>
      </c>
      <c r="C11" s="5"/>
      <c r="D11" s="5">
        <v>1</v>
      </c>
      <c r="E11" s="5"/>
      <c r="F11" s="5">
        <v>10</v>
      </c>
      <c r="G11" s="5">
        <v>3</v>
      </c>
      <c r="H11" s="5"/>
      <c r="I11" s="5">
        <v>17</v>
      </c>
      <c r="J11" s="5"/>
      <c r="K11" s="4" t="s">
        <v>144</v>
      </c>
      <c r="L11" s="5">
        <v>3</v>
      </c>
      <c r="M11" s="5"/>
      <c r="N11" s="5">
        <v>1</v>
      </c>
      <c r="O11" s="5"/>
      <c r="P11" s="5">
        <v>10</v>
      </c>
      <c r="Q11" s="5">
        <v>3</v>
      </c>
      <c r="R11">
        <f t="shared" si="0"/>
        <v>0</v>
      </c>
      <c r="S11">
        <f t="shared" si="1"/>
        <v>0</v>
      </c>
      <c r="T11">
        <f t="shared" si="2"/>
        <v>0</v>
      </c>
      <c r="U11">
        <f t="shared" si="3"/>
        <v>0</v>
      </c>
      <c r="V11">
        <f t="shared" si="4"/>
        <v>0</v>
      </c>
    </row>
    <row r="12" spans="1:32" x14ac:dyDescent="0.25">
      <c r="A12" s="4" t="s">
        <v>182</v>
      </c>
      <c r="B12" s="5">
        <v>3</v>
      </c>
      <c r="C12" s="5"/>
      <c r="D12" s="5"/>
      <c r="E12" s="5">
        <v>3</v>
      </c>
      <c r="F12" s="5">
        <v>5</v>
      </c>
      <c r="G12" s="5">
        <v>4</v>
      </c>
      <c r="H12" s="5"/>
      <c r="I12" s="5">
        <v>15</v>
      </c>
      <c r="J12" s="5"/>
      <c r="K12" s="4" t="s">
        <v>182</v>
      </c>
      <c r="L12" s="5">
        <v>3</v>
      </c>
      <c r="M12" s="5"/>
      <c r="N12" s="5"/>
      <c r="O12" s="5">
        <v>3</v>
      </c>
      <c r="P12" s="5">
        <v>5</v>
      </c>
      <c r="Q12" s="5">
        <v>4</v>
      </c>
      <c r="R12">
        <f t="shared" si="0"/>
        <v>0</v>
      </c>
      <c r="S12">
        <f t="shared" si="1"/>
        <v>0</v>
      </c>
      <c r="T12">
        <f t="shared" si="2"/>
        <v>0</v>
      </c>
      <c r="U12">
        <f t="shared" si="3"/>
        <v>0</v>
      </c>
      <c r="V12">
        <f t="shared" si="4"/>
        <v>0</v>
      </c>
      <c r="Y12" s="48" t="s">
        <v>578</v>
      </c>
      <c r="Z12" s="48"/>
      <c r="AA12" s="48"/>
      <c r="AB12" s="48"/>
      <c r="AC12" s="48"/>
      <c r="AD12" s="48"/>
      <c r="AE12" s="48"/>
      <c r="AF12" s="48"/>
    </row>
    <row r="13" spans="1:32" x14ac:dyDescent="0.25">
      <c r="A13" s="4" t="s">
        <v>125</v>
      </c>
      <c r="B13" s="5">
        <v>9</v>
      </c>
      <c r="C13" s="5"/>
      <c r="D13" s="5"/>
      <c r="E13" s="5"/>
      <c r="F13" s="5">
        <v>1</v>
      </c>
      <c r="G13" s="5">
        <v>4</v>
      </c>
      <c r="H13" s="5"/>
      <c r="I13" s="5">
        <v>14</v>
      </c>
      <c r="J13" s="5"/>
      <c r="K13" s="4" t="s">
        <v>125</v>
      </c>
      <c r="L13" s="5">
        <v>9</v>
      </c>
      <c r="M13" s="5"/>
      <c r="N13" s="5"/>
      <c r="O13" s="5"/>
      <c r="P13" s="5">
        <v>1</v>
      </c>
      <c r="Q13" s="5">
        <v>4</v>
      </c>
      <c r="R13">
        <f t="shared" si="0"/>
        <v>0</v>
      </c>
      <c r="S13">
        <f t="shared" si="1"/>
        <v>0</v>
      </c>
      <c r="T13">
        <f t="shared" si="2"/>
        <v>0</v>
      </c>
      <c r="U13">
        <f t="shared" si="3"/>
        <v>0</v>
      </c>
      <c r="V13">
        <f t="shared" si="4"/>
        <v>0</v>
      </c>
      <c r="Y13" t="s">
        <v>660</v>
      </c>
      <c r="Z13" t="s">
        <v>661</v>
      </c>
      <c r="AA13" t="s">
        <v>666</v>
      </c>
      <c r="AB13" t="s">
        <v>663</v>
      </c>
      <c r="AC13" t="s">
        <v>662</v>
      </c>
      <c r="AD13" t="s">
        <v>664</v>
      </c>
      <c r="AE13" t="s">
        <v>665</v>
      </c>
      <c r="AF13" t="s">
        <v>579</v>
      </c>
    </row>
    <row r="14" spans="1:32" x14ac:dyDescent="0.25">
      <c r="A14" s="4" t="s">
        <v>175</v>
      </c>
      <c r="B14" s="5"/>
      <c r="C14" s="5"/>
      <c r="D14" s="5">
        <v>1</v>
      </c>
      <c r="E14" s="5">
        <v>7</v>
      </c>
      <c r="F14" s="5"/>
      <c r="G14" s="5">
        <v>5</v>
      </c>
      <c r="H14" s="5"/>
      <c r="I14" s="5">
        <v>13</v>
      </c>
      <c r="J14" s="5"/>
      <c r="K14" s="4" t="s">
        <v>175</v>
      </c>
      <c r="L14" s="5"/>
      <c r="M14" s="5"/>
      <c r="N14" s="5">
        <v>1</v>
      </c>
      <c r="O14" s="5">
        <v>7</v>
      </c>
      <c r="P14" s="5"/>
      <c r="Q14" s="5">
        <v>5</v>
      </c>
      <c r="R14">
        <f t="shared" si="0"/>
        <v>0</v>
      </c>
      <c r="S14">
        <f t="shared" si="1"/>
        <v>0</v>
      </c>
      <c r="T14">
        <f t="shared" si="2"/>
        <v>0</v>
      </c>
      <c r="U14">
        <f t="shared" si="3"/>
        <v>0</v>
      </c>
      <c r="V14">
        <f t="shared" si="4"/>
        <v>0</v>
      </c>
      <c r="Y14" s="9" t="s">
        <v>8</v>
      </c>
      <c r="Z14" t="s">
        <v>14</v>
      </c>
      <c r="AA14">
        <f>COUNTIF(R:R, "&gt;0")</f>
        <v>161</v>
      </c>
      <c r="AB14" s="32">
        <f>VLOOKUP(Z14,Y4:AA10,3,FALSE)</f>
        <v>0.53686200378071836</v>
      </c>
      <c r="AC14" s="27">
        <v>0.59357277882797732</v>
      </c>
      <c r="AD14" s="27">
        <f>$Y$1</f>
        <v>529</v>
      </c>
      <c r="AE14" s="27">
        <f>AB14*AC14*AD14</f>
        <v>168.57466918714559</v>
      </c>
      <c r="AF14" s="33">
        <f>AA14/AE14</f>
        <v>0.95506638557459389</v>
      </c>
    </row>
    <row r="15" spans="1:32" x14ac:dyDescent="0.25">
      <c r="A15" s="4" t="s">
        <v>103</v>
      </c>
      <c r="B15" s="5">
        <v>5</v>
      </c>
      <c r="C15" s="5">
        <v>1</v>
      </c>
      <c r="D15" s="5">
        <v>2</v>
      </c>
      <c r="E15" s="5">
        <v>8</v>
      </c>
      <c r="F15" s="5"/>
      <c r="G15" s="5">
        <v>1</v>
      </c>
      <c r="H15" s="5"/>
      <c r="I15" s="5">
        <v>17</v>
      </c>
      <c r="J15" s="5"/>
      <c r="K15" s="4" t="s">
        <v>103</v>
      </c>
      <c r="L15" s="5">
        <v>5</v>
      </c>
      <c r="M15" s="5">
        <v>1</v>
      </c>
      <c r="N15" s="5">
        <v>2</v>
      </c>
      <c r="O15" s="5">
        <v>8</v>
      </c>
      <c r="P15" s="5"/>
      <c r="Q15" s="5">
        <v>1</v>
      </c>
      <c r="R15">
        <f t="shared" si="0"/>
        <v>1</v>
      </c>
      <c r="S15">
        <f t="shared" si="1"/>
        <v>1</v>
      </c>
      <c r="T15">
        <f t="shared" si="2"/>
        <v>1</v>
      </c>
      <c r="U15">
        <f t="shared" si="3"/>
        <v>0</v>
      </c>
      <c r="V15">
        <f t="shared" si="4"/>
        <v>1</v>
      </c>
      <c r="Y15" s="9" t="s">
        <v>8</v>
      </c>
      <c r="Z15" t="s">
        <v>16</v>
      </c>
      <c r="AA15">
        <f>COUNTIF(S:S, "&gt;0")</f>
        <v>168</v>
      </c>
      <c r="AB15" s="32">
        <f>VLOOKUP(Z15,Y5:AA11,3,FALSE)</f>
        <v>0.53875236294896034</v>
      </c>
      <c r="AC15" s="27">
        <v>0.59357277882797732</v>
      </c>
      <c r="AD15" s="27">
        <f t="shared" ref="AD15:AD18" si="6">$Y$1</f>
        <v>529</v>
      </c>
      <c r="AE15" s="27">
        <f t="shared" ref="AE15:AE18" si="7">AB15*AC15*AD15</f>
        <v>169.16824196597355</v>
      </c>
      <c r="AF15" s="33">
        <f t="shared" ref="AF15:AF18" si="8">AA15/AE15</f>
        <v>0.99309420046932606</v>
      </c>
    </row>
    <row r="16" spans="1:32" x14ac:dyDescent="0.25">
      <c r="A16" s="4" t="s">
        <v>127</v>
      </c>
      <c r="B16" s="5">
        <v>4</v>
      </c>
      <c r="C16" s="5"/>
      <c r="D16" s="5"/>
      <c r="E16" s="5">
        <v>10</v>
      </c>
      <c r="F16" s="5"/>
      <c r="G16" s="5"/>
      <c r="H16" s="5"/>
      <c r="I16" s="5">
        <v>14</v>
      </c>
      <c r="J16" s="5"/>
      <c r="K16" s="4" t="s">
        <v>127</v>
      </c>
      <c r="L16" s="5">
        <v>4</v>
      </c>
      <c r="M16" s="5"/>
      <c r="N16" s="5"/>
      <c r="O16" s="5">
        <v>10</v>
      </c>
      <c r="P16" s="5"/>
      <c r="Q16" s="5"/>
      <c r="R16">
        <f t="shared" si="0"/>
        <v>0</v>
      </c>
      <c r="S16">
        <f t="shared" si="1"/>
        <v>0</v>
      </c>
      <c r="T16">
        <f t="shared" si="2"/>
        <v>0</v>
      </c>
      <c r="U16">
        <f t="shared" si="3"/>
        <v>0</v>
      </c>
      <c r="V16">
        <f t="shared" si="4"/>
        <v>0</v>
      </c>
      <c r="Y16" s="9" t="s">
        <v>8</v>
      </c>
      <c r="Z16" t="s">
        <v>11</v>
      </c>
      <c r="AA16">
        <f>COUNTIF(T:T, "&gt;0")</f>
        <v>178</v>
      </c>
      <c r="AB16" s="32">
        <f>VLOOKUP(Z16,Y6:AA12,3,FALSE)</f>
        <v>0.5746691871455577</v>
      </c>
      <c r="AC16" s="27">
        <v>0.59357277882797732</v>
      </c>
      <c r="AD16" s="27">
        <f t="shared" si="6"/>
        <v>529</v>
      </c>
      <c r="AE16" s="27">
        <f t="shared" si="7"/>
        <v>180.44612476370511</v>
      </c>
      <c r="AF16" s="33">
        <f t="shared" si="8"/>
        <v>0.98644401609118326</v>
      </c>
    </row>
    <row r="17" spans="1:32" x14ac:dyDescent="0.25">
      <c r="A17" s="4" t="s">
        <v>104</v>
      </c>
      <c r="B17" s="5">
        <v>4</v>
      </c>
      <c r="C17" s="5"/>
      <c r="D17" s="5">
        <v>4</v>
      </c>
      <c r="E17" s="5">
        <v>3</v>
      </c>
      <c r="F17" s="5"/>
      <c r="G17" s="5">
        <v>2</v>
      </c>
      <c r="H17" s="5"/>
      <c r="I17" s="5">
        <v>13</v>
      </c>
      <c r="J17" s="5"/>
      <c r="K17" s="4" t="s">
        <v>104</v>
      </c>
      <c r="L17" s="5">
        <v>4</v>
      </c>
      <c r="M17" s="5"/>
      <c r="N17" s="5">
        <v>4</v>
      </c>
      <c r="O17" s="5">
        <v>3</v>
      </c>
      <c r="P17" s="5"/>
      <c r="Q17" s="5">
        <v>2</v>
      </c>
      <c r="R17">
        <f t="shared" si="0"/>
        <v>0</v>
      </c>
      <c r="S17">
        <f t="shared" si="1"/>
        <v>0</v>
      </c>
      <c r="T17">
        <f t="shared" si="2"/>
        <v>0</v>
      </c>
      <c r="U17">
        <f t="shared" si="3"/>
        <v>0</v>
      </c>
      <c r="V17">
        <f t="shared" si="4"/>
        <v>0</v>
      </c>
      <c r="Y17" s="9" t="s">
        <v>8</v>
      </c>
      <c r="Z17" t="s">
        <v>37</v>
      </c>
      <c r="AA17">
        <f>COUNTIF(U:U, "&gt;0")</f>
        <v>165</v>
      </c>
      <c r="AB17" s="32">
        <f>VLOOKUP(Z17,Y7:AA13,3,FALSE)</f>
        <v>0.51795841209829863</v>
      </c>
      <c r="AC17" s="27">
        <v>0.59357277882797732</v>
      </c>
      <c r="AD17" s="27">
        <f t="shared" si="6"/>
        <v>529</v>
      </c>
      <c r="AE17" s="27">
        <f t="shared" si="7"/>
        <v>162.63894139886577</v>
      </c>
      <c r="AF17" s="33">
        <f t="shared" si="8"/>
        <v>1.0145171788553631</v>
      </c>
    </row>
    <row r="18" spans="1:32" x14ac:dyDescent="0.25">
      <c r="A18" s="4" t="s">
        <v>213</v>
      </c>
      <c r="B18" s="5">
        <v>6</v>
      </c>
      <c r="C18" s="5"/>
      <c r="D18" s="5">
        <v>3</v>
      </c>
      <c r="E18" s="5"/>
      <c r="F18" s="5">
        <v>5</v>
      </c>
      <c r="G18" s="5">
        <v>7</v>
      </c>
      <c r="H18" s="5"/>
      <c r="I18" s="5">
        <v>21</v>
      </c>
      <c r="J18" s="5"/>
      <c r="K18" s="4" t="s">
        <v>213</v>
      </c>
      <c r="L18" s="5">
        <v>6</v>
      </c>
      <c r="M18" s="5"/>
      <c r="N18" s="5">
        <v>3</v>
      </c>
      <c r="O18" s="5"/>
      <c r="P18" s="5">
        <v>5</v>
      </c>
      <c r="Q18" s="5">
        <v>7</v>
      </c>
      <c r="R18">
        <f t="shared" si="0"/>
        <v>0</v>
      </c>
      <c r="S18">
        <f t="shared" si="1"/>
        <v>0</v>
      </c>
      <c r="T18">
        <f t="shared" si="2"/>
        <v>0</v>
      </c>
      <c r="U18">
        <f t="shared" si="3"/>
        <v>0</v>
      </c>
      <c r="V18">
        <f t="shared" si="4"/>
        <v>0</v>
      </c>
      <c r="Y18" s="9" t="s">
        <v>8</v>
      </c>
      <c r="Z18" t="s">
        <v>542</v>
      </c>
      <c r="AA18">
        <f>COUNTIF(V:V, "&gt;0")</f>
        <v>174</v>
      </c>
      <c r="AB18" s="32">
        <f>VLOOKUP(Z18,Y8:AA14,3,FALSE)</f>
        <v>0.55198487712665412</v>
      </c>
      <c r="AC18" s="27">
        <v>0.59357277882797732</v>
      </c>
      <c r="AD18" s="27">
        <f t="shared" si="6"/>
        <v>529</v>
      </c>
      <c r="AE18" s="27">
        <f t="shared" si="7"/>
        <v>173.3232514177694</v>
      </c>
      <c r="AF18" s="33">
        <f t="shared" si="8"/>
        <v>1.0039045458511473</v>
      </c>
    </row>
    <row r="19" spans="1:32" x14ac:dyDescent="0.25">
      <c r="A19" s="4" t="s">
        <v>63</v>
      </c>
      <c r="B19" s="5">
        <v>9</v>
      </c>
      <c r="C19" s="5">
        <v>2</v>
      </c>
      <c r="D19" s="5"/>
      <c r="E19" s="5"/>
      <c r="F19" s="5"/>
      <c r="G19" s="5">
        <v>1</v>
      </c>
      <c r="H19" s="5"/>
      <c r="I19" s="5">
        <v>12</v>
      </c>
      <c r="J19" s="5"/>
      <c r="K19" s="4" t="s">
        <v>63</v>
      </c>
      <c r="L19" s="5">
        <v>9</v>
      </c>
      <c r="M19" s="5">
        <v>2</v>
      </c>
      <c r="N19" s="5"/>
      <c r="O19" s="5"/>
      <c r="P19" s="5"/>
      <c r="Q19" s="5">
        <v>1</v>
      </c>
      <c r="R19">
        <f t="shared" si="0"/>
        <v>1</v>
      </c>
      <c r="S19">
        <f t="shared" si="1"/>
        <v>0</v>
      </c>
      <c r="T19">
        <f t="shared" si="2"/>
        <v>0</v>
      </c>
      <c r="U19">
        <f t="shared" si="3"/>
        <v>0</v>
      </c>
      <c r="V19">
        <f t="shared" si="4"/>
        <v>1</v>
      </c>
    </row>
    <row r="20" spans="1:32" x14ac:dyDescent="0.25">
      <c r="A20" s="4" t="s">
        <v>57</v>
      </c>
      <c r="B20" s="5"/>
      <c r="C20" s="5">
        <v>4</v>
      </c>
      <c r="D20" s="5">
        <v>5</v>
      </c>
      <c r="E20" s="5"/>
      <c r="F20" s="5">
        <v>3</v>
      </c>
      <c r="G20" s="5"/>
      <c r="H20" s="5"/>
      <c r="I20" s="5">
        <v>12</v>
      </c>
      <c r="J20" s="5"/>
      <c r="K20" s="4" t="s">
        <v>57</v>
      </c>
      <c r="L20" s="5"/>
      <c r="M20" s="5">
        <v>4</v>
      </c>
      <c r="N20" s="5">
        <v>5</v>
      </c>
      <c r="O20" s="5"/>
      <c r="P20" s="5">
        <v>3</v>
      </c>
      <c r="Q20" s="5"/>
      <c r="R20">
        <f t="shared" si="0"/>
        <v>0</v>
      </c>
      <c r="S20">
        <f t="shared" si="1"/>
        <v>1</v>
      </c>
      <c r="T20">
        <f t="shared" si="2"/>
        <v>0</v>
      </c>
      <c r="U20">
        <f t="shared" si="3"/>
        <v>1</v>
      </c>
      <c r="V20">
        <f t="shared" si="4"/>
        <v>0</v>
      </c>
    </row>
    <row r="21" spans="1:32" x14ac:dyDescent="0.25">
      <c r="A21" s="4" t="s">
        <v>211</v>
      </c>
      <c r="B21" s="5">
        <v>5</v>
      </c>
      <c r="C21" s="5">
        <v>5</v>
      </c>
      <c r="D21" s="5">
        <v>1</v>
      </c>
      <c r="E21" s="5"/>
      <c r="F21" s="5">
        <v>4</v>
      </c>
      <c r="G21" s="5"/>
      <c r="H21" s="5"/>
      <c r="I21" s="5">
        <v>15</v>
      </c>
      <c r="J21" s="5"/>
      <c r="K21" s="4" t="s">
        <v>211</v>
      </c>
      <c r="L21" s="5">
        <v>5</v>
      </c>
      <c r="M21" s="5">
        <v>5</v>
      </c>
      <c r="N21" s="5">
        <v>1</v>
      </c>
      <c r="O21" s="5"/>
      <c r="P21" s="5">
        <v>4</v>
      </c>
      <c r="Q21" s="5"/>
      <c r="R21">
        <f t="shared" si="0"/>
        <v>1</v>
      </c>
      <c r="S21">
        <f t="shared" si="1"/>
        <v>1</v>
      </c>
      <c r="T21">
        <f t="shared" si="2"/>
        <v>0</v>
      </c>
      <c r="U21">
        <f t="shared" si="3"/>
        <v>1</v>
      </c>
      <c r="V21">
        <f t="shared" si="4"/>
        <v>0</v>
      </c>
    </row>
    <row r="22" spans="1:32" x14ac:dyDescent="0.25">
      <c r="A22" s="4" t="s">
        <v>235</v>
      </c>
      <c r="B22" s="5"/>
      <c r="C22" s="5">
        <v>4</v>
      </c>
      <c r="D22" s="5">
        <v>3</v>
      </c>
      <c r="E22" s="5">
        <v>4</v>
      </c>
      <c r="F22" s="5">
        <v>10</v>
      </c>
      <c r="G22" s="5">
        <v>1</v>
      </c>
      <c r="H22" s="5"/>
      <c r="I22" s="5">
        <v>22</v>
      </c>
      <c r="J22" s="5"/>
      <c r="K22" s="4" t="s">
        <v>235</v>
      </c>
      <c r="L22" s="5"/>
      <c r="M22" s="5">
        <v>4</v>
      </c>
      <c r="N22" s="5">
        <v>3</v>
      </c>
      <c r="O22" s="5">
        <v>4</v>
      </c>
      <c r="P22" s="5">
        <v>10</v>
      </c>
      <c r="Q22" s="5">
        <v>1</v>
      </c>
      <c r="R22">
        <f t="shared" si="0"/>
        <v>0</v>
      </c>
      <c r="S22">
        <f t="shared" si="1"/>
        <v>1</v>
      </c>
      <c r="T22">
        <f t="shared" si="2"/>
        <v>1</v>
      </c>
      <c r="U22">
        <f t="shared" si="3"/>
        <v>1</v>
      </c>
      <c r="V22">
        <f t="shared" si="4"/>
        <v>1</v>
      </c>
    </row>
    <row r="23" spans="1:32" x14ac:dyDescent="0.25">
      <c r="A23" s="4" t="s">
        <v>106</v>
      </c>
      <c r="B23" s="5"/>
      <c r="C23" s="5"/>
      <c r="D23" s="5">
        <v>7</v>
      </c>
      <c r="E23" s="5"/>
      <c r="F23" s="5"/>
      <c r="G23" s="5">
        <v>3</v>
      </c>
      <c r="H23" s="5"/>
      <c r="I23" s="5">
        <v>10</v>
      </c>
      <c r="J23" s="5"/>
      <c r="K23" s="4" t="s">
        <v>106</v>
      </c>
      <c r="L23" s="5"/>
      <c r="M23" s="5"/>
      <c r="N23" s="5">
        <v>7</v>
      </c>
      <c r="O23" s="5"/>
      <c r="P23" s="5"/>
      <c r="Q23" s="5">
        <v>3</v>
      </c>
      <c r="R23">
        <f t="shared" si="0"/>
        <v>0</v>
      </c>
      <c r="S23">
        <f t="shared" si="1"/>
        <v>0</v>
      </c>
      <c r="T23">
        <f t="shared" si="2"/>
        <v>0</v>
      </c>
      <c r="U23">
        <f t="shared" si="3"/>
        <v>0</v>
      </c>
      <c r="V23">
        <f t="shared" si="4"/>
        <v>0</v>
      </c>
    </row>
    <row r="24" spans="1:32" x14ac:dyDescent="0.25">
      <c r="A24" s="4" t="s">
        <v>206</v>
      </c>
      <c r="B24" s="5">
        <v>5</v>
      </c>
      <c r="C24" s="5"/>
      <c r="D24" s="5">
        <v>2</v>
      </c>
      <c r="E24" s="5">
        <v>5</v>
      </c>
      <c r="F24" s="5">
        <v>6</v>
      </c>
      <c r="G24" s="5"/>
      <c r="H24" s="5"/>
      <c r="I24" s="5">
        <v>18</v>
      </c>
      <c r="J24" s="5"/>
      <c r="K24" s="4" t="s">
        <v>206</v>
      </c>
      <c r="L24" s="5">
        <v>5</v>
      </c>
      <c r="M24" s="5"/>
      <c r="N24" s="5">
        <v>2</v>
      </c>
      <c r="O24" s="5">
        <v>5</v>
      </c>
      <c r="P24" s="5">
        <v>6</v>
      </c>
      <c r="Q24" s="5"/>
      <c r="R24">
        <f t="shared" si="0"/>
        <v>0</v>
      </c>
      <c r="S24">
        <f t="shared" si="1"/>
        <v>0</v>
      </c>
      <c r="T24">
        <f t="shared" si="2"/>
        <v>0</v>
      </c>
      <c r="U24">
        <f t="shared" si="3"/>
        <v>0</v>
      </c>
      <c r="V24">
        <f t="shared" si="4"/>
        <v>0</v>
      </c>
    </row>
    <row r="25" spans="1:32" x14ac:dyDescent="0.25">
      <c r="A25" s="4" t="s">
        <v>66</v>
      </c>
      <c r="B25" s="5">
        <v>5</v>
      </c>
      <c r="C25" s="5">
        <v>3</v>
      </c>
      <c r="D25" s="5"/>
      <c r="E25" s="5">
        <v>3</v>
      </c>
      <c r="F25" s="5"/>
      <c r="G25" s="5">
        <v>1</v>
      </c>
      <c r="H25" s="5"/>
      <c r="I25" s="5">
        <v>12</v>
      </c>
      <c r="J25" s="5"/>
      <c r="K25" s="4" t="s">
        <v>66</v>
      </c>
      <c r="L25" s="5">
        <v>5</v>
      </c>
      <c r="M25" s="5">
        <v>3</v>
      </c>
      <c r="N25" s="5"/>
      <c r="O25" s="5">
        <v>3</v>
      </c>
      <c r="P25" s="5"/>
      <c r="Q25" s="5">
        <v>1</v>
      </c>
      <c r="R25">
        <f t="shared" si="0"/>
        <v>1</v>
      </c>
      <c r="S25">
        <f t="shared" si="1"/>
        <v>0</v>
      </c>
      <c r="T25">
        <f t="shared" si="2"/>
        <v>1</v>
      </c>
      <c r="U25">
        <f t="shared" si="3"/>
        <v>0</v>
      </c>
      <c r="V25">
        <f t="shared" si="4"/>
        <v>1</v>
      </c>
    </row>
    <row r="26" spans="1:32" x14ac:dyDescent="0.25">
      <c r="A26" s="4" t="s">
        <v>110</v>
      </c>
      <c r="B26" s="5"/>
      <c r="C26" s="5">
        <v>1</v>
      </c>
      <c r="D26" s="5">
        <v>9</v>
      </c>
      <c r="E26" s="5">
        <v>3</v>
      </c>
      <c r="F26" s="5"/>
      <c r="G26" s="5"/>
      <c r="H26" s="5"/>
      <c r="I26" s="5">
        <v>13</v>
      </c>
      <c r="J26" s="5"/>
      <c r="K26" s="4" t="s">
        <v>110</v>
      </c>
      <c r="L26" s="5"/>
      <c r="M26" s="5">
        <v>1</v>
      </c>
      <c r="N26" s="5">
        <v>9</v>
      </c>
      <c r="O26" s="5">
        <v>3</v>
      </c>
      <c r="P26" s="5"/>
      <c r="Q26" s="5"/>
      <c r="R26">
        <f t="shared" si="0"/>
        <v>0</v>
      </c>
      <c r="S26">
        <f t="shared" si="1"/>
        <v>1</v>
      </c>
      <c r="T26">
        <f t="shared" si="2"/>
        <v>1</v>
      </c>
      <c r="U26">
        <f t="shared" si="3"/>
        <v>0</v>
      </c>
      <c r="V26">
        <f t="shared" si="4"/>
        <v>0</v>
      </c>
    </row>
    <row r="27" spans="1:32" x14ac:dyDescent="0.25">
      <c r="A27" s="4" t="s">
        <v>10</v>
      </c>
      <c r="B27" s="5"/>
      <c r="C27" s="5">
        <v>3</v>
      </c>
      <c r="D27" s="5"/>
      <c r="E27" s="5"/>
      <c r="F27" s="5"/>
      <c r="G27" s="5"/>
      <c r="H27" s="5"/>
      <c r="I27" s="5">
        <v>3</v>
      </c>
      <c r="J27" s="5"/>
      <c r="K27" s="4" t="s">
        <v>10</v>
      </c>
      <c r="L27" s="5"/>
      <c r="M27" s="5">
        <v>3</v>
      </c>
      <c r="N27" s="5"/>
      <c r="O27" s="5"/>
      <c r="P27" s="5"/>
      <c r="Q27" s="5"/>
      <c r="R27">
        <f t="shared" si="0"/>
        <v>0</v>
      </c>
      <c r="S27">
        <f t="shared" si="1"/>
        <v>0</v>
      </c>
      <c r="T27">
        <f t="shared" si="2"/>
        <v>0</v>
      </c>
      <c r="U27">
        <f t="shared" si="3"/>
        <v>0</v>
      </c>
      <c r="V27">
        <f t="shared" si="4"/>
        <v>0</v>
      </c>
    </row>
    <row r="28" spans="1:32" x14ac:dyDescent="0.25">
      <c r="A28" s="4" t="s">
        <v>118</v>
      </c>
      <c r="B28" s="5">
        <v>7</v>
      </c>
      <c r="C28" s="5"/>
      <c r="D28" s="5">
        <v>2</v>
      </c>
      <c r="E28" s="5">
        <v>6</v>
      </c>
      <c r="F28" s="5">
        <v>3</v>
      </c>
      <c r="G28" s="5">
        <v>3</v>
      </c>
      <c r="H28" s="5"/>
      <c r="I28" s="5">
        <v>21</v>
      </c>
      <c r="J28" s="5"/>
      <c r="K28" s="4" t="s">
        <v>118</v>
      </c>
      <c r="L28" s="5">
        <v>7</v>
      </c>
      <c r="M28" s="5"/>
      <c r="N28" s="5">
        <v>2</v>
      </c>
      <c r="O28" s="5">
        <v>6</v>
      </c>
      <c r="P28" s="5">
        <v>3</v>
      </c>
      <c r="Q28" s="5">
        <v>3</v>
      </c>
      <c r="R28">
        <f t="shared" si="0"/>
        <v>0</v>
      </c>
      <c r="S28">
        <f t="shared" si="1"/>
        <v>0</v>
      </c>
      <c r="T28">
        <f t="shared" si="2"/>
        <v>0</v>
      </c>
      <c r="U28">
        <f t="shared" si="3"/>
        <v>0</v>
      </c>
      <c r="V28">
        <f t="shared" si="4"/>
        <v>0</v>
      </c>
    </row>
    <row r="29" spans="1:32" x14ac:dyDescent="0.25">
      <c r="A29" s="4" t="s">
        <v>78</v>
      </c>
      <c r="B29" s="5"/>
      <c r="C29" s="5">
        <v>4</v>
      </c>
      <c r="D29" s="5">
        <v>4</v>
      </c>
      <c r="E29" s="5">
        <v>4</v>
      </c>
      <c r="F29" s="5">
        <v>4</v>
      </c>
      <c r="G29" s="5">
        <v>2</v>
      </c>
      <c r="H29" s="5"/>
      <c r="I29" s="5">
        <v>18</v>
      </c>
      <c r="J29" s="5"/>
      <c r="K29" s="4" t="s">
        <v>78</v>
      </c>
      <c r="L29" s="5"/>
      <c r="M29" s="5">
        <v>4</v>
      </c>
      <c r="N29" s="5">
        <v>4</v>
      </c>
      <c r="O29" s="5">
        <v>4</v>
      </c>
      <c r="P29" s="5">
        <v>4</v>
      </c>
      <c r="Q29" s="5">
        <v>2</v>
      </c>
      <c r="R29">
        <f t="shared" si="0"/>
        <v>0</v>
      </c>
      <c r="S29">
        <f t="shared" si="1"/>
        <v>1</v>
      </c>
      <c r="T29">
        <f t="shared" si="2"/>
        <v>1</v>
      </c>
      <c r="U29">
        <f t="shared" si="3"/>
        <v>1</v>
      </c>
      <c r="V29">
        <f t="shared" si="4"/>
        <v>1</v>
      </c>
    </row>
    <row r="30" spans="1:32" x14ac:dyDescent="0.25">
      <c r="A30" s="4" t="s">
        <v>176</v>
      </c>
      <c r="B30" s="5"/>
      <c r="C30" s="5">
        <v>4</v>
      </c>
      <c r="D30" s="5">
        <v>5</v>
      </c>
      <c r="E30" s="5"/>
      <c r="F30" s="5"/>
      <c r="G30" s="5">
        <v>2</v>
      </c>
      <c r="H30" s="5"/>
      <c r="I30" s="5">
        <v>11</v>
      </c>
      <c r="J30" s="5"/>
      <c r="K30" s="4" t="s">
        <v>176</v>
      </c>
      <c r="L30" s="5"/>
      <c r="M30" s="5">
        <v>4</v>
      </c>
      <c r="N30" s="5">
        <v>5</v>
      </c>
      <c r="O30" s="5"/>
      <c r="P30" s="5"/>
      <c r="Q30" s="5">
        <v>2</v>
      </c>
      <c r="R30">
        <f t="shared" si="0"/>
        <v>0</v>
      </c>
      <c r="S30">
        <f t="shared" si="1"/>
        <v>1</v>
      </c>
      <c r="T30">
        <f t="shared" si="2"/>
        <v>0</v>
      </c>
      <c r="U30">
        <f t="shared" si="3"/>
        <v>0</v>
      </c>
      <c r="V30">
        <f t="shared" si="4"/>
        <v>1</v>
      </c>
    </row>
    <row r="31" spans="1:32" x14ac:dyDescent="0.25">
      <c r="A31" s="4" t="s">
        <v>26</v>
      </c>
      <c r="B31" s="5">
        <v>6</v>
      </c>
      <c r="C31" s="5">
        <v>1</v>
      </c>
      <c r="D31" s="5">
        <v>6</v>
      </c>
      <c r="E31" s="5"/>
      <c r="F31" s="5">
        <v>9</v>
      </c>
      <c r="G31" s="5">
        <v>2</v>
      </c>
      <c r="H31" s="5"/>
      <c r="I31" s="5">
        <v>24</v>
      </c>
      <c r="J31" s="5"/>
      <c r="K31" s="4" t="s">
        <v>26</v>
      </c>
      <c r="L31" s="5">
        <v>6</v>
      </c>
      <c r="M31" s="5">
        <v>1</v>
      </c>
      <c r="N31" s="5">
        <v>6</v>
      </c>
      <c r="O31" s="5"/>
      <c r="P31" s="5">
        <v>9</v>
      </c>
      <c r="Q31" s="5">
        <v>2</v>
      </c>
      <c r="R31">
        <f t="shared" si="0"/>
        <v>1</v>
      </c>
      <c r="S31">
        <f t="shared" si="1"/>
        <v>1</v>
      </c>
      <c r="T31">
        <f t="shared" si="2"/>
        <v>0</v>
      </c>
      <c r="U31">
        <f t="shared" si="3"/>
        <v>1</v>
      </c>
      <c r="V31">
        <f t="shared" si="4"/>
        <v>1</v>
      </c>
    </row>
    <row r="32" spans="1:32" x14ac:dyDescent="0.25">
      <c r="A32" s="4" t="s">
        <v>170</v>
      </c>
      <c r="B32" s="5"/>
      <c r="C32" s="5">
        <v>7</v>
      </c>
      <c r="D32" s="5"/>
      <c r="E32" s="5">
        <v>1</v>
      </c>
      <c r="F32" s="5"/>
      <c r="G32" s="5"/>
      <c r="H32" s="5"/>
      <c r="I32" s="5">
        <v>8</v>
      </c>
      <c r="J32" s="5"/>
      <c r="K32" s="4" t="s">
        <v>170</v>
      </c>
      <c r="L32" s="5"/>
      <c r="M32" s="5">
        <v>7</v>
      </c>
      <c r="N32" s="5"/>
      <c r="O32" s="5">
        <v>1</v>
      </c>
      <c r="P32" s="5"/>
      <c r="Q32" s="5"/>
      <c r="R32">
        <f t="shared" si="0"/>
        <v>0</v>
      </c>
      <c r="S32">
        <f t="shared" si="1"/>
        <v>0</v>
      </c>
      <c r="T32">
        <f t="shared" si="2"/>
        <v>1</v>
      </c>
      <c r="U32">
        <f t="shared" si="3"/>
        <v>0</v>
      </c>
      <c r="V32">
        <f t="shared" si="4"/>
        <v>0</v>
      </c>
    </row>
    <row r="33" spans="1:22" x14ac:dyDescent="0.25">
      <c r="A33" s="4" t="s">
        <v>80</v>
      </c>
      <c r="B33" s="5"/>
      <c r="C33" s="5"/>
      <c r="D33" s="5">
        <v>4</v>
      </c>
      <c r="E33" s="5">
        <v>4</v>
      </c>
      <c r="F33" s="5">
        <v>3</v>
      </c>
      <c r="G33" s="5"/>
      <c r="H33" s="5"/>
      <c r="I33" s="5">
        <v>11</v>
      </c>
      <c r="J33" s="5"/>
      <c r="K33" s="4" t="s">
        <v>80</v>
      </c>
      <c r="L33" s="5"/>
      <c r="M33" s="5"/>
      <c r="N33" s="5">
        <v>4</v>
      </c>
      <c r="O33" s="5">
        <v>4</v>
      </c>
      <c r="P33" s="5">
        <v>3</v>
      </c>
      <c r="Q33" s="5"/>
      <c r="R33">
        <f t="shared" si="0"/>
        <v>0</v>
      </c>
      <c r="S33">
        <f t="shared" si="1"/>
        <v>0</v>
      </c>
      <c r="T33">
        <f t="shared" si="2"/>
        <v>0</v>
      </c>
      <c r="U33">
        <f t="shared" si="3"/>
        <v>0</v>
      </c>
      <c r="V33">
        <f t="shared" si="4"/>
        <v>0</v>
      </c>
    </row>
    <row r="34" spans="1:22" x14ac:dyDescent="0.25">
      <c r="A34" s="4" t="s">
        <v>233</v>
      </c>
      <c r="B34" s="5">
        <v>5</v>
      </c>
      <c r="C34" s="5">
        <v>11</v>
      </c>
      <c r="D34" s="5"/>
      <c r="E34" s="5"/>
      <c r="F34" s="5"/>
      <c r="G34" s="5"/>
      <c r="H34" s="5"/>
      <c r="I34" s="5">
        <v>16</v>
      </c>
      <c r="J34" s="5"/>
      <c r="K34" s="4" t="s">
        <v>233</v>
      </c>
      <c r="L34" s="5">
        <v>5</v>
      </c>
      <c r="M34" s="5">
        <v>11</v>
      </c>
      <c r="N34" s="5"/>
      <c r="O34" s="5"/>
      <c r="P34" s="5"/>
      <c r="Q34" s="5"/>
      <c r="R34">
        <f t="shared" si="0"/>
        <v>1</v>
      </c>
      <c r="S34">
        <f t="shared" si="1"/>
        <v>0</v>
      </c>
      <c r="T34">
        <f t="shared" si="2"/>
        <v>0</v>
      </c>
      <c r="U34">
        <f t="shared" si="3"/>
        <v>0</v>
      </c>
      <c r="V34">
        <f t="shared" si="4"/>
        <v>0</v>
      </c>
    </row>
    <row r="35" spans="1:22" x14ac:dyDescent="0.25">
      <c r="A35" s="4" t="s">
        <v>51</v>
      </c>
      <c r="B35" s="5">
        <v>13</v>
      </c>
      <c r="C35" s="5"/>
      <c r="D35" s="5">
        <v>4</v>
      </c>
      <c r="E35" s="5"/>
      <c r="F35" s="5"/>
      <c r="G35" s="5">
        <v>4</v>
      </c>
      <c r="H35" s="5"/>
      <c r="I35" s="5">
        <v>21</v>
      </c>
      <c r="J35" s="5"/>
      <c r="K35" s="4" t="s">
        <v>51</v>
      </c>
      <c r="L35" s="5">
        <v>13</v>
      </c>
      <c r="M35" s="5"/>
      <c r="N35" s="5">
        <v>4</v>
      </c>
      <c r="O35" s="5"/>
      <c r="P35" s="5"/>
      <c r="Q35" s="5">
        <v>4</v>
      </c>
      <c r="R35">
        <f t="shared" si="0"/>
        <v>0</v>
      </c>
      <c r="S35">
        <f t="shared" si="1"/>
        <v>0</v>
      </c>
      <c r="T35">
        <f t="shared" si="2"/>
        <v>0</v>
      </c>
      <c r="U35">
        <f t="shared" si="3"/>
        <v>0</v>
      </c>
      <c r="V35">
        <f t="shared" si="4"/>
        <v>0</v>
      </c>
    </row>
    <row r="36" spans="1:22" x14ac:dyDescent="0.25">
      <c r="A36" s="4" t="s">
        <v>168</v>
      </c>
      <c r="B36" s="5"/>
      <c r="C36" s="5">
        <v>2</v>
      </c>
      <c r="D36" s="5"/>
      <c r="E36" s="5"/>
      <c r="F36" s="5">
        <v>2</v>
      </c>
      <c r="G36" s="5">
        <v>5</v>
      </c>
      <c r="H36" s="5"/>
      <c r="I36" s="5">
        <v>9</v>
      </c>
      <c r="J36" s="5"/>
      <c r="K36" s="4" t="s">
        <v>168</v>
      </c>
      <c r="L36" s="5"/>
      <c r="M36" s="5">
        <v>2</v>
      </c>
      <c r="N36" s="5"/>
      <c r="O36" s="5"/>
      <c r="P36" s="5">
        <v>2</v>
      </c>
      <c r="Q36" s="5">
        <v>5</v>
      </c>
      <c r="R36">
        <f t="shared" si="0"/>
        <v>0</v>
      </c>
      <c r="S36">
        <f t="shared" si="1"/>
        <v>0</v>
      </c>
      <c r="T36">
        <f t="shared" si="2"/>
        <v>0</v>
      </c>
      <c r="U36">
        <f t="shared" si="3"/>
        <v>1</v>
      </c>
      <c r="V36">
        <f t="shared" si="4"/>
        <v>1</v>
      </c>
    </row>
    <row r="37" spans="1:22" x14ac:dyDescent="0.25">
      <c r="A37" s="4" t="s">
        <v>29</v>
      </c>
      <c r="B37" s="5">
        <v>6</v>
      </c>
      <c r="C37" s="5"/>
      <c r="D37" s="5"/>
      <c r="E37" s="5"/>
      <c r="F37" s="5"/>
      <c r="G37" s="5"/>
      <c r="H37" s="5"/>
      <c r="I37" s="5">
        <v>6</v>
      </c>
      <c r="J37" s="5"/>
      <c r="K37" s="4" t="s">
        <v>29</v>
      </c>
      <c r="L37" s="5">
        <v>6</v>
      </c>
      <c r="M37" s="5"/>
      <c r="N37" s="5"/>
      <c r="O37" s="5"/>
      <c r="P37" s="5"/>
      <c r="Q37" s="5"/>
      <c r="R37">
        <f t="shared" si="0"/>
        <v>0</v>
      </c>
      <c r="S37">
        <f t="shared" si="1"/>
        <v>0</v>
      </c>
      <c r="T37">
        <f t="shared" si="2"/>
        <v>0</v>
      </c>
      <c r="U37">
        <f t="shared" si="3"/>
        <v>0</v>
      </c>
      <c r="V37">
        <f t="shared" si="4"/>
        <v>0</v>
      </c>
    </row>
    <row r="38" spans="1:22" x14ac:dyDescent="0.25">
      <c r="A38" s="4" t="s">
        <v>157</v>
      </c>
      <c r="B38" s="5">
        <v>5</v>
      </c>
      <c r="C38" s="5"/>
      <c r="D38" s="5"/>
      <c r="E38" s="5"/>
      <c r="F38" s="5">
        <v>5</v>
      </c>
      <c r="G38" s="5"/>
      <c r="H38" s="5"/>
      <c r="I38" s="5">
        <v>10</v>
      </c>
      <c r="J38" s="5"/>
      <c r="K38" s="4" t="s">
        <v>157</v>
      </c>
      <c r="L38" s="5">
        <v>5</v>
      </c>
      <c r="M38" s="5"/>
      <c r="N38" s="5"/>
      <c r="O38" s="5"/>
      <c r="P38" s="5">
        <v>5</v>
      </c>
      <c r="Q38" s="5"/>
      <c r="R38">
        <f t="shared" si="0"/>
        <v>0</v>
      </c>
      <c r="S38">
        <f t="shared" si="1"/>
        <v>0</v>
      </c>
      <c r="T38">
        <f t="shared" si="2"/>
        <v>0</v>
      </c>
      <c r="U38">
        <f t="shared" si="3"/>
        <v>0</v>
      </c>
      <c r="V38">
        <f t="shared" si="4"/>
        <v>0</v>
      </c>
    </row>
    <row r="39" spans="1:22" x14ac:dyDescent="0.25">
      <c r="A39" s="4" t="s">
        <v>94</v>
      </c>
      <c r="B39" s="5">
        <v>1</v>
      </c>
      <c r="C39" s="5">
        <v>6</v>
      </c>
      <c r="D39" s="5">
        <v>5</v>
      </c>
      <c r="E39" s="5">
        <v>3</v>
      </c>
      <c r="F39" s="5">
        <v>3</v>
      </c>
      <c r="G39" s="5"/>
      <c r="H39" s="5"/>
      <c r="I39" s="5">
        <v>18</v>
      </c>
      <c r="J39" s="5"/>
      <c r="K39" s="4" t="s">
        <v>94</v>
      </c>
      <c r="L39" s="5">
        <v>1</v>
      </c>
      <c r="M39" s="5">
        <v>6</v>
      </c>
      <c r="N39" s="5">
        <v>5</v>
      </c>
      <c r="O39" s="5">
        <v>3</v>
      </c>
      <c r="P39" s="5">
        <v>3</v>
      </c>
      <c r="Q39" s="5"/>
      <c r="R39">
        <f t="shared" si="0"/>
        <v>1</v>
      </c>
      <c r="S39">
        <f t="shared" si="1"/>
        <v>1</v>
      </c>
      <c r="T39">
        <f t="shared" si="2"/>
        <v>1</v>
      </c>
      <c r="U39">
        <f t="shared" si="3"/>
        <v>1</v>
      </c>
      <c r="V39">
        <f t="shared" si="4"/>
        <v>0</v>
      </c>
    </row>
    <row r="40" spans="1:22" x14ac:dyDescent="0.25">
      <c r="A40" s="4" t="s">
        <v>154</v>
      </c>
      <c r="B40" s="5"/>
      <c r="C40" s="5">
        <v>5</v>
      </c>
      <c r="D40" s="5">
        <v>4</v>
      </c>
      <c r="E40" s="5">
        <v>7</v>
      </c>
      <c r="F40" s="5"/>
      <c r="G40" s="5"/>
      <c r="H40" s="5"/>
      <c r="I40" s="5">
        <v>16</v>
      </c>
      <c r="J40" s="5"/>
      <c r="K40" s="4" t="s">
        <v>154</v>
      </c>
      <c r="L40" s="5"/>
      <c r="M40" s="5">
        <v>5</v>
      </c>
      <c r="N40" s="5">
        <v>4</v>
      </c>
      <c r="O40" s="5">
        <v>7</v>
      </c>
      <c r="P40" s="5"/>
      <c r="Q40" s="5"/>
      <c r="R40">
        <f t="shared" si="0"/>
        <v>0</v>
      </c>
      <c r="S40">
        <f t="shared" si="1"/>
        <v>1</v>
      </c>
      <c r="T40">
        <f t="shared" si="2"/>
        <v>1</v>
      </c>
      <c r="U40">
        <f t="shared" si="3"/>
        <v>0</v>
      </c>
      <c r="V40">
        <f t="shared" si="4"/>
        <v>0</v>
      </c>
    </row>
    <row r="41" spans="1:22" x14ac:dyDescent="0.25">
      <c r="A41" s="4" t="s">
        <v>124</v>
      </c>
      <c r="B41" s="5">
        <v>4</v>
      </c>
      <c r="C41" s="5">
        <v>4</v>
      </c>
      <c r="D41" s="5">
        <v>3</v>
      </c>
      <c r="E41" s="5"/>
      <c r="F41" s="5"/>
      <c r="G41" s="5">
        <v>4</v>
      </c>
      <c r="H41" s="5"/>
      <c r="I41" s="5">
        <v>15</v>
      </c>
      <c r="J41" s="5"/>
      <c r="K41" s="4" t="s">
        <v>124</v>
      </c>
      <c r="L41" s="5">
        <v>4</v>
      </c>
      <c r="M41" s="5">
        <v>4</v>
      </c>
      <c r="N41" s="5">
        <v>3</v>
      </c>
      <c r="O41" s="5"/>
      <c r="P41" s="5"/>
      <c r="Q41" s="5">
        <v>4</v>
      </c>
      <c r="R41">
        <f t="shared" si="0"/>
        <v>1</v>
      </c>
      <c r="S41">
        <f t="shared" si="1"/>
        <v>1</v>
      </c>
      <c r="T41">
        <f t="shared" si="2"/>
        <v>0</v>
      </c>
      <c r="U41">
        <f t="shared" si="3"/>
        <v>0</v>
      </c>
      <c r="V41">
        <f t="shared" si="4"/>
        <v>1</v>
      </c>
    </row>
    <row r="42" spans="1:22" x14ac:dyDescent="0.25">
      <c r="A42" s="4" t="s">
        <v>219</v>
      </c>
      <c r="B42" s="5"/>
      <c r="C42" s="5"/>
      <c r="D42" s="5"/>
      <c r="E42" s="5">
        <v>6</v>
      </c>
      <c r="F42" s="5">
        <v>2</v>
      </c>
      <c r="G42" s="5"/>
      <c r="H42" s="5"/>
      <c r="I42" s="5">
        <v>8</v>
      </c>
      <c r="J42" s="5"/>
      <c r="K42" s="4" t="s">
        <v>219</v>
      </c>
      <c r="L42" s="5"/>
      <c r="M42" s="5"/>
      <c r="N42" s="5"/>
      <c r="O42" s="5">
        <v>6</v>
      </c>
      <c r="P42" s="5">
        <v>2</v>
      </c>
      <c r="Q42" s="5"/>
      <c r="R42">
        <f t="shared" si="0"/>
        <v>0</v>
      </c>
      <c r="S42">
        <f t="shared" si="1"/>
        <v>0</v>
      </c>
      <c r="T42">
        <f t="shared" si="2"/>
        <v>0</v>
      </c>
      <c r="U42">
        <f t="shared" si="3"/>
        <v>0</v>
      </c>
      <c r="V42">
        <f t="shared" si="4"/>
        <v>0</v>
      </c>
    </row>
    <row r="43" spans="1:22" x14ac:dyDescent="0.25">
      <c r="A43" s="4" t="s">
        <v>220</v>
      </c>
      <c r="B43" s="5">
        <v>2</v>
      </c>
      <c r="C43" s="5"/>
      <c r="D43" s="5">
        <v>3</v>
      </c>
      <c r="E43" s="5">
        <v>5</v>
      </c>
      <c r="F43" s="5"/>
      <c r="G43" s="5">
        <v>1</v>
      </c>
      <c r="H43" s="5"/>
      <c r="I43" s="5">
        <v>11</v>
      </c>
      <c r="J43" s="5"/>
      <c r="K43" s="4" t="s">
        <v>220</v>
      </c>
      <c r="L43" s="5">
        <v>2</v>
      </c>
      <c r="M43" s="5"/>
      <c r="N43" s="5">
        <v>3</v>
      </c>
      <c r="O43" s="5">
        <v>5</v>
      </c>
      <c r="P43" s="5"/>
      <c r="Q43" s="5">
        <v>1</v>
      </c>
      <c r="R43">
        <f t="shared" si="0"/>
        <v>0</v>
      </c>
      <c r="S43">
        <f t="shared" si="1"/>
        <v>0</v>
      </c>
      <c r="T43">
        <f t="shared" si="2"/>
        <v>0</v>
      </c>
      <c r="U43">
        <f t="shared" si="3"/>
        <v>0</v>
      </c>
      <c r="V43">
        <f t="shared" si="4"/>
        <v>0</v>
      </c>
    </row>
    <row r="44" spans="1:22" x14ac:dyDescent="0.25">
      <c r="A44" s="4" t="s">
        <v>231</v>
      </c>
      <c r="B44" s="5"/>
      <c r="C44" s="5">
        <v>5</v>
      </c>
      <c r="D44" s="5">
        <v>10</v>
      </c>
      <c r="E44" s="5"/>
      <c r="F44" s="5">
        <v>3</v>
      </c>
      <c r="G44" s="5"/>
      <c r="H44" s="5"/>
      <c r="I44" s="5">
        <v>18</v>
      </c>
      <c r="J44" s="5"/>
      <c r="K44" s="4" t="s">
        <v>231</v>
      </c>
      <c r="L44" s="5"/>
      <c r="M44" s="5">
        <v>5</v>
      </c>
      <c r="N44" s="5">
        <v>10</v>
      </c>
      <c r="O44" s="5"/>
      <c r="P44" s="5">
        <v>3</v>
      </c>
      <c r="Q44" s="5"/>
      <c r="R44">
        <f t="shared" si="0"/>
        <v>0</v>
      </c>
      <c r="S44">
        <f t="shared" si="1"/>
        <v>1</v>
      </c>
      <c r="T44">
        <f t="shared" si="2"/>
        <v>0</v>
      </c>
      <c r="U44">
        <f t="shared" si="3"/>
        <v>1</v>
      </c>
      <c r="V44">
        <f t="shared" si="4"/>
        <v>0</v>
      </c>
    </row>
    <row r="45" spans="1:22" x14ac:dyDescent="0.25">
      <c r="A45" s="4" t="s">
        <v>65</v>
      </c>
      <c r="B45" s="5"/>
      <c r="C45" s="5">
        <v>4</v>
      </c>
      <c r="D45" s="5">
        <v>5</v>
      </c>
      <c r="E45" s="5">
        <v>8</v>
      </c>
      <c r="F45" s="5">
        <v>8</v>
      </c>
      <c r="G45" s="5"/>
      <c r="H45" s="5"/>
      <c r="I45" s="5">
        <v>25</v>
      </c>
      <c r="J45" s="5"/>
      <c r="K45" s="4" t="s">
        <v>65</v>
      </c>
      <c r="L45" s="5"/>
      <c r="M45" s="5">
        <v>4</v>
      </c>
      <c r="N45" s="5">
        <v>5</v>
      </c>
      <c r="O45" s="5">
        <v>8</v>
      </c>
      <c r="P45" s="5">
        <v>8</v>
      </c>
      <c r="Q45" s="5"/>
      <c r="R45">
        <f t="shared" si="0"/>
        <v>0</v>
      </c>
      <c r="S45">
        <f t="shared" si="1"/>
        <v>1</v>
      </c>
      <c r="T45">
        <f t="shared" si="2"/>
        <v>1</v>
      </c>
      <c r="U45">
        <f t="shared" si="3"/>
        <v>1</v>
      </c>
      <c r="V45">
        <f t="shared" si="4"/>
        <v>0</v>
      </c>
    </row>
    <row r="46" spans="1:22" x14ac:dyDescent="0.25">
      <c r="A46" s="4" t="s">
        <v>77</v>
      </c>
      <c r="B46" s="5"/>
      <c r="C46" s="5">
        <v>4</v>
      </c>
      <c r="D46" s="5"/>
      <c r="E46" s="5">
        <v>1</v>
      </c>
      <c r="F46" s="5">
        <v>10</v>
      </c>
      <c r="G46" s="5">
        <v>2</v>
      </c>
      <c r="H46" s="5"/>
      <c r="I46" s="5">
        <v>17</v>
      </c>
      <c r="J46" s="5"/>
      <c r="K46" s="4" t="s">
        <v>77</v>
      </c>
      <c r="L46" s="5"/>
      <c r="M46" s="5">
        <v>4</v>
      </c>
      <c r="N46" s="5"/>
      <c r="O46" s="5">
        <v>1</v>
      </c>
      <c r="P46" s="5">
        <v>10</v>
      </c>
      <c r="Q46" s="5">
        <v>2</v>
      </c>
      <c r="R46">
        <f t="shared" si="0"/>
        <v>0</v>
      </c>
      <c r="S46">
        <f t="shared" si="1"/>
        <v>0</v>
      </c>
      <c r="T46">
        <f t="shared" si="2"/>
        <v>1</v>
      </c>
      <c r="U46">
        <f t="shared" si="3"/>
        <v>1</v>
      </c>
      <c r="V46">
        <f t="shared" si="4"/>
        <v>1</v>
      </c>
    </row>
    <row r="47" spans="1:22" x14ac:dyDescent="0.25">
      <c r="A47" s="4" t="s">
        <v>222</v>
      </c>
      <c r="B47" s="5">
        <v>3</v>
      </c>
      <c r="C47" s="5"/>
      <c r="D47" s="5">
        <v>6</v>
      </c>
      <c r="E47" s="5">
        <v>6</v>
      </c>
      <c r="F47" s="5"/>
      <c r="G47" s="5">
        <v>10</v>
      </c>
      <c r="H47" s="5"/>
      <c r="I47" s="5">
        <v>25</v>
      </c>
      <c r="J47" s="5"/>
      <c r="K47" s="4" t="s">
        <v>222</v>
      </c>
      <c r="L47" s="5">
        <v>3</v>
      </c>
      <c r="M47" s="5"/>
      <c r="N47" s="5">
        <v>6</v>
      </c>
      <c r="O47" s="5">
        <v>6</v>
      </c>
      <c r="P47" s="5"/>
      <c r="Q47" s="5">
        <v>10</v>
      </c>
      <c r="R47">
        <f t="shared" si="0"/>
        <v>0</v>
      </c>
      <c r="S47">
        <f t="shared" si="1"/>
        <v>0</v>
      </c>
      <c r="T47">
        <f t="shared" si="2"/>
        <v>0</v>
      </c>
      <c r="U47">
        <f t="shared" si="3"/>
        <v>0</v>
      </c>
      <c r="V47">
        <f t="shared" si="4"/>
        <v>0</v>
      </c>
    </row>
    <row r="48" spans="1:22" x14ac:dyDescent="0.25">
      <c r="A48" s="4" t="s">
        <v>152</v>
      </c>
      <c r="B48" s="5"/>
      <c r="C48" s="5"/>
      <c r="D48" s="5"/>
      <c r="E48" s="5">
        <v>2</v>
      </c>
      <c r="F48" s="5"/>
      <c r="G48" s="5">
        <v>12</v>
      </c>
      <c r="H48" s="5"/>
      <c r="I48" s="5">
        <v>14</v>
      </c>
      <c r="J48" s="5"/>
      <c r="K48" s="4" t="s">
        <v>152</v>
      </c>
      <c r="L48" s="5"/>
      <c r="M48" s="5"/>
      <c r="N48" s="5"/>
      <c r="O48" s="5">
        <v>2</v>
      </c>
      <c r="P48" s="5"/>
      <c r="Q48" s="5">
        <v>12</v>
      </c>
      <c r="R48">
        <f t="shared" si="0"/>
        <v>0</v>
      </c>
      <c r="S48">
        <f t="shared" si="1"/>
        <v>0</v>
      </c>
      <c r="T48">
        <f t="shared" si="2"/>
        <v>0</v>
      </c>
      <c r="U48">
        <f t="shared" si="3"/>
        <v>0</v>
      </c>
      <c r="V48">
        <f t="shared" si="4"/>
        <v>0</v>
      </c>
    </row>
    <row r="49" spans="1:22" x14ac:dyDescent="0.25">
      <c r="A49" s="4" t="s">
        <v>139</v>
      </c>
      <c r="B49" s="5"/>
      <c r="C49" s="5"/>
      <c r="D49" s="5"/>
      <c r="E49" s="5">
        <v>1</v>
      </c>
      <c r="F49" s="5">
        <v>2</v>
      </c>
      <c r="G49" s="5"/>
      <c r="H49" s="5"/>
      <c r="I49" s="5">
        <v>3</v>
      </c>
      <c r="J49" s="5"/>
      <c r="K49" s="4" t="s">
        <v>139</v>
      </c>
      <c r="L49" s="5"/>
      <c r="M49" s="5"/>
      <c r="N49" s="5"/>
      <c r="O49" s="5">
        <v>1</v>
      </c>
      <c r="P49" s="5">
        <v>2</v>
      </c>
      <c r="Q49" s="5"/>
      <c r="R49">
        <f t="shared" si="0"/>
        <v>0</v>
      </c>
      <c r="S49">
        <f t="shared" si="1"/>
        <v>0</v>
      </c>
      <c r="T49">
        <f t="shared" si="2"/>
        <v>0</v>
      </c>
      <c r="U49">
        <f t="shared" si="3"/>
        <v>0</v>
      </c>
      <c r="V49">
        <f t="shared" si="4"/>
        <v>0</v>
      </c>
    </row>
    <row r="50" spans="1:22" x14ac:dyDescent="0.25">
      <c r="A50" s="4" t="s">
        <v>227</v>
      </c>
      <c r="B50" s="5"/>
      <c r="C50" s="5">
        <v>5</v>
      </c>
      <c r="D50" s="5"/>
      <c r="E50" s="5">
        <v>3</v>
      </c>
      <c r="F50" s="5"/>
      <c r="G50" s="5"/>
      <c r="H50" s="5"/>
      <c r="I50" s="5">
        <v>8</v>
      </c>
      <c r="J50" s="5"/>
      <c r="K50" s="4" t="s">
        <v>227</v>
      </c>
      <c r="L50" s="5"/>
      <c r="M50" s="5">
        <v>5</v>
      </c>
      <c r="N50" s="5"/>
      <c r="O50" s="5">
        <v>3</v>
      </c>
      <c r="P50" s="5"/>
      <c r="Q50" s="5"/>
      <c r="R50">
        <f t="shared" si="0"/>
        <v>0</v>
      </c>
      <c r="S50">
        <f t="shared" si="1"/>
        <v>0</v>
      </c>
      <c r="T50">
        <f t="shared" si="2"/>
        <v>1</v>
      </c>
      <c r="U50">
        <f t="shared" si="3"/>
        <v>0</v>
      </c>
      <c r="V50">
        <f t="shared" si="4"/>
        <v>0</v>
      </c>
    </row>
    <row r="51" spans="1:22" x14ac:dyDescent="0.25">
      <c r="A51" s="4" t="s">
        <v>204</v>
      </c>
      <c r="B51" s="5">
        <v>1</v>
      </c>
      <c r="C51" s="5"/>
      <c r="D51" s="5"/>
      <c r="E51" s="5"/>
      <c r="F51" s="5"/>
      <c r="G51" s="5">
        <v>5</v>
      </c>
      <c r="H51" s="5"/>
      <c r="I51" s="5">
        <v>6</v>
      </c>
      <c r="J51" s="5"/>
      <c r="K51" s="4" t="s">
        <v>204</v>
      </c>
      <c r="L51" s="5">
        <v>1</v>
      </c>
      <c r="M51" s="5"/>
      <c r="N51" s="5"/>
      <c r="O51" s="5"/>
      <c r="P51" s="5"/>
      <c r="Q51" s="5">
        <v>5</v>
      </c>
      <c r="R51">
        <f t="shared" si="0"/>
        <v>0</v>
      </c>
      <c r="S51">
        <f t="shared" si="1"/>
        <v>0</v>
      </c>
      <c r="T51">
        <f t="shared" si="2"/>
        <v>0</v>
      </c>
      <c r="U51">
        <f t="shared" si="3"/>
        <v>0</v>
      </c>
      <c r="V51">
        <f t="shared" si="4"/>
        <v>0</v>
      </c>
    </row>
    <row r="52" spans="1:22" x14ac:dyDescent="0.25">
      <c r="A52" s="4" t="s">
        <v>183</v>
      </c>
      <c r="B52" s="5">
        <v>2</v>
      </c>
      <c r="C52" s="5">
        <v>1</v>
      </c>
      <c r="D52" s="5"/>
      <c r="E52" s="5">
        <v>3</v>
      </c>
      <c r="F52" s="5"/>
      <c r="G52" s="5">
        <v>3</v>
      </c>
      <c r="H52" s="5"/>
      <c r="I52" s="5">
        <v>9</v>
      </c>
      <c r="J52" s="5"/>
      <c r="K52" s="4" t="s">
        <v>183</v>
      </c>
      <c r="L52" s="5">
        <v>2</v>
      </c>
      <c r="M52" s="5">
        <v>1</v>
      </c>
      <c r="N52" s="5"/>
      <c r="O52" s="5">
        <v>3</v>
      </c>
      <c r="P52" s="5"/>
      <c r="Q52" s="5">
        <v>3</v>
      </c>
      <c r="R52">
        <f t="shared" si="0"/>
        <v>1</v>
      </c>
      <c r="S52">
        <f t="shared" si="1"/>
        <v>0</v>
      </c>
      <c r="T52">
        <f t="shared" si="2"/>
        <v>1</v>
      </c>
      <c r="U52">
        <f t="shared" si="3"/>
        <v>0</v>
      </c>
      <c r="V52">
        <f t="shared" si="4"/>
        <v>1</v>
      </c>
    </row>
    <row r="53" spans="1:22" x14ac:dyDescent="0.25">
      <c r="A53" s="4" t="s">
        <v>42</v>
      </c>
      <c r="B53" s="5">
        <v>6</v>
      </c>
      <c r="C53" s="5">
        <v>3</v>
      </c>
      <c r="D53" s="5"/>
      <c r="E53" s="5">
        <v>2</v>
      </c>
      <c r="F53" s="5">
        <v>4</v>
      </c>
      <c r="G53" s="5"/>
      <c r="H53" s="5"/>
      <c r="I53" s="5">
        <v>15</v>
      </c>
      <c r="J53" s="5"/>
      <c r="K53" s="4" t="s">
        <v>42</v>
      </c>
      <c r="L53" s="5">
        <v>6</v>
      </c>
      <c r="M53" s="5">
        <v>3</v>
      </c>
      <c r="N53" s="5"/>
      <c r="O53" s="5">
        <v>2</v>
      </c>
      <c r="P53" s="5">
        <v>4</v>
      </c>
      <c r="Q53" s="5"/>
      <c r="R53">
        <f t="shared" si="0"/>
        <v>1</v>
      </c>
      <c r="S53">
        <f t="shared" si="1"/>
        <v>0</v>
      </c>
      <c r="T53">
        <f t="shared" si="2"/>
        <v>1</v>
      </c>
      <c r="U53">
        <f t="shared" si="3"/>
        <v>1</v>
      </c>
      <c r="V53">
        <f t="shared" si="4"/>
        <v>0</v>
      </c>
    </row>
    <row r="54" spans="1:22" x14ac:dyDescent="0.25">
      <c r="A54" s="4" t="s">
        <v>116</v>
      </c>
      <c r="B54" s="5"/>
      <c r="C54" s="5">
        <v>5</v>
      </c>
      <c r="D54" s="5">
        <v>4</v>
      </c>
      <c r="E54" s="5">
        <v>5</v>
      </c>
      <c r="F54" s="5"/>
      <c r="G54" s="5"/>
      <c r="H54" s="5"/>
      <c r="I54" s="5">
        <v>14</v>
      </c>
      <c r="J54" s="5"/>
      <c r="K54" s="4" t="s">
        <v>116</v>
      </c>
      <c r="L54" s="5"/>
      <c r="M54" s="5">
        <v>5</v>
      </c>
      <c r="N54" s="5">
        <v>4</v>
      </c>
      <c r="O54" s="5">
        <v>5</v>
      </c>
      <c r="P54" s="5"/>
      <c r="Q54" s="5"/>
      <c r="R54">
        <f t="shared" si="0"/>
        <v>0</v>
      </c>
      <c r="S54">
        <f t="shared" si="1"/>
        <v>1</v>
      </c>
      <c r="T54">
        <f t="shared" si="2"/>
        <v>1</v>
      </c>
      <c r="U54">
        <f t="shared" si="3"/>
        <v>0</v>
      </c>
      <c r="V54">
        <f t="shared" si="4"/>
        <v>0</v>
      </c>
    </row>
    <row r="55" spans="1:22" x14ac:dyDescent="0.25">
      <c r="A55" s="4" t="s">
        <v>202</v>
      </c>
      <c r="B55" s="5">
        <v>2</v>
      </c>
      <c r="C55" s="5">
        <v>5</v>
      </c>
      <c r="D55" s="5">
        <v>3</v>
      </c>
      <c r="E55" s="5"/>
      <c r="F55" s="5"/>
      <c r="G55" s="5">
        <v>4</v>
      </c>
      <c r="H55" s="5"/>
      <c r="I55" s="5">
        <v>14</v>
      </c>
      <c r="J55" s="5"/>
      <c r="K55" s="4" t="s">
        <v>202</v>
      </c>
      <c r="L55" s="5">
        <v>2</v>
      </c>
      <c r="M55" s="5">
        <v>5</v>
      </c>
      <c r="N55" s="5">
        <v>3</v>
      </c>
      <c r="O55" s="5"/>
      <c r="P55" s="5"/>
      <c r="Q55" s="5">
        <v>4</v>
      </c>
      <c r="R55">
        <f t="shared" si="0"/>
        <v>1</v>
      </c>
      <c r="S55">
        <f t="shared" si="1"/>
        <v>1</v>
      </c>
      <c r="T55">
        <f t="shared" si="2"/>
        <v>0</v>
      </c>
      <c r="U55">
        <f t="shared" si="3"/>
        <v>0</v>
      </c>
      <c r="V55">
        <f t="shared" si="4"/>
        <v>1</v>
      </c>
    </row>
    <row r="56" spans="1:22" x14ac:dyDescent="0.25">
      <c r="A56" s="4" t="s">
        <v>73</v>
      </c>
      <c r="B56" s="5"/>
      <c r="C56" s="5">
        <v>4</v>
      </c>
      <c r="D56" s="5">
        <v>1</v>
      </c>
      <c r="E56" s="5">
        <v>5</v>
      </c>
      <c r="F56" s="5">
        <v>5</v>
      </c>
      <c r="G56" s="5"/>
      <c r="H56" s="5"/>
      <c r="I56" s="5">
        <v>15</v>
      </c>
      <c r="J56" s="5"/>
      <c r="K56" s="4" t="s">
        <v>73</v>
      </c>
      <c r="L56" s="5"/>
      <c r="M56" s="5">
        <v>4</v>
      </c>
      <c r="N56" s="5">
        <v>1</v>
      </c>
      <c r="O56" s="5">
        <v>5</v>
      </c>
      <c r="P56" s="5">
        <v>5</v>
      </c>
      <c r="Q56" s="5"/>
      <c r="R56">
        <f t="shared" si="0"/>
        <v>0</v>
      </c>
      <c r="S56">
        <f t="shared" si="1"/>
        <v>1</v>
      </c>
      <c r="T56">
        <f t="shared" si="2"/>
        <v>1</v>
      </c>
      <c r="U56">
        <f t="shared" si="3"/>
        <v>1</v>
      </c>
      <c r="V56">
        <f t="shared" si="4"/>
        <v>0</v>
      </c>
    </row>
    <row r="57" spans="1:22" x14ac:dyDescent="0.25">
      <c r="A57" s="4" t="s">
        <v>96</v>
      </c>
      <c r="B57" s="5">
        <v>4</v>
      </c>
      <c r="C57" s="5">
        <v>5</v>
      </c>
      <c r="D57" s="5">
        <v>4</v>
      </c>
      <c r="E57" s="5">
        <v>1</v>
      </c>
      <c r="F57" s="5"/>
      <c r="G57" s="5"/>
      <c r="H57" s="5"/>
      <c r="I57" s="5">
        <v>14</v>
      </c>
      <c r="J57" s="5"/>
      <c r="K57" s="4" t="s">
        <v>96</v>
      </c>
      <c r="L57" s="5">
        <v>4</v>
      </c>
      <c r="M57" s="5">
        <v>5</v>
      </c>
      <c r="N57" s="5">
        <v>4</v>
      </c>
      <c r="O57" s="5">
        <v>1</v>
      </c>
      <c r="P57" s="5"/>
      <c r="Q57" s="5"/>
      <c r="R57">
        <f t="shared" si="0"/>
        <v>1</v>
      </c>
      <c r="S57">
        <f t="shared" si="1"/>
        <v>1</v>
      </c>
      <c r="T57">
        <f t="shared" si="2"/>
        <v>1</v>
      </c>
      <c r="U57">
        <f t="shared" si="3"/>
        <v>0</v>
      </c>
      <c r="V57">
        <f t="shared" si="4"/>
        <v>0</v>
      </c>
    </row>
    <row r="58" spans="1:22" x14ac:dyDescent="0.25">
      <c r="A58" s="4" t="s">
        <v>72</v>
      </c>
      <c r="B58" s="5">
        <v>4</v>
      </c>
      <c r="C58" s="5">
        <v>3</v>
      </c>
      <c r="D58" s="5"/>
      <c r="E58" s="5">
        <v>1</v>
      </c>
      <c r="F58" s="5">
        <v>5</v>
      </c>
      <c r="G58" s="5">
        <v>4</v>
      </c>
      <c r="H58" s="5"/>
      <c r="I58" s="5">
        <v>17</v>
      </c>
      <c r="J58" s="5"/>
      <c r="K58" s="4" t="s">
        <v>72</v>
      </c>
      <c r="L58" s="5">
        <v>4</v>
      </c>
      <c r="M58" s="5">
        <v>3</v>
      </c>
      <c r="N58" s="5"/>
      <c r="O58" s="5">
        <v>1</v>
      </c>
      <c r="P58" s="5">
        <v>5</v>
      </c>
      <c r="Q58" s="5">
        <v>4</v>
      </c>
      <c r="R58">
        <f t="shared" si="0"/>
        <v>1</v>
      </c>
      <c r="S58">
        <f t="shared" si="1"/>
        <v>0</v>
      </c>
      <c r="T58">
        <f t="shared" si="2"/>
        <v>1</v>
      </c>
      <c r="U58">
        <f t="shared" si="3"/>
        <v>1</v>
      </c>
      <c r="V58">
        <f t="shared" si="4"/>
        <v>1</v>
      </c>
    </row>
    <row r="59" spans="1:22" x14ac:dyDescent="0.25">
      <c r="A59" s="4" t="s">
        <v>64</v>
      </c>
      <c r="B59" s="5"/>
      <c r="C59" s="5"/>
      <c r="D59" s="5">
        <v>5</v>
      </c>
      <c r="E59" s="5">
        <v>1</v>
      </c>
      <c r="F59" s="5"/>
      <c r="G59" s="5"/>
      <c r="H59" s="5"/>
      <c r="I59" s="5">
        <v>6</v>
      </c>
      <c r="J59" s="5"/>
      <c r="K59" s="4" t="s">
        <v>64</v>
      </c>
      <c r="L59" s="5"/>
      <c r="M59" s="5"/>
      <c r="N59" s="5">
        <v>5</v>
      </c>
      <c r="O59" s="5">
        <v>1</v>
      </c>
      <c r="P59" s="5"/>
      <c r="Q59" s="5"/>
      <c r="R59">
        <f t="shared" si="0"/>
        <v>0</v>
      </c>
      <c r="S59">
        <f t="shared" si="1"/>
        <v>0</v>
      </c>
      <c r="T59">
        <f t="shared" si="2"/>
        <v>0</v>
      </c>
      <c r="U59">
        <f t="shared" si="3"/>
        <v>0</v>
      </c>
      <c r="V59">
        <f t="shared" si="4"/>
        <v>0</v>
      </c>
    </row>
    <row r="60" spans="1:22" x14ac:dyDescent="0.25">
      <c r="A60" s="4" t="s">
        <v>177</v>
      </c>
      <c r="B60" s="5"/>
      <c r="C60" s="5">
        <v>3</v>
      </c>
      <c r="D60" s="5">
        <v>9</v>
      </c>
      <c r="E60" s="5"/>
      <c r="F60" s="5"/>
      <c r="G60" s="5"/>
      <c r="H60" s="5"/>
      <c r="I60" s="5">
        <v>12</v>
      </c>
      <c r="J60" s="5"/>
      <c r="K60" s="4" t="s">
        <v>177</v>
      </c>
      <c r="L60" s="5"/>
      <c r="M60" s="5">
        <v>3</v>
      </c>
      <c r="N60" s="5">
        <v>9</v>
      </c>
      <c r="O60" s="5"/>
      <c r="P60" s="5"/>
      <c r="Q60" s="5"/>
      <c r="R60">
        <f t="shared" si="0"/>
        <v>0</v>
      </c>
      <c r="S60">
        <f t="shared" si="1"/>
        <v>1</v>
      </c>
      <c r="T60">
        <f t="shared" si="2"/>
        <v>0</v>
      </c>
      <c r="U60">
        <f t="shared" si="3"/>
        <v>0</v>
      </c>
      <c r="V60">
        <f t="shared" si="4"/>
        <v>0</v>
      </c>
    </row>
    <row r="61" spans="1:22" x14ac:dyDescent="0.25">
      <c r="A61" s="4" t="s">
        <v>188</v>
      </c>
      <c r="B61" s="5">
        <v>4</v>
      </c>
      <c r="C61" s="5">
        <v>4</v>
      </c>
      <c r="D61" s="5"/>
      <c r="E61" s="5"/>
      <c r="F61" s="5">
        <v>6</v>
      </c>
      <c r="G61" s="5"/>
      <c r="H61" s="5"/>
      <c r="I61" s="5">
        <v>14</v>
      </c>
      <c r="J61" s="5"/>
      <c r="K61" s="4" t="s">
        <v>188</v>
      </c>
      <c r="L61" s="5">
        <v>4</v>
      </c>
      <c r="M61" s="5">
        <v>4</v>
      </c>
      <c r="N61" s="5"/>
      <c r="O61" s="5"/>
      <c r="P61" s="5">
        <v>6</v>
      </c>
      <c r="Q61" s="5"/>
      <c r="R61">
        <f t="shared" si="0"/>
        <v>1</v>
      </c>
      <c r="S61">
        <f t="shared" si="1"/>
        <v>0</v>
      </c>
      <c r="T61">
        <f t="shared" si="2"/>
        <v>0</v>
      </c>
      <c r="U61">
        <f t="shared" si="3"/>
        <v>1</v>
      </c>
      <c r="V61">
        <f t="shared" si="4"/>
        <v>0</v>
      </c>
    </row>
    <row r="62" spans="1:22" x14ac:dyDescent="0.25">
      <c r="A62" s="4" t="s">
        <v>150</v>
      </c>
      <c r="B62" s="5">
        <v>3</v>
      </c>
      <c r="C62" s="5"/>
      <c r="D62" s="5">
        <v>2</v>
      </c>
      <c r="E62" s="5">
        <v>1</v>
      </c>
      <c r="F62" s="5">
        <v>2</v>
      </c>
      <c r="G62" s="5">
        <v>6</v>
      </c>
      <c r="H62" s="5"/>
      <c r="I62" s="5">
        <v>14</v>
      </c>
      <c r="J62" s="5"/>
      <c r="K62" s="4" t="s">
        <v>150</v>
      </c>
      <c r="L62" s="5">
        <v>3</v>
      </c>
      <c r="M62" s="5"/>
      <c r="N62" s="5">
        <v>2</v>
      </c>
      <c r="O62" s="5">
        <v>1</v>
      </c>
      <c r="P62" s="5">
        <v>2</v>
      </c>
      <c r="Q62" s="5">
        <v>6</v>
      </c>
      <c r="R62">
        <f t="shared" si="0"/>
        <v>0</v>
      </c>
      <c r="S62">
        <f t="shared" si="1"/>
        <v>0</v>
      </c>
      <c r="T62">
        <f t="shared" si="2"/>
        <v>0</v>
      </c>
      <c r="U62">
        <f t="shared" si="3"/>
        <v>0</v>
      </c>
      <c r="V62">
        <f t="shared" si="4"/>
        <v>0</v>
      </c>
    </row>
    <row r="63" spans="1:22" x14ac:dyDescent="0.25">
      <c r="A63" s="4" t="s">
        <v>236</v>
      </c>
      <c r="B63" s="5"/>
      <c r="C63" s="5">
        <v>7</v>
      </c>
      <c r="D63" s="5"/>
      <c r="E63" s="5"/>
      <c r="F63" s="5">
        <v>4</v>
      </c>
      <c r="G63" s="5">
        <v>1</v>
      </c>
      <c r="H63" s="5"/>
      <c r="I63" s="5">
        <v>12</v>
      </c>
      <c r="J63" s="5"/>
      <c r="K63" s="4" t="s">
        <v>236</v>
      </c>
      <c r="L63" s="5"/>
      <c r="M63" s="5">
        <v>7</v>
      </c>
      <c r="N63" s="5"/>
      <c r="O63" s="5"/>
      <c r="P63" s="5">
        <v>4</v>
      </c>
      <c r="Q63" s="5">
        <v>1</v>
      </c>
      <c r="R63">
        <f t="shared" si="0"/>
        <v>0</v>
      </c>
      <c r="S63">
        <f t="shared" si="1"/>
        <v>0</v>
      </c>
      <c r="T63">
        <f t="shared" si="2"/>
        <v>0</v>
      </c>
      <c r="U63">
        <f t="shared" si="3"/>
        <v>1</v>
      </c>
      <c r="V63">
        <f t="shared" si="4"/>
        <v>1</v>
      </c>
    </row>
    <row r="64" spans="1:22" x14ac:dyDescent="0.25">
      <c r="A64" s="4" t="s">
        <v>191</v>
      </c>
      <c r="B64" s="5">
        <v>3</v>
      </c>
      <c r="C64" s="5">
        <v>7</v>
      </c>
      <c r="D64" s="5"/>
      <c r="E64" s="5">
        <v>3</v>
      </c>
      <c r="F64" s="5">
        <v>2</v>
      </c>
      <c r="G64" s="5">
        <v>3</v>
      </c>
      <c r="H64" s="5"/>
      <c r="I64" s="5">
        <v>18</v>
      </c>
      <c r="J64" s="5"/>
      <c r="K64" s="4" t="s">
        <v>191</v>
      </c>
      <c r="L64" s="5">
        <v>3</v>
      </c>
      <c r="M64" s="5">
        <v>7</v>
      </c>
      <c r="N64" s="5"/>
      <c r="O64" s="5">
        <v>3</v>
      </c>
      <c r="P64" s="5">
        <v>2</v>
      </c>
      <c r="Q64" s="5">
        <v>3</v>
      </c>
      <c r="R64">
        <f t="shared" si="0"/>
        <v>1</v>
      </c>
      <c r="S64">
        <f t="shared" si="1"/>
        <v>0</v>
      </c>
      <c r="T64">
        <f t="shared" si="2"/>
        <v>1</v>
      </c>
      <c r="U64">
        <f t="shared" si="3"/>
        <v>1</v>
      </c>
      <c r="V64">
        <f t="shared" si="4"/>
        <v>1</v>
      </c>
    </row>
    <row r="65" spans="1:22" x14ac:dyDescent="0.25">
      <c r="A65" s="4" t="s">
        <v>111</v>
      </c>
      <c r="B65" s="5">
        <v>3</v>
      </c>
      <c r="C65" s="5"/>
      <c r="D65" s="5"/>
      <c r="E65" s="5"/>
      <c r="F65" s="5">
        <v>15</v>
      </c>
      <c r="G65" s="5">
        <v>5</v>
      </c>
      <c r="H65" s="5"/>
      <c r="I65" s="5">
        <v>23</v>
      </c>
      <c r="J65" s="5"/>
      <c r="K65" s="4" t="s">
        <v>111</v>
      </c>
      <c r="L65" s="5">
        <v>3</v>
      </c>
      <c r="M65" s="5"/>
      <c r="N65" s="5"/>
      <c r="O65" s="5"/>
      <c r="P65" s="5">
        <v>15</v>
      </c>
      <c r="Q65" s="5">
        <v>5</v>
      </c>
      <c r="R65">
        <f t="shared" si="0"/>
        <v>0</v>
      </c>
      <c r="S65">
        <f t="shared" si="1"/>
        <v>0</v>
      </c>
      <c r="T65">
        <f t="shared" si="2"/>
        <v>0</v>
      </c>
      <c r="U65">
        <f t="shared" si="3"/>
        <v>0</v>
      </c>
      <c r="V65">
        <f t="shared" si="4"/>
        <v>0</v>
      </c>
    </row>
    <row r="66" spans="1:22" x14ac:dyDescent="0.25">
      <c r="A66" s="4" t="s">
        <v>90</v>
      </c>
      <c r="B66" s="5">
        <v>1</v>
      </c>
      <c r="C66" s="5">
        <v>1</v>
      </c>
      <c r="D66" s="5">
        <v>5</v>
      </c>
      <c r="E66" s="5">
        <v>4</v>
      </c>
      <c r="F66" s="5"/>
      <c r="G66" s="5">
        <v>1</v>
      </c>
      <c r="H66" s="5"/>
      <c r="I66" s="5">
        <v>12</v>
      </c>
      <c r="J66" s="5"/>
      <c r="K66" s="4" t="s">
        <v>90</v>
      </c>
      <c r="L66" s="5">
        <v>1</v>
      </c>
      <c r="M66" s="5">
        <v>1</v>
      </c>
      <c r="N66" s="5">
        <v>5</v>
      </c>
      <c r="O66" s="5">
        <v>4</v>
      </c>
      <c r="P66" s="5"/>
      <c r="Q66" s="5">
        <v>1</v>
      </c>
      <c r="R66">
        <f t="shared" si="0"/>
        <v>1</v>
      </c>
      <c r="S66">
        <f t="shared" si="1"/>
        <v>1</v>
      </c>
      <c r="T66">
        <f t="shared" si="2"/>
        <v>1</v>
      </c>
      <c r="U66">
        <f t="shared" si="3"/>
        <v>0</v>
      </c>
      <c r="V66">
        <f t="shared" si="4"/>
        <v>1</v>
      </c>
    </row>
    <row r="67" spans="1:22" x14ac:dyDescent="0.25">
      <c r="A67" s="4" t="s">
        <v>193</v>
      </c>
      <c r="B67" s="5"/>
      <c r="C67" s="5">
        <v>2</v>
      </c>
      <c r="D67" s="5">
        <v>12</v>
      </c>
      <c r="E67" s="5"/>
      <c r="F67" s="5">
        <v>2</v>
      </c>
      <c r="G67" s="5"/>
      <c r="H67" s="5"/>
      <c r="I67" s="5">
        <v>16</v>
      </c>
      <c r="J67" s="5"/>
      <c r="K67" s="4" t="s">
        <v>193</v>
      </c>
      <c r="L67" s="5"/>
      <c r="M67" s="5">
        <v>2</v>
      </c>
      <c r="N67" s="5">
        <v>12</v>
      </c>
      <c r="O67" s="5"/>
      <c r="P67" s="5">
        <v>2</v>
      </c>
      <c r="Q67" s="5"/>
      <c r="R67">
        <f t="shared" si="0"/>
        <v>0</v>
      </c>
      <c r="S67">
        <f t="shared" si="1"/>
        <v>1</v>
      </c>
      <c r="T67">
        <f t="shared" si="2"/>
        <v>0</v>
      </c>
      <c r="U67">
        <f t="shared" si="3"/>
        <v>1</v>
      </c>
      <c r="V67">
        <f t="shared" si="4"/>
        <v>0</v>
      </c>
    </row>
    <row r="68" spans="1:22" x14ac:dyDescent="0.25">
      <c r="A68" s="4" t="s">
        <v>119</v>
      </c>
      <c r="B68" s="5">
        <v>2</v>
      </c>
      <c r="C68" s="5"/>
      <c r="D68" s="5">
        <v>1</v>
      </c>
      <c r="E68" s="5"/>
      <c r="F68" s="5"/>
      <c r="G68" s="5"/>
      <c r="H68" s="5"/>
      <c r="I68" s="5">
        <v>3</v>
      </c>
      <c r="J68" s="5"/>
      <c r="K68" s="4" t="s">
        <v>119</v>
      </c>
      <c r="L68" s="5">
        <v>2</v>
      </c>
      <c r="M68" s="5"/>
      <c r="N68" s="5">
        <v>1</v>
      </c>
      <c r="O68" s="5"/>
      <c r="P68" s="5"/>
      <c r="Q68" s="5"/>
      <c r="R68">
        <f t="shared" ref="R68:R131" si="9">IF(AND(M68&gt;0, L68&gt;0), 1,0)</f>
        <v>0</v>
      </c>
      <c r="S68">
        <f t="shared" si="1"/>
        <v>0</v>
      </c>
      <c r="T68">
        <f t="shared" si="2"/>
        <v>0</v>
      </c>
      <c r="U68">
        <f t="shared" si="3"/>
        <v>0</v>
      </c>
      <c r="V68">
        <f t="shared" si="4"/>
        <v>0</v>
      </c>
    </row>
    <row r="69" spans="1:22" x14ac:dyDescent="0.25">
      <c r="A69" s="4" t="s">
        <v>39</v>
      </c>
      <c r="B69" s="5"/>
      <c r="C69" s="5"/>
      <c r="D69" s="5"/>
      <c r="E69" s="5"/>
      <c r="F69" s="5">
        <v>3</v>
      </c>
      <c r="G69" s="5"/>
      <c r="H69" s="5"/>
      <c r="I69" s="5">
        <v>3</v>
      </c>
      <c r="J69" s="5"/>
      <c r="K69" s="4" t="s">
        <v>39</v>
      </c>
      <c r="L69" s="5"/>
      <c r="M69" s="5"/>
      <c r="N69" s="5"/>
      <c r="O69" s="5"/>
      <c r="P69" s="5">
        <v>3</v>
      </c>
      <c r="Q69" s="5"/>
      <c r="R69">
        <f t="shared" si="9"/>
        <v>0</v>
      </c>
      <c r="S69">
        <f t="shared" ref="S69:S132" si="10">IF(AND(M69&gt;0, N69&gt;0), 1, 0)</f>
        <v>0</v>
      </c>
      <c r="T69">
        <f t="shared" ref="T69:T132" si="11">IF(AND(M69&gt;0, O69&gt;0), 1, 0)</f>
        <v>0</v>
      </c>
      <c r="U69">
        <f t="shared" ref="U69:U132" si="12">IF(AND(M69&gt;0, P69&gt;0), 1, 0)</f>
        <v>0</v>
      </c>
      <c r="V69">
        <f t="shared" ref="V69:V132" si="13">IF(AND(M69&gt;0, Q69&gt;0), 1, 0)</f>
        <v>0</v>
      </c>
    </row>
    <row r="70" spans="1:22" x14ac:dyDescent="0.25">
      <c r="A70" s="4" t="s">
        <v>160</v>
      </c>
      <c r="B70" s="5"/>
      <c r="C70" s="5">
        <v>4</v>
      </c>
      <c r="D70" s="5">
        <v>2</v>
      </c>
      <c r="E70" s="5"/>
      <c r="F70" s="5">
        <v>4</v>
      </c>
      <c r="G70" s="5">
        <v>6</v>
      </c>
      <c r="H70" s="5"/>
      <c r="I70" s="5">
        <v>16</v>
      </c>
      <c r="J70" s="5"/>
      <c r="K70" s="4" t="s">
        <v>160</v>
      </c>
      <c r="L70" s="5"/>
      <c r="M70" s="5">
        <v>4</v>
      </c>
      <c r="N70" s="5">
        <v>2</v>
      </c>
      <c r="O70" s="5"/>
      <c r="P70" s="5">
        <v>4</v>
      </c>
      <c r="Q70" s="5">
        <v>6</v>
      </c>
      <c r="R70">
        <f t="shared" si="9"/>
        <v>0</v>
      </c>
      <c r="S70">
        <f t="shared" si="10"/>
        <v>1</v>
      </c>
      <c r="T70">
        <f t="shared" si="11"/>
        <v>0</v>
      </c>
      <c r="U70">
        <f t="shared" si="12"/>
        <v>1</v>
      </c>
      <c r="V70">
        <f t="shared" si="13"/>
        <v>1</v>
      </c>
    </row>
    <row r="71" spans="1:22" x14ac:dyDescent="0.25">
      <c r="A71" s="4" t="s">
        <v>79</v>
      </c>
      <c r="B71" s="5">
        <v>6</v>
      </c>
      <c r="C71" s="5"/>
      <c r="D71" s="5">
        <v>3</v>
      </c>
      <c r="E71" s="5">
        <v>8</v>
      </c>
      <c r="F71" s="5">
        <v>5</v>
      </c>
      <c r="G71" s="5">
        <v>5</v>
      </c>
      <c r="H71" s="5"/>
      <c r="I71" s="5">
        <v>27</v>
      </c>
      <c r="J71" s="5"/>
      <c r="K71" s="4" t="s">
        <v>79</v>
      </c>
      <c r="L71" s="5">
        <v>6</v>
      </c>
      <c r="M71" s="5"/>
      <c r="N71" s="5">
        <v>3</v>
      </c>
      <c r="O71" s="5">
        <v>8</v>
      </c>
      <c r="P71" s="5">
        <v>5</v>
      </c>
      <c r="Q71" s="5">
        <v>5</v>
      </c>
      <c r="R71">
        <f t="shared" si="9"/>
        <v>0</v>
      </c>
      <c r="S71">
        <f t="shared" si="10"/>
        <v>0</v>
      </c>
      <c r="T71">
        <f t="shared" si="11"/>
        <v>0</v>
      </c>
      <c r="U71">
        <f t="shared" si="12"/>
        <v>0</v>
      </c>
      <c r="V71">
        <f t="shared" si="13"/>
        <v>0</v>
      </c>
    </row>
    <row r="72" spans="1:22" x14ac:dyDescent="0.25">
      <c r="A72" s="4" t="s">
        <v>13</v>
      </c>
      <c r="B72" s="5">
        <v>5</v>
      </c>
      <c r="C72" s="5">
        <v>1</v>
      </c>
      <c r="D72" s="5">
        <v>6</v>
      </c>
      <c r="E72" s="5"/>
      <c r="F72" s="5"/>
      <c r="G72" s="5">
        <v>5</v>
      </c>
      <c r="H72" s="5"/>
      <c r="I72" s="5">
        <v>17</v>
      </c>
      <c r="J72" s="5"/>
      <c r="K72" s="4" t="s">
        <v>13</v>
      </c>
      <c r="L72" s="5">
        <v>5</v>
      </c>
      <c r="M72" s="5">
        <v>1</v>
      </c>
      <c r="N72" s="5">
        <v>6</v>
      </c>
      <c r="O72" s="5"/>
      <c r="P72" s="5"/>
      <c r="Q72" s="5">
        <v>5</v>
      </c>
      <c r="R72">
        <f t="shared" si="9"/>
        <v>1</v>
      </c>
      <c r="S72">
        <f t="shared" si="10"/>
        <v>1</v>
      </c>
      <c r="T72">
        <f t="shared" si="11"/>
        <v>0</v>
      </c>
      <c r="U72">
        <f t="shared" si="12"/>
        <v>0</v>
      </c>
      <c r="V72">
        <f t="shared" si="13"/>
        <v>1</v>
      </c>
    </row>
    <row r="73" spans="1:22" x14ac:dyDescent="0.25">
      <c r="A73" s="4" t="s">
        <v>169</v>
      </c>
      <c r="B73" s="5">
        <v>5</v>
      </c>
      <c r="C73" s="5">
        <v>1</v>
      </c>
      <c r="D73" s="5">
        <v>4</v>
      </c>
      <c r="E73" s="5">
        <v>4</v>
      </c>
      <c r="F73" s="5"/>
      <c r="G73" s="5"/>
      <c r="H73" s="5"/>
      <c r="I73" s="5">
        <v>14</v>
      </c>
      <c r="J73" s="5"/>
      <c r="K73" s="4" t="s">
        <v>169</v>
      </c>
      <c r="L73" s="5">
        <v>5</v>
      </c>
      <c r="M73" s="5">
        <v>1</v>
      </c>
      <c r="N73" s="5">
        <v>4</v>
      </c>
      <c r="O73" s="5">
        <v>4</v>
      </c>
      <c r="P73" s="5"/>
      <c r="Q73" s="5"/>
      <c r="R73">
        <f t="shared" si="9"/>
        <v>1</v>
      </c>
      <c r="S73">
        <f t="shared" si="10"/>
        <v>1</v>
      </c>
      <c r="T73">
        <f t="shared" si="11"/>
        <v>1</v>
      </c>
      <c r="U73">
        <f t="shared" si="12"/>
        <v>0</v>
      </c>
      <c r="V73">
        <f t="shared" si="13"/>
        <v>0</v>
      </c>
    </row>
    <row r="74" spans="1:22" x14ac:dyDescent="0.25">
      <c r="A74" s="4" t="s">
        <v>45</v>
      </c>
      <c r="B74" s="5">
        <v>2</v>
      </c>
      <c r="C74" s="5">
        <v>2</v>
      </c>
      <c r="D74" s="5"/>
      <c r="E74" s="5"/>
      <c r="F74" s="5"/>
      <c r="G74" s="5"/>
      <c r="H74" s="5"/>
      <c r="I74" s="5">
        <v>4</v>
      </c>
      <c r="J74" s="5"/>
      <c r="K74" s="4" t="s">
        <v>45</v>
      </c>
      <c r="L74" s="5">
        <v>2</v>
      </c>
      <c r="M74" s="5">
        <v>2</v>
      </c>
      <c r="N74" s="5"/>
      <c r="O74" s="5"/>
      <c r="P74" s="5"/>
      <c r="Q74" s="5"/>
      <c r="R74">
        <f t="shared" si="9"/>
        <v>1</v>
      </c>
      <c r="S74">
        <f t="shared" si="10"/>
        <v>0</v>
      </c>
      <c r="T74">
        <f t="shared" si="11"/>
        <v>0</v>
      </c>
      <c r="U74">
        <f t="shared" si="12"/>
        <v>0</v>
      </c>
      <c r="V74">
        <f t="shared" si="13"/>
        <v>0</v>
      </c>
    </row>
    <row r="75" spans="1:22" x14ac:dyDescent="0.25">
      <c r="A75" s="4" t="s">
        <v>61</v>
      </c>
      <c r="B75" s="5"/>
      <c r="C75" s="5"/>
      <c r="D75" s="5">
        <v>4</v>
      </c>
      <c r="E75" s="5">
        <v>7</v>
      </c>
      <c r="F75" s="5"/>
      <c r="G75" s="5"/>
      <c r="H75" s="5"/>
      <c r="I75" s="5">
        <v>11</v>
      </c>
      <c r="J75" s="5"/>
      <c r="K75" s="4" t="s">
        <v>61</v>
      </c>
      <c r="L75" s="5"/>
      <c r="M75" s="5"/>
      <c r="N75" s="5">
        <v>4</v>
      </c>
      <c r="O75" s="5">
        <v>7</v>
      </c>
      <c r="P75" s="5"/>
      <c r="Q75" s="5"/>
      <c r="R75">
        <f t="shared" si="9"/>
        <v>0</v>
      </c>
      <c r="S75">
        <f t="shared" si="10"/>
        <v>0</v>
      </c>
      <c r="T75">
        <f t="shared" si="11"/>
        <v>0</v>
      </c>
      <c r="U75">
        <f t="shared" si="12"/>
        <v>0</v>
      </c>
      <c r="V75">
        <f t="shared" si="13"/>
        <v>0</v>
      </c>
    </row>
    <row r="76" spans="1:22" x14ac:dyDescent="0.25">
      <c r="A76" s="4" t="s">
        <v>9</v>
      </c>
      <c r="B76" s="5">
        <v>2</v>
      </c>
      <c r="C76" s="5">
        <v>5</v>
      </c>
      <c r="D76" s="5"/>
      <c r="E76" s="5">
        <v>5</v>
      </c>
      <c r="F76" s="5">
        <v>5</v>
      </c>
      <c r="G76" s="5">
        <v>9</v>
      </c>
      <c r="H76" s="5"/>
      <c r="I76" s="5">
        <v>26</v>
      </c>
      <c r="J76" s="5"/>
      <c r="K76" s="4" t="s">
        <v>9</v>
      </c>
      <c r="L76" s="5">
        <v>2</v>
      </c>
      <c r="M76" s="5">
        <v>5</v>
      </c>
      <c r="N76" s="5"/>
      <c r="O76" s="5">
        <v>5</v>
      </c>
      <c r="P76" s="5">
        <v>5</v>
      </c>
      <c r="Q76" s="5">
        <v>9</v>
      </c>
      <c r="R76">
        <f t="shared" si="9"/>
        <v>1</v>
      </c>
      <c r="S76">
        <f t="shared" si="10"/>
        <v>0</v>
      </c>
      <c r="T76">
        <f t="shared" si="11"/>
        <v>1</v>
      </c>
      <c r="U76">
        <f t="shared" si="12"/>
        <v>1</v>
      </c>
      <c r="V76">
        <f t="shared" si="13"/>
        <v>1</v>
      </c>
    </row>
    <row r="77" spans="1:22" x14ac:dyDescent="0.25">
      <c r="A77" s="4" t="s">
        <v>223</v>
      </c>
      <c r="B77" s="5"/>
      <c r="C77" s="5">
        <v>1</v>
      </c>
      <c r="D77" s="5">
        <v>9</v>
      </c>
      <c r="E77" s="5"/>
      <c r="F77" s="5">
        <v>6</v>
      </c>
      <c r="G77" s="5">
        <v>3</v>
      </c>
      <c r="H77" s="5"/>
      <c r="I77" s="5">
        <v>19</v>
      </c>
      <c r="J77" s="5"/>
      <c r="K77" s="4" t="s">
        <v>223</v>
      </c>
      <c r="L77" s="5"/>
      <c r="M77" s="5">
        <v>1</v>
      </c>
      <c r="N77" s="5">
        <v>9</v>
      </c>
      <c r="O77" s="5"/>
      <c r="P77" s="5">
        <v>6</v>
      </c>
      <c r="Q77" s="5">
        <v>3</v>
      </c>
      <c r="R77">
        <f t="shared" si="9"/>
        <v>0</v>
      </c>
      <c r="S77">
        <f t="shared" si="10"/>
        <v>1</v>
      </c>
      <c r="T77">
        <f t="shared" si="11"/>
        <v>0</v>
      </c>
      <c r="U77">
        <f t="shared" si="12"/>
        <v>1</v>
      </c>
      <c r="V77">
        <f t="shared" si="13"/>
        <v>1</v>
      </c>
    </row>
    <row r="78" spans="1:22" x14ac:dyDescent="0.25">
      <c r="A78" s="4" t="s">
        <v>98</v>
      </c>
      <c r="B78" s="5"/>
      <c r="C78" s="5"/>
      <c r="D78" s="5">
        <v>4</v>
      </c>
      <c r="E78" s="5">
        <v>1</v>
      </c>
      <c r="F78" s="5"/>
      <c r="G78" s="5"/>
      <c r="H78" s="5"/>
      <c r="I78" s="5">
        <v>5</v>
      </c>
      <c r="J78" s="5"/>
      <c r="K78" s="4" t="s">
        <v>98</v>
      </c>
      <c r="L78" s="5"/>
      <c r="M78" s="5"/>
      <c r="N78" s="5">
        <v>4</v>
      </c>
      <c r="O78" s="5">
        <v>1</v>
      </c>
      <c r="P78" s="5"/>
      <c r="Q78" s="5"/>
      <c r="R78">
        <f t="shared" si="9"/>
        <v>0</v>
      </c>
      <c r="S78">
        <f t="shared" si="10"/>
        <v>0</v>
      </c>
      <c r="T78">
        <f t="shared" si="11"/>
        <v>0</v>
      </c>
      <c r="U78">
        <f t="shared" si="12"/>
        <v>0</v>
      </c>
      <c r="V78">
        <f t="shared" si="13"/>
        <v>0</v>
      </c>
    </row>
    <row r="79" spans="1:22" x14ac:dyDescent="0.25">
      <c r="A79" s="4" t="s">
        <v>167</v>
      </c>
      <c r="B79" s="5"/>
      <c r="C79" s="5">
        <v>2</v>
      </c>
      <c r="D79" s="5"/>
      <c r="E79" s="5"/>
      <c r="F79" s="5">
        <v>4</v>
      </c>
      <c r="G79" s="5"/>
      <c r="H79" s="5"/>
      <c r="I79" s="5">
        <v>6</v>
      </c>
      <c r="J79" s="5"/>
      <c r="K79" s="4" t="s">
        <v>167</v>
      </c>
      <c r="L79" s="5"/>
      <c r="M79" s="5">
        <v>2</v>
      </c>
      <c r="N79" s="5"/>
      <c r="O79" s="5"/>
      <c r="P79" s="5">
        <v>4</v>
      </c>
      <c r="Q79" s="5"/>
      <c r="R79">
        <f t="shared" si="9"/>
        <v>0</v>
      </c>
      <c r="S79">
        <f t="shared" si="10"/>
        <v>0</v>
      </c>
      <c r="T79">
        <f t="shared" si="11"/>
        <v>0</v>
      </c>
      <c r="U79">
        <f t="shared" si="12"/>
        <v>1</v>
      </c>
      <c r="V79">
        <f t="shared" si="13"/>
        <v>0</v>
      </c>
    </row>
    <row r="80" spans="1:22" x14ac:dyDescent="0.25">
      <c r="A80" s="4" t="s">
        <v>239</v>
      </c>
      <c r="B80" s="5">
        <v>4</v>
      </c>
      <c r="C80" s="5">
        <v>5</v>
      </c>
      <c r="D80" s="5">
        <v>3</v>
      </c>
      <c r="E80" s="5">
        <v>5</v>
      </c>
      <c r="F80" s="5"/>
      <c r="G80" s="5">
        <v>4</v>
      </c>
      <c r="H80" s="5"/>
      <c r="I80" s="5">
        <v>21</v>
      </c>
      <c r="J80" s="5"/>
      <c r="K80" s="4" t="s">
        <v>239</v>
      </c>
      <c r="L80" s="5">
        <v>4</v>
      </c>
      <c r="M80" s="5">
        <v>5</v>
      </c>
      <c r="N80" s="5">
        <v>3</v>
      </c>
      <c r="O80" s="5">
        <v>5</v>
      </c>
      <c r="P80" s="5"/>
      <c r="Q80" s="5">
        <v>4</v>
      </c>
      <c r="R80">
        <f t="shared" si="9"/>
        <v>1</v>
      </c>
      <c r="S80">
        <f t="shared" si="10"/>
        <v>1</v>
      </c>
      <c r="T80">
        <f t="shared" si="11"/>
        <v>1</v>
      </c>
      <c r="U80">
        <f t="shared" si="12"/>
        <v>0</v>
      </c>
      <c r="V80">
        <f t="shared" si="13"/>
        <v>1</v>
      </c>
    </row>
    <row r="81" spans="1:22" x14ac:dyDescent="0.25">
      <c r="A81" s="4" t="s">
        <v>128</v>
      </c>
      <c r="B81" s="5"/>
      <c r="C81" s="5"/>
      <c r="D81" s="5">
        <v>4</v>
      </c>
      <c r="E81" s="5">
        <v>3</v>
      </c>
      <c r="F81" s="5"/>
      <c r="G81" s="5">
        <v>4</v>
      </c>
      <c r="H81" s="5"/>
      <c r="I81" s="5">
        <v>11</v>
      </c>
      <c r="J81" s="5"/>
      <c r="K81" s="4" t="s">
        <v>128</v>
      </c>
      <c r="L81" s="5"/>
      <c r="M81" s="5"/>
      <c r="N81" s="5">
        <v>4</v>
      </c>
      <c r="O81" s="5">
        <v>3</v>
      </c>
      <c r="P81" s="5"/>
      <c r="Q81" s="5">
        <v>4</v>
      </c>
      <c r="R81">
        <f t="shared" si="9"/>
        <v>0</v>
      </c>
      <c r="S81">
        <f t="shared" si="10"/>
        <v>0</v>
      </c>
      <c r="T81">
        <f t="shared" si="11"/>
        <v>0</v>
      </c>
      <c r="U81">
        <f t="shared" si="12"/>
        <v>0</v>
      </c>
      <c r="V81">
        <f t="shared" si="13"/>
        <v>0</v>
      </c>
    </row>
    <row r="82" spans="1:22" x14ac:dyDescent="0.25">
      <c r="A82" s="4" t="s">
        <v>76</v>
      </c>
      <c r="B82" s="5">
        <v>6</v>
      </c>
      <c r="C82" s="5">
        <v>2</v>
      </c>
      <c r="D82" s="5"/>
      <c r="E82" s="5">
        <v>6</v>
      </c>
      <c r="F82" s="5">
        <v>4</v>
      </c>
      <c r="G82" s="5"/>
      <c r="H82" s="5"/>
      <c r="I82" s="5">
        <v>18</v>
      </c>
      <c r="J82" s="5"/>
      <c r="K82" s="4" t="s">
        <v>76</v>
      </c>
      <c r="L82" s="5">
        <v>6</v>
      </c>
      <c r="M82" s="5">
        <v>2</v>
      </c>
      <c r="N82" s="5"/>
      <c r="O82" s="5">
        <v>6</v>
      </c>
      <c r="P82" s="5">
        <v>4</v>
      </c>
      <c r="Q82" s="5"/>
      <c r="R82">
        <f t="shared" si="9"/>
        <v>1</v>
      </c>
      <c r="S82">
        <f t="shared" si="10"/>
        <v>0</v>
      </c>
      <c r="T82">
        <f t="shared" si="11"/>
        <v>1</v>
      </c>
      <c r="U82">
        <f t="shared" si="12"/>
        <v>1</v>
      </c>
      <c r="V82">
        <f t="shared" si="13"/>
        <v>0</v>
      </c>
    </row>
    <row r="83" spans="1:22" x14ac:dyDescent="0.25">
      <c r="A83" s="4" t="s">
        <v>165</v>
      </c>
      <c r="B83" s="5">
        <v>7</v>
      </c>
      <c r="C83" s="5"/>
      <c r="D83" s="5"/>
      <c r="E83" s="5"/>
      <c r="F83" s="5">
        <v>3</v>
      </c>
      <c r="G83" s="5">
        <v>2</v>
      </c>
      <c r="H83" s="5"/>
      <c r="I83" s="5">
        <v>12</v>
      </c>
      <c r="J83" s="5"/>
      <c r="K83" s="4" t="s">
        <v>165</v>
      </c>
      <c r="L83" s="5">
        <v>7</v>
      </c>
      <c r="M83" s="5"/>
      <c r="N83" s="5"/>
      <c r="O83" s="5"/>
      <c r="P83" s="5">
        <v>3</v>
      </c>
      <c r="Q83" s="5">
        <v>2</v>
      </c>
      <c r="R83">
        <f t="shared" si="9"/>
        <v>0</v>
      </c>
      <c r="S83">
        <f t="shared" si="10"/>
        <v>0</v>
      </c>
      <c r="T83">
        <f t="shared" si="11"/>
        <v>0</v>
      </c>
      <c r="U83">
        <f t="shared" si="12"/>
        <v>0</v>
      </c>
      <c r="V83">
        <f t="shared" si="13"/>
        <v>0</v>
      </c>
    </row>
    <row r="84" spans="1:22" x14ac:dyDescent="0.25">
      <c r="A84" s="4" t="s">
        <v>95</v>
      </c>
      <c r="B84" s="5">
        <v>6</v>
      </c>
      <c r="C84" s="5"/>
      <c r="D84" s="5">
        <v>4</v>
      </c>
      <c r="E84" s="5"/>
      <c r="F84" s="5">
        <v>10</v>
      </c>
      <c r="G84" s="5">
        <v>5</v>
      </c>
      <c r="H84" s="5"/>
      <c r="I84" s="5">
        <v>25</v>
      </c>
      <c r="J84" s="5"/>
      <c r="K84" s="4" t="s">
        <v>95</v>
      </c>
      <c r="L84" s="5">
        <v>6</v>
      </c>
      <c r="M84" s="5"/>
      <c r="N84" s="5">
        <v>4</v>
      </c>
      <c r="O84" s="5"/>
      <c r="P84" s="5">
        <v>10</v>
      </c>
      <c r="Q84" s="5">
        <v>5</v>
      </c>
      <c r="R84">
        <f t="shared" si="9"/>
        <v>0</v>
      </c>
      <c r="S84">
        <f t="shared" si="10"/>
        <v>0</v>
      </c>
      <c r="T84">
        <f t="shared" si="11"/>
        <v>0</v>
      </c>
      <c r="U84">
        <f t="shared" si="12"/>
        <v>0</v>
      </c>
      <c r="V84">
        <f t="shared" si="13"/>
        <v>0</v>
      </c>
    </row>
    <row r="85" spans="1:22" x14ac:dyDescent="0.25">
      <c r="A85" s="4" t="s">
        <v>56</v>
      </c>
      <c r="B85" s="5">
        <v>9</v>
      </c>
      <c r="C85" s="5">
        <v>2</v>
      </c>
      <c r="D85" s="5">
        <v>1</v>
      </c>
      <c r="E85" s="5">
        <v>4</v>
      </c>
      <c r="F85" s="5"/>
      <c r="G85" s="5"/>
      <c r="H85" s="5"/>
      <c r="I85" s="5">
        <v>16</v>
      </c>
      <c r="J85" s="5"/>
      <c r="K85" s="4" t="s">
        <v>56</v>
      </c>
      <c r="L85" s="5">
        <v>9</v>
      </c>
      <c r="M85" s="5">
        <v>2</v>
      </c>
      <c r="N85" s="5">
        <v>1</v>
      </c>
      <c r="O85" s="5">
        <v>4</v>
      </c>
      <c r="P85" s="5"/>
      <c r="Q85" s="5"/>
      <c r="R85">
        <f t="shared" si="9"/>
        <v>1</v>
      </c>
      <c r="S85">
        <f t="shared" si="10"/>
        <v>1</v>
      </c>
      <c r="T85">
        <f t="shared" si="11"/>
        <v>1</v>
      </c>
      <c r="U85">
        <f t="shared" si="12"/>
        <v>0</v>
      </c>
      <c r="V85">
        <f t="shared" si="13"/>
        <v>0</v>
      </c>
    </row>
    <row r="86" spans="1:22" x14ac:dyDescent="0.25">
      <c r="A86" s="4" t="s">
        <v>174</v>
      </c>
      <c r="B86" s="5">
        <v>9</v>
      </c>
      <c r="C86" s="5"/>
      <c r="D86" s="5">
        <v>5</v>
      </c>
      <c r="E86" s="5"/>
      <c r="F86" s="5"/>
      <c r="G86" s="5">
        <v>9</v>
      </c>
      <c r="H86" s="5"/>
      <c r="I86" s="5">
        <v>23</v>
      </c>
      <c r="J86" s="5"/>
      <c r="K86" s="4" t="s">
        <v>174</v>
      </c>
      <c r="L86" s="5">
        <v>9</v>
      </c>
      <c r="M86" s="5"/>
      <c r="N86" s="5">
        <v>5</v>
      </c>
      <c r="O86" s="5"/>
      <c r="P86" s="5"/>
      <c r="Q86" s="5">
        <v>9</v>
      </c>
      <c r="R86">
        <f t="shared" si="9"/>
        <v>0</v>
      </c>
      <c r="S86">
        <f t="shared" si="10"/>
        <v>0</v>
      </c>
      <c r="T86">
        <f t="shared" si="11"/>
        <v>0</v>
      </c>
      <c r="U86">
        <f t="shared" si="12"/>
        <v>0</v>
      </c>
      <c r="V86">
        <f t="shared" si="13"/>
        <v>0</v>
      </c>
    </row>
    <row r="87" spans="1:22" x14ac:dyDescent="0.25">
      <c r="A87" s="4" t="s">
        <v>203</v>
      </c>
      <c r="B87" s="5"/>
      <c r="C87" s="5">
        <v>5</v>
      </c>
      <c r="D87" s="5">
        <v>7</v>
      </c>
      <c r="E87" s="5">
        <v>1</v>
      </c>
      <c r="F87" s="5">
        <v>9</v>
      </c>
      <c r="G87" s="5"/>
      <c r="H87" s="5"/>
      <c r="I87" s="5">
        <v>22</v>
      </c>
      <c r="J87" s="5"/>
      <c r="K87" s="4" t="s">
        <v>203</v>
      </c>
      <c r="L87" s="5"/>
      <c r="M87" s="5">
        <v>5</v>
      </c>
      <c r="N87" s="5">
        <v>7</v>
      </c>
      <c r="O87" s="5">
        <v>1</v>
      </c>
      <c r="P87" s="5">
        <v>9</v>
      </c>
      <c r="Q87" s="5"/>
      <c r="R87">
        <f t="shared" si="9"/>
        <v>0</v>
      </c>
      <c r="S87">
        <f t="shared" si="10"/>
        <v>1</v>
      </c>
      <c r="T87">
        <f t="shared" si="11"/>
        <v>1</v>
      </c>
      <c r="U87">
        <f t="shared" si="12"/>
        <v>1</v>
      </c>
      <c r="V87">
        <f t="shared" si="13"/>
        <v>0</v>
      </c>
    </row>
    <row r="88" spans="1:22" x14ac:dyDescent="0.25">
      <c r="A88" s="4" t="s">
        <v>55</v>
      </c>
      <c r="B88" s="5">
        <v>7</v>
      </c>
      <c r="C88" s="5">
        <v>7</v>
      </c>
      <c r="D88" s="5"/>
      <c r="E88" s="5"/>
      <c r="F88" s="5"/>
      <c r="G88" s="5"/>
      <c r="H88" s="5"/>
      <c r="I88" s="5">
        <v>14</v>
      </c>
      <c r="J88" s="5"/>
      <c r="K88" s="4" t="s">
        <v>55</v>
      </c>
      <c r="L88" s="5">
        <v>7</v>
      </c>
      <c r="M88" s="5">
        <v>7</v>
      </c>
      <c r="N88" s="5"/>
      <c r="O88" s="5"/>
      <c r="P88" s="5"/>
      <c r="Q88" s="5"/>
      <c r="R88">
        <f t="shared" si="9"/>
        <v>1</v>
      </c>
      <c r="S88">
        <f t="shared" si="10"/>
        <v>0</v>
      </c>
      <c r="T88">
        <f t="shared" si="11"/>
        <v>0</v>
      </c>
      <c r="U88">
        <f t="shared" si="12"/>
        <v>0</v>
      </c>
      <c r="V88">
        <f t="shared" si="13"/>
        <v>0</v>
      </c>
    </row>
    <row r="89" spans="1:22" x14ac:dyDescent="0.25">
      <c r="A89" s="4" t="s">
        <v>208</v>
      </c>
      <c r="B89" s="5"/>
      <c r="C89" s="5"/>
      <c r="D89" s="5"/>
      <c r="E89" s="5"/>
      <c r="F89" s="5"/>
      <c r="G89" s="5">
        <v>7</v>
      </c>
      <c r="H89" s="5"/>
      <c r="I89" s="5">
        <v>7</v>
      </c>
      <c r="J89" s="5"/>
      <c r="K89" s="4" t="s">
        <v>208</v>
      </c>
      <c r="L89" s="5"/>
      <c r="M89" s="5"/>
      <c r="N89" s="5"/>
      <c r="O89" s="5"/>
      <c r="P89" s="5"/>
      <c r="Q89" s="5">
        <v>7</v>
      </c>
      <c r="R89">
        <f t="shared" si="9"/>
        <v>0</v>
      </c>
      <c r="S89">
        <f t="shared" si="10"/>
        <v>0</v>
      </c>
      <c r="T89">
        <f t="shared" si="11"/>
        <v>0</v>
      </c>
      <c r="U89">
        <f t="shared" si="12"/>
        <v>0</v>
      </c>
      <c r="V89">
        <f t="shared" si="13"/>
        <v>0</v>
      </c>
    </row>
    <row r="90" spans="1:22" x14ac:dyDescent="0.25">
      <c r="A90" s="4" t="s">
        <v>143</v>
      </c>
      <c r="B90" s="5">
        <v>1</v>
      </c>
      <c r="C90" s="5">
        <v>5</v>
      </c>
      <c r="D90" s="5">
        <v>6</v>
      </c>
      <c r="E90" s="5">
        <v>2</v>
      </c>
      <c r="F90" s="5">
        <v>2</v>
      </c>
      <c r="G90" s="5"/>
      <c r="H90" s="5"/>
      <c r="I90" s="5">
        <v>16</v>
      </c>
      <c r="J90" s="5"/>
      <c r="K90" s="4" t="s">
        <v>143</v>
      </c>
      <c r="L90" s="5">
        <v>1</v>
      </c>
      <c r="M90" s="5">
        <v>5</v>
      </c>
      <c r="N90" s="5">
        <v>6</v>
      </c>
      <c r="O90" s="5">
        <v>2</v>
      </c>
      <c r="P90" s="5">
        <v>2</v>
      </c>
      <c r="Q90" s="5"/>
      <c r="R90">
        <f t="shared" si="9"/>
        <v>1</v>
      </c>
      <c r="S90">
        <f t="shared" si="10"/>
        <v>1</v>
      </c>
      <c r="T90">
        <f t="shared" si="11"/>
        <v>1</v>
      </c>
      <c r="U90">
        <f t="shared" si="12"/>
        <v>1</v>
      </c>
      <c r="V90">
        <f t="shared" si="13"/>
        <v>0</v>
      </c>
    </row>
    <row r="91" spans="1:22" x14ac:dyDescent="0.25">
      <c r="A91" s="4" t="s">
        <v>189</v>
      </c>
      <c r="B91" s="5">
        <v>2</v>
      </c>
      <c r="C91" s="5">
        <v>2</v>
      </c>
      <c r="D91" s="5"/>
      <c r="E91" s="5">
        <v>5</v>
      </c>
      <c r="F91" s="5">
        <v>8</v>
      </c>
      <c r="G91" s="5"/>
      <c r="H91" s="5"/>
      <c r="I91" s="5">
        <v>17</v>
      </c>
      <c r="J91" s="5"/>
      <c r="K91" s="4" t="s">
        <v>189</v>
      </c>
      <c r="L91" s="5">
        <v>2</v>
      </c>
      <c r="M91" s="5">
        <v>2</v>
      </c>
      <c r="N91" s="5"/>
      <c r="O91" s="5">
        <v>5</v>
      </c>
      <c r="P91" s="5">
        <v>8</v>
      </c>
      <c r="Q91" s="5"/>
      <c r="R91">
        <f t="shared" si="9"/>
        <v>1</v>
      </c>
      <c r="S91">
        <f t="shared" si="10"/>
        <v>0</v>
      </c>
      <c r="T91">
        <f t="shared" si="11"/>
        <v>1</v>
      </c>
      <c r="U91">
        <f t="shared" si="12"/>
        <v>1</v>
      </c>
      <c r="V91">
        <f t="shared" si="13"/>
        <v>0</v>
      </c>
    </row>
    <row r="92" spans="1:22" x14ac:dyDescent="0.25">
      <c r="A92" s="4" t="s">
        <v>48</v>
      </c>
      <c r="B92" s="5">
        <v>7</v>
      </c>
      <c r="C92" s="5">
        <v>6</v>
      </c>
      <c r="D92" s="5"/>
      <c r="E92" s="5">
        <v>2</v>
      </c>
      <c r="F92" s="5">
        <v>1</v>
      </c>
      <c r="G92" s="5">
        <v>5</v>
      </c>
      <c r="H92" s="5"/>
      <c r="I92" s="5">
        <v>21</v>
      </c>
      <c r="J92" s="5"/>
      <c r="K92" s="4" t="s">
        <v>48</v>
      </c>
      <c r="L92" s="5">
        <v>7</v>
      </c>
      <c r="M92" s="5">
        <v>6</v>
      </c>
      <c r="N92" s="5"/>
      <c r="O92" s="5">
        <v>2</v>
      </c>
      <c r="P92" s="5">
        <v>1</v>
      </c>
      <c r="Q92" s="5">
        <v>5</v>
      </c>
      <c r="R92">
        <f t="shared" si="9"/>
        <v>1</v>
      </c>
      <c r="S92">
        <f t="shared" si="10"/>
        <v>0</v>
      </c>
      <c r="T92">
        <f t="shared" si="11"/>
        <v>1</v>
      </c>
      <c r="U92">
        <f t="shared" si="12"/>
        <v>1</v>
      </c>
      <c r="V92">
        <f t="shared" si="13"/>
        <v>1</v>
      </c>
    </row>
    <row r="93" spans="1:22" x14ac:dyDescent="0.25">
      <c r="A93" s="4" t="s">
        <v>92</v>
      </c>
      <c r="B93" s="5">
        <v>2</v>
      </c>
      <c r="C93" s="5">
        <v>4</v>
      </c>
      <c r="D93" s="5">
        <v>9</v>
      </c>
      <c r="E93" s="5">
        <v>5</v>
      </c>
      <c r="F93" s="5"/>
      <c r="G93" s="5"/>
      <c r="H93" s="5"/>
      <c r="I93" s="5">
        <v>20</v>
      </c>
      <c r="J93" s="5"/>
      <c r="K93" s="4" t="s">
        <v>92</v>
      </c>
      <c r="L93" s="5">
        <v>2</v>
      </c>
      <c r="M93" s="5">
        <v>4</v>
      </c>
      <c r="N93" s="5">
        <v>9</v>
      </c>
      <c r="O93" s="5">
        <v>5</v>
      </c>
      <c r="P93" s="5"/>
      <c r="Q93" s="5"/>
      <c r="R93">
        <f t="shared" si="9"/>
        <v>1</v>
      </c>
      <c r="S93">
        <f t="shared" si="10"/>
        <v>1</v>
      </c>
      <c r="T93">
        <f t="shared" si="11"/>
        <v>1</v>
      </c>
      <c r="U93">
        <f t="shared" si="12"/>
        <v>0</v>
      </c>
      <c r="V93">
        <f t="shared" si="13"/>
        <v>0</v>
      </c>
    </row>
    <row r="94" spans="1:22" x14ac:dyDescent="0.25">
      <c r="A94" s="4" t="s">
        <v>194</v>
      </c>
      <c r="B94" s="5"/>
      <c r="C94" s="5">
        <v>9</v>
      </c>
      <c r="D94" s="5"/>
      <c r="E94" s="5">
        <v>2</v>
      </c>
      <c r="F94" s="5">
        <v>5</v>
      </c>
      <c r="G94" s="5"/>
      <c r="H94" s="5"/>
      <c r="I94" s="5">
        <v>16</v>
      </c>
      <c r="J94" s="5"/>
      <c r="K94" s="4" t="s">
        <v>194</v>
      </c>
      <c r="L94" s="5"/>
      <c r="M94" s="5">
        <v>9</v>
      </c>
      <c r="N94" s="5"/>
      <c r="O94" s="5">
        <v>2</v>
      </c>
      <c r="P94" s="5">
        <v>5</v>
      </c>
      <c r="Q94" s="5"/>
      <c r="R94">
        <f t="shared" si="9"/>
        <v>0</v>
      </c>
      <c r="S94">
        <f t="shared" si="10"/>
        <v>0</v>
      </c>
      <c r="T94">
        <f t="shared" si="11"/>
        <v>1</v>
      </c>
      <c r="U94">
        <f t="shared" si="12"/>
        <v>1</v>
      </c>
      <c r="V94">
        <f t="shared" si="13"/>
        <v>0</v>
      </c>
    </row>
    <row r="95" spans="1:22" x14ac:dyDescent="0.25">
      <c r="A95" s="4" t="s">
        <v>117</v>
      </c>
      <c r="B95" s="5">
        <v>5</v>
      </c>
      <c r="C95" s="5"/>
      <c r="D95" s="5"/>
      <c r="E95" s="5">
        <v>5</v>
      </c>
      <c r="F95" s="5"/>
      <c r="G95" s="5">
        <v>4</v>
      </c>
      <c r="H95" s="5"/>
      <c r="I95" s="5">
        <v>14</v>
      </c>
      <c r="J95" s="5"/>
      <c r="K95" s="4" t="s">
        <v>117</v>
      </c>
      <c r="L95" s="5">
        <v>5</v>
      </c>
      <c r="M95" s="5"/>
      <c r="N95" s="5"/>
      <c r="O95" s="5">
        <v>5</v>
      </c>
      <c r="P95" s="5"/>
      <c r="Q95" s="5">
        <v>4</v>
      </c>
      <c r="R95">
        <f t="shared" si="9"/>
        <v>0</v>
      </c>
      <c r="S95">
        <f t="shared" si="10"/>
        <v>0</v>
      </c>
      <c r="T95">
        <f t="shared" si="11"/>
        <v>0</v>
      </c>
      <c r="U95">
        <f t="shared" si="12"/>
        <v>0</v>
      </c>
      <c r="V95">
        <f t="shared" si="13"/>
        <v>0</v>
      </c>
    </row>
    <row r="96" spans="1:22" x14ac:dyDescent="0.25">
      <c r="A96" s="4" t="s">
        <v>101</v>
      </c>
      <c r="B96" s="5">
        <v>8</v>
      </c>
      <c r="C96" s="5"/>
      <c r="D96" s="5"/>
      <c r="E96" s="5"/>
      <c r="F96" s="5"/>
      <c r="G96" s="5"/>
      <c r="H96" s="5"/>
      <c r="I96" s="5">
        <v>8</v>
      </c>
      <c r="J96" s="5"/>
      <c r="K96" s="4" t="s">
        <v>101</v>
      </c>
      <c r="L96" s="5">
        <v>8</v>
      </c>
      <c r="M96" s="5"/>
      <c r="N96" s="5"/>
      <c r="O96" s="5"/>
      <c r="P96" s="5"/>
      <c r="Q96" s="5"/>
      <c r="R96">
        <f t="shared" si="9"/>
        <v>0</v>
      </c>
      <c r="S96">
        <f t="shared" si="10"/>
        <v>0</v>
      </c>
      <c r="T96">
        <f t="shared" si="11"/>
        <v>0</v>
      </c>
      <c r="U96">
        <f t="shared" si="12"/>
        <v>0</v>
      </c>
      <c r="V96">
        <f t="shared" si="13"/>
        <v>0</v>
      </c>
    </row>
    <row r="97" spans="1:22" x14ac:dyDescent="0.25">
      <c r="A97" s="4" t="s">
        <v>205</v>
      </c>
      <c r="B97" s="5"/>
      <c r="C97" s="5">
        <v>3</v>
      </c>
      <c r="D97" s="5">
        <v>9</v>
      </c>
      <c r="E97" s="5">
        <v>4</v>
      </c>
      <c r="F97" s="5"/>
      <c r="G97" s="5">
        <v>1</v>
      </c>
      <c r="H97" s="5"/>
      <c r="I97" s="5">
        <v>17</v>
      </c>
      <c r="J97" s="5"/>
      <c r="K97" s="4" t="s">
        <v>205</v>
      </c>
      <c r="L97" s="5"/>
      <c r="M97" s="5">
        <v>3</v>
      </c>
      <c r="N97" s="5">
        <v>9</v>
      </c>
      <c r="O97" s="5">
        <v>4</v>
      </c>
      <c r="P97" s="5"/>
      <c r="Q97" s="5">
        <v>1</v>
      </c>
      <c r="R97">
        <f t="shared" si="9"/>
        <v>0</v>
      </c>
      <c r="S97">
        <f t="shared" si="10"/>
        <v>1</v>
      </c>
      <c r="T97">
        <f t="shared" si="11"/>
        <v>1</v>
      </c>
      <c r="U97">
        <f t="shared" si="12"/>
        <v>0</v>
      </c>
      <c r="V97">
        <f t="shared" si="13"/>
        <v>1</v>
      </c>
    </row>
    <row r="98" spans="1:22" x14ac:dyDescent="0.25">
      <c r="A98" s="4" t="s">
        <v>71</v>
      </c>
      <c r="B98" s="5">
        <v>10</v>
      </c>
      <c r="C98" s="5"/>
      <c r="D98" s="5">
        <v>1</v>
      </c>
      <c r="E98" s="5"/>
      <c r="F98" s="5">
        <v>5</v>
      </c>
      <c r="G98" s="5"/>
      <c r="H98" s="5"/>
      <c r="I98" s="5">
        <v>16</v>
      </c>
      <c r="J98" s="5"/>
      <c r="K98" s="4" t="s">
        <v>71</v>
      </c>
      <c r="L98" s="5">
        <v>10</v>
      </c>
      <c r="M98" s="5"/>
      <c r="N98" s="5">
        <v>1</v>
      </c>
      <c r="O98" s="5"/>
      <c r="P98" s="5">
        <v>5</v>
      </c>
      <c r="Q98" s="5"/>
      <c r="R98">
        <f t="shared" si="9"/>
        <v>0</v>
      </c>
      <c r="S98">
        <f t="shared" si="10"/>
        <v>0</v>
      </c>
      <c r="T98">
        <f t="shared" si="11"/>
        <v>0</v>
      </c>
      <c r="U98">
        <f t="shared" si="12"/>
        <v>0</v>
      </c>
      <c r="V98">
        <f t="shared" si="13"/>
        <v>0</v>
      </c>
    </row>
    <row r="99" spans="1:22" x14ac:dyDescent="0.25">
      <c r="A99" s="4" t="s">
        <v>121</v>
      </c>
      <c r="B99" s="5">
        <v>9</v>
      </c>
      <c r="C99" s="5">
        <v>5</v>
      </c>
      <c r="D99" s="5">
        <v>14</v>
      </c>
      <c r="E99" s="5">
        <v>1</v>
      </c>
      <c r="F99" s="5">
        <v>4</v>
      </c>
      <c r="G99" s="5"/>
      <c r="H99" s="5"/>
      <c r="I99" s="5">
        <v>33</v>
      </c>
      <c r="J99" s="5"/>
      <c r="K99" s="4" t="s">
        <v>121</v>
      </c>
      <c r="L99" s="5">
        <v>9</v>
      </c>
      <c r="M99" s="5">
        <v>5</v>
      </c>
      <c r="N99" s="5">
        <v>14</v>
      </c>
      <c r="O99" s="5">
        <v>1</v>
      </c>
      <c r="P99" s="5">
        <v>4</v>
      </c>
      <c r="Q99" s="5"/>
      <c r="R99">
        <f t="shared" si="9"/>
        <v>1</v>
      </c>
      <c r="S99">
        <f t="shared" si="10"/>
        <v>1</v>
      </c>
      <c r="T99">
        <f t="shared" si="11"/>
        <v>1</v>
      </c>
      <c r="U99">
        <f t="shared" si="12"/>
        <v>1</v>
      </c>
      <c r="V99">
        <f t="shared" si="13"/>
        <v>0</v>
      </c>
    </row>
    <row r="100" spans="1:22" x14ac:dyDescent="0.25">
      <c r="A100" s="4" t="s">
        <v>195</v>
      </c>
      <c r="B100" s="5">
        <v>4</v>
      </c>
      <c r="C100" s="5"/>
      <c r="D100" s="5">
        <v>3</v>
      </c>
      <c r="E100" s="5">
        <v>3</v>
      </c>
      <c r="F100" s="5"/>
      <c r="G100" s="5">
        <v>3</v>
      </c>
      <c r="H100" s="5"/>
      <c r="I100" s="5">
        <v>13</v>
      </c>
      <c r="J100" s="5"/>
      <c r="K100" s="4" t="s">
        <v>195</v>
      </c>
      <c r="L100" s="5">
        <v>4</v>
      </c>
      <c r="M100" s="5"/>
      <c r="N100" s="5">
        <v>3</v>
      </c>
      <c r="O100" s="5">
        <v>3</v>
      </c>
      <c r="P100" s="5"/>
      <c r="Q100" s="5">
        <v>3</v>
      </c>
      <c r="R100">
        <f t="shared" si="9"/>
        <v>0</v>
      </c>
      <c r="S100">
        <f t="shared" si="10"/>
        <v>0</v>
      </c>
      <c r="T100">
        <f t="shared" si="11"/>
        <v>0</v>
      </c>
      <c r="U100">
        <f t="shared" si="12"/>
        <v>0</v>
      </c>
      <c r="V100">
        <f t="shared" si="13"/>
        <v>0</v>
      </c>
    </row>
    <row r="101" spans="1:22" x14ac:dyDescent="0.25">
      <c r="A101" s="4" t="s">
        <v>114</v>
      </c>
      <c r="B101" s="5"/>
      <c r="C101" s="5"/>
      <c r="D101" s="5"/>
      <c r="E101" s="5">
        <v>1</v>
      </c>
      <c r="F101" s="5">
        <v>3</v>
      </c>
      <c r="G101" s="5">
        <v>5</v>
      </c>
      <c r="H101" s="5"/>
      <c r="I101" s="5">
        <v>9</v>
      </c>
      <c r="J101" s="5"/>
      <c r="K101" s="4" t="s">
        <v>114</v>
      </c>
      <c r="L101" s="5"/>
      <c r="M101" s="5"/>
      <c r="N101" s="5"/>
      <c r="O101" s="5">
        <v>1</v>
      </c>
      <c r="P101" s="5">
        <v>3</v>
      </c>
      <c r="Q101" s="5">
        <v>5</v>
      </c>
      <c r="R101">
        <f t="shared" si="9"/>
        <v>0</v>
      </c>
      <c r="S101">
        <f t="shared" si="10"/>
        <v>0</v>
      </c>
      <c r="T101">
        <f t="shared" si="11"/>
        <v>0</v>
      </c>
      <c r="U101">
        <f t="shared" si="12"/>
        <v>0</v>
      </c>
      <c r="V101">
        <f t="shared" si="13"/>
        <v>0</v>
      </c>
    </row>
    <row r="102" spans="1:22" x14ac:dyDescent="0.25">
      <c r="A102" s="4" t="s">
        <v>100</v>
      </c>
      <c r="B102" s="5"/>
      <c r="C102" s="5">
        <v>3</v>
      </c>
      <c r="D102" s="5">
        <v>3</v>
      </c>
      <c r="E102" s="5">
        <v>7</v>
      </c>
      <c r="F102" s="5"/>
      <c r="G102" s="5"/>
      <c r="H102" s="5"/>
      <c r="I102" s="5">
        <v>13</v>
      </c>
      <c r="J102" s="5"/>
      <c r="K102" s="4" t="s">
        <v>100</v>
      </c>
      <c r="L102" s="5"/>
      <c r="M102" s="5">
        <v>3</v>
      </c>
      <c r="N102" s="5">
        <v>3</v>
      </c>
      <c r="O102" s="5">
        <v>7</v>
      </c>
      <c r="P102" s="5"/>
      <c r="Q102" s="5"/>
      <c r="R102">
        <f t="shared" si="9"/>
        <v>0</v>
      </c>
      <c r="S102">
        <f t="shared" si="10"/>
        <v>1</v>
      </c>
      <c r="T102">
        <f t="shared" si="11"/>
        <v>1</v>
      </c>
      <c r="U102">
        <f t="shared" si="12"/>
        <v>0</v>
      </c>
      <c r="V102">
        <f t="shared" si="13"/>
        <v>0</v>
      </c>
    </row>
    <row r="103" spans="1:22" x14ac:dyDescent="0.25">
      <c r="A103" s="4" t="s">
        <v>162</v>
      </c>
      <c r="B103" s="5">
        <v>5</v>
      </c>
      <c r="C103" s="5">
        <v>5</v>
      </c>
      <c r="D103" s="5">
        <v>9</v>
      </c>
      <c r="E103" s="5">
        <v>4</v>
      </c>
      <c r="F103" s="5"/>
      <c r="G103" s="5">
        <v>2</v>
      </c>
      <c r="H103" s="5"/>
      <c r="I103" s="5">
        <v>25</v>
      </c>
      <c r="J103" s="5"/>
      <c r="K103" s="4" t="s">
        <v>162</v>
      </c>
      <c r="L103" s="5">
        <v>5</v>
      </c>
      <c r="M103" s="5">
        <v>5</v>
      </c>
      <c r="N103" s="5">
        <v>9</v>
      </c>
      <c r="O103" s="5">
        <v>4</v>
      </c>
      <c r="P103" s="5"/>
      <c r="Q103" s="5">
        <v>2</v>
      </c>
      <c r="R103">
        <f t="shared" si="9"/>
        <v>1</v>
      </c>
      <c r="S103">
        <f t="shared" si="10"/>
        <v>1</v>
      </c>
      <c r="T103">
        <f t="shared" si="11"/>
        <v>1</v>
      </c>
      <c r="U103">
        <f t="shared" si="12"/>
        <v>0</v>
      </c>
      <c r="V103">
        <f t="shared" si="13"/>
        <v>1</v>
      </c>
    </row>
    <row r="104" spans="1:22" x14ac:dyDescent="0.25">
      <c r="A104" s="4" t="s">
        <v>20</v>
      </c>
      <c r="B104" s="5">
        <v>2</v>
      </c>
      <c r="C104" s="5">
        <v>1</v>
      </c>
      <c r="D104" s="5"/>
      <c r="E104" s="5">
        <v>12</v>
      </c>
      <c r="F104" s="5">
        <v>4</v>
      </c>
      <c r="G104" s="5">
        <v>2</v>
      </c>
      <c r="H104" s="5"/>
      <c r="I104" s="5">
        <v>21</v>
      </c>
      <c r="J104" s="5"/>
      <c r="K104" s="4" t="s">
        <v>20</v>
      </c>
      <c r="L104" s="5">
        <v>2</v>
      </c>
      <c r="M104" s="5">
        <v>1</v>
      </c>
      <c r="N104" s="5"/>
      <c r="O104" s="5">
        <v>12</v>
      </c>
      <c r="P104" s="5">
        <v>4</v>
      </c>
      <c r="Q104" s="5">
        <v>2</v>
      </c>
      <c r="R104">
        <f t="shared" si="9"/>
        <v>1</v>
      </c>
      <c r="S104">
        <f t="shared" si="10"/>
        <v>0</v>
      </c>
      <c r="T104">
        <f t="shared" si="11"/>
        <v>1</v>
      </c>
      <c r="U104">
        <f t="shared" si="12"/>
        <v>1</v>
      </c>
      <c r="V104">
        <f t="shared" si="13"/>
        <v>1</v>
      </c>
    </row>
    <row r="105" spans="1:22" x14ac:dyDescent="0.25">
      <c r="A105" s="4" t="s">
        <v>181</v>
      </c>
      <c r="B105" s="5">
        <v>4</v>
      </c>
      <c r="C105" s="5"/>
      <c r="D105" s="5"/>
      <c r="E105" s="5">
        <v>2</v>
      </c>
      <c r="F105" s="5"/>
      <c r="G105" s="5">
        <v>9</v>
      </c>
      <c r="H105" s="5"/>
      <c r="I105" s="5">
        <v>15</v>
      </c>
      <c r="J105" s="5"/>
      <c r="K105" s="4" t="s">
        <v>181</v>
      </c>
      <c r="L105" s="5">
        <v>4</v>
      </c>
      <c r="M105" s="5"/>
      <c r="N105" s="5"/>
      <c r="O105" s="5">
        <v>2</v>
      </c>
      <c r="P105" s="5"/>
      <c r="Q105" s="5">
        <v>9</v>
      </c>
      <c r="R105">
        <f t="shared" si="9"/>
        <v>0</v>
      </c>
      <c r="S105">
        <f t="shared" si="10"/>
        <v>0</v>
      </c>
      <c r="T105">
        <f t="shared" si="11"/>
        <v>0</v>
      </c>
      <c r="U105">
        <f t="shared" si="12"/>
        <v>0</v>
      </c>
      <c r="V105">
        <f t="shared" si="13"/>
        <v>0</v>
      </c>
    </row>
    <row r="106" spans="1:22" x14ac:dyDescent="0.25">
      <c r="A106" s="4" t="s">
        <v>187</v>
      </c>
      <c r="B106" s="5">
        <v>4</v>
      </c>
      <c r="C106" s="5">
        <v>1</v>
      </c>
      <c r="D106" s="5"/>
      <c r="E106" s="5">
        <v>6</v>
      </c>
      <c r="F106" s="5"/>
      <c r="G106" s="5">
        <v>1</v>
      </c>
      <c r="H106" s="5"/>
      <c r="I106" s="5">
        <v>12</v>
      </c>
      <c r="J106" s="5"/>
      <c r="K106" s="4" t="s">
        <v>187</v>
      </c>
      <c r="L106" s="5">
        <v>4</v>
      </c>
      <c r="M106" s="5">
        <v>1</v>
      </c>
      <c r="N106" s="5"/>
      <c r="O106" s="5">
        <v>6</v>
      </c>
      <c r="P106" s="5"/>
      <c r="Q106" s="5">
        <v>1</v>
      </c>
      <c r="R106">
        <f t="shared" si="9"/>
        <v>1</v>
      </c>
      <c r="S106">
        <f t="shared" si="10"/>
        <v>0</v>
      </c>
      <c r="T106">
        <f t="shared" si="11"/>
        <v>1</v>
      </c>
      <c r="U106">
        <f t="shared" si="12"/>
        <v>0</v>
      </c>
      <c r="V106">
        <f t="shared" si="13"/>
        <v>1</v>
      </c>
    </row>
    <row r="107" spans="1:22" x14ac:dyDescent="0.25">
      <c r="A107" s="4" t="s">
        <v>353</v>
      </c>
      <c r="B107" s="5">
        <v>7</v>
      </c>
      <c r="C107" s="5">
        <v>7</v>
      </c>
      <c r="D107" s="5">
        <v>2</v>
      </c>
      <c r="E107" s="5"/>
      <c r="F107" s="5">
        <v>1</v>
      </c>
      <c r="G107" s="5"/>
      <c r="H107" s="5"/>
      <c r="I107" s="5">
        <v>17</v>
      </c>
      <c r="J107" s="5"/>
      <c r="K107" s="4" t="s">
        <v>353</v>
      </c>
      <c r="L107" s="5">
        <v>7</v>
      </c>
      <c r="M107" s="5">
        <v>7</v>
      </c>
      <c r="N107" s="5">
        <v>2</v>
      </c>
      <c r="O107" s="5"/>
      <c r="P107" s="5">
        <v>1</v>
      </c>
      <c r="Q107" s="5"/>
      <c r="R107">
        <f t="shared" si="9"/>
        <v>1</v>
      </c>
      <c r="S107">
        <f t="shared" si="10"/>
        <v>1</v>
      </c>
      <c r="T107">
        <f t="shared" si="11"/>
        <v>0</v>
      </c>
      <c r="U107">
        <f t="shared" si="12"/>
        <v>1</v>
      </c>
      <c r="V107">
        <f t="shared" si="13"/>
        <v>0</v>
      </c>
    </row>
    <row r="108" spans="1:22" x14ac:dyDescent="0.25">
      <c r="A108" s="4" t="s">
        <v>107</v>
      </c>
      <c r="B108" s="5">
        <v>8</v>
      </c>
      <c r="C108" s="5">
        <v>2</v>
      </c>
      <c r="D108" s="5"/>
      <c r="E108" s="5">
        <v>5</v>
      </c>
      <c r="F108" s="5">
        <v>4</v>
      </c>
      <c r="G108" s="5">
        <v>10</v>
      </c>
      <c r="H108" s="5"/>
      <c r="I108" s="5">
        <v>29</v>
      </c>
      <c r="J108" s="5"/>
      <c r="K108" s="4" t="s">
        <v>107</v>
      </c>
      <c r="L108" s="5">
        <v>8</v>
      </c>
      <c r="M108" s="5">
        <v>2</v>
      </c>
      <c r="N108" s="5"/>
      <c r="O108" s="5">
        <v>5</v>
      </c>
      <c r="P108" s="5">
        <v>4</v>
      </c>
      <c r="Q108" s="5">
        <v>10</v>
      </c>
      <c r="R108">
        <f t="shared" si="9"/>
        <v>1</v>
      </c>
      <c r="S108">
        <f t="shared" si="10"/>
        <v>0</v>
      </c>
      <c r="T108">
        <f t="shared" si="11"/>
        <v>1</v>
      </c>
      <c r="U108">
        <f t="shared" si="12"/>
        <v>1</v>
      </c>
      <c r="V108">
        <f t="shared" si="13"/>
        <v>1</v>
      </c>
    </row>
    <row r="109" spans="1:22" x14ac:dyDescent="0.25">
      <c r="A109" s="4" t="s">
        <v>44</v>
      </c>
      <c r="B109" s="5"/>
      <c r="C109" s="5">
        <v>7</v>
      </c>
      <c r="D109" s="5">
        <v>10</v>
      </c>
      <c r="E109" s="5">
        <v>1</v>
      </c>
      <c r="F109" s="5"/>
      <c r="G109" s="5"/>
      <c r="H109" s="5"/>
      <c r="I109" s="5">
        <v>18</v>
      </c>
      <c r="J109" s="5"/>
      <c r="K109" s="4" t="s">
        <v>44</v>
      </c>
      <c r="L109" s="5"/>
      <c r="M109" s="5">
        <v>7</v>
      </c>
      <c r="N109" s="5">
        <v>10</v>
      </c>
      <c r="O109" s="5">
        <v>1</v>
      </c>
      <c r="P109" s="5"/>
      <c r="Q109" s="5"/>
      <c r="R109">
        <f t="shared" si="9"/>
        <v>0</v>
      </c>
      <c r="S109">
        <f t="shared" si="10"/>
        <v>1</v>
      </c>
      <c r="T109">
        <f t="shared" si="11"/>
        <v>1</v>
      </c>
      <c r="U109">
        <f t="shared" si="12"/>
        <v>0</v>
      </c>
      <c r="V109">
        <f t="shared" si="13"/>
        <v>0</v>
      </c>
    </row>
    <row r="110" spans="1:22" x14ac:dyDescent="0.25">
      <c r="A110" s="4" t="s">
        <v>179</v>
      </c>
      <c r="B110" s="5">
        <v>2</v>
      </c>
      <c r="C110" s="5">
        <v>8</v>
      </c>
      <c r="D110" s="5"/>
      <c r="E110" s="5"/>
      <c r="F110" s="5">
        <v>5</v>
      </c>
      <c r="G110" s="5"/>
      <c r="H110" s="5"/>
      <c r="I110" s="5">
        <v>15</v>
      </c>
      <c r="J110" s="5"/>
      <c r="K110" s="4" t="s">
        <v>179</v>
      </c>
      <c r="L110" s="5">
        <v>2</v>
      </c>
      <c r="M110" s="5">
        <v>8</v>
      </c>
      <c r="N110" s="5"/>
      <c r="O110" s="5"/>
      <c r="P110" s="5">
        <v>5</v>
      </c>
      <c r="Q110" s="5"/>
      <c r="R110">
        <f t="shared" si="9"/>
        <v>1</v>
      </c>
      <c r="S110">
        <f t="shared" si="10"/>
        <v>0</v>
      </c>
      <c r="T110">
        <f t="shared" si="11"/>
        <v>0</v>
      </c>
      <c r="U110">
        <f t="shared" si="12"/>
        <v>1</v>
      </c>
      <c r="V110">
        <f t="shared" si="13"/>
        <v>0</v>
      </c>
    </row>
    <row r="111" spans="1:22" x14ac:dyDescent="0.25">
      <c r="A111" s="4" t="s">
        <v>200</v>
      </c>
      <c r="B111" s="5"/>
      <c r="C111" s="5">
        <v>10</v>
      </c>
      <c r="D111" s="5">
        <v>4</v>
      </c>
      <c r="E111" s="5">
        <v>11</v>
      </c>
      <c r="F111" s="5">
        <v>1</v>
      </c>
      <c r="G111" s="5">
        <v>3</v>
      </c>
      <c r="H111" s="5"/>
      <c r="I111" s="5">
        <v>29</v>
      </c>
      <c r="J111" s="5"/>
      <c r="K111" s="4" t="s">
        <v>200</v>
      </c>
      <c r="L111" s="5"/>
      <c r="M111" s="5">
        <v>10</v>
      </c>
      <c r="N111" s="5">
        <v>4</v>
      </c>
      <c r="O111" s="5">
        <v>11</v>
      </c>
      <c r="P111" s="5">
        <v>1</v>
      </c>
      <c r="Q111" s="5">
        <v>3</v>
      </c>
      <c r="R111">
        <f t="shared" si="9"/>
        <v>0</v>
      </c>
      <c r="S111">
        <f t="shared" si="10"/>
        <v>1</v>
      </c>
      <c r="T111">
        <f t="shared" si="11"/>
        <v>1</v>
      </c>
      <c r="U111">
        <f t="shared" si="12"/>
        <v>1</v>
      </c>
      <c r="V111">
        <f t="shared" si="13"/>
        <v>1</v>
      </c>
    </row>
    <row r="112" spans="1:22" x14ac:dyDescent="0.25">
      <c r="A112" s="4" t="s">
        <v>40</v>
      </c>
      <c r="B112" s="5">
        <v>4</v>
      </c>
      <c r="C112" s="5">
        <v>4</v>
      </c>
      <c r="D112" s="5">
        <v>4</v>
      </c>
      <c r="E112" s="5">
        <v>2</v>
      </c>
      <c r="F112" s="5"/>
      <c r="G112" s="5">
        <v>5</v>
      </c>
      <c r="H112" s="5"/>
      <c r="I112" s="5">
        <v>19</v>
      </c>
      <c r="J112" s="5"/>
      <c r="K112" s="4" t="s">
        <v>40</v>
      </c>
      <c r="L112" s="5">
        <v>4</v>
      </c>
      <c r="M112" s="5">
        <v>4</v>
      </c>
      <c r="N112" s="5">
        <v>4</v>
      </c>
      <c r="O112" s="5">
        <v>2</v>
      </c>
      <c r="P112" s="5"/>
      <c r="Q112" s="5">
        <v>5</v>
      </c>
      <c r="R112">
        <f t="shared" si="9"/>
        <v>1</v>
      </c>
      <c r="S112">
        <f t="shared" si="10"/>
        <v>1</v>
      </c>
      <c r="T112">
        <f t="shared" si="11"/>
        <v>1</v>
      </c>
      <c r="U112">
        <f t="shared" si="12"/>
        <v>0</v>
      </c>
      <c r="V112">
        <f t="shared" si="13"/>
        <v>1</v>
      </c>
    </row>
    <row r="113" spans="1:22" x14ac:dyDescent="0.25">
      <c r="A113" s="4" t="s">
        <v>201</v>
      </c>
      <c r="B113" s="5">
        <v>3</v>
      </c>
      <c r="C113" s="5">
        <v>3</v>
      </c>
      <c r="D113" s="5"/>
      <c r="E113" s="5">
        <v>4</v>
      </c>
      <c r="F113" s="5">
        <v>1</v>
      </c>
      <c r="G113" s="5">
        <v>6</v>
      </c>
      <c r="H113" s="5"/>
      <c r="I113" s="5">
        <v>17</v>
      </c>
      <c r="J113" s="5"/>
      <c r="K113" s="4" t="s">
        <v>201</v>
      </c>
      <c r="L113" s="5">
        <v>3</v>
      </c>
      <c r="M113" s="5">
        <v>3</v>
      </c>
      <c r="N113" s="5"/>
      <c r="O113" s="5">
        <v>4</v>
      </c>
      <c r="P113" s="5">
        <v>1</v>
      </c>
      <c r="Q113" s="5">
        <v>6</v>
      </c>
      <c r="R113">
        <f t="shared" si="9"/>
        <v>1</v>
      </c>
      <c r="S113">
        <f t="shared" si="10"/>
        <v>0</v>
      </c>
      <c r="T113">
        <f t="shared" si="11"/>
        <v>1</v>
      </c>
      <c r="U113">
        <f t="shared" si="12"/>
        <v>1</v>
      </c>
      <c r="V113">
        <f t="shared" si="13"/>
        <v>1</v>
      </c>
    </row>
    <row r="114" spans="1:22" x14ac:dyDescent="0.25">
      <c r="A114" s="4" t="s">
        <v>85</v>
      </c>
      <c r="B114" s="5"/>
      <c r="C114" s="5"/>
      <c r="D114" s="5">
        <v>1</v>
      </c>
      <c r="E114" s="5">
        <v>4</v>
      </c>
      <c r="F114" s="5">
        <v>5</v>
      </c>
      <c r="G114" s="5">
        <v>8</v>
      </c>
      <c r="H114" s="5"/>
      <c r="I114" s="5">
        <v>18</v>
      </c>
      <c r="J114" s="5"/>
      <c r="K114" s="4" t="s">
        <v>85</v>
      </c>
      <c r="L114" s="5"/>
      <c r="M114" s="5"/>
      <c r="N114" s="5">
        <v>1</v>
      </c>
      <c r="O114" s="5">
        <v>4</v>
      </c>
      <c r="P114" s="5">
        <v>5</v>
      </c>
      <c r="Q114" s="5">
        <v>8</v>
      </c>
      <c r="R114">
        <f t="shared" si="9"/>
        <v>0</v>
      </c>
      <c r="S114">
        <f t="shared" si="10"/>
        <v>0</v>
      </c>
      <c r="T114">
        <f t="shared" si="11"/>
        <v>0</v>
      </c>
      <c r="U114">
        <f t="shared" si="12"/>
        <v>0</v>
      </c>
      <c r="V114">
        <f t="shared" si="13"/>
        <v>0</v>
      </c>
    </row>
    <row r="115" spans="1:22" x14ac:dyDescent="0.25">
      <c r="A115" s="4" t="s">
        <v>33</v>
      </c>
      <c r="B115" s="5">
        <v>3</v>
      </c>
      <c r="C115" s="5">
        <v>2</v>
      </c>
      <c r="D115" s="5">
        <v>2</v>
      </c>
      <c r="E115" s="5"/>
      <c r="F115" s="5">
        <v>3</v>
      </c>
      <c r="G115" s="5"/>
      <c r="H115" s="5"/>
      <c r="I115" s="5">
        <v>10</v>
      </c>
      <c r="J115" s="5"/>
      <c r="K115" s="4" t="s">
        <v>33</v>
      </c>
      <c r="L115" s="5">
        <v>3</v>
      </c>
      <c r="M115" s="5">
        <v>2</v>
      </c>
      <c r="N115" s="5">
        <v>2</v>
      </c>
      <c r="O115" s="5"/>
      <c r="P115" s="5">
        <v>3</v>
      </c>
      <c r="Q115" s="5"/>
      <c r="R115">
        <f t="shared" si="9"/>
        <v>1</v>
      </c>
      <c r="S115">
        <f t="shared" si="10"/>
        <v>1</v>
      </c>
      <c r="T115">
        <f t="shared" si="11"/>
        <v>0</v>
      </c>
      <c r="U115">
        <f t="shared" si="12"/>
        <v>1</v>
      </c>
      <c r="V115">
        <f t="shared" si="13"/>
        <v>0</v>
      </c>
    </row>
    <row r="116" spans="1:22" x14ac:dyDescent="0.25">
      <c r="A116" s="4" t="s">
        <v>59</v>
      </c>
      <c r="B116" s="5">
        <v>4</v>
      </c>
      <c r="C116" s="5"/>
      <c r="D116" s="5"/>
      <c r="E116" s="5">
        <v>4</v>
      </c>
      <c r="F116" s="5">
        <v>1</v>
      </c>
      <c r="G116" s="5"/>
      <c r="H116" s="5"/>
      <c r="I116" s="5">
        <v>9</v>
      </c>
      <c r="J116" s="5"/>
      <c r="K116" s="4" t="s">
        <v>59</v>
      </c>
      <c r="L116" s="5">
        <v>4</v>
      </c>
      <c r="M116" s="5"/>
      <c r="N116" s="5"/>
      <c r="O116" s="5">
        <v>4</v>
      </c>
      <c r="P116" s="5">
        <v>1</v>
      </c>
      <c r="Q116" s="5"/>
      <c r="R116">
        <f t="shared" si="9"/>
        <v>0</v>
      </c>
      <c r="S116">
        <f t="shared" si="10"/>
        <v>0</v>
      </c>
      <c r="T116">
        <f t="shared" si="11"/>
        <v>0</v>
      </c>
      <c r="U116">
        <f t="shared" si="12"/>
        <v>0</v>
      </c>
      <c r="V116">
        <f t="shared" si="13"/>
        <v>0</v>
      </c>
    </row>
    <row r="117" spans="1:22" x14ac:dyDescent="0.25">
      <c r="A117" s="4" t="s">
        <v>32</v>
      </c>
      <c r="B117" s="5"/>
      <c r="C117" s="5">
        <v>8</v>
      </c>
      <c r="D117" s="5">
        <v>13</v>
      </c>
      <c r="E117" s="5"/>
      <c r="F117" s="5">
        <v>4</v>
      </c>
      <c r="G117" s="5">
        <v>6</v>
      </c>
      <c r="H117" s="5"/>
      <c r="I117" s="5">
        <v>31</v>
      </c>
      <c r="J117" s="5"/>
      <c r="K117" s="4" t="s">
        <v>32</v>
      </c>
      <c r="L117" s="5"/>
      <c r="M117" s="5">
        <v>8</v>
      </c>
      <c r="N117" s="5">
        <v>13</v>
      </c>
      <c r="O117" s="5"/>
      <c r="P117" s="5">
        <v>4</v>
      </c>
      <c r="Q117" s="5">
        <v>6</v>
      </c>
      <c r="R117">
        <f t="shared" si="9"/>
        <v>0</v>
      </c>
      <c r="S117">
        <f t="shared" si="10"/>
        <v>1</v>
      </c>
      <c r="T117">
        <f t="shared" si="11"/>
        <v>0</v>
      </c>
      <c r="U117">
        <f t="shared" si="12"/>
        <v>1</v>
      </c>
      <c r="V117">
        <f t="shared" si="13"/>
        <v>1</v>
      </c>
    </row>
    <row r="118" spans="1:22" x14ac:dyDescent="0.25">
      <c r="A118" s="4" t="s">
        <v>102</v>
      </c>
      <c r="B118" s="5">
        <v>7</v>
      </c>
      <c r="C118" s="5"/>
      <c r="D118" s="5">
        <v>1</v>
      </c>
      <c r="E118" s="5">
        <v>2</v>
      </c>
      <c r="F118" s="5"/>
      <c r="G118" s="5">
        <v>2</v>
      </c>
      <c r="H118" s="5"/>
      <c r="I118" s="5">
        <v>12</v>
      </c>
      <c r="J118" s="5"/>
      <c r="K118" s="4" t="s">
        <v>102</v>
      </c>
      <c r="L118" s="5">
        <v>7</v>
      </c>
      <c r="M118" s="5"/>
      <c r="N118" s="5">
        <v>1</v>
      </c>
      <c r="O118" s="5">
        <v>2</v>
      </c>
      <c r="P118" s="5"/>
      <c r="Q118" s="5">
        <v>2</v>
      </c>
      <c r="R118">
        <f t="shared" si="9"/>
        <v>0</v>
      </c>
      <c r="S118">
        <f t="shared" si="10"/>
        <v>0</v>
      </c>
      <c r="T118">
        <f t="shared" si="11"/>
        <v>0</v>
      </c>
      <c r="U118">
        <f t="shared" si="12"/>
        <v>0</v>
      </c>
      <c r="V118">
        <f t="shared" si="13"/>
        <v>0</v>
      </c>
    </row>
    <row r="119" spans="1:22" x14ac:dyDescent="0.25">
      <c r="A119" s="4" t="s">
        <v>41</v>
      </c>
      <c r="B119" s="5">
        <v>4</v>
      </c>
      <c r="C119" s="5"/>
      <c r="D119" s="5"/>
      <c r="E119" s="5"/>
      <c r="F119" s="5"/>
      <c r="G119" s="5">
        <v>5</v>
      </c>
      <c r="H119" s="5"/>
      <c r="I119" s="5">
        <v>9</v>
      </c>
      <c r="J119" s="5"/>
      <c r="K119" s="4" t="s">
        <v>41</v>
      </c>
      <c r="L119" s="5">
        <v>4</v>
      </c>
      <c r="M119" s="5"/>
      <c r="N119" s="5"/>
      <c r="O119" s="5"/>
      <c r="P119" s="5"/>
      <c r="Q119" s="5">
        <v>5</v>
      </c>
      <c r="R119">
        <f t="shared" si="9"/>
        <v>0</v>
      </c>
      <c r="S119">
        <f t="shared" si="10"/>
        <v>0</v>
      </c>
      <c r="T119">
        <f t="shared" si="11"/>
        <v>0</v>
      </c>
      <c r="U119">
        <f t="shared" si="12"/>
        <v>0</v>
      </c>
      <c r="V119">
        <f t="shared" si="13"/>
        <v>0</v>
      </c>
    </row>
    <row r="120" spans="1:22" x14ac:dyDescent="0.25">
      <c r="A120" s="4" t="s">
        <v>138</v>
      </c>
      <c r="B120" s="5">
        <v>3</v>
      </c>
      <c r="C120" s="5"/>
      <c r="D120" s="5">
        <v>5</v>
      </c>
      <c r="E120" s="5"/>
      <c r="F120" s="5"/>
      <c r="G120" s="5"/>
      <c r="H120" s="5"/>
      <c r="I120" s="5">
        <v>8</v>
      </c>
      <c r="J120" s="5"/>
      <c r="K120" s="4" t="s">
        <v>138</v>
      </c>
      <c r="L120" s="5">
        <v>3</v>
      </c>
      <c r="M120" s="5"/>
      <c r="N120" s="5">
        <v>5</v>
      </c>
      <c r="O120" s="5"/>
      <c r="P120" s="5"/>
      <c r="Q120" s="5"/>
      <c r="R120">
        <f t="shared" si="9"/>
        <v>0</v>
      </c>
      <c r="S120">
        <f t="shared" si="10"/>
        <v>0</v>
      </c>
      <c r="T120">
        <f t="shared" si="11"/>
        <v>0</v>
      </c>
      <c r="U120">
        <f t="shared" si="12"/>
        <v>0</v>
      </c>
      <c r="V120">
        <f t="shared" si="13"/>
        <v>0</v>
      </c>
    </row>
    <row r="121" spans="1:22" x14ac:dyDescent="0.25">
      <c r="A121" s="4" t="s">
        <v>185</v>
      </c>
      <c r="B121" s="5">
        <v>4</v>
      </c>
      <c r="C121" s="5"/>
      <c r="D121" s="5"/>
      <c r="E121" s="5">
        <v>2</v>
      </c>
      <c r="F121" s="5"/>
      <c r="G121" s="5">
        <v>1</v>
      </c>
      <c r="H121" s="5"/>
      <c r="I121" s="5">
        <v>7</v>
      </c>
      <c r="J121" s="5"/>
      <c r="K121" s="4" t="s">
        <v>185</v>
      </c>
      <c r="L121" s="5">
        <v>4</v>
      </c>
      <c r="M121" s="5"/>
      <c r="N121" s="5"/>
      <c r="O121" s="5">
        <v>2</v>
      </c>
      <c r="P121" s="5"/>
      <c r="Q121" s="5">
        <v>1</v>
      </c>
      <c r="R121">
        <f t="shared" si="9"/>
        <v>0</v>
      </c>
      <c r="S121">
        <f t="shared" si="10"/>
        <v>0</v>
      </c>
      <c r="T121">
        <f t="shared" si="11"/>
        <v>0</v>
      </c>
      <c r="U121">
        <f t="shared" si="12"/>
        <v>0</v>
      </c>
      <c r="V121">
        <f t="shared" si="13"/>
        <v>0</v>
      </c>
    </row>
    <row r="122" spans="1:22" x14ac:dyDescent="0.25">
      <c r="A122" s="4" t="s">
        <v>140</v>
      </c>
      <c r="B122" s="5">
        <v>8</v>
      </c>
      <c r="C122" s="5">
        <v>9</v>
      </c>
      <c r="D122" s="5"/>
      <c r="E122" s="5">
        <v>2</v>
      </c>
      <c r="F122" s="5"/>
      <c r="G122" s="5"/>
      <c r="H122" s="5"/>
      <c r="I122" s="5">
        <v>19</v>
      </c>
      <c r="J122" s="5"/>
      <c r="K122" s="4" t="s">
        <v>140</v>
      </c>
      <c r="L122" s="5">
        <v>8</v>
      </c>
      <c r="M122" s="5">
        <v>9</v>
      </c>
      <c r="N122" s="5"/>
      <c r="O122" s="5">
        <v>2</v>
      </c>
      <c r="P122" s="5"/>
      <c r="Q122" s="5"/>
      <c r="R122">
        <f t="shared" si="9"/>
        <v>1</v>
      </c>
      <c r="S122">
        <f t="shared" si="10"/>
        <v>0</v>
      </c>
      <c r="T122">
        <f t="shared" si="11"/>
        <v>1</v>
      </c>
      <c r="U122">
        <f t="shared" si="12"/>
        <v>0</v>
      </c>
      <c r="V122">
        <f t="shared" si="13"/>
        <v>0</v>
      </c>
    </row>
    <row r="123" spans="1:22" x14ac:dyDescent="0.25">
      <c r="A123" s="4" t="s">
        <v>240</v>
      </c>
      <c r="B123" s="5">
        <v>8</v>
      </c>
      <c r="C123" s="5"/>
      <c r="D123" s="5">
        <v>4</v>
      </c>
      <c r="E123" s="5"/>
      <c r="F123" s="5"/>
      <c r="G123" s="5"/>
      <c r="H123" s="5"/>
      <c r="I123" s="5">
        <v>12</v>
      </c>
      <c r="J123" s="5"/>
      <c r="K123" s="4" t="s">
        <v>240</v>
      </c>
      <c r="L123" s="5">
        <v>8</v>
      </c>
      <c r="M123" s="5"/>
      <c r="N123" s="5">
        <v>4</v>
      </c>
      <c r="O123" s="5"/>
      <c r="P123" s="5"/>
      <c r="Q123" s="5"/>
      <c r="R123">
        <f t="shared" si="9"/>
        <v>0</v>
      </c>
      <c r="S123">
        <f t="shared" si="10"/>
        <v>0</v>
      </c>
      <c r="T123">
        <f t="shared" si="11"/>
        <v>0</v>
      </c>
      <c r="U123">
        <f t="shared" si="12"/>
        <v>0</v>
      </c>
      <c r="V123">
        <f t="shared" si="13"/>
        <v>0</v>
      </c>
    </row>
    <row r="124" spans="1:22" x14ac:dyDescent="0.25">
      <c r="A124" s="4" t="s">
        <v>225</v>
      </c>
      <c r="B124" s="5"/>
      <c r="C124" s="5">
        <v>5</v>
      </c>
      <c r="D124" s="5"/>
      <c r="E124" s="5">
        <v>1</v>
      </c>
      <c r="F124" s="5">
        <v>4</v>
      </c>
      <c r="G124" s="5">
        <v>5</v>
      </c>
      <c r="H124" s="5"/>
      <c r="I124" s="5">
        <v>15</v>
      </c>
      <c r="J124" s="5"/>
      <c r="K124" s="4" t="s">
        <v>225</v>
      </c>
      <c r="L124" s="5"/>
      <c r="M124" s="5">
        <v>5</v>
      </c>
      <c r="N124" s="5"/>
      <c r="O124" s="5">
        <v>1</v>
      </c>
      <c r="P124" s="5">
        <v>4</v>
      </c>
      <c r="Q124" s="5">
        <v>5</v>
      </c>
      <c r="R124">
        <f t="shared" si="9"/>
        <v>0</v>
      </c>
      <c r="S124">
        <f t="shared" si="10"/>
        <v>0</v>
      </c>
      <c r="T124">
        <f t="shared" si="11"/>
        <v>1</v>
      </c>
      <c r="U124">
        <f t="shared" si="12"/>
        <v>1</v>
      </c>
      <c r="V124">
        <f t="shared" si="13"/>
        <v>1</v>
      </c>
    </row>
    <row r="125" spans="1:22" x14ac:dyDescent="0.25">
      <c r="A125" s="4" t="s">
        <v>226</v>
      </c>
      <c r="B125" s="5"/>
      <c r="C125" s="5"/>
      <c r="D125" s="5">
        <v>5</v>
      </c>
      <c r="E125" s="5"/>
      <c r="F125" s="5">
        <v>8</v>
      </c>
      <c r="G125" s="5">
        <v>6</v>
      </c>
      <c r="H125" s="5"/>
      <c r="I125" s="5">
        <v>19</v>
      </c>
      <c r="J125" s="5"/>
      <c r="K125" s="4" t="s">
        <v>226</v>
      </c>
      <c r="L125" s="5"/>
      <c r="M125" s="5"/>
      <c r="N125" s="5">
        <v>5</v>
      </c>
      <c r="O125" s="5"/>
      <c r="P125" s="5">
        <v>8</v>
      </c>
      <c r="Q125" s="5">
        <v>6</v>
      </c>
      <c r="R125">
        <f t="shared" si="9"/>
        <v>0</v>
      </c>
      <c r="S125">
        <f t="shared" si="10"/>
        <v>0</v>
      </c>
      <c r="T125">
        <f t="shared" si="11"/>
        <v>0</v>
      </c>
      <c r="U125">
        <f t="shared" si="12"/>
        <v>0</v>
      </c>
      <c r="V125">
        <f t="shared" si="13"/>
        <v>0</v>
      </c>
    </row>
    <row r="126" spans="1:22" x14ac:dyDescent="0.25">
      <c r="A126" s="4" t="s">
        <v>34</v>
      </c>
      <c r="B126" s="5"/>
      <c r="C126" s="5">
        <v>3</v>
      </c>
      <c r="D126" s="5">
        <v>3</v>
      </c>
      <c r="E126" s="5">
        <v>7</v>
      </c>
      <c r="F126" s="5"/>
      <c r="G126" s="5">
        <v>10</v>
      </c>
      <c r="H126" s="5"/>
      <c r="I126" s="5">
        <v>23</v>
      </c>
      <c r="J126" s="5"/>
      <c r="K126" s="4" t="s">
        <v>34</v>
      </c>
      <c r="L126" s="5"/>
      <c r="M126" s="5">
        <v>3</v>
      </c>
      <c r="N126" s="5">
        <v>3</v>
      </c>
      <c r="O126" s="5">
        <v>7</v>
      </c>
      <c r="P126" s="5"/>
      <c r="Q126" s="5">
        <v>10</v>
      </c>
      <c r="R126">
        <f t="shared" si="9"/>
        <v>0</v>
      </c>
      <c r="S126">
        <f t="shared" si="10"/>
        <v>1</v>
      </c>
      <c r="T126">
        <f t="shared" si="11"/>
        <v>1</v>
      </c>
      <c r="U126">
        <f t="shared" si="12"/>
        <v>0</v>
      </c>
      <c r="V126">
        <f t="shared" si="13"/>
        <v>1</v>
      </c>
    </row>
    <row r="127" spans="1:22" x14ac:dyDescent="0.25">
      <c r="A127" s="4" t="s">
        <v>186</v>
      </c>
      <c r="B127" s="5"/>
      <c r="C127" s="5"/>
      <c r="D127" s="5"/>
      <c r="E127" s="5">
        <v>10</v>
      </c>
      <c r="F127" s="5"/>
      <c r="G127" s="5">
        <v>4</v>
      </c>
      <c r="H127" s="5"/>
      <c r="I127" s="5">
        <v>14</v>
      </c>
      <c r="J127" s="5"/>
      <c r="K127" s="4" t="s">
        <v>186</v>
      </c>
      <c r="L127" s="5"/>
      <c r="M127" s="5"/>
      <c r="N127" s="5"/>
      <c r="O127" s="5">
        <v>10</v>
      </c>
      <c r="P127" s="5"/>
      <c r="Q127" s="5">
        <v>4</v>
      </c>
      <c r="R127">
        <f t="shared" si="9"/>
        <v>0</v>
      </c>
      <c r="S127">
        <f t="shared" si="10"/>
        <v>0</v>
      </c>
      <c r="T127">
        <f t="shared" si="11"/>
        <v>0</v>
      </c>
      <c r="U127">
        <f t="shared" si="12"/>
        <v>0</v>
      </c>
      <c r="V127">
        <f t="shared" si="13"/>
        <v>0</v>
      </c>
    </row>
    <row r="128" spans="1:22" x14ac:dyDescent="0.25">
      <c r="A128" s="4" t="s">
        <v>28</v>
      </c>
      <c r="B128" s="5">
        <v>1</v>
      </c>
      <c r="C128" s="5"/>
      <c r="D128" s="5">
        <v>6</v>
      </c>
      <c r="E128" s="5">
        <v>1</v>
      </c>
      <c r="F128" s="5"/>
      <c r="G128" s="5">
        <v>6</v>
      </c>
      <c r="H128" s="5"/>
      <c r="I128" s="5">
        <v>14</v>
      </c>
      <c r="J128" s="5"/>
      <c r="K128" s="4" t="s">
        <v>28</v>
      </c>
      <c r="L128" s="5">
        <v>1</v>
      </c>
      <c r="M128" s="5"/>
      <c r="N128" s="5">
        <v>6</v>
      </c>
      <c r="O128" s="5">
        <v>1</v>
      </c>
      <c r="P128" s="5"/>
      <c r="Q128" s="5">
        <v>6</v>
      </c>
      <c r="R128">
        <f t="shared" si="9"/>
        <v>0</v>
      </c>
      <c r="S128">
        <f t="shared" si="10"/>
        <v>0</v>
      </c>
      <c r="T128">
        <f t="shared" si="11"/>
        <v>0</v>
      </c>
      <c r="U128">
        <f t="shared" si="12"/>
        <v>0</v>
      </c>
      <c r="V128">
        <f t="shared" si="13"/>
        <v>0</v>
      </c>
    </row>
    <row r="129" spans="1:22" x14ac:dyDescent="0.25">
      <c r="A129" s="4" t="s">
        <v>218</v>
      </c>
      <c r="B129" s="5">
        <v>9</v>
      </c>
      <c r="C129" s="5">
        <v>3</v>
      </c>
      <c r="D129" s="5">
        <v>3</v>
      </c>
      <c r="E129" s="5"/>
      <c r="F129" s="5">
        <v>2</v>
      </c>
      <c r="G129" s="5"/>
      <c r="H129" s="5"/>
      <c r="I129" s="5">
        <v>17</v>
      </c>
      <c r="J129" s="5"/>
      <c r="K129" s="4" t="s">
        <v>218</v>
      </c>
      <c r="L129" s="5">
        <v>9</v>
      </c>
      <c r="M129" s="5">
        <v>3</v>
      </c>
      <c r="N129" s="5">
        <v>3</v>
      </c>
      <c r="O129" s="5"/>
      <c r="P129" s="5">
        <v>2</v>
      </c>
      <c r="Q129" s="5"/>
      <c r="R129">
        <f t="shared" si="9"/>
        <v>1</v>
      </c>
      <c r="S129">
        <f t="shared" si="10"/>
        <v>1</v>
      </c>
      <c r="T129">
        <f t="shared" si="11"/>
        <v>0</v>
      </c>
      <c r="U129">
        <f t="shared" si="12"/>
        <v>1</v>
      </c>
      <c r="V129">
        <f t="shared" si="13"/>
        <v>0</v>
      </c>
    </row>
    <row r="130" spans="1:22" x14ac:dyDescent="0.25">
      <c r="A130" s="4" t="s">
        <v>70</v>
      </c>
      <c r="B130" s="5"/>
      <c r="C130" s="5">
        <v>2</v>
      </c>
      <c r="D130" s="5"/>
      <c r="E130" s="5">
        <v>2</v>
      </c>
      <c r="F130" s="5">
        <v>8</v>
      </c>
      <c r="G130" s="5">
        <v>4</v>
      </c>
      <c r="H130" s="5"/>
      <c r="I130" s="5">
        <v>16</v>
      </c>
      <c r="J130" s="5"/>
      <c r="K130" s="4" t="s">
        <v>70</v>
      </c>
      <c r="L130" s="5"/>
      <c r="M130" s="5">
        <v>2</v>
      </c>
      <c r="N130" s="5"/>
      <c r="O130" s="5">
        <v>2</v>
      </c>
      <c r="P130" s="5">
        <v>8</v>
      </c>
      <c r="Q130" s="5">
        <v>4</v>
      </c>
      <c r="R130">
        <f t="shared" si="9"/>
        <v>0</v>
      </c>
      <c r="S130">
        <f t="shared" si="10"/>
        <v>0</v>
      </c>
      <c r="T130">
        <f t="shared" si="11"/>
        <v>1</v>
      </c>
      <c r="U130">
        <f t="shared" si="12"/>
        <v>1</v>
      </c>
      <c r="V130">
        <f t="shared" si="13"/>
        <v>1</v>
      </c>
    </row>
    <row r="131" spans="1:22" x14ac:dyDescent="0.25">
      <c r="A131" s="4" t="s">
        <v>198</v>
      </c>
      <c r="B131" s="5">
        <v>10</v>
      </c>
      <c r="C131" s="5">
        <v>13</v>
      </c>
      <c r="D131" s="5">
        <v>4</v>
      </c>
      <c r="E131" s="5"/>
      <c r="F131" s="5">
        <v>4</v>
      </c>
      <c r="G131" s="5">
        <v>3</v>
      </c>
      <c r="H131" s="5"/>
      <c r="I131" s="5">
        <v>34</v>
      </c>
      <c r="J131" s="5"/>
      <c r="K131" s="4" t="s">
        <v>198</v>
      </c>
      <c r="L131" s="5">
        <v>10</v>
      </c>
      <c r="M131" s="5">
        <v>13</v>
      </c>
      <c r="N131" s="5">
        <v>4</v>
      </c>
      <c r="O131" s="5"/>
      <c r="P131" s="5">
        <v>4</v>
      </c>
      <c r="Q131" s="5">
        <v>3</v>
      </c>
      <c r="R131">
        <f t="shared" si="9"/>
        <v>1</v>
      </c>
      <c r="S131">
        <f t="shared" si="10"/>
        <v>1</v>
      </c>
      <c r="T131">
        <f t="shared" si="11"/>
        <v>0</v>
      </c>
      <c r="U131">
        <f t="shared" si="12"/>
        <v>1</v>
      </c>
      <c r="V131">
        <f t="shared" si="13"/>
        <v>1</v>
      </c>
    </row>
    <row r="132" spans="1:22" x14ac:dyDescent="0.25">
      <c r="A132" s="4" t="s">
        <v>109</v>
      </c>
      <c r="B132" s="5"/>
      <c r="C132" s="5"/>
      <c r="D132" s="5"/>
      <c r="E132" s="5">
        <v>2</v>
      </c>
      <c r="F132" s="5"/>
      <c r="G132" s="5">
        <v>4</v>
      </c>
      <c r="H132" s="5"/>
      <c r="I132" s="5">
        <v>6</v>
      </c>
      <c r="J132" s="5"/>
      <c r="K132" s="4" t="s">
        <v>109</v>
      </c>
      <c r="L132" s="5"/>
      <c r="M132" s="5"/>
      <c r="N132" s="5"/>
      <c r="O132" s="5">
        <v>2</v>
      </c>
      <c r="P132" s="5"/>
      <c r="Q132" s="5">
        <v>4</v>
      </c>
      <c r="R132">
        <f t="shared" ref="R132:R195" si="14">IF(AND(M132&gt;0, L132&gt;0), 1,0)</f>
        <v>0</v>
      </c>
      <c r="S132">
        <f t="shared" si="10"/>
        <v>0</v>
      </c>
      <c r="T132">
        <f t="shared" si="11"/>
        <v>0</v>
      </c>
      <c r="U132">
        <f t="shared" si="12"/>
        <v>0</v>
      </c>
      <c r="V132">
        <f t="shared" si="13"/>
        <v>0</v>
      </c>
    </row>
    <row r="133" spans="1:22" x14ac:dyDescent="0.25">
      <c r="A133" s="4" t="s">
        <v>88</v>
      </c>
      <c r="B133" s="5"/>
      <c r="C133" s="5">
        <v>1</v>
      </c>
      <c r="D133" s="5"/>
      <c r="E133" s="5"/>
      <c r="F133" s="5">
        <v>9</v>
      </c>
      <c r="G133" s="5">
        <v>5</v>
      </c>
      <c r="H133" s="5"/>
      <c r="I133" s="5">
        <v>15</v>
      </c>
      <c r="J133" s="5"/>
      <c r="K133" s="4" t="s">
        <v>88</v>
      </c>
      <c r="L133" s="5"/>
      <c r="M133" s="5">
        <v>1</v>
      </c>
      <c r="N133" s="5"/>
      <c r="O133" s="5"/>
      <c r="P133" s="5">
        <v>9</v>
      </c>
      <c r="Q133" s="5">
        <v>5</v>
      </c>
      <c r="R133">
        <f t="shared" si="14"/>
        <v>0</v>
      </c>
      <c r="S133">
        <f t="shared" ref="S133:S196" si="15">IF(AND(M133&gt;0, N133&gt;0), 1, 0)</f>
        <v>0</v>
      </c>
      <c r="T133">
        <f t="shared" ref="T133:T196" si="16">IF(AND(M133&gt;0, O133&gt;0), 1, 0)</f>
        <v>0</v>
      </c>
      <c r="U133">
        <f t="shared" ref="U133:U196" si="17">IF(AND(M133&gt;0, P133&gt;0), 1, 0)</f>
        <v>1</v>
      </c>
      <c r="V133">
        <f t="shared" ref="V133:V196" si="18">IF(AND(M133&gt;0, Q133&gt;0), 1, 0)</f>
        <v>1</v>
      </c>
    </row>
    <row r="134" spans="1:22" x14ac:dyDescent="0.25">
      <c r="A134" s="4" t="s">
        <v>47</v>
      </c>
      <c r="B134" s="5"/>
      <c r="C134" s="5"/>
      <c r="D134" s="5">
        <v>1</v>
      </c>
      <c r="E134" s="5"/>
      <c r="F134" s="5"/>
      <c r="G134" s="5">
        <v>6</v>
      </c>
      <c r="H134" s="5"/>
      <c r="I134" s="5">
        <v>7</v>
      </c>
      <c r="J134" s="5"/>
      <c r="K134" s="4" t="s">
        <v>47</v>
      </c>
      <c r="L134" s="5"/>
      <c r="M134" s="5"/>
      <c r="N134" s="5">
        <v>1</v>
      </c>
      <c r="O134" s="5"/>
      <c r="P134" s="5"/>
      <c r="Q134" s="5">
        <v>6</v>
      </c>
      <c r="R134">
        <f t="shared" si="14"/>
        <v>0</v>
      </c>
      <c r="S134">
        <f t="shared" si="15"/>
        <v>0</v>
      </c>
      <c r="T134">
        <f t="shared" si="16"/>
        <v>0</v>
      </c>
      <c r="U134">
        <f t="shared" si="17"/>
        <v>0</v>
      </c>
      <c r="V134">
        <f t="shared" si="18"/>
        <v>0</v>
      </c>
    </row>
    <row r="135" spans="1:22" x14ac:dyDescent="0.25">
      <c r="A135" s="4" t="s">
        <v>153</v>
      </c>
      <c r="B135" s="5">
        <v>5</v>
      </c>
      <c r="C135" s="5">
        <v>1</v>
      </c>
      <c r="D135" s="5">
        <v>3</v>
      </c>
      <c r="E135" s="5"/>
      <c r="F135" s="5"/>
      <c r="G135" s="5">
        <v>5</v>
      </c>
      <c r="H135" s="5"/>
      <c r="I135" s="5">
        <v>14</v>
      </c>
      <c r="J135" s="5"/>
      <c r="K135" s="4" t="s">
        <v>153</v>
      </c>
      <c r="L135" s="5">
        <v>5</v>
      </c>
      <c r="M135" s="5">
        <v>1</v>
      </c>
      <c r="N135" s="5">
        <v>3</v>
      </c>
      <c r="O135" s="5"/>
      <c r="P135" s="5"/>
      <c r="Q135" s="5">
        <v>5</v>
      </c>
      <c r="R135">
        <f t="shared" si="14"/>
        <v>1</v>
      </c>
      <c r="S135">
        <f t="shared" si="15"/>
        <v>1</v>
      </c>
      <c r="T135">
        <f t="shared" si="16"/>
        <v>0</v>
      </c>
      <c r="U135">
        <f t="shared" si="17"/>
        <v>0</v>
      </c>
      <c r="V135">
        <f t="shared" si="18"/>
        <v>1</v>
      </c>
    </row>
    <row r="136" spans="1:22" x14ac:dyDescent="0.25">
      <c r="A136" s="4" t="s">
        <v>60</v>
      </c>
      <c r="B136" s="5">
        <v>4</v>
      </c>
      <c r="C136" s="5">
        <v>4</v>
      </c>
      <c r="D136" s="5">
        <v>7</v>
      </c>
      <c r="E136" s="5">
        <v>5</v>
      </c>
      <c r="F136" s="5"/>
      <c r="G136" s="5"/>
      <c r="H136" s="5"/>
      <c r="I136" s="5">
        <v>20</v>
      </c>
      <c r="J136" s="5"/>
      <c r="K136" s="4" t="s">
        <v>60</v>
      </c>
      <c r="L136" s="5">
        <v>4</v>
      </c>
      <c r="M136" s="5">
        <v>4</v>
      </c>
      <c r="N136" s="5">
        <v>7</v>
      </c>
      <c r="O136" s="5">
        <v>5</v>
      </c>
      <c r="P136" s="5"/>
      <c r="Q136" s="5"/>
      <c r="R136">
        <f t="shared" si="14"/>
        <v>1</v>
      </c>
      <c r="S136">
        <f t="shared" si="15"/>
        <v>1</v>
      </c>
      <c r="T136">
        <f t="shared" si="16"/>
        <v>1</v>
      </c>
      <c r="U136">
        <f t="shared" si="17"/>
        <v>0</v>
      </c>
      <c r="V136">
        <f t="shared" si="18"/>
        <v>0</v>
      </c>
    </row>
    <row r="137" spans="1:22" x14ac:dyDescent="0.25">
      <c r="A137" s="4" t="s">
        <v>136</v>
      </c>
      <c r="B137" s="5"/>
      <c r="C137" s="5"/>
      <c r="D137" s="5"/>
      <c r="E137" s="5">
        <v>6</v>
      </c>
      <c r="F137" s="5">
        <v>2</v>
      </c>
      <c r="G137" s="5"/>
      <c r="H137" s="5"/>
      <c r="I137" s="5">
        <v>8</v>
      </c>
      <c r="J137" s="5"/>
      <c r="K137" s="4" t="s">
        <v>136</v>
      </c>
      <c r="L137" s="5"/>
      <c r="M137" s="5"/>
      <c r="N137" s="5"/>
      <c r="O137" s="5">
        <v>6</v>
      </c>
      <c r="P137" s="5">
        <v>2</v>
      </c>
      <c r="Q137" s="5"/>
      <c r="R137">
        <f t="shared" si="14"/>
        <v>0</v>
      </c>
      <c r="S137">
        <f t="shared" si="15"/>
        <v>0</v>
      </c>
      <c r="T137">
        <f t="shared" si="16"/>
        <v>0</v>
      </c>
      <c r="U137">
        <f t="shared" si="17"/>
        <v>0</v>
      </c>
      <c r="V137">
        <f t="shared" si="18"/>
        <v>0</v>
      </c>
    </row>
    <row r="138" spans="1:22" x14ac:dyDescent="0.25">
      <c r="A138" s="4" t="s">
        <v>123</v>
      </c>
      <c r="B138" s="5"/>
      <c r="C138" s="5">
        <v>1</v>
      </c>
      <c r="D138" s="5"/>
      <c r="E138" s="5">
        <v>6</v>
      </c>
      <c r="F138" s="5">
        <v>3</v>
      </c>
      <c r="G138" s="5"/>
      <c r="H138" s="5"/>
      <c r="I138" s="5">
        <v>10</v>
      </c>
      <c r="J138" s="5"/>
      <c r="K138" s="4" t="s">
        <v>123</v>
      </c>
      <c r="L138" s="5"/>
      <c r="M138" s="5">
        <v>1</v>
      </c>
      <c r="N138" s="5"/>
      <c r="O138" s="5">
        <v>6</v>
      </c>
      <c r="P138" s="5">
        <v>3</v>
      </c>
      <c r="Q138" s="5"/>
      <c r="R138">
        <f t="shared" si="14"/>
        <v>0</v>
      </c>
      <c r="S138">
        <f t="shared" si="15"/>
        <v>0</v>
      </c>
      <c r="T138">
        <f t="shared" si="16"/>
        <v>1</v>
      </c>
      <c r="U138">
        <f t="shared" si="17"/>
        <v>1</v>
      </c>
      <c r="V138">
        <f t="shared" si="18"/>
        <v>0</v>
      </c>
    </row>
    <row r="139" spans="1:22" x14ac:dyDescent="0.25">
      <c r="A139" s="4" t="s">
        <v>228</v>
      </c>
      <c r="B139" s="5">
        <v>6</v>
      </c>
      <c r="C139" s="5">
        <v>6</v>
      </c>
      <c r="D139" s="5">
        <v>5</v>
      </c>
      <c r="E139" s="5"/>
      <c r="F139" s="5">
        <v>4</v>
      </c>
      <c r="G139" s="5"/>
      <c r="H139" s="5"/>
      <c r="I139" s="5">
        <v>21</v>
      </c>
      <c r="J139" s="5"/>
      <c r="K139" s="4" t="s">
        <v>228</v>
      </c>
      <c r="L139" s="5">
        <v>6</v>
      </c>
      <c r="M139" s="5">
        <v>6</v>
      </c>
      <c r="N139" s="5">
        <v>5</v>
      </c>
      <c r="O139" s="5"/>
      <c r="P139" s="5">
        <v>4</v>
      </c>
      <c r="Q139" s="5"/>
      <c r="R139">
        <f t="shared" si="14"/>
        <v>1</v>
      </c>
      <c r="S139">
        <f t="shared" si="15"/>
        <v>1</v>
      </c>
      <c r="T139">
        <f t="shared" si="16"/>
        <v>0</v>
      </c>
      <c r="U139">
        <f t="shared" si="17"/>
        <v>1</v>
      </c>
      <c r="V139">
        <f t="shared" si="18"/>
        <v>0</v>
      </c>
    </row>
    <row r="140" spans="1:22" x14ac:dyDescent="0.25">
      <c r="A140" s="4" t="s">
        <v>161</v>
      </c>
      <c r="B140" s="5">
        <v>2</v>
      </c>
      <c r="C140" s="5"/>
      <c r="D140" s="5"/>
      <c r="E140" s="5">
        <v>3</v>
      </c>
      <c r="F140" s="5">
        <v>2</v>
      </c>
      <c r="G140" s="5"/>
      <c r="H140" s="5"/>
      <c r="I140" s="5">
        <v>7</v>
      </c>
      <c r="J140" s="5"/>
      <c r="K140" s="4" t="s">
        <v>161</v>
      </c>
      <c r="L140" s="5">
        <v>2</v>
      </c>
      <c r="M140" s="5"/>
      <c r="N140" s="5"/>
      <c r="O140" s="5">
        <v>3</v>
      </c>
      <c r="P140" s="5">
        <v>2</v>
      </c>
      <c r="Q140" s="5"/>
      <c r="R140">
        <f t="shared" si="14"/>
        <v>0</v>
      </c>
      <c r="S140">
        <f t="shared" si="15"/>
        <v>0</v>
      </c>
      <c r="T140">
        <f t="shared" si="16"/>
        <v>0</v>
      </c>
      <c r="U140">
        <f t="shared" si="17"/>
        <v>0</v>
      </c>
      <c r="V140">
        <f t="shared" si="18"/>
        <v>0</v>
      </c>
    </row>
    <row r="141" spans="1:22" x14ac:dyDescent="0.25">
      <c r="A141" s="4" t="s">
        <v>126</v>
      </c>
      <c r="B141" s="5"/>
      <c r="C141" s="5">
        <v>1</v>
      </c>
      <c r="D141" s="5"/>
      <c r="E141" s="5"/>
      <c r="F141" s="5">
        <v>2</v>
      </c>
      <c r="G141" s="5"/>
      <c r="H141" s="5"/>
      <c r="I141" s="5">
        <v>3</v>
      </c>
      <c r="J141" s="5"/>
      <c r="K141" s="4" t="s">
        <v>126</v>
      </c>
      <c r="L141" s="5"/>
      <c r="M141" s="5">
        <v>1</v>
      </c>
      <c r="N141" s="5"/>
      <c r="O141" s="5"/>
      <c r="P141" s="5">
        <v>2</v>
      </c>
      <c r="Q141" s="5"/>
      <c r="R141">
        <f t="shared" si="14"/>
        <v>0</v>
      </c>
      <c r="S141">
        <f t="shared" si="15"/>
        <v>0</v>
      </c>
      <c r="T141">
        <f t="shared" si="16"/>
        <v>0</v>
      </c>
      <c r="U141">
        <f t="shared" si="17"/>
        <v>1</v>
      </c>
      <c r="V141">
        <f t="shared" si="18"/>
        <v>0</v>
      </c>
    </row>
    <row r="142" spans="1:22" x14ac:dyDescent="0.25">
      <c r="A142" s="4" t="s">
        <v>30</v>
      </c>
      <c r="B142" s="5"/>
      <c r="C142" s="5"/>
      <c r="D142" s="5">
        <v>8</v>
      </c>
      <c r="E142" s="5"/>
      <c r="F142" s="5">
        <v>7</v>
      </c>
      <c r="G142" s="5">
        <v>16</v>
      </c>
      <c r="H142" s="5"/>
      <c r="I142" s="5">
        <v>31</v>
      </c>
      <c r="J142" s="5"/>
      <c r="K142" s="4" t="s">
        <v>30</v>
      </c>
      <c r="L142" s="5"/>
      <c r="M142" s="5"/>
      <c r="N142" s="5">
        <v>8</v>
      </c>
      <c r="O142" s="5"/>
      <c r="P142" s="5">
        <v>7</v>
      </c>
      <c r="Q142" s="5">
        <v>16</v>
      </c>
      <c r="R142">
        <f t="shared" si="14"/>
        <v>0</v>
      </c>
      <c r="S142">
        <f t="shared" si="15"/>
        <v>0</v>
      </c>
      <c r="T142">
        <f t="shared" si="16"/>
        <v>0</v>
      </c>
      <c r="U142">
        <f t="shared" si="17"/>
        <v>0</v>
      </c>
      <c r="V142">
        <f t="shared" si="18"/>
        <v>0</v>
      </c>
    </row>
    <row r="143" spans="1:22" x14ac:dyDescent="0.25">
      <c r="A143" s="4" t="s">
        <v>199</v>
      </c>
      <c r="B143" s="5">
        <v>2</v>
      </c>
      <c r="C143" s="5">
        <v>4</v>
      </c>
      <c r="D143" s="5"/>
      <c r="E143" s="5"/>
      <c r="F143" s="5"/>
      <c r="G143" s="5">
        <v>3</v>
      </c>
      <c r="H143" s="5"/>
      <c r="I143" s="5">
        <v>9</v>
      </c>
      <c r="J143" s="5"/>
      <c r="K143" s="4" t="s">
        <v>199</v>
      </c>
      <c r="L143" s="5">
        <v>2</v>
      </c>
      <c r="M143" s="5">
        <v>4</v>
      </c>
      <c r="N143" s="5"/>
      <c r="O143" s="5"/>
      <c r="P143" s="5"/>
      <c r="Q143" s="5">
        <v>3</v>
      </c>
      <c r="R143">
        <f t="shared" si="14"/>
        <v>1</v>
      </c>
      <c r="S143">
        <f t="shared" si="15"/>
        <v>0</v>
      </c>
      <c r="T143">
        <f t="shared" si="16"/>
        <v>0</v>
      </c>
      <c r="U143">
        <f t="shared" si="17"/>
        <v>0</v>
      </c>
      <c r="V143">
        <f t="shared" si="18"/>
        <v>1</v>
      </c>
    </row>
    <row r="144" spans="1:22" x14ac:dyDescent="0.25">
      <c r="A144" s="4" t="s">
        <v>24</v>
      </c>
      <c r="B144" s="5">
        <v>1</v>
      </c>
      <c r="C144" s="5"/>
      <c r="D144" s="5">
        <v>7</v>
      </c>
      <c r="E144" s="5"/>
      <c r="F144" s="5">
        <v>4</v>
      </c>
      <c r="G144" s="5">
        <v>5</v>
      </c>
      <c r="H144" s="5"/>
      <c r="I144" s="5">
        <v>17</v>
      </c>
      <c r="J144" s="5"/>
      <c r="K144" s="4" t="s">
        <v>24</v>
      </c>
      <c r="L144" s="5">
        <v>1</v>
      </c>
      <c r="M144" s="5"/>
      <c r="N144" s="5">
        <v>7</v>
      </c>
      <c r="O144" s="5"/>
      <c r="P144" s="5">
        <v>4</v>
      </c>
      <c r="Q144" s="5">
        <v>5</v>
      </c>
      <c r="R144">
        <f t="shared" si="14"/>
        <v>0</v>
      </c>
      <c r="S144">
        <f t="shared" si="15"/>
        <v>0</v>
      </c>
      <c r="T144">
        <f t="shared" si="16"/>
        <v>0</v>
      </c>
      <c r="U144">
        <f t="shared" si="17"/>
        <v>0</v>
      </c>
      <c r="V144">
        <f t="shared" si="18"/>
        <v>0</v>
      </c>
    </row>
    <row r="145" spans="1:22" x14ac:dyDescent="0.25">
      <c r="A145" s="4" t="s">
        <v>149</v>
      </c>
      <c r="B145" s="5">
        <v>5</v>
      </c>
      <c r="C145" s="5">
        <v>7</v>
      </c>
      <c r="D145" s="5"/>
      <c r="E145" s="5"/>
      <c r="F145" s="5">
        <v>4</v>
      </c>
      <c r="G145" s="5">
        <v>5</v>
      </c>
      <c r="H145" s="5"/>
      <c r="I145" s="5">
        <v>21</v>
      </c>
      <c r="J145" s="5"/>
      <c r="K145" s="4" t="s">
        <v>149</v>
      </c>
      <c r="L145" s="5">
        <v>5</v>
      </c>
      <c r="M145" s="5">
        <v>7</v>
      </c>
      <c r="N145" s="5"/>
      <c r="O145" s="5"/>
      <c r="P145" s="5">
        <v>4</v>
      </c>
      <c r="Q145" s="5">
        <v>5</v>
      </c>
      <c r="R145">
        <f t="shared" si="14"/>
        <v>1</v>
      </c>
      <c r="S145">
        <f t="shared" si="15"/>
        <v>0</v>
      </c>
      <c r="T145">
        <f t="shared" si="16"/>
        <v>0</v>
      </c>
      <c r="U145">
        <f t="shared" si="17"/>
        <v>1</v>
      </c>
      <c r="V145">
        <f t="shared" si="18"/>
        <v>1</v>
      </c>
    </row>
    <row r="146" spans="1:22" x14ac:dyDescent="0.25">
      <c r="A146" s="4" t="s">
        <v>173</v>
      </c>
      <c r="B146" s="5"/>
      <c r="C146" s="5">
        <v>8</v>
      </c>
      <c r="D146" s="5"/>
      <c r="E146" s="5"/>
      <c r="F146" s="5">
        <v>4</v>
      </c>
      <c r="G146" s="5">
        <v>2</v>
      </c>
      <c r="H146" s="5"/>
      <c r="I146" s="5">
        <v>14</v>
      </c>
      <c r="J146" s="5"/>
      <c r="K146" s="4" t="s">
        <v>173</v>
      </c>
      <c r="L146" s="5"/>
      <c r="M146" s="5">
        <v>8</v>
      </c>
      <c r="N146" s="5"/>
      <c r="O146" s="5"/>
      <c r="P146" s="5">
        <v>4</v>
      </c>
      <c r="Q146" s="5">
        <v>2</v>
      </c>
      <c r="R146">
        <f t="shared" si="14"/>
        <v>0</v>
      </c>
      <c r="S146">
        <f t="shared" si="15"/>
        <v>0</v>
      </c>
      <c r="T146">
        <f t="shared" si="16"/>
        <v>0</v>
      </c>
      <c r="U146">
        <f t="shared" si="17"/>
        <v>1</v>
      </c>
      <c r="V146">
        <f t="shared" si="18"/>
        <v>1</v>
      </c>
    </row>
    <row r="147" spans="1:22" x14ac:dyDescent="0.25">
      <c r="A147" s="4" t="s">
        <v>35</v>
      </c>
      <c r="B147" s="5"/>
      <c r="C147" s="5">
        <v>5</v>
      </c>
      <c r="D147" s="5">
        <v>5</v>
      </c>
      <c r="E147" s="5">
        <v>1</v>
      </c>
      <c r="F147" s="5">
        <v>4</v>
      </c>
      <c r="G147" s="5"/>
      <c r="H147" s="5"/>
      <c r="I147" s="5">
        <v>15</v>
      </c>
      <c r="J147" s="5"/>
      <c r="K147" s="4" t="s">
        <v>35</v>
      </c>
      <c r="L147" s="5"/>
      <c r="M147" s="5">
        <v>5</v>
      </c>
      <c r="N147" s="5">
        <v>5</v>
      </c>
      <c r="O147" s="5">
        <v>1</v>
      </c>
      <c r="P147" s="5">
        <v>4</v>
      </c>
      <c r="Q147" s="5"/>
      <c r="R147">
        <f t="shared" si="14"/>
        <v>0</v>
      </c>
      <c r="S147">
        <f t="shared" si="15"/>
        <v>1</v>
      </c>
      <c r="T147">
        <f t="shared" si="16"/>
        <v>1</v>
      </c>
      <c r="U147">
        <f t="shared" si="17"/>
        <v>1</v>
      </c>
      <c r="V147">
        <f t="shared" si="18"/>
        <v>0</v>
      </c>
    </row>
    <row r="148" spans="1:22" x14ac:dyDescent="0.25">
      <c r="A148" s="4" t="s">
        <v>190</v>
      </c>
      <c r="B148" s="5"/>
      <c r="C148" s="5"/>
      <c r="D148" s="5"/>
      <c r="E148" s="5">
        <v>5</v>
      </c>
      <c r="F148" s="5"/>
      <c r="G148" s="5">
        <v>3</v>
      </c>
      <c r="H148" s="5"/>
      <c r="I148" s="5">
        <v>8</v>
      </c>
      <c r="J148" s="5"/>
      <c r="K148" s="4" t="s">
        <v>190</v>
      </c>
      <c r="L148" s="5"/>
      <c r="M148" s="5"/>
      <c r="N148" s="5"/>
      <c r="O148" s="5">
        <v>5</v>
      </c>
      <c r="P148" s="5"/>
      <c r="Q148" s="5">
        <v>3</v>
      </c>
      <c r="R148">
        <f t="shared" si="14"/>
        <v>0</v>
      </c>
      <c r="S148">
        <f t="shared" si="15"/>
        <v>0</v>
      </c>
      <c r="T148">
        <f t="shared" si="16"/>
        <v>0</v>
      </c>
      <c r="U148">
        <f t="shared" si="17"/>
        <v>0</v>
      </c>
      <c r="V148">
        <f t="shared" si="18"/>
        <v>0</v>
      </c>
    </row>
    <row r="149" spans="1:22" x14ac:dyDescent="0.25">
      <c r="A149" s="4" t="s">
        <v>282</v>
      </c>
      <c r="B149" s="5">
        <v>1</v>
      </c>
      <c r="C149" s="5">
        <v>8</v>
      </c>
      <c r="D149" s="5">
        <v>5</v>
      </c>
      <c r="E149" s="5"/>
      <c r="F149" s="5">
        <v>1</v>
      </c>
      <c r="G149" s="5">
        <v>4</v>
      </c>
      <c r="H149" s="5"/>
      <c r="I149" s="5">
        <v>19</v>
      </c>
      <c r="J149" s="5"/>
      <c r="K149" s="4" t="s">
        <v>282</v>
      </c>
      <c r="L149" s="5">
        <v>1</v>
      </c>
      <c r="M149" s="5">
        <v>8</v>
      </c>
      <c r="N149" s="5">
        <v>5</v>
      </c>
      <c r="O149" s="5"/>
      <c r="P149" s="5">
        <v>1</v>
      </c>
      <c r="Q149" s="5">
        <v>4</v>
      </c>
      <c r="R149">
        <f t="shared" si="14"/>
        <v>1</v>
      </c>
      <c r="S149">
        <f t="shared" si="15"/>
        <v>1</v>
      </c>
      <c r="T149">
        <f t="shared" si="16"/>
        <v>0</v>
      </c>
      <c r="U149">
        <f t="shared" si="17"/>
        <v>1</v>
      </c>
      <c r="V149">
        <f t="shared" si="18"/>
        <v>1</v>
      </c>
    </row>
    <row r="150" spans="1:22" x14ac:dyDescent="0.25">
      <c r="A150" s="4" t="s">
        <v>163</v>
      </c>
      <c r="B150" s="5">
        <v>3</v>
      </c>
      <c r="C150" s="5">
        <v>3</v>
      </c>
      <c r="D150" s="5">
        <v>4</v>
      </c>
      <c r="E150" s="5">
        <v>2</v>
      </c>
      <c r="F150" s="5">
        <v>4</v>
      </c>
      <c r="G150" s="5">
        <v>3</v>
      </c>
      <c r="H150" s="5"/>
      <c r="I150" s="5">
        <v>19</v>
      </c>
      <c r="J150" s="5"/>
      <c r="K150" s="4" t="s">
        <v>163</v>
      </c>
      <c r="L150" s="5">
        <v>3</v>
      </c>
      <c r="M150" s="5">
        <v>3</v>
      </c>
      <c r="N150" s="5">
        <v>4</v>
      </c>
      <c r="O150" s="5">
        <v>2</v>
      </c>
      <c r="P150" s="5">
        <v>4</v>
      </c>
      <c r="Q150" s="5">
        <v>3</v>
      </c>
      <c r="R150">
        <f t="shared" si="14"/>
        <v>1</v>
      </c>
      <c r="S150">
        <f t="shared" si="15"/>
        <v>1</v>
      </c>
      <c r="T150">
        <f t="shared" si="16"/>
        <v>1</v>
      </c>
      <c r="U150">
        <f t="shared" si="17"/>
        <v>1</v>
      </c>
      <c r="V150">
        <f t="shared" si="18"/>
        <v>1</v>
      </c>
    </row>
    <row r="151" spans="1:22" x14ac:dyDescent="0.25">
      <c r="A151" s="4" t="s">
        <v>67</v>
      </c>
      <c r="B151" s="5">
        <v>5</v>
      </c>
      <c r="C151" s="5">
        <v>5</v>
      </c>
      <c r="D151" s="5">
        <v>4</v>
      </c>
      <c r="E151" s="5"/>
      <c r="F151" s="5"/>
      <c r="G151" s="5"/>
      <c r="H151" s="5"/>
      <c r="I151" s="5">
        <v>14</v>
      </c>
      <c r="J151" s="5"/>
      <c r="K151" s="4" t="s">
        <v>67</v>
      </c>
      <c r="L151" s="5">
        <v>5</v>
      </c>
      <c r="M151" s="5">
        <v>5</v>
      </c>
      <c r="N151" s="5">
        <v>4</v>
      </c>
      <c r="O151" s="5"/>
      <c r="P151" s="5"/>
      <c r="Q151" s="5"/>
      <c r="R151">
        <f t="shared" si="14"/>
        <v>1</v>
      </c>
      <c r="S151">
        <f t="shared" si="15"/>
        <v>1</v>
      </c>
      <c r="T151">
        <f t="shared" si="16"/>
        <v>0</v>
      </c>
      <c r="U151">
        <f t="shared" si="17"/>
        <v>0</v>
      </c>
      <c r="V151">
        <f t="shared" si="18"/>
        <v>0</v>
      </c>
    </row>
    <row r="152" spans="1:22" x14ac:dyDescent="0.25">
      <c r="A152" s="4" t="s">
        <v>504</v>
      </c>
      <c r="B152" s="5"/>
      <c r="C152" s="5">
        <v>7</v>
      </c>
      <c r="D152" s="5"/>
      <c r="E152" s="5">
        <v>10</v>
      </c>
      <c r="F152" s="5"/>
      <c r="G152" s="5"/>
      <c r="H152" s="5"/>
      <c r="I152" s="5">
        <v>17</v>
      </c>
      <c r="J152" s="5"/>
      <c r="K152" s="4" t="s">
        <v>504</v>
      </c>
      <c r="L152" s="5"/>
      <c r="M152" s="5">
        <v>7</v>
      </c>
      <c r="N152" s="5"/>
      <c r="O152" s="5">
        <v>10</v>
      </c>
      <c r="P152" s="5"/>
      <c r="Q152" s="5"/>
      <c r="R152">
        <f t="shared" si="14"/>
        <v>0</v>
      </c>
      <c r="S152">
        <f t="shared" si="15"/>
        <v>0</v>
      </c>
      <c r="T152">
        <f t="shared" si="16"/>
        <v>1</v>
      </c>
      <c r="U152">
        <f t="shared" si="17"/>
        <v>0</v>
      </c>
      <c r="V152">
        <f t="shared" si="18"/>
        <v>0</v>
      </c>
    </row>
    <row r="153" spans="1:22" x14ac:dyDescent="0.25">
      <c r="A153" s="4" t="s">
        <v>459</v>
      </c>
      <c r="B153" s="5">
        <v>2</v>
      </c>
      <c r="C153" s="5">
        <v>10</v>
      </c>
      <c r="D153" s="5"/>
      <c r="E153" s="5">
        <v>5</v>
      </c>
      <c r="F153" s="5"/>
      <c r="G153" s="5">
        <v>3</v>
      </c>
      <c r="H153" s="5"/>
      <c r="I153" s="5">
        <v>20</v>
      </c>
      <c r="J153" s="5"/>
      <c r="K153" s="4" t="s">
        <v>459</v>
      </c>
      <c r="L153" s="5">
        <v>2</v>
      </c>
      <c r="M153" s="5">
        <v>10</v>
      </c>
      <c r="N153" s="5"/>
      <c r="O153" s="5">
        <v>5</v>
      </c>
      <c r="P153" s="5"/>
      <c r="Q153" s="5">
        <v>3</v>
      </c>
      <c r="R153">
        <f t="shared" si="14"/>
        <v>1</v>
      </c>
      <c r="S153">
        <f t="shared" si="15"/>
        <v>0</v>
      </c>
      <c r="T153">
        <f t="shared" si="16"/>
        <v>1</v>
      </c>
      <c r="U153">
        <f t="shared" si="17"/>
        <v>0</v>
      </c>
      <c r="V153">
        <f t="shared" si="18"/>
        <v>1</v>
      </c>
    </row>
    <row r="154" spans="1:22" x14ac:dyDescent="0.25">
      <c r="A154" s="4" t="s">
        <v>414</v>
      </c>
      <c r="B154" s="5">
        <v>5</v>
      </c>
      <c r="C154" s="5"/>
      <c r="D154" s="5"/>
      <c r="E154" s="5">
        <v>7</v>
      </c>
      <c r="F154" s="5">
        <v>4</v>
      </c>
      <c r="G154" s="5">
        <v>2</v>
      </c>
      <c r="H154" s="5"/>
      <c r="I154" s="5">
        <v>18</v>
      </c>
      <c r="J154" s="5"/>
      <c r="K154" s="4" t="s">
        <v>414</v>
      </c>
      <c r="L154" s="5">
        <v>5</v>
      </c>
      <c r="M154" s="5"/>
      <c r="N154" s="5"/>
      <c r="O154" s="5">
        <v>7</v>
      </c>
      <c r="P154" s="5">
        <v>4</v>
      </c>
      <c r="Q154" s="5">
        <v>2</v>
      </c>
      <c r="R154">
        <f t="shared" si="14"/>
        <v>0</v>
      </c>
      <c r="S154">
        <f t="shared" si="15"/>
        <v>0</v>
      </c>
      <c r="T154">
        <f t="shared" si="16"/>
        <v>0</v>
      </c>
      <c r="U154">
        <f t="shared" si="17"/>
        <v>0</v>
      </c>
      <c r="V154">
        <f t="shared" si="18"/>
        <v>0</v>
      </c>
    </row>
    <row r="155" spans="1:22" x14ac:dyDescent="0.25">
      <c r="A155" s="4" t="s">
        <v>262</v>
      </c>
      <c r="B155" s="5">
        <v>3</v>
      </c>
      <c r="C155" s="5">
        <v>3</v>
      </c>
      <c r="D155" s="5"/>
      <c r="E155" s="5">
        <v>2</v>
      </c>
      <c r="F155" s="5"/>
      <c r="G155" s="5">
        <v>12</v>
      </c>
      <c r="H155" s="5"/>
      <c r="I155" s="5">
        <v>20</v>
      </c>
      <c r="J155" s="5"/>
      <c r="K155" s="4" t="s">
        <v>262</v>
      </c>
      <c r="L155" s="5">
        <v>3</v>
      </c>
      <c r="M155" s="5">
        <v>3</v>
      </c>
      <c r="N155" s="5"/>
      <c r="O155" s="5">
        <v>2</v>
      </c>
      <c r="P155" s="5"/>
      <c r="Q155" s="5">
        <v>12</v>
      </c>
      <c r="R155">
        <f t="shared" si="14"/>
        <v>1</v>
      </c>
      <c r="S155">
        <f t="shared" si="15"/>
        <v>0</v>
      </c>
      <c r="T155">
        <f t="shared" si="16"/>
        <v>1</v>
      </c>
      <c r="U155">
        <f t="shared" si="17"/>
        <v>0</v>
      </c>
      <c r="V155">
        <f t="shared" si="18"/>
        <v>1</v>
      </c>
    </row>
    <row r="156" spans="1:22" x14ac:dyDescent="0.25">
      <c r="A156" s="4" t="s">
        <v>470</v>
      </c>
      <c r="B156" s="5">
        <v>5</v>
      </c>
      <c r="C156" s="5"/>
      <c r="D156" s="5"/>
      <c r="E156" s="5">
        <v>3</v>
      </c>
      <c r="F156" s="5"/>
      <c r="G156" s="5"/>
      <c r="H156" s="5"/>
      <c r="I156" s="5">
        <v>8</v>
      </c>
      <c r="J156" s="5"/>
      <c r="K156" s="4" t="s">
        <v>470</v>
      </c>
      <c r="L156" s="5">
        <v>5</v>
      </c>
      <c r="M156" s="5"/>
      <c r="N156" s="5"/>
      <c r="O156" s="5">
        <v>3</v>
      </c>
      <c r="P156" s="5"/>
      <c r="Q156" s="5"/>
      <c r="R156">
        <f t="shared" si="14"/>
        <v>0</v>
      </c>
      <c r="S156">
        <f t="shared" si="15"/>
        <v>0</v>
      </c>
      <c r="T156">
        <f t="shared" si="16"/>
        <v>0</v>
      </c>
      <c r="U156">
        <f t="shared" si="17"/>
        <v>0</v>
      </c>
      <c r="V156">
        <f t="shared" si="18"/>
        <v>0</v>
      </c>
    </row>
    <row r="157" spans="1:22" x14ac:dyDescent="0.25">
      <c r="A157" s="4" t="s">
        <v>324</v>
      </c>
      <c r="B157" s="5">
        <v>3</v>
      </c>
      <c r="C157" s="5">
        <v>5</v>
      </c>
      <c r="D157" s="5">
        <v>5</v>
      </c>
      <c r="E157" s="5"/>
      <c r="F157" s="5"/>
      <c r="G157" s="5"/>
      <c r="H157" s="5"/>
      <c r="I157" s="5">
        <v>13</v>
      </c>
      <c r="J157" s="5"/>
      <c r="K157" s="4" t="s">
        <v>324</v>
      </c>
      <c r="L157" s="5">
        <v>3</v>
      </c>
      <c r="M157" s="5">
        <v>5</v>
      </c>
      <c r="N157" s="5">
        <v>5</v>
      </c>
      <c r="O157" s="5"/>
      <c r="P157" s="5"/>
      <c r="Q157" s="5"/>
      <c r="R157">
        <f t="shared" si="14"/>
        <v>1</v>
      </c>
      <c r="S157">
        <f t="shared" si="15"/>
        <v>1</v>
      </c>
      <c r="T157">
        <f t="shared" si="16"/>
        <v>0</v>
      </c>
      <c r="U157">
        <f t="shared" si="17"/>
        <v>0</v>
      </c>
      <c r="V157">
        <f t="shared" si="18"/>
        <v>0</v>
      </c>
    </row>
    <row r="158" spans="1:22" x14ac:dyDescent="0.25">
      <c r="A158" s="4" t="s">
        <v>439</v>
      </c>
      <c r="B158" s="5"/>
      <c r="C158" s="5">
        <v>7</v>
      </c>
      <c r="D158" s="5"/>
      <c r="E158" s="5">
        <v>3</v>
      </c>
      <c r="F158" s="5">
        <v>10</v>
      </c>
      <c r="G158" s="5">
        <v>5</v>
      </c>
      <c r="H158" s="5"/>
      <c r="I158" s="5">
        <v>25</v>
      </c>
      <c r="J158" s="5"/>
      <c r="K158" s="4" t="s">
        <v>439</v>
      </c>
      <c r="L158" s="5"/>
      <c r="M158" s="5">
        <v>7</v>
      </c>
      <c r="N158" s="5"/>
      <c r="O158" s="5">
        <v>3</v>
      </c>
      <c r="P158" s="5">
        <v>10</v>
      </c>
      <c r="Q158" s="5">
        <v>5</v>
      </c>
      <c r="R158">
        <f t="shared" si="14"/>
        <v>0</v>
      </c>
      <c r="S158">
        <f t="shared" si="15"/>
        <v>0</v>
      </c>
      <c r="T158">
        <f t="shared" si="16"/>
        <v>1</v>
      </c>
      <c r="U158">
        <f t="shared" si="17"/>
        <v>1</v>
      </c>
      <c r="V158">
        <f t="shared" si="18"/>
        <v>1</v>
      </c>
    </row>
    <row r="159" spans="1:22" x14ac:dyDescent="0.25">
      <c r="A159" s="4" t="s">
        <v>250</v>
      </c>
      <c r="B159" s="5">
        <v>3</v>
      </c>
      <c r="C159" s="5"/>
      <c r="D159" s="5">
        <v>6</v>
      </c>
      <c r="E159" s="5"/>
      <c r="F159" s="5">
        <v>4</v>
      </c>
      <c r="G159" s="5">
        <v>1</v>
      </c>
      <c r="H159" s="5"/>
      <c r="I159" s="5">
        <v>14</v>
      </c>
      <c r="J159" s="5"/>
      <c r="K159" s="4" t="s">
        <v>250</v>
      </c>
      <c r="L159" s="5">
        <v>3</v>
      </c>
      <c r="M159" s="5"/>
      <c r="N159" s="5">
        <v>6</v>
      </c>
      <c r="O159" s="5"/>
      <c r="P159" s="5">
        <v>4</v>
      </c>
      <c r="Q159" s="5">
        <v>1</v>
      </c>
      <c r="R159">
        <f t="shared" si="14"/>
        <v>0</v>
      </c>
      <c r="S159">
        <f t="shared" si="15"/>
        <v>0</v>
      </c>
      <c r="T159">
        <f t="shared" si="16"/>
        <v>0</v>
      </c>
      <c r="U159">
        <f t="shared" si="17"/>
        <v>0</v>
      </c>
      <c r="V159">
        <f t="shared" si="18"/>
        <v>0</v>
      </c>
    </row>
    <row r="160" spans="1:22" x14ac:dyDescent="0.25">
      <c r="A160" s="4" t="s">
        <v>25</v>
      </c>
      <c r="B160" s="5">
        <v>5</v>
      </c>
      <c r="C160" s="5">
        <v>6</v>
      </c>
      <c r="D160" s="5"/>
      <c r="E160" s="5"/>
      <c r="F160" s="5">
        <v>3</v>
      </c>
      <c r="G160" s="5">
        <v>5</v>
      </c>
      <c r="H160" s="5"/>
      <c r="I160" s="5">
        <v>19</v>
      </c>
      <c r="J160" s="5"/>
      <c r="K160" s="4" t="s">
        <v>25</v>
      </c>
      <c r="L160" s="5">
        <v>5</v>
      </c>
      <c r="M160" s="5">
        <v>6</v>
      </c>
      <c r="N160" s="5"/>
      <c r="O160" s="5"/>
      <c r="P160" s="5">
        <v>3</v>
      </c>
      <c r="Q160" s="5">
        <v>5</v>
      </c>
      <c r="R160">
        <f t="shared" si="14"/>
        <v>1</v>
      </c>
      <c r="S160">
        <f t="shared" si="15"/>
        <v>0</v>
      </c>
      <c r="T160">
        <f t="shared" si="16"/>
        <v>0</v>
      </c>
      <c r="U160">
        <f t="shared" si="17"/>
        <v>1</v>
      </c>
      <c r="V160">
        <f t="shared" si="18"/>
        <v>1</v>
      </c>
    </row>
    <row r="161" spans="1:22" x14ac:dyDescent="0.25">
      <c r="A161" s="4" t="s">
        <v>482</v>
      </c>
      <c r="B161" s="5"/>
      <c r="C161" s="5"/>
      <c r="D161" s="5">
        <v>2</v>
      </c>
      <c r="E161" s="5"/>
      <c r="F161" s="5">
        <v>7</v>
      </c>
      <c r="G161" s="5"/>
      <c r="H161" s="5"/>
      <c r="I161" s="5">
        <v>9</v>
      </c>
      <c r="J161" s="5"/>
      <c r="K161" s="4" t="s">
        <v>482</v>
      </c>
      <c r="L161" s="5"/>
      <c r="M161" s="5"/>
      <c r="N161" s="5">
        <v>2</v>
      </c>
      <c r="O161" s="5"/>
      <c r="P161" s="5">
        <v>7</v>
      </c>
      <c r="Q161" s="5"/>
      <c r="R161">
        <f t="shared" si="14"/>
        <v>0</v>
      </c>
      <c r="S161">
        <f t="shared" si="15"/>
        <v>0</v>
      </c>
      <c r="T161">
        <f t="shared" si="16"/>
        <v>0</v>
      </c>
      <c r="U161">
        <f t="shared" si="17"/>
        <v>0</v>
      </c>
      <c r="V161">
        <f t="shared" si="18"/>
        <v>0</v>
      </c>
    </row>
    <row r="162" spans="1:22" x14ac:dyDescent="0.25">
      <c r="A162" s="4" t="s">
        <v>527</v>
      </c>
      <c r="B162" s="5"/>
      <c r="C162" s="5"/>
      <c r="D162" s="5">
        <v>3</v>
      </c>
      <c r="E162" s="5">
        <v>4</v>
      </c>
      <c r="F162" s="5">
        <v>7</v>
      </c>
      <c r="G162" s="5"/>
      <c r="H162" s="5"/>
      <c r="I162" s="5">
        <v>14</v>
      </c>
      <c r="J162" s="5"/>
      <c r="K162" s="4" t="s">
        <v>527</v>
      </c>
      <c r="L162" s="5"/>
      <c r="M162" s="5"/>
      <c r="N162" s="5">
        <v>3</v>
      </c>
      <c r="O162" s="5">
        <v>4</v>
      </c>
      <c r="P162" s="5">
        <v>7</v>
      </c>
      <c r="Q162" s="5"/>
      <c r="R162">
        <f t="shared" si="14"/>
        <v>0</v>
      </c>
      <c r="S162">
        <f t="shared" si="15"/>
        <v>0</v>
      </c>
      <c r="T162">
        <f t="shared" si="16"/>
        <v>0</v>
      </c>
      <c r="U162">
        <f t="shared" si="17"/>
        <v>0</v>
      </c>
      <c r="V162">
        <f t="shared" si="18"/>
        <v>0</v>
      </c>
    </row>
    <row r="163" spans="1:22" x14ac:dyDescent="0.25">
      <c r="A163" s="4" t="s">
        <v>524</v>
      </c>
      <c r="B163" s="5"/>
      <c r="C163" s="5">
        <v>3</v>
      </c>
      <c r="D163" s="5">
        <v>10</v>
      </c>
      <c r="E163" s="5"/>
      <c r="F163" s="5"/>
      <c r="G163" s="5">
        <v>7</v>
      </c>
      <c r="H163" s="5"/>
      <c r="I163" s="5">
        <v>20</v>
      </c>
      <c r="J163" s="5"/>
      <c r="K163" s="4" t="s">
        <v>524</v>
      </c>
      <c r="L163" s="5"/>
      <c r="M163" s="5">
        <v>3</v>
      </c>
      <c r="N163" s="5">
        <v>10</v>
      </c>
      <c r="O163" s="5"/>
      <c r="P163" s="5"/>
      <c r="Q163" s="5">
        <v>7</v>
      </c>
      <c r="R163">
        <f t="shared" si="14"/>
        <v>0</v>
      </c>
      <c r="S163">
        <f t="shared" si="15"/>
        <v>1</v>
      </c>
      <c r="T163">
        <f t="shared" si="16"/>
        <v>0</v>
      </c>
      <c r="U163">
        <f t="shared" si="17"/>
        <v>0</v>
      </c>
      <c r="V163">
        <f t="shared" si="18"/>
        <v>1</v>
      </c>
    </row>
    <row r="164" spans="1:22" x14ac:dyDescent="0.25">
      <c r="A164" s="4" t="s">
        <v>300</v>
      </c>
      <c r="B164" s="5">
        <v>4</v>
      </c>
      <c r="C164" s="5"/>
      <c r="D164" s="5"/>
      <c r="E164" s="5">
        <v>2</v>
      </c>
      <c r="F164" s="5">
        <v>11</v>
      </c>
      <c r="G164" s="5">
        <v>13</v>
      </c>
      <c r="H164" s="5"/>
      <c r="I164" s="5">
        <v>30</v>
      </c>
      <c r="J164" s="5"/>
      <c r="K164" s="4" t="s">
        <v>300</v>
      </c>
      <c r="L164" s="5">
        <v>4</v>
      </c>
      <c r="M164" s="5"/>
      <c r="N164" s="5"/>
      <c r="O164" s="5">
        <v>2</v>
      </c>
      <c r="P164" s="5">
        <v>11</v>
      </c>
      <c r="Q164" s="5">
        <v>13</v>
      </c>
      <c r="R164">
        <f t="shared" si="14"/>
        <v>0</v>
      </c>
      <c r="S164">
        <f t="shared" si="15"/>
        <v>0</v>
      </c>
      <c r="T164">
        <f t="shared" si="16"/>
        <v>0</v>
      </c>
      <c r="U164">
        <f t="shared" si="17"/>
        <v>0</v>
      </c>
      <c r="V164">
        <f t="shared" si="18"/>
        <v>0</v>
      </c>
    </row>
    <row r="165" spans="1:22" x14ac:dyDescent="0.25">
      <c r="A165" s="4" t="s">
        <v>244</v>
      </c>
      <c r="B165" s="5"/>
      <c r="C165" s="5"/>
      <c r="D165" s="5">
        <v>5</v>
      </c>
      <c r="E165" s="5">
        <v>2</v>
      </c>
      <c r="F165" s="5"/>
      <c r="G165" s="5">
        <v>3</v>
      </c>
      <c r="H165" s="5"/>
      <c r="I165" s="5">
        <v>10</v>
      </c>
      <c r="J165" s="5"/>
      <c r="K165" s="4" t="s">
        <v>244</v>
      </c>
      <c r="L165" s="5"/>
      <c r="M165" s="5"/>
      <c r="N165" s="5">
        <v>5</v>
      </c>
      <c r="O165" s="5">
        <v>2</v>
      </c>
      <c r="P165" s="5"/>
      <c r="Q165" s="5">
        <v>3</v>
      </c>
      <c r="R165">
        <f t="shared" si="14"/>
        <v>0</v>
      </c>
      <c r="S165">
        <f t="shared" si="15"/>
        <v>0</v>
      </c>
      <c r="T165">
        <f t="shared" si="16"/>
        <v>0</v>
      </c>
      <c r="U165">
        <f t="shared" si="17"/>
        <v>0</v>
      </c>
      <c r="V165">
        <f t="shared" si="18"/>
        <v>0</v>
      </c>
    </row>
    <row r="166" spans="1:22" x14ac:dyDescent="0.25">
      <c r="A166" s="4" t="s">
        <v>261</v>
      </c>
      <c r="B166" s="5"/>
      <c r="C166" s="5"/>
      <c r="D166" s="5"/>
      <c r="E166" s="5"/>
      <c r="F166" s="5"/>
      <c r="G166" s="5">
        <v>6</v>
      </c>
      <c r="H166" s="5"/>
      <c r="I166" s="5">
        <v>6</v>
      </c>
      <c r="J166" s="5"/>
      <c r="K166" s="4" t="s">
        <v>261</v>
      </c>
      <c r="L166" s="5"/>
      <c r="M166" s="5"/>
      <c r="N166" s="5"/>
      <c r="O166" s="5"/>
      <c r="P166" s="5"/>
      <c r="Q166" s="5">
        <v>6</v>
      </c>
      <c r="R166">
        <f t="shared" si="14"/>
        <v>0</v>
      </c>
      <c r="S166">
        <f t="shared" si="15"/>
        <v>0</v>
      </c>
      <c r="T166">
        <f t="shared" si="16"/>
        <v>0</v>
      </c>
      <c r="U166">
        <f t="shared" si="17"/>
        <v>0</v>
      </c>
      <c r="V166">
        <f t="shared" si="18"/>
        <v>0</v>
      </c>
    </row>
    <row r="167" spans="1:22" x14ac:dyDescent="0.25">
      <c r="A167" s="4" t="s">
        <v>366</v>
      </c>
      <c r="B167" s="5"/>
      <c r="C167" s="5"/>
      <c r="D167" s="5"/>
      <c r="E167" s="5"/>
      <c r="F167" s="5">
        <v>9</v>
      </c>
      <c r="G167" s="5">
        <v>2</v>
      </c>
      <c r="H167" s="5"/>
      <c r="I167" s="5">
        <v>11</v>
      </c>
      <c r="J167" s="5"/>
      <c r="K167" s="4" t="s">
        <v>366</v>
      </c>
      <c r="L167" s="5"/>
      <c r="M167" s="5"/>
      <c r="N167" s="5"/>
      <c r="O167" s="5"/>
      <c r="P167" s="5">
        <v>9</v>
      </c>
      <c r="Q167" s="5">
        <v>2</v>
      </c>
      <c r="R167">
        <f t="shared" si="14"/>
        <v>0</v>
      </c>
      <c r="S167">
        <f t="shared" si="15"/>
        <v>0</v>
      </c>
      <c r="T167">
        <f t="shared" si="16"/>
        <v>0</v>
      </c>
      <c r="U167">
        <f t="shared" si="17"/>
        <v>0</v>
      </c>
      <c r="V167">
        <f t="shared" si="18"/>
        <v>0</v>
      </c>
    </row>
    <row r="168" spans="1:22" x14ac:dyDescent="0.25">
      <c r="A168" s="4" t="s">
        <v>494</v>
      </c>
      <c r="B168" s="5">
        <v>4</v>
      </c>
      <c r="C168" s="5"/>
      <c r="D168" s="5">
        <v>3</v>
      </c>
      <c r="E168" s="5"/>
      <c r="F168" s="5"/>
      <c r="G168" s="5"/>
      <c r="H168" s="5"/>
      <c r="I168" s="5">
        <v>7</v>
      </c>
      <c r="J168" s="5"/>
      <c r="K168" s="4" t="s">
        <v>494</v>
      </c>
      <c r="L168" s="5">
        <v>4</v>
      </c>
      <c r="M168" s="5"/>
      <c r="N168" s="5">
        <v>3</v>
      </c>
      <c r="O168" s="5"/>
      <c r="P168" s="5"/>
      <c r="Q168" s="5"/>
      <c r="R168">
        <f t="shared" si="14"/>
        <v>0</v>
      </c>
      <c r="S168">
        <f t="shared" si="15"/>
        <v>0</v>
      </c>
      <c r="T168">
        <f t="shared" si="16"/>
        <v>0</v>
      </c>
      <c r="U168">
        <f t="shared" si="17"/>
        <v>0</v>
      </c>
      <c r="V168">
        <f t="shared" si="18"/>
        <v>0</v>
      </c>
    </row>
    <row r="169" spans="1:22" x14ac:dyDescent="0.25">
      <c r="A169" s="4" t="s">
        <v>388</v>
      </c>
      <c r="B169" s="5">
        <v>4</v>
      </c>
      <c r="C169" s="5"/>
      <c r="D169" s="5"/>
      <c r="E169" s="5">
        <v>3</v>
      </c>
      <c r="F169" s="5"/>
      <c r="G169" s="5"/>
      <c r="H169" s="5"/>
      <c r="I169" s="5">
        <v>7</v>
      </c>
      <c r="J169" s="5"/>
      <c r="K169" s="4" t="s">
        <v>388</v>
      </c>
      <c r="L169" s="5">
        <v>4</v>
      </c>
      <c r="M169" s="5"/>
      <c r="N169" s="5"/>
      <c r="O169" s="5">
        <v>3</v>
      </c>
      <c r="P169" s="5"/>
      <c r="Q169" s="5"/>
      <c r="R169">
        <f t="shared" si="14"/>
        <v>0</v>
      </c>
      <c r="S169">
        <f t="shared" si="15"/>
        <v>0</v>
      </c>
      <c r="T169">
        <f t="shared" si="16"/>
        <v>0</v>
      </c>
      <c r="U169">
        <f t="shared" si="17"/>
        <v>0</v>
      </c>
      <c r="V169">
        <f t="shared" si="18"/>
        <v>0</v>
      </c>
    </row>
    <row r="170" spans="1:22" x14ac:dyDescent="0.25">
      <c r="A170" s="4" t="s">
        <v>518</v>
      </c>
      <c r="B170" s="5">
        <v>1</v>
      </c>
      <c r="C170" s="5"/>
      <c r="D170" s="5"/>
      <c r="E170" s="5"/>
      <c r="F170" s="5"/>
      <c r="G170" s="5">
        <v>4</v>
      </c>
      <c r="H170" s="5"/>
      <c r="I170" s="5">
        <v>5</v>
      </c>
      <c r="J170" s="5"/>
      <c r="K170" s="4" t="s">
        <v>518</v>
      </c>
      <c r="L170" s="5">
        <v>1</v>
      </c>
      <c r="M170" s="5"/>
      <c r="N170" s="5"/>
      <c r="O170" s="5"/>
      <c r="P170" s="5"/>
      <c r="Q170" s="5">
        <v>4</v>
      </c>
      <c r="R170">
        <f t="shared" si="14"/>
        <v>0</v>
      </c>
      <c r="S170">
        <f t="shared" si="15"/>
        <v>0</v>
      </c>
      <c r="T170">
        <f t="shared" si="16"/>
        <v>0</v>
      </c>
      <c r="U170">
        <f t="shared" si="17"/>
        <v>0</v>
      </c>
      <c r="V170">
        <f t="shared" si="18"/>
        <v>0</v>
      </c>
    </row>
    <row r="171" spans="1:22" x14ac:dyDescent="0.25">
      <c r="A171" s="4" t="s">
        <v>112</v>
      </c>
      <c r="B171" s="5"/>
      <c r="C171" s="5"/>
      <c r="D171" s="5"/>
      <c r="E171" s="5"/>
      <c r="F171" s="5"/>
      <c r="G171" s="5">
        <v>3</v>
      </c>
      <c r="H171" s="5"/>
      <c r="I171" s="5">
        <v>3</v>
      </c>
      <c r="J171" s="5"/>
      <c r="K171" s="4" t="s">
        <v>112</v>
      </c>
      <c r="L171" s="5"/>
      <c r="M171" s="5"/>
      <c r="N171" s="5"/>
      <c r="O171" s="5"/>
      <c r="P171" s="5"/>
      <c r="Q171" s="5">
        <v>3</v>
      </c>
      <c r="R171">
        <f t="shared" si="14"/>
        <v>0</v>
      </c>
      <c r="S171">
        <f t="shared" si="15"/>
        <v>0</v>
      </c>
      <c r="T171">
        <f t="shared" si="16"/>
        <v>0</v>
      </c>
      <c r="U171">
        <f t="shared" si="17"/>
        <v>0</v>
      </c>
      <c r="V171">
        <f t="shared" si="18"/>
        <v>0</v>
      </c>
    </row>
    <row r="172" spans="1:22" x14ac:dyDescent="0.25">
      <c r="A172" s="4" t="s">
        <v>460</v>
      </c>
      <c r="B172" s="5"/>
      <c r="C172" s="5"/>
      <c r="D172" s="5">
        <v>12</v>
      </c>
      <c r="E172" s="5"/>
      <c r="F172" s="5"/>
      <c r="G172" s="5"/>
      <c r="H172" s="5"/>
      <c r="I172" s="5">
        <v>12</v>
      </c>
      <c r="J172" s="5"/>
      <c r="K172" s="4" t="s">
        <v>460</v>
      </c>
      <c r="L172" s="5"/>
      <c r="M172" s="5"/>
      <c r="N172" s="5">
        <v>12</v>
      </c>
      <c r="O172" s="5"/>
      <c r="P172" s="5"/>
      <c r="Q172" s="5"/>
      <c r="R172">
        <f t="shared" si="14"/>
        <v>0</v>
      </c>
      <c r="S172">
        <f t="shared" si="15"/>
        <v>0</v>
      </c>
      <c r="T172">
        <f t="shared" si="16"/>
        <v>0</v>
      </c>
      <c r="U172">
        <f t="shared" si="17"/>
        <v>0</v>
      </c>
      <c r="V172">
        <f t="shared" si="18"/>
        <v>0</v>
      </c>
    </row>
    <row r="173" spans="1:22" x14ac:dyDescent="0.25">
      <c r="A173" s="4" t="s">
        <v>333</v>
      </c>
      <c r="B173" s="5">
        <v>1</v>
      </c>
      <c r="C173" s="5">
        <v>4</v>
      </c>
      <c r="D173" s="5"/>
      <c r="E173" s="5">
        <v>9</v>
      </c>
      <c r="F173" s="5">
        <v>5</v>
      </c>
      <c r="G173" s="5">
        <v>5</v>
      </c>
      <c r="H173" s="5"/>
      <c r="I173" s="5">
        <v>24</v>
      </c>
      <c r="J173" s="5"/>
      <c r="K173" s="4" t="s">
        <v>333</v>
      </c>
      <c r="L173" s="5">
        <v>1</v>
      </c>
      <c r="M173" s="5">
        <v>4</v>
      </c>
      <c r="N173" s="5"/>
      <c r="O173" s="5">
        <v>9</v>
      </c>
      <c r="P173" s="5">
        <v>5</v>
      </c>
      <c r="Q173" s="5">
        <v>5</v>
      </c>
      <c r="R173">
        <f t="shared" si="14"/>
        <v>1</v>
      </c>
      <c r="S173">
        <f t="shared" si="15"/>
        <v>0</v>
      </c>
      <c r="T173">
        <f t="shared" si="16"/>
        <v>1</v>
      </c>
      <c r="U173">
        <f t="shared" si="17"/>
        <v>1</v>
      </c>
      <c r="V173">
        <f t="shared" si="18"/>
        <v>1</v>
      </c>
    </row>
    <row r="174" spans="1:22" x14ac:dyDescent="0.25">
      <c r="A174" s="4" t="s">
        <v>471</v>
      </c>
      <c r="B174" s="5"/>
      <c r="C174" s="5">
        <v>3</v>
      </c>
      <c r="D174" s="5"/>
      <c r="E174" s="5"/>
      <c r="F174" s="5">
        <v>4</v>
      </c>
      <c r="G174" s="5"/>
      <c r="H174" s="5"/>
      <c r="I174" s="5">
        <v>7</v>
      </c>
      <c r="J174" s="5"/>
      <c r="K174" s="4" t="s">
        <v>471</v>
      </c>
      <c r="L174" s="5"/>
      <c r="M174" s="5">
        <v>3</v>
      </c>
      <c r="N174" s="5"/>
      <c r="O174" s="5"/>
      <c r="P174" s="5">
        <v>4</v>
      </c>
      <c r="Q174" s="5"/>
      <c r="R174">
        <f t="shared" si="14"/>
        <v>0</v>
      </c>
      <c r="S174">
        <f t="shared" si="15"/>
        <v>0</v>
      </c>
      <c r="T174">
        <f t="shared" si="16"/>
        <v>0</v>
      </c>
      <c r="U174">
        <f t="shared" si="17"/>
        <v>1</v>
      </c>
      <c r="V174">
        <f t="shared" si="18"/>
        <v>0</v>
      </c>
    </row>
    <row r="175" spans="1:22" x14ac:dyDescent="0.25">
      <c r="A175" s="4" t="s">
        <v>385</v>
      </c>
      <c r="B175" s="5">
        <v>4</v>
      </c>
      <c r="C175" s="5"/>
      <c r="D175" s="5"/>
      <c r="E175" s="5">
        <v>6</v>
      </c>
      <c r="F175" s="5">
        <v>5</v>
      </c>
      <c r="G175" s="5">
        <v>8</v>
      </c>
      <c r="H175" s="5"/>
      <c r="I175" s="5">
        <v>23</v>
      </c>
      <c r="J175" s="5"/>
      <c r="K175" s="4" t="s">
        <v>385</v>
      </c>
      <c r="L175" s="5">
        <v>4</v>
      </c>
      <c r="M175" s="5"/>
      <c r="N175" s="5"/>
      <c r="O175" s="5">
        <v>6</v>
      </c>
      <c r="P175" s="5">
        <v>5</v>
      </c>
      <c r="Q175" s="5">
        <v>8</v>
      </c>
      <c r="R175">
        <f t="shared" si="14"/>
        <v>0</v>
      </c>
      <c r="S175">
        <f t="shared" si="15"/>
        <v>0</v>
      </c>
      <c r="T175">
        <f t="shared" si="16"/>
        <v>0</v>
      </c>
      <c r="U175">
        <f t="shared" si="17"/>
        <v>0</v>
      </c>
      <c r="V175">
        <f t="shared" si="18"/>
        <v>0</v>
      </c>
    </row>
    <row r="176" spans="1:22" x14ac:dyDescent="0.25">
      <c r="A176" s="4" t="s">
        <v>528</v>
      </c>
      <c r="B176" s="5">
        <v>2</v>
      </c>
      <c r="C176" s="5"/>
      <c r="D176" s="5"/>
      <c r="E176" s="5"/>
      <c r="F176" s="5"/>
      <c r="G176" s="5"/>
      <c r="H176" s="5"/>
      <c r="I176" s="5">
        <v>2</v>
      </c>
      <c r="J176" s="5"/>
      <c r="K176" s="4" t="s">
        <v>528</v>
      </c>
      <c r="L176" s="5">
        <v>2</v>
      </c>
      <c r="M176" s="5"/>
      <c r="N176" s="5"/>
      <c r="O176" s="5"/>
      <c r="P176" s="5"/>
      <c r="Q176" s="5"/>
      <c r="R176">
        <f t="shared" si="14"/>
        <v>0</v>
      </c>
      <c r="S176">
        <f t="shared" si="15"/>
        <v>0</v>
      </c>
      <c r="T176">
        <f t="shared" si="16"/>
        <v>0</v>
      </c>
      <c r="U176">
        <f t="shared" si="17"/>
        <v>0</v>
      </c>
      <c r="V176">
        <f t="shared" si="18"/>
        <v>0</v>
      </c>
    </row>
    <row r="177" spans="1:22" x14ac:dyDescent="0.25">
      <c r="A177" s="4" t="s">
        <v>365</v>
      </c>
      <c r="B177" s="5">
        <v>11</v>
      </c>
      <c r="C177" s="5">
        <v>1</v>
      </c>
      <c r="D177" s="5">
        <v>4</v>
      </c>
      <c r="E177" s="5">
        <v>6</v>
      </c>
      <c r="F177" s="5"/>
      <c r="G177" s="5">
        <v>5</v>
      </c>
      <c r="H177" s="5"/>
      <c r="I177" s="5">
        <v>27</v>
      </c>
      <c r="J177" s="5"/>
      <c r="K177" s="4" t="s">
        <v>365</v>
      </c>
      <c r="L177" s="5">
        <v>11</v>
      </c>
      <c r="M177" s="5">
        <v>1</v>
      </c>
      <c r="N177" s="5">
        <v>4</v>
      </c>
      <c r="O177" s="5">
        <v>6</v>
      </c>
      <c r="P177" s="5"/>
      <c r="Q177" s="5">
        <v>5</v>
      </c>
      <c r="R177">
        <f t="shared" si="14"/>
        <v>1</v>
      </c>
      <c r="S177">
        <f t="shared" si="15"/>
        <v>1</v>
      </c>
      <c r="T177">
        <f t="shared" si="16"/>
        <v>1</v>
      </c>
      <c r="U177">
        <f t="shared" si="17"/>
        <v>0</v>
      </c>
      <c r="V177">
        <f t="shared" si="18"/>
        <v>1</v>
      </c>
    </row>
    <row r="178" spans="1:22" x14ac:dyDescent="0.25">
      <c r="A178" s="4" t="s">
        <v>331</v>
      </c>
      <c r="B178" s="5"/>
      <c r="C178" s="5">
        <v>4</v>
      </c>
      <c r="D178" s="5">
        <v>9</v>
      </c>
      <c r="E178" s="5">
        <v>3</v>
      </c>
      <c r="F178" s="5"/>
      <c r="G178" s="5"/>
      <c r="H178" s="5"/>
      <c r="I178" s="5">
        <v>16</v>
      </c>
      <c r="J178" s="5"/>
      <c r="K178" s="4" t="s">
        <v>331</v>
      </c>
      <c r="L178" s="5"/>
      <c r="M178" s="5">
        <v>4</v>
      </c>
      <c r="N178" s="5">
        <v>9</v>
      </c>
      <c r="O178" s="5">
        <v>3</v>
      </c>
      <c r="P178" s="5"/>
      <c r="Q178" s="5"/>
      <c r="R178">
        <f t="shared" si="14"/>
        <v>0</v>
      </c>
      <c r="S178">
        <f t="shared" si="15"/>
        <v>1</v>
      </c>
      <c r="T178">
        <f t="shared" si="16"/>
        <v>1</v>
      </c>
      <c r="U178">
        <f t="shared" si="17"/>
        <v>0</v>
      </c>
      <c r="V178">
        <f t="shared" si="18"/>
        <v>0</v>
      </c>
    </row>
    <row r="179" spans="1:22" x14ac:dyDescent="0.25">
      <c r="A179" s="4" t="s">
        <v>386</v>
      </c>
      <c r="B179" s="5">
        <v>12</v>
      </c>
      <c r="C179" s="5"/>
      <c r="D179" s="5"/>
      <c r="E179" s="5"/>
      <c r="F179" s="5"/>
      <c r="G179" s="5"/>
      <c r="H179" s="5"/>
      <c r="I179" s="5">
        <v>12</v>
      </c>
      <c r="J179" s="5"/>
      <c r="K179" s="4" t="s">
        <v>386</v>
      </c>
      <c r="L179" s="5">
        <v>12</v>
      </c>
      <c r="M179" s="5"/>
      <c r="N179" s="5"/>
      <c r="O179" s="5"/>
      <c r="P179" s="5"/>
      <c r="Q179" s="5"/>
      <c r="R179">
        <f t="shared" si="14"/>
        <v>0</v>
      </c>
      <c r="S179">
        <f t="shared" si="15"/>
        <v>0</v>
      </c>
      <c r="T179">
        <f t="shared" si="16"/>
        <v>0</v>
      </c>
      <c r="U179">
        <f t="shared" si="17"/>
        <v>0</v>
      </c>
      <c r="V179">
        <f t="shared" si="18"/>
        <v>0</v>
      </c>
    </row>
    <row r="180" spans="1:22" x14ac:dyDescent="0.25">
      <c r="A180" s="4" t="s">
        <v>251</v>
      </c>
      <c r="B180" s="5"/>
      <c r="C180" s="5"/>
      <c r="D180" s="5"/>
      <c r="E180" s="5">
        <v>9</v>
      </c>
      <c r="F180" s="5"/>
      <c r="G180" s="5"/>
      <c r="H180" s="5"/>
      <c r="I180" s="5">
        <v>9</v>
      </c>
      <c r="J180" s="5"/>
      <c r="K180" s="4" t="s">
        <v>251</v>
      </c>
      <c r="L180" s="5"/>
      <c r="M180" s="5"/>
      <c r="N180" s="5"/>
      <c r="O180" s="5">
        <v>9</v>
      </c>
      <c r="P180" s="5"/>
      <c r="Q180" s="5"/>
      <c r="R180">
        <f t="shared" si="14"/>
        <v>0</v>
      </c>
      <c r="S180">
        <f t="shared" si="15"/>
        <v>0</v>
      </c>
      <c r="T180">
        <f t="shared" si="16"/>
        <v>0</v>
      </c>
      <c r="U180">
        <f t="shared" si="17"/>
        <v>0</v>
      </c>
      <c r="V180">
        <f t="shared" si="18"/>
        <v>0</v>
      </c>
    </row>
    <row r="181" spans="1:22" x14ac:dyDescent="0.25">
      <c r="A181" s="4" t="s">
        <v>411</v>
      </c>
      <c r="B181" s="5"/>
      <c r="C181" s="5">
        <v>5</v>
      </c>
      <c r="D181" s="5">
        <v>5</v>
      </c>
      <c r="E181" s="5">
        <v>4</v>
      </c>
      <c r="F181" s="5">
        <v>4</v>
      </c>
      <c r="G181" s="5"/>
      <c r="H181" s="5"/>
      <c r="I181" s="5">
        <v>18</v>
      </c>
      <c r="J181" s="5"/>
      <c r="K181" s="4" t="s">
        <v>411</v>
      </c>
      <c r="L181" s="5"/>
      <c r="M181" s="5">
        <v>5</v>
      </c>
      <c r="N181" s="5">
        <v>5</v>
      </c>
      <c r="O181" s="5">
        <v>4</v>
      </c>
      <c r="P181" s="5">
        <v>4</v>
      </c>
      <c r="Q181" s="5"/>
      <c r="R181">
        <f t="shared" si="14"/>
        <v>0</v>
      </c>
      <c r="S181">
        <f t="shared" si="15"/>
        <v>1</v>
      </c>
      <c r="T181">
        <f t="shared" si="16"/>
        <v>1</v>
      </c>
      <c r="U181">
        <f t="shared" si="17"/>
        <v>1</v>
      </c>
      <c r="V181">
        <f t="shared" si="18"/>
        <v>0</v>
      </c>
    </row>
    <row r="182" spans="1:22" x14ac:dyDescent="0.25">
      <c r="A182" s="4" t="s">
        <v>192</v>
      </c>
      <c r="B182" s="5"/>
      <c r="C182" s="5"/>
      <c r="D182" s="5"/>
      <c r="E182" s="5">
        <v>3</v>
      </c>
      <c r="F182" s="5">
        <v>1</v>
      </c>
      <c r="G182" s="5"/>
      <c r="H182" s="5"/>
      <c r="I182" s="5">
        <v>4</v>
      </c>
      <c r="J182" s="5"/>
      <c r="K182" s="4" t="s">
        <v>192</v>
      </c>
      <c r="L182" s="5"/>
      <c r="M182" s="5"/>
      <c r="N182" s="5"/>
      <c r="O182" s="5">
        <v>3</v>
      </c>
      <c r="P182" s="5">
        <v>1</v>
      </c>
      <c r="Q182" s="5"/>
      <c r="R182">
        <f t="shared" si="14"/>
        <v>0</v>
      </c>
      <c r="S182">
        <f t="shared" si="15"/>
        <v>0</v>
      </c>
      <c r="T182">
        <f t="shared" si="16"/>
        <v>0</v>
      </c>
      <c r="U182">
        <f t="shared" si="17"/>
        <v>0</v>
      </c>
      <c r="V182">
        <f t="shared" si="18"/>
        <v>0</v>
      </c>
    </row>
    <row r="183" spans="1:22" x14ac:dyDescent="0.25">
      <c r="A183" s="4" t="s">
        <v>526</v>
      </c>
      <c r="B183" s="5"/>
      <c r="C183" s="5"/>
      <c r="D183" s="5">
        <v>1</v>
      </c>
      <c r="E183" s="5">
        <v>3</v>
      </c>
      <c r="F183" s="5"/>
      <c r="G183" s="5"/>
      <c r="H183" s="5"/>
      <c r="I183" s="5">
        <v>4</v>
      </c>
      <c r="J183" s="5"/>
      <c r="K183" s="4" t="s">
        <v>526</v>
      </c>
      <c r="L183" s="5"/>
      <c r="M183" s="5"/>
      <c r="N183" s="5">
        <v>1</v>
      </c>
      <c r="O183" s="5">
        <v>3</v>
      </c>
      <c r="P183" s="5"/>
      <c r="Q183" s="5"/>
      <c r="R183">
        <f t="shared" si="14"/>
        <v>0</v>
      </c>
      <c r="S183">
        <f t="shared" si="15"/>
        <v>0</v>
      </c>
      <c r="T183">
        <f t="shared" si="16"/>
        <v>0</v>
      </c>
      <c r="U183">
        <f t="shared" si="17"/>
        <v>0</v>
      </c>
      <c r="V183">
        <f t="shared" si="18"/>
        <v>0</v>
      </c>
    </row>
    <row r="184" spans="1:22" x14ac:dyDescent="0.25">
      <c r="A184" s="4" t="s">
        <v>531</v>
      </c>
      <c r="B184" s="5"/>
      <c r="C184" s="5"/>
      <c r="D184" s="5"/>
      <c r="E184" s="5">
        <v>1</v>
      </c>
      <c r="F184" s="5">
        <v>4</v>
      </c>
      <c r="G184" s="5">
        <v>4</v>
      </c>
      <c r="H184" s="5"/>
      <c r="I184" s="5">
        <v>9</v>
      </c>
      <c r="J184" s="5"/>
      <c r="K184" s="4" t="s">
        <v>531</v>
      </c>
      <c r="L184" s="5"/>
      <c r="M184" s="5"/>
      <c r="N184" s="5"/>
      <c r="O184" s="5">
        <v>1</v>
      </c>
      <c r="P184" s="5">
        <v>4</v>
      </c>
      <c r="Q184" s="5">
        <v>4</v>
      </c>
      <c r="R184">
        <f t="shared" si="14"/>
        <v>0</v>
      </c>
      <c r="S184">
        <f t="shared" si="15"/>
        <v>0</v>
      </c>
      <c r="T184">
        <f t="shared" si="16"/>
        <v>0</v>
      </c>
      <c r="U184">
        <f t="shared" si="17"/>
        <v>0</v>
      </c>
      <c r="V184">
        <f t="shared" si="18"/>
        <v>0</v>
      </c>
    </row>
    <row r="185" spans="1:22" x14ac:dyDescent="0.25">
      <c r="A185" s="4" t="s">
        <v>412</v>
      </c>
      <c r="B185" s="5">
        <v>4</v>
      </c>
      <c r="C185" s="5">
        <v>4</v>
      </c>
      <c r="D185" s="5"/>
      <c r="E185" s="5"/>
      <c r="F185" s="5"/>
      <c r="G185" s="5">
        <v>3</v>
      </c>
      <c r="H185" s="5"/>
      <c r="I185" s="5">
        <v>11</v>
      </c>
      <c r="J185" s="5"/>
      <c r="K185" s="4" t="s">
        <v>412</v>
      </c>
      <c r="L185" s="5">
        <v>4</v>
      </c>
      <c r="M185" s="5">
        <v>4</v>
      </c>
      <c r="N185" s="5"/>
      <c r="O185" s="5"/>
      <c r="P185" s="5"/>
      <c r="Q185" s="5">
        <v>3</v>
      </c>
      <c r="R185">
        <f t="shared" si="14"/>
        <v>1</v>
      </c>
      <c r="S185">
        <f t="shared" si="15"/>
        <v>0</v>
      </c>
      <c r="T185">
        <f t="shared" si="16"/>
        <v>0</v>
      </c>
      <c r="U185">
        <f t="shared" si="17"/>
        <v>0</v>
      </c>
      <c r="V185">
        <f t="shared" si="18"/>
        <v>1</v>
      </c>
    </row>
    <row r="186" spans="1:22" x14ac:dyDescent="0.25">
      <c r="A186" s="4" t="s">
        <v>497</v>
      </c>
      <c r="B186" s="5">
        <v>4</v>
      </c>
      <c r="C186" s="5">
        <v>4</v>
      </c>
      <c r="D186" s="5">
        <v>1</v>
      </c>
      <c r="E186" s="5">
        <v>6</v>
      </c>
      <c r="F186" s="5">
        <v>1</v>
      </c>
      <c r="G186" s="5">
        <v>4</v>
      </c>
      <c r="H186" s="5"/>
      <c r="I186" s="5">
        <v>20</v>
      </c>
      <c r="J186" s="5"/>
      <c r="K186" s="4" t="s">
        <v>497</v>
      </c>
      <c r="L186" s="5">
        <v>4</v>
      </c>
      <c r="M186" s="5">
        <v>4</v>
      </c>
      <c r="N186" s="5">
        <v>1</v>
      </c>
      <c r="O186" s="5">
        <v>6</v>
      </c>
      <c r="P186" s="5">
        <v>1</v>
      </c>
      <c r="Q186" s="5">
        <v>4</v>
      </c>
      <c r="R186">
        <f t="shared" si="14"/>
        <v>1</v>
      </c>
      <c r="S186">
        <f t="shared" si="15"/>
        <v>1</v>
      </c>
      <c r="T186">
        <f t="shared" si="16"/>
        <v>1</v>
      </c>
      <c r="U186">
        <f t="shared" si="17"/>
        <v>1</v>
      </c>
      <c r="V186">
        <f t="shared" si="18"/>
        <v>1</v>
      </c>
    </row>
    <row r="187" spans="1:22" x14ac:dyDescent="0.25">
      <c r="A187" s="4" t="s">
        <v>242</v>
      </c>
      <c r="B187" s="5">
        <v>9</v>
      </c>
      <c r="C187" s="5">
        <v>3</v>
      </c>
      <c r="D187" s="5">
        <v>4</v>
      </c>
      <c r="E187" s="5">
        <v>2</v>
      </c>
      <c r="F187" s="5"/>
      <c r="G187" s="5">
        <v>3</v>
      </c>
      <c r="H187" s="5"/>
      <c r="I187" s="5">
        <v>21</v>
      </c>
      <c r="J187" s="5"/>
      <c r="K187" s="4" t="s">
        <v>242</v>
      </c>
      <c r="L187" s="5">
        <v>9</v>
      </c>
      <c r="M187" s="5">
        <v>3</v>
      </c>
      <c r="N187" s="5">
        <v>4</v>
      </c>
      <c r="O187" s="5">
        <v>2</v>
      </c>
      <c r="P187" s="5"/>
      <c r="Q187" s="5">
        <v>3</v>
      </c>
      <c r="R187">
        <f t="shared" si="14"/>
        <v>1</v>
      </c>
      <c r="S187">
        <f t="shared" si="15"/>
        <v>1</v>
      </c>
      <c r="T187">
        <f t="shared" si="16"/>
        <v>1</v>
      </c>
      <c r="U187">
        <f t="shared" si="17"/>
        <v>0</v>
      </c>
      <c r="V187">
        <f t="shared" si="18"/>
        <v>1</v>
      </c>
    </row>
    <row r="188" spans="1:22" x14ac:dyDescent="0.25">
      <c r="A188" s="4" t="s">
        <v>512</v>
      </c>
      <c r="B188" s="5"/>
      <c r="C188" s="5">
        <v>4</v>
      </c>
      <c r="D188" s="5">
        <v>9</v>
      </c>
      <c r="E188" s="5">
        <v>3</v>
      </c>
      <c r="F188" s="5"/>
      <c r="G188" s="5"/>
      <c r="H188" s="5"/>
      <c r="I188" s="5">
        <v>16</v>
      </c>
      <c r="J188" s="5"/>
      <c r="K188" s="4" t="s">
        <v>512</v>
      </c>
      <c r="L188" s="5"/>
      <c r="M188" s="5">
        <v>4</v>
      </c>
      <c r="N188" s="5">
        <v>9</v>
      </c>
      <c r="O188" s="5">
        <v>3</v>
      </c>
      <c r="P188" s="5"/>
      <c r="Q188" s="5"/>
      <c r="R188">
        <f t="shared" si="14"/>
        <v>0</v>
      </c>
      <c r="S188">
        <f t="shared" si="15"/>
        <v>1</v>
      </c>
      <c r="T188">
        <f t="shared" si="16"/>
        <v>1</v>
      </c>
      <c r="U188">
        <f t="shared" si="17"/>
        <v>0</v>
      </c>
      <c r="V188">
        <f t="shared" si="18"/>
        <v>0</v>
      </c>
    </row>
    <row r="189" spans="1:22" x14ac:dyDescent="0.25">
      <c r="A189" s="4" t="s">
        <v>356</v>
      </c>
      <c r="B189" s="5">
        <v>1</v>
      </c>
      <c r="C189" s="5">
        <v>7</v>
      </c>
      <c r="D189" s="5">
        <v>2</v>
      </c>
      <c r="E189" s="5"/>
      <c r="F189" s="5">
        <v>1</v>
      </c>
      <c r="G189" s="5"/>
      <c r="H189" s="5"/>
      <c r="I189" s="5">
        <v>11</v>
      </c>
      <c r="J189" s="5"/>
      <c r="K189" s="4" t="s">
        <v>356</v>
      </c>
      <c r="L189" s="5">
        <v>1</v>
      </c>
      <c r="M189" s="5">
        <v>7</v>
      </c>
      <c r="N189" s="5">
        <v>2</v>
      </c>
      <c r="O189" s="5"/>
      <c r="P189" s="5">
        <v>1</v>
      </c>
      <c r="Q189" s="5"/>
      <c r="R189">
        <f t="shared" si="14"/>
        <v>1</v>
      </c>
      <c r="S189">
        <f t="shared" si="15"/>
        <v>1</v>
      </c>
      <c r="T189">
        <f t="shared" si="16"/>
        <v>0</v>
      </c>
      <c r="U189">
        <f t="shared" si="17"/>
        <v>1</v>
      </c>
      <c r="V189">
        <f t="shared" si="18"/>
        <v>0</v>
      </c>
    </row>
    <row r="190" spans="1:22" x14ac:dyDescent="0.25">
      <c r="A190" s="4" t="s">
        <v>372</v>
      </c>
      <c r="B190" s="5">
        <v>10</v>
      </c>
      <c r="C190" s="5">
        <v>1</v>
      </c>
      <c r="D190" s="5">
        <v>5</v>
      </c>
      <c r="E190" s="5">
        <v>2</v>
      </c>
      <c r="F190" s="5">
        <v>5</v>
      </c>
      <c r="G190" s="5">
        <v>8</v>
      </c>
      <c r="H190" s="5"/>
      <c r="I190" s="5">
        <v>31</v>
      </c>
      <c r="J190" s="5"/>
      <c r="K190" s="4" t="s">
        <v>372</v>
      </c>
      <c r="L190" s="5">
        <v>10</v>
      </c>
      <c r="M190" s="5">
        <v>1</v>
      </c>
      <c r="N190" s="5">
        <v>5</v>
      </c>
      <c r="O190" s="5">
        <v>2</v>
      </c>
      <c r="P190" s="5">
        <v>5</v>
      </c>
      <c r="Q190" s="5">
        <v>8</v>
      </c>
      <c r="R190">
        <f t="shared" si="14"/>
        <v>1</v>
      </c>
      <c r="S190">
        <f t="shared" si="15"/>
        <v>1</v>
      </c>
      <c r="T190">
        <f t="shared" si="16"/>
        <v>1</v>
      </c>
      <c r="U190">
        <f t="shared" si="17"/>
        <v>1</v>
      </c>
      <c r="V190">
        <f t="shared" si="18"/>
        <v>1</v>
      </c>
    </row>
    <row r="191" spans="1:22" x14ac:dyDescent="0.25">
      <c r="A191" s="4" t="s">
        <v>247</v>
      </c>
      <c r="B191" s="5"/>
      <c r="C191" s="5">
        <v>8</v>
      </c>
      <c r="D191" s="5">
        <v>4</v>
      </c>
      <c r="E191" s="5">
        <v>4</v>
      </c>
      <c r="F191" s="5"/>
      <c r="G191" s="5">
        <v>2</v>
      </c>
      <c r="H191" s="5"/>
      <c r="I191" s="5">
        <v>18</v>
      </c>
      <c r="J191" s="5"/>
      <c r="K191" s="4" t="s">
        <v>247</v>
      </c>
      <c r="L191" s="5"/>
      <c r="M191" s="5">
        <v>8</v>
      </c>
      <c r="N191" s="5">
        <v>4</v>
      </c>
      <c r="O191" s="5">
        <v>4</v>
      </c>
      <c r="P191" s="5"/>
      <c r="Q191" s="5">
        <v>2</v>
      </c>
      <c r="R191">
        <f t="shared" si="14"/>
        <v>0</v>
      </c>
      <c r="S191">
        <f t="shared" si="15"/>
        <v>1</v>
      </c>
      <c r="T191">
        <f t="shared" si="16"/>
        <v>1</v>
      </c>
      <c r="U191">
        <f t="shared" si="17"/>
        <v>0</v>
      </c>
      <c r="V191">
        <f t="shared" si="18"/>
        <v>1</v>
      </c>
    </row>
    <row r="192" spans="1:22" x14ac:dyDescent="0.25">
      <c r="A192" s="4" t="s">
        <v>455</v>
      </c>
      <c r="B192" s="5">
        <v>2</v>
      </c>
      <c r="C192" s="5"/>
      <c r="D192" s="5"/>
      <c r="E192" s="5"/>
      <c r="F192" s="5"/>
      <c r="G192" s="5">
        <v>1</v>
      </c>
      <c r="H192" s="5"/>
      <c r="I192" s="5">
        <v>3</v>
      </c>
      <c r="J192" s="5"/>
      <c r="K192" s="4" t="s">
        <v>455</v>
      </c>
      <c r="L192" s="5">
        <v>2</v>
      </c>
      <c r="M192" s="5"/>
      <c r="N192" s="5"/>
      <c r="O192" s="5"/>
      <c r="P192" s="5"/>
      <c r="Q192" s="5">
        <v>1</v>
      </c>
      <c r="R192">
        <f t="shared" si="14"/>
        <v>0</v>
      </c>
      <c r="S192">
        <f t="shared" si="15"/>
        <v>0</v>
      </c>
      <c r="T192">
        <f t="shared" si="16"/>
        <v>0</v>
      </c>
      <c r="U192">
        <f t="shared" si="17"/>
        <v>0</v>
      </c>
      <c r="V192">
        <f t="shared" si="18"/>
        <v>0</v>
      </c>
    </row>
    <row r="193" spans="1:22" x14ac:dyDescent="0.25">
      <c r="A193" s="4" t="s">
        <v>137</v>
      </c>
      <c r="B193" s="5">
        <v>5</v>
      </c>
      <c r="C193" s="5"/>
      <c r="D193" s="5"/>
      <c r="E193" s="5"/>
      <c r="F193" s="5">
        <v>2</v>
      </c>
      <c r="G193" s="5"/>
      <c r="H193" s="5"/>
      <c r="I193" s="5">
        <v>7</v>
      </c>
      <c r="J193" s="5"/>
      <c r="K193" s="4" t="s">
        <v>137</v>
      </c>
      <c r="L193" s="5">
        <v>5</v>
      </c>
      <c r="M193" s="5"/>
      <c r="N193" s="5"/>
      <c r="O193" s="5"/>
      <c r="P193" s="5">
        <v>2</v>
      </c>
      <c r="Q193" s="5"/>
      <c r="R193">
        <f t="shared" si="14"/>
        <v>0</v>
      </c>
      <c r="S193">
        <f t="shared" si="15"/>
        <v>0</v>
      </c>
      <c r="T193">
        <f t="shared" si="16"/>
        <v>0</v>
      </c>
      <c r="U193">
        <f t="shared" si="17"/>
        <v>0</v>
      </c>
      <c r="V193">
        <f t="shared" si="18"/>
        <v>0</v>
      </c>
    </row>
    <row r="194" spans="1:22" x14ac:dyDescent="0.25">
      <c r="A194" s="4" t="s">
        <v>255</v>
      </c>
      <c r="B194" s="5">
        <v>4</v>
      </c>
      <c r="C194" s="5"/>
      <c r="D194" s="5"/>
      <c r="E194" s="5"/>
      <c r="F194" s="5">
        <v>3</v>
      </c>
      <c r="G194" s="5">
        <v>1</v>
      </c>
      <c r="H194" s="5"/>
      <c r="I194" s="5">
        <v>8</v>
      </c>
      <c r="J194" s="5"/>
      <c r="K194" s="4" t="s">
        <v>255</v>
      </c>
      <c r="L194" s="5">
        <v>4</v>
      </c>
      <c r="M194" s="5"/>
      <c r="N194" s="5"/>
      <c r="O194" s="5"/>
      <c r="P194" s="5">
        <v>3</v>
      </c>
      <c r="Q194" s="5">
        <v>1</v>
      </c>
      <c r="R194">
        <f t="shared" si="14"/>
        <v>0</v>
      </c>
      <c r="S194">
        <f t="shared" si="15"/>
        <v>0</v>
      </c>
      <c r="T194">
        <f t="shared" si="16"/>
        <v>0</v>
      </c>
      <c r="U194">
        <f t="shared" si="17"/>
        <v>0</v>
      </c>
      <c r="V194">
        <f t="shared" si="18"/>
        <v>0</v>
      </c>
    </row>
    <row r="195" spans="1:22" x14ac:dyDescent="0.25">
      <c r="A195" s="4" t="s">
        <v>498</v>
      </c>
      <c r="B195" s="5"/>
      <c r="C195" s="5">
        <v>3</v>
      </c>
      <c r="D195" s="5">
        <v>6</v>
      </c>
      <c r="E195" s="5"/>
      <c r="F195" s="5"/>
      <c r="G195" s="5">
        <v>5</v>
      </c>
      <c r="H195" s="5"/>
      <c r="I195" s="5">
        <v>14</v>
      </c>
      <c r="J195" s="5"/>
      <c r="K195" s="4" t="s">
        <v>498</v>
      </c>
      <c r="L195" s="5"/>
      <c r="M195" s="5">
        <v>3</v>
      </c>
      <c r="N195" s="5">
        <v>6</v>
      </c>
      <c r="O195" s="5"/>
      <c r="P195" s="5"/>
      <c r="Q195" s="5">
        <v>5</v>
      </c>
      <c r="R195">
        <f t="shared" si="14"/>
        <v>0</v>
      </c>
      <c r="S195">
        <f t="shared" si="15"/>
        <v>1</v>
      </c>
      <c r="T195">
        <f t="shared" si="16"/>
        <v>0</v>
      </c>
      <c r="U195">
        <f t="shared" si="17"/>
        <v>0</v>
      </c>
      <c r="V195">
        <f t="shared" si="18"/>
        <v>1</v>
      </c>
    </row>
    <row r="196" spans="1:22" x14ac:dyDescent="0.25">
      <c r="A196" s="4" t="s">
        <v>290</v>
      </c>
      <c r="B196" s="5">
        <v>2</v>
      </c>
      <c r="C196" s="5"/>
      <c r="D196" s="5">
        <v>2</v>
      </c>
      <c r="E196" s="5"/>
      <c r="F196" s="5"/>
      <c r="G196" s="5"/>
      <c r="H196" s="5"/>
      <c r="I196" s="5">
        <v>4</v>
      </c>
      <c r="J196" s="5"/>
      <c r="K196" s="4" t="s">
        <v>290</v>
      </c>
      <c r="L196" s="5">
        <v>2</v>
      </c>
      <c r="M196" s="5"/>
      <c r="N196" s="5">
        <v>2</v>
      </c>
      <c r="O196" s="5"/>
      <c r="P196" s="5"/>
      <c r="Q196" s="5"/>
      <c r="R196">
        <f t="shared" ref="R196:R259" si="19">IF(AND(M196&gt;0, L196&gt;0), 1,0)</f>
        <v>0</v>
      </c>
      <c r="S196">
        <f t="shared" si="15"/>
        <v>0</v>
      </c>
      <c r="T196">
        <f t="shared" si="16"/>
        <v>0</v>
      </c>
      <c r="U196">
        <f t="shared" si="17"/>
        <v>0</v>
      </c>
      <c r="V196">
        <f t="shared" si="18"/>
        <v>0</v>
      </c>
    </row>
    <row r="197" spans="1:22" x14ac:dyDescent="0.25">
      <c r="A197" s="4" t="s">
        <v>304</v>
      </c>
      <c r="B197" s="5">
        <v>4</v>
      </c>
      <c r="C197" s="5"/>
      <c r="D197" s="5">
        <v>4</v>
      </c>
      <c r="E197" s="5"/>
      <c r="F197" s="5"/>
      <c r="G197" s="5"/>
      <c r="H197" s="5"/>
      <c r="I197" s="5">
        <v>8</v>
      </c>
      <c r="J197" s="5"/>
      <c r="K197" s="4" t="s">
        <v>304</v>
      </c>
      <c r="L197" s="5">
        <v>4</v>
      </c>
      <c r="M197" s="5"/>
      <c r="N197" s="5">
        <v>4</v>
      </c>
      <c r="O197" s="5"/>
      <c r="P197" s="5"/>
      <c r="Q197" s="5"/>
      <c r="R197">
        <f t="shared" si="19"/>
        <v>0</v>
      </c>
      <c r="S197">
        <f t="shared" ref="S197:S260" si="20">IF(AND(M197&gt;0, N197&gt;0), 1, 0)</f>
        <v>0</v>
      </c>
      <c r="T197">
        <f t="shared" ref="T197:T260" si="21">IF(AND(M197&gt;0, O197&gt;0), 1, 0)</f>
        <v>0</v>
      </c>
      <c r="U197">
        <f t="shared" ref="U197:U260" si="22">IF(AND(M197&gt;0, P197&gt;0), 1, 0)</f>
        <v>0</v>
      </c>
      <c r="V197">
        <f t="shared" ref="V197:V260" si="23">IF(AND(M197&gt;0, Q197&gt;0), 1, 0)</f>
        <v>0</v>
      </c>
    </row>
    <row r="198" spans="1:22" x14ac:dyDescent="0.25">
      <c r="A198" s="4" t="s">
        <v>267</v>
      </c>
      <c r="B198" s="5">
        <v>4</v>
      </c>
      <c r="C198" s="5">
        <v>4</v>
      </c>
      <c r="D198" s="5">
        <v>1</v>
      </c>
      <c r="E198" s="5">
        <v>5</v>
      </c>
      <c r="F198" s="5">
        <v>2</v>
      </c>
      <c r="G198" s="5"/>
      <c r="H198" s="5"/>
      <c r="I198" s="5">
        <v>16</v>
      </c>
      <c r="J198" s="5"/>
      <c r="K198" s="4" t="s">
        <v>267</v>
      </c>
      <c r="L198" s="5">
        <v>4</v>
      </c>
      <c r="M198" s="5">
        <v>4</v>
      </c>
      <c r="N198" s="5">
        <v>1</v>
      </c>
      <c r="O198" s="5">
        <v>5</v>
      </c>
      <c r="P198" s="5">
        <v>2</v>
      </c>
      <c r="Q198" s="5"/>
      <c r="R198">
        <f t="shared" si="19"/>
        <v>1</v>
      </c>
      <c r="S198">
        <f t="shared" si="20"/>
        <v>1</v>
      </c>
      <c r="T198">
        <f t="shared" si="21"/>
        <v>1</v>
      </c>
      <c r="U198">
        <f t="shared" si="22"/>
        <v>1</v>
      </c>
      <c r="V198">
        <f t="shared" si="23"/>
        <v>0</v>
      </c>
    </row>
    <row r="199" spans="1:22" x14ac:dyDescent="0.25">
      <c r="A199" s="4" t="s">
        <v>432</v>
      </c>
      <c r="B199" s="5"/>
      <c r="C199" s="5">
        <v>1</v>
      </c>
      <c r="D199" s="5"/>
      <c r="E199" s="5"/>
      <c r="F199" s="5"/>
      <c r="G199" s="5">
        <v>2</v>
      </c>
      <c r="H199" s="5"/>
      <c r="I199" s="5">
        <v>3</v>
      </c>
      <c r="J199" s="5"/>
      <c r="K199" s="4" t="s">
        <v>432</v>
      </c>
      <c r="L199" s="5"/>
      <c r="M199" s="5">
        <v>1</v>
      </c>
      <c r="N199" s="5"/>
      <c r="O199" s="5"/>
      <c r="P199" s="5"/>
      <c r="Q199" s="5">
        <v>2</v>
      </c>
      <c r="R199">
        <f t="shared" si="19"/>
        <v>0</v>
      </c>
      <c r="S199">
        <f t="shared" si="20"/>
        <v>0</v>
      </c>
      <c r="T199">
        <f t="shared" si="21"/>
        <v>0</v>
      </c>
      <c r="U199">
        <f t="shared" si="22"/>
        <v>0</v>
      </c>
      <c r="V199">
        <f t="shared" si="23"/>
        <v>1</v>
      </c>
    </row>
    <row r="200" spans="1:22" x14ac:dyDescent="0.25">
      <c r="A200" s="4" t="s">
        <v>436</v>
      </c>
      <c r="B200" s="5">
        <v>5</v>
      </c>
      <c r="C200" s="5">
        <v>5</v>
      </c>
      <c r="D200" s="5"/>
      <c r="E200" s="5"/>
      <c r="F200" s="5"/>
      <c r="G200" s="5">
        <v>7</v>
      </c>
      <c r="H200" s="5"/>
      <c r="I200" s="5">
        <v>17</v>
      </c>
      <c r="J200" s="5"/>
      <c r="K200" s="4" t="s">
        <v>436</v>
      </c>
      <c r="L200" s="5">
        <v>5</v>
      </c>
      <c r="M200" s="5">
        <v>5</v>
      </c>
      <c r="N200" s="5"/>
      <c r="O200" s="5"/>
      <c r="P200" s="5"/>
      <c r="Q200" s="5">
        <v>7</v>
      </c>
      <c r="R200">
        <f t="shared" si="19"/>
        <v>1</v>
      </c>
      <c r="S200">
        <f t="shared" si="20"/>
        <v>0</v>
      </c>
      <c r="T200">
        <f t="shared" si="21"/>
        <v>0</v>
      </c>
      <c r="U200">
        <f t="shared" si="22"/>
        <v>0</v>
      </c>
      <c r="V200">
        <f t="shared" si="23"/>
        <v>1</v>
      </c>
    </row>
    <row r="201" spans="1:22" x14ac:dyDescent="0.25">
      <c r="A201" s="4" t="s">
        <v>474</v>
      </c>
      <c r="B201" s="5">
        <v>4</v>
      </c>
      <c r="C201" s="5">
        <v>5</v>
      </c>
      <c r="D201" s="5"/>
      <c r="E201" s="5">
        <v>3</v>
      </c>
      <c r="F201" s="5">
        <v>4</v>
      </c>
      <c r="G201" s="5"/>
      <c r="H201" s="5"/>
      <c r="I201" s="5">
        <v>16</v>
      </c>
      <c r="J201" s="5"/>
      <c r="K201" s="4" t="s">
        <v>474</v>
      </c>
      <c r="L201" s="5">
        <v>4</v>
      </c>
      <c r="M201" s="5">
        <v>5</v>
      </c>
      <c r="N201" s="5"/>
      <c r="O201" s="5">
        <v>3</v>
      </c>
      <c r="P201" s="5">
        <v>4</v>
      </c>
      <c r="Q201" s="5"/>
      <c r="R201">
        <f t="shared" si="19"/>
        <v>1</v>
      </c>
      <c r="S201">
        <f t="shared" si="20"/>
        <v>0</v>
      </c>
      <c r="T201">
        <f t="shared" si="21"/>
        <v>1</v>
      </c>
      <c r="U201">
        <f t="shared" si="22"/>
        <v>1</v>
      </c>
      <c r="V201">
        <f t="shared" si="23"/>
        <v>0</v>
      </c>
    </row>
    <row r="202" spans="1:22" x14ac:dyDescent="0.25">
      <c r="A202" s="4" t="s">
        <v>435</v>
      </c>
      <c r="B202" s="5"/>
      <c r="C202" s="5">
        <v>4</v>
      </c>
      <c r="D202" s="5"/>
      <c r="E202" s="5"/>
      <c r="F202" s="5">
        <v>2</v>
      </c>
      <c r="G202" s="5">
        <v>1</v>
      </c>
      <c r="H202" s="5"/>
      <c r="I202" s="5">
        <v>7</v>
      </c>
      <c r="J202" s="5"/>
      <c r="K202" s="4" t="s">
        <v>435</v>
      </c>
      <c r="L202" s="5"/>
      <c r="M202" s="5">
        <v>4</v>
      </c>
      <c r="N202" s="5"/>
      <c r="O202" s="5"/>
      <c r="P202" s="5">
        <v>2</v>
      </c>
      <c r="Q202" s="5">
        <v>1</v>
      </c>
      <c r="R202">
        <f t="shared" si="19"/>
        <v>0</v>
      </c>
      <c r="S202">
        <f t="shared" si="20"/>
        <v>0</v>
      </c>
      <c r="T202">
        <f t="shared" si="21"/>
        <v>0</v>
      </c>
      <c r="U202">
        <f t="shared" si="22"/>
        <v>1</v>
      </c>
      <c r="V202">
        <f t="shared" si="23"/>
        <v>1</v>
      </c>
    </row>
    <row r="203" spans="1:22" x14ac:dyDescent="0.25">
      <c r="A203" s="4" t="s">
        <v>529</v>
      </c>
      <c r="B203" s="5">
        <v>4</v>
      </c>
      <c r="C203" s="5">
        <v>1</v>
      </c>
      <c r="D203" s="5">
        <v>2</v>
      </c>
      <c r="E203" s="5">
        <v>5</v>
      </c>
      <c r="F203" s="5"/>
      <c r="G203" s="5"/>
      <c r="H203" s="5"/>
      <c r="I203" s="5">
        <v>12</v>
      </c>
      <c r="J203" s="5"/>
      <c r="K203" s="4" t="s">
        <v>529</v>
      </c>
      <c r="L203" s="5">
        <v>4</v>
      </c>
      <c r="M203" s="5">
        <v>1</v>
      </c>
      <c r="N203" s="5">
        <v>2</v>
      </c>
      <c r="O203" s="5">
        <v>5</v>
      </c>
      <c r="P203" s="5"/>
      <c r="Q203" s="5"/>
      <c r="R203">
        <f t="shared" si="19"/>
        <v>1</v>
      </c>
      <c r="S203">
        <f t="shared" si="20"/>
        <v>1</v>
      </c>
      <c r="T203">
        <f t="shared" si="21"/>
        <v>1</v>
      </c>
      <c r="U203">
        <f t="shared" si="22"/>
        <v>0</v>
      </c>
      <c r="V203">
        <f t="shared" si="23"/>
        <v>0</v>
      </c>
    </row>
    <row r="204" spans="1:22" x14ac:dyDescent="0.25">
      <c r="A204" s="4" t="s">
        <v>135</v>
      </c>
      <c r="B204" s="5">
        <v>1</v>
      </c>
      <c r="C204" s="5"/>
      <c r="D204" s="5"/>
      <c r="E204" s="5"/>
      <c r="F204" s="5"/>
      <c r="G204" s="5"/>
      <c r="H204" s="5"/>
      <c r="I204" s="5">
        <v>1</v>
      </c>
      <c r="J204" s="5"/>
      <c r="K204" s="4" t="s">
        <v>135</v>
      </c>
      <c r="L204" s="5">
        <v>1</v>
      </c>
      <c r="M204" s="5"/>
      <c r="N204" s="5"/>
      <c r="O204" s="5"/>
      <c r="P204" s="5"/>
      <c r="Q204" s="5"/>
      <c r="R204">
        <f t="shared" si="19"/>
        <v>0</v>
      </c>
      <c r="S204">
        <f t="shared" si="20"/>
        <v>0</v>
      </c>
      <c r="T204">
        <f t="shared" si="21"/>
        <v>0</v>
      </c>
      <c r="U204">
        <f t="shared" si="22"/>
        <v>0</v>
      </c>
      <c r="V204">
        <f t="shared" si="23"/>
        <v>0</v>
      </c>
    </row>
    <row r="205" spans="1:22" x14ac:dyDescent="0.25">
      <c r="A205" s="4" t="s">
        <v>302</v>
      </c>
      <c r="B205" s="5">
        <v>8</v>
      </c>
      <c r="C205" s="5">
        <v>2</v>
      </c>
      <c r="D205" s="5">
        <v>1</v>
      </c>
      <c r="E205" s="5">
        <v>5</v>
      </c>
      <c r="F205" s="5"/>
      <c r="G205" s="5">
        <v>5</v>
      </c>
      <c r="H205" s="5"/>
      <c r="I205" s="5">
        <v>21</v>
      </c>
      <c r="J205" s="5"/>
      <c r="K205" s="4" t="s">
        <v>302</v>
      </c>
      <c r="L205" s="5">
        <v>8</v>
      </c>
      <c r="M205" s="5">
        <v>2</v>
      </c>
      <c r="N205" s="5">
        <v>1</v>
      </c>
      <c r="O205" s="5">
        <v>5</v>
      </c>
      <c r="P205" s="5"/>
      <c r="Q205" s="5">
        <v>5</v>
      </c>
      <c r="R205">
        <f t="shared" si="19"/>
        <v>1</v>
      </c>
      <c r="S205">
        <f t="shared" si="20"/>
        <v>1</v>
      </c>
      <c r="T205">
        <f t="shared" si="21"/>
        <v>1</v>
      </c>
      <c r="U205">
        <f t="shared" si="22"/>
        <v>0</v>
      </c>
      <c r="V205">
        <f t="shared" si="23"/>
        <v>1</v>
      </c>
    </row>
    <row r="206" spans="1:22" x14ac:dyDescent="0.25">
      <c r="A206" s="4" t="s">
        <v>313</v>
      </c>
      <c r="B206" s="5"/>
      <c r="C206" s="5">
        <v>1</v>
      </c>
      <c r="D206" s="5">
        <v>3</v>
      </c>
      <c r="E206" s="5">
        <v>3</v>
      </c>
      <c r="F206" s="5">
        <v>8</v>
      </c>
      <c r="G206" s="5">
        <v>1</v>
      </c>
      <c r="H206" s="5"/>
      <c r="I206" s="5">
        <v>16</v>
      </c>
      <c r="J206" s="5"/>
      <c r="K206" s="4" t="s">
        <v>313</v>
      </c>
      <c r="L206" s="5"/>
      <c r="M206" s="5">
        <v>1</v>
      </c>
      <c r="N206" s="5">
        <v>3</v>
      </c>
      <c r="O206" s="5">
        <v>3</v>
      </c>
      <c r="P206" s="5">
        <v>8</v>
      </c>
      <c r="Q206" s="5">
        <v>1</v>
      </c>
      <c r="R206">
        <f t="shared" si="19"/>
        <v>0</v>
      </c>
      <c r="S206">
        <f t="shared" si="20"/>
        <v>1</v>
      </c>
      <c r="T206">
        <f t="shared" si="21"/>
        <v>1</v>
      </c>
      <c r="U206">
        <f t="shared" si="22"/>
        <v>1</v>
      </c>
      <c r="V206">
        <f t="shared" si="23"/>
        <v>1</v>
      </c>
    </row>
    <row r="207" spans="1:22" x14ac:dyDescent="0.25">
      <c r="A207" s="4" t="s">
        <v>540</v>
      </c>
      <c r="B207" s="5">
        <v>2</v>
      </c>
      <c r="C207" s="5"/>
      <c r="D207" s="5">
        <v>4</v>
      </c>
      <c r="E207" s="5"/>
      <c r="F207" s="5"/>
      <c r="G207" s="5"/>
      <c r="H207" s="5"/>
      <c r="I207" s="5">
        <v>6</v>
      </c>
      <c r="J207" s="5"/>
      <c r="K207" s="4" t="s">
        <v>540</v>
      </c>
      <c r="L207" s="5">
        <v>2</v>
      </c>
      <c r="M207" s="5"/>
      <c r="N207" s="5">
        <v>4</v>
      </c>
      <c r="O207" s="5"/>
      <c r="P207" s="5"/>
      <c r="Q207" s="5"/>
      <c r="R207">
        <f t="shared" si="19"/>
        <v>0</v>
      </c>
      <c r="S207">
        <f t="shared" si="20"/>
        <v>0</v>
      </c>
      <c r="T207">
        <f t="shared" si="21"/>
        <v>0</v>
      </c>
      <c r="U207">
        <f t="shared" si="22"/>
        <v>0</v>
      </c>
      <c r="V207">
        <f t="shared" si="23"/>
        <v>0</v>
      </c>
    </row>
    <row r="208" spans="1:22" x14ac:dyDescent="0.25">
      <c r="A208" s="4" t="s">
        <v>485</v>
      </c>
      <c r="B208" s="5"/>
      <c r="C208" s="5">
        <v>4</v>
      </c>
      <c r="D208" s="5">
        <v>3</v>
      </c>
      <c r="E208" s="5"/>
      <c r="F208" s="5"/>
      <c r="G208" s="5">
        <v>3</v>
      </c>
      <c r="H208" s="5"/>
      <c r="I208" s="5">
        <v>10</v>
      </c>
      <c r="J208" s="5"/>
      <c r="K208" s="4" t="s">
        <v>485</v>
      </c>
      <c r="L208" s="5"/>
      <c r="M208" s="5">
        <v>4</v>
      </c>
      <c r="N208" s="5">
        <v>3</v>
      </c>
      <c r="O208" s="5"/>
      <c r="P208" s="5"/>
      <c r="Q208" s="5">
        <v>3</v>
      </c>
      <c r="R208">
        <f t="shared" si="19"/>
        <v>0</v>
      </c>
      <c r="S208">
        <f t="shared" si="20"/>
        <v>1</v>
      </c>
      <c r="T208">
        <f t="shared" si="21"/>
        <v>0</v>
      </c>
      <c r="U208">
        <f t="shared" si="22"/>
        <v>0</v>
      </c>
      <c r="V208">
        <f t="shared" si="23"/>
        <v>1</v>
      </c>
    </row>
    <row r="209" spans="1:22" x14ac:dyDescent="0.25">
      <c r="A209" s="4" t="s">
        <v>521</v>
      </c>
      <c r="B209" s="5"/>
      <c r="C209" s="5"/>
      <c r="D209" s="5"/>
      <c r="E209" s="5"/>
      <c r="F209" s="5"/>
      <c r="G209" s="5">
        <v>5</v>
      </c>
      <c r="H209" s="5"/>
      <c r="I209" s="5">
        <v>5</v>
      </c>
      <c r="J209" s="5"/>
      <c r="K209" s="4" t="s">
        <v>521</v>
      </c>
      <c r="L209" s="5"/>
      <c r="M209" s="5"/>
      <c r="N209" s="5"/>
      <c r="O209" s="5"/>
      <c r="P209" s="5"/>
      <c r="Q209" s="5">
        <v>5</v>
      </c>
      <c r="R209">
        <f t="shared" si="19"/>
        <v>0</v>
      </c>
      <c r="S209">
        <f t="shared" si="20"/>
        <v>0</v>
      </c>
      <c r="T209">
        <f t="shared" si="21"/>
        <v>0</v>
      </c>
      <c r="U209">
        <f t="shared" si="22"/>
        <v>0</v>
      </c>
      <c r="V209">
        <f t="shared" si="23"/>
        <v>0</v>
      </c>
    </row>
    <row r="210" spans="1:22" x14ac:dyDescent="0.25">
      <c r="A210" s="4" t="s">
        <v>416</v>
      </c>
      <c r="B210" s="5"/>
      <c r="C210" s="5">
        <v>5</v>
      </c>
      <c r="D210" s="5">
        <v>1</v>
      </c>
      <c r="E210" s="5"/>
      <c r="F210" s="5">
        <v>5</v>
      </c>
      <c r="G210" s="5">
        <v>6</v>
      </c>
      <c r="H210" s="5"/>
      <c r="I210" s="5">
        <v>17</v>
      </c>
      <c r="J210" s="5"/>
      <c r="K210" s="4" t="s">
        <v>416</v>
      </c>
      <c r="L210" s="5"/>
      <c r="M210" s="5">
        <v>5</v>
      </c>
      <c r="N210" s="5">
        <v>1</v>
      </c>
      <c r="O210" s="5"/>
      <c r="P210" s="5">
        <v>5</v>
      </c>
      <c r="Q210" s="5">
        <v>6</v>
      </c>
      <c r="R210">
        <f t="shared" si="19"/>
        <v>0</v>
      </c>
      <c r="S210">
        <f t="shared" si="20"/>
        <v>1</v>
      </c>
      <c r="T210">
        <f t="shared" si="21"/>
        <v>0</v>
      </c>
      <c r="U210">
        <f t="shared" si="22"/>
        <v>1</v>
      </c>
      <c r="V210">
        <f t="shared" si="23"/>
        <v>1</v>
      </c>
    </row>
    <row r="211" spans="1:22" x14ac:dyDescent="0.25">
      <c r="A211" s="4" t="s">
        <v>328</v>
      </c>
      <c r="B211" s="5">
        <v>5</v>
      </c>
      <c r="C211" s="5">
        <v>14</v>
      </c>
      <c r="D211" s="5">
        <v>8</v>
      </c>
      <c r="E211" s="5">
        <v>3</v>
      </c>
      <c r="F211" s="5">
        <v>5</v>
      </c>
      <c r="G211" s="5">
        <v>10</v>
      </c>
      <c r="H211" s="5"/>
      <c r="I211" s="5">
        <v>45</v>
      </c>
      <c r="J211" s="5"/>
      <c r="K211" s="4" t="s">
        <v>328</v>
      </c>
      <c r="L211" s="5">
        <v>5</v>
      </c>
      <c r="M211" s="5">
        <v>14</v>
      </c>
      <c r="N211" s="5">
        <v>8</v>
      </c>
      <c r="O211" s="5">
        <v>3</v>
      </c>
      <c r="P211" s="5">
        <v>5</v>
      </c>
      <c r="Q211" s="5">
        <v>10</v>
      </c>
      <c r="R211">
        <f t="shared" si="19"/>
        <v>1</v>
      </c>
      <c r="S211">
        <f t="shared" si="20"/>
        <v>1</v>
      </c>
      <c r="T211">
        <f t="shared" si="21"/>
        <v>1</v>
      </c>
      <c r="U211">
        <f t="shared" si="22"/>
        <v>1</v>
      </c>
      <c r="V211">
        <f t="shared" si="23"/>
        <v>1</v>
      </c>
    </row>
    <row r="212" spans="1:22" x14ac:dyDescent="0.25">
      <c r="A212" s="4" t="s">
        <v>334</v>
      </c>
      <c r="B212" s="5">
        <v>2</v>
      </c>
      <c r="C212" s="5">
        <v>2</v>
      </c>
      <c r="D212" s="5">
        <v>5</v>
      </c>
      <c r="E212" s="5"/>
      <c r="F212" s="5">
        <v>3</v>
      </c>
      <c r="G212" s="5">
        <v>12</v>
      </c>
      <c r="H212" s="5"/>
      <c r="I212" s="5">
        <v>24</v>
      </c>
      <c r="J212" s="5"/>
      <c r="K212" s="4" t="s">
        <v>334</v>
      </c>
      <c r="L212" s="5">
        <v>2</v>
      </c>
      <c r="M212" s="5">
        <v>2</v>
      </c>
      <c r="N212" s="5">
        <v>5</v>
      </c>
      <c r="O212" s="5"/>
      <c r="P212" s="5">
        <v>3</v>
      </c>
      <c r="Q212" s="5">
        <v>12</v>
      </c>
      <c r="R212">
        <f t="shared" si="19"/>
        <v>1</v>
      </c>
      <c r="S212">
        <f t="shared" si="20"/>
        <v>1</v>
      </c>
      <c r="T212">
        <f t="shared" si="21"/>
        <v>0</v>
      </c>
      <c r="U212">
        <f t="shared" si="22"/>
        <v>1</v>
      </c>
      <c r="V212">
        <f t="shared" si="23"/>
        <v>1</v>
      </c>
    </row>
    <row r="213" spans="1:22" x14ac:dyDescent="0.25">
      <c r="A213" s="4" t="s">
        <v>268</v>
      </c>
      <c r="B213" s="5">
        <v>3</v>
      </c>
      <c r="C213" s="5">
        <v>3</v>
      </c>
      <c r="D213" s="5">
        <v>1</v>
      </c>
      <c r="E213" s="5"/>
      <c r="F213" s="5">
        <v>1</v>
      </c>
      <c r="G213" s="5">
        <v>3</v>
      </c>
      <c r="H213" s="5"/>
      <c r="I213" s="5">
        <v>11</v>
      </c>
      <c r="J213" s="5"/>
      <c r="K213" s="4" t="s">
        <v>268</v>
      </c>
      <c r="L213" s="5">
        <v>3</v>
      </c>
      <c r="M213" s="5">
        <v>3</v>
      </c>
      <c r="N213" s="5">
        <v>1</v>
      </c>
      <c r="O213" s="5"/>
      <c r="P213" s="5">
        <v>1</v>
      </c>
      <c r="Q213" s="5">
        <v>3</v>
      </c>
      <c r="R213">
        <f t="shared" si="19"/>
        <v>1</v>
      </c>
      <c r="S213">
        <f t="shared" si="20"/>
        <v>1</v>
      </c>
      <c r="T213">
        <f t="shared" si="21"/>
        <v>0</v>
      </c>
      <c r="U213">
        <f t="shared" si="22"/>
        <v>1</v>
      </c>
      <c r="V213">
        <f t="shared" si="23"/>
        <v>1</v>
      </c>
    </row>
    <row r="214" spans="1:22" x14ac:dyDescent="0.25">
      <c r="A214" s="4" t="s">
        <v>351</v>
      </c>
      <c r="B214" s="5"/>
      <c r="C214" s="5"/>
      <c r="D214" s="5">
        <v>3</v>
      </c>
      <c r="E214" s="5">
        <v>8</v>
      </c>
      <c r="F214" s="5"/>
      <c r="G214" s="5"/>
      <c r="H214" s="5"/>
      <c r="I214" s="5">
        <v>11</v>
      </c>
      <c r="J214" s="5"/>
      <c r="K214" s="4" t="s">
        <v>351</v>
      </c>
      <c r="L214" s="5"/>
      <c r="M214" s="5"/>
      <c r="N214" s="5">
        <v>3</v>
      </c>
      <c r="O214" s="5">
        <v>8</v>
      </c>
      <c r="P214" s="5"/>
      <c r="Q214" s="5"/>
      <c r="R214">
        <f t="shared" si="19"/>
        <v>0</v>
      </c>
      <c r="S214">
        <f t="shared" si="20"/>
        <v>0</v>
      </c>
      <c r="T214">
        <f t="shared" si="21"/>
        <v>0</v>
      </c>
      <c r="U214">
        <f t="shared" si="22"/>
        <v>0</v>
      </c>
      <c r="V214">
        <f t="shared" si="23"/>
        <v>0</v>
      </c>
    </row>
    <row r="215" spans="1:22" x14ac:dyDescent="0.25">
      <c r="A215" s="4" t="s">
        <v>132</v>
      </c>
      <c r="B215" s="5">
        <v>3</v>
      </c>
      <c r="C215" s="5"/>
      <c r="D215" s="5"/>
      <c r="E215" s="5">
        <v>3</v>
      </c>
      <c r="F215" s="5">
        <v>4</v>
      </c>
      <c r="G215" s="5">
        <v>6</v>
      </c>
      <c r="H215" s="5"/>
      <c r="I215" s="5">
        <v>16</v>
      </c>
      <c r="J215" s="5"/>
      <c r="K215" s="4" t="s">
        <v>132</v>
      </c>
      <c r="L215" s="5">
        <v>3</v>
      </c>
      <c r="M215" s="5"/>
      <c r="N215" s="5"/>
      <c r="O215" s="5">
        <v>3</v>
      </c>
      <c r="P215" s="5">
        <v>4</v>
      </c>
      <c r="Q215" s="5">
        <v>6</v>
      </c>
      <c r="R215">
        <f t="shared" si="19"/>
        <v>0</v>
      </c>
      <c r="S215">
        <f t="shared" si="20"/>
        <v>0</v>
      </c>
      <c r="T215">
        <f t="shared" si="21"/>
        <v>0</v>
      </c>
      <c r="U215">
        <f t="shared" si="22"/>
        <v>0</v>
      </c>
      <c r="V215">
        <f t="shared" si="23"/>
        <v>0</v>
      </c>
    </row>
    <row r="216" spans="1:22" x14ac:dyDescent="0.25">
      <c r="A216" s="4" t="s">
        <v>501</v>
      </c>
      <c r="B216" s="5">
        <v>6</v>
      </c>
      <c r="C216" s="5">
        <v>3</v>
      </c>
      <c r="D216" s="5"/>
      <c r="E216" s="5">
        <v>5</v>
      </c>
      <c r="F216" s="5"/>
      <c r="G216" s="5"/>
      <c r="H216" s="5"/>
      <c r="I216" s="5">
        <v>14</v>
      </c>
      <c r="J216" s="5"/>
      <c r="K216" s="4" t="s">
        <v>501</v>
      </c>
      <c r="L216" s="5">
        <v>6</v>
      </c>
      <c r="M216" s="5">
        <v>3</v>
      </c>
      <c r="N216" s="5"/>
      <c r="O216" s="5">
        <v>5</v>
      </c>
      <c r="P216" s="5"/>
      <c r="Q216" s="5"/>
      <c r="R216">
        <f t="shared" si="19"/>
        <v>1</v>
      </c>
      <c r="S216">
        <f t="shared" si="20"/>
        <v>0</v>
      </c>
      <c r="T216">
        <f t="shared" si="21"/>
        <v>1</v>
      </c>
      <c r="U216">
        <f t="shared" si="22"/>
        <v>0</v>
      </c>
      <c r="V216">
        <f t="shared" si="23"/>
        <v>0</v>
      </c>
    </row>
    <row r="217" spans="1:22" x14ac:dyDescent="0.25">
      <c r="A217" s="4" t="s">
        <v>355</v>
      </c>
      <c r="B217" s="5"/>
      <c r="C217" s="5"/>
      <c r="D217" s="5">
        <v>3</v>
      </c>
      <c r="E217" s="5">
        <v>4</v>
      </c>
      <c r="F217" s="5"/>
      <c r="G217" s="5"/>
      <c r="H217" s="5"/>
      <c r="I217" s="5">
        <v>7</v>
      </c>
      <c r="J217" s="5"/>
      <c r="K217" s="4" t="s">
        <v>355</v>
      </c>
      <c r="L217" s="5"/>
      <c r="M217" s="5"/>
      <c r="N217" s="5">
        <v>3</v>
      </c>
      <c r="O217" s="5">
        <v>4</v>
      </c>
      <c r="P217" s="5"/>
      <c r="Q217" s="5"/>
      <c r="R217">
        <f t="shared" si="19"/>
        <v>0</v>
      </c>
      <c r="S217">
        <f t="shared" si="20"/>
        <v>0</v>
      </c>
      <c r="T217">
        <f t="shared" si="21"/>
        <v>0</v>
      </c>
      <c r="U217">
        <f t="shared" si="22"/>
        <v>0</v>
      </c>
      <c r="V217">
        <f t="shared" si="23"/>
        <v>0</v>
      </c>
    </row>
    <row r="218" spans="1:22" x14ac:dyDescent="0.25">
      <c r="A218" s="4" t="s">
        <v>379</v>
      </c>
      <c r="B218" s="5"/>
      <c r="C218" s="5"/>
      <c r="D218" s="5">
        <v>1</v>
      </c>
      <c r="E218" s="5">
        <v>3</v>
      </c>
      <c r="F218" s="5">
        <v>8</v>
      </c>
      <c r="G218" s="5">
        <v>1</v>
      </c>
      <c r="H218" s="5"/>
      <c r="I218" s="5">
        <v>13</v>
      </c>
      <c r="J218" s="5"/>
      <c r="K218" s="4" t="s">
        <v>379</v>
      </c>
      <c r="L218" s="5"/>
      <c r="M218" s="5"/>
      <c r="N218" s="5">
        <v>1</v>
      </c>
      <c r="O218" s="5">
        <v>3</v>
      </c>
      <c r="P218" s="5">
        <v>8</v>
      </c>
      <c r="Q218" s="5">
        <v>1</v>
      </c>
      <c r="R218">
        <f t="shared" si="19"/>
        <v>0</v>
      </c>
      <c r="S218">
        <f t="shared" si="20"/>
        <v>0</v>
      </c>
      <c r="T218">
        <f t="shared" si="21"/>
        <v>0</v>
      </c>
      <c r="U218">
        <f t="shared" si="22"/>
        <v>0</v>
      </c>
      <c r="V218">
        <f t="shared" si="23"/>
        <v>0</v>
      </c>
    </row>
    <row r="219" spans="1:22" x14ac:dyDescent="0.25">
      <c r="A219" s="4" t="s">
        <v>400</v>
      </c>
      <c r="B219" s="5"/>
      <c r="C219" s="5">
        <v>3</v>
      </c>
      <c r="D219" s="5"/>
      <c r="E219" s="5">
        <v>1</v>
      </c>
      <c r="F219" s="5">
        <v>5</v>
      </c>
      <c r="G219" s="5"/>
      <c r="H219" s="5"/>
      <c r="I219" s="5">
        <v>9</v>
      </c>
      <c r="J219" s="5"/>
      <c r="K219" s="4" t="s">
        <v>400</v>
      </c>
      <c r="L219" s="5"/>
      <c r="M219" s="5">
        <v>3</v>
      </c>
      <c r="N219" s="5"/>
      <c r="O219" s="5">
        <v>1</v>
      </c>
      <c r="P219" s="5">
        <v>5</v>
      </c>
      <c r="Q219" s="5"/>
      <c r="R219">
        <f t="shared" si="19"/>
        <v>0</v>
      </c>
      <c r="S219">
        <f t="shared" si="20"/>
        <v>0</v>
      </c>
      <c r="T219">
        <f t="shared" si="21"/>
        <v>1</v>
      </c>
      <c r="U219">
        <f t="shared" si="22"/>
        <v>1</v>
      </c>
      <c r="V219">
        <f t="shared" si="23"/>
        <v>0</v>
      </c>
    </row>
    <row r="220" spans="1:22" x14ac:dyDescent="0.25">
      <c r="A220" s="4" t="s">
        <v>508</v>
      </c>
      <c r="B220" s="5"/>
      <c r="C220" s="5">
        <v>5</v>
      </c>
      <c r="D220" s="5"/>
      <c r="E220" s="5">
        <v>1</v>
      </c>
      <c r="F220" s="5"/>
      <c r="G220" s="5"/>
      <c r="H220" s="5"/>
      <c r="I220" s="5">
        <v>6</v>
      </c>
      <c r="J220" s="5"/>
      <c r="K220" s="4" t="s">
        <v>508</v>
      </c>
      <c r="L220" s="5"/>
      <c r="M220" s="5">
        <v>5</v>
      </c>
      <c r="N220" s="5"/>
      <c r="O220" s="5">
        <v>1</v>
      </c>
      <c r="P220" s="5"/>
      <c r="Q220" s="5"/>
      <c r="R220">
        <f t="shared" si="19"/>
        <v>0</v>
      </c>
      <c r="S220">
        <f t="shared" si="20"/>
        <v>0</v>
      </c>
      <c r="T220">
        <f t="shared" si="21"/>
        <v>1</v>
      </c>
      <c r="U220">
        <f t="shared" si="22"/>
        <v>0</v>
      </c>
      <c r="V220">
        <f t="shared" si="23"/>
        <v>0</v>
      </c>
    </row>
    <row r="221" spans="1:22" x14ac:dyDescent="0.25">
      <c r="A221" s="4" t="s">
        <v>291</v>
      </c>
      <c r="B221" s="5">
        <v>5</v>
      </c>
      <c r="C221" s="5"/>
      <c r="D221" s="5">
        <v>2</v>
      </c>
      <c r="E221" s="5">
        <v>1</v>
      </c>
      <c r="F221" s="5">
        <v>4</v>
      </c>
      <c r="G221" s="5">
        <v>1</v>
      </c>
      <c r="H221" s="5"/>
      <c r="I221" s="5">
        <v>13</v>
      </c>
      <c r="J221" s="5"/>
      <c r="K221" s="4" t="s">
        <v>291</v>
      </c>
      <c r="L221" s="5">
        <v>5</v>
      </c>
      <c r="M221" s="5"/>
      <c r="N221" s="5">
        <v>2</v>
      </c>
      <c r="O221" s="5">
        <v>1</v>
      </c>
      <c r="P221" s="5">
        <v>4</v>
      </c>
      <c r="Q221" s="5">
        <v>1</v>
      </c>
      <c r="R221">
        <f t="shared" si="19"/>
        <v>0</v>
      </c>
      <c r="S221">
        <f t="shared" si="20"/>
        <v>0</v>
      </c>
      <c r="T221">
        <f t="shared" si="21"/>
        <v>0</v>
      </c>
      <c r="U221">
        <f t="shared" si="22"/>
        <v>0</v>
      </c>
      <c r="V221">
        <f t="shared" si="23"/>
        <v>0</v>
      </c>
    </row>
    <row r="222" spans="1:22" x14ac:dyDescent="0.25">
      <c r="A222" s="4" t="s">
        <v>456</v>
      </c>
      <c r="B222" s="5">
        <v>5</v>
      </c>
      <c r="C222" s="5"/>
      <c r="D222" s="5">
        <v>3</v>
      </c>
      <c r="E222" s="5"/>
      <c r="F222" s="5"/>
      <c r="G222" s="5"/>
      <c r="H222" s="5"/>
      <c r="I222" s="5">
        <v>8</v>
      </c>
      <c r="J222" s="5"/>
      <c r="K222" s="4" t="s">
        <v>456</v>
      </c>
      <c r="L222" s="5">
        <v>5</v>
      </c>
      <c r="M222" s="5"/>
      <c r="N222" s="5">
        <v>3</v>
      </c>
      <c r="O222" s="5"/>
      <c r="P222" s="5"/>
      <c r="Q222" s="5"/>
      <c r="R222">
        <f t="shared" si="19"/>
        <v>0</v>
      </c>
      <c r="S222">
        <f t="shared" si="20"/>
        <v>0</v>
      </c>
      <c r="T222">
        <f t="shared" si="21"/>
        <v>0</v>
      </c>
      <c r="U222">
        <f t="shared" si="22"/>
        <v>0</v>
      </c>
      <c r="V222">
        <f t="shared" si="23"/>
        <v>0</v>
      </c>
    </row>
    <row r="223" spans="1:22" x14ac:dyDescent="0.25">
      <c r="A223" s="4" t="s">
        <v>257</v>
      </c>
      <c r="B223" s="5">
        <v>3</v>
      </c>
      <c r="C223" s="5">
        <v>4</v>
      </c>
      <c r="D223" s="5"/>
      <c r="E223" s="5"/>
      <c r="F223" s="5">
        <v>1</v>
      </c>
      <c r="G223" s="5">
        <v>4</v>
      </c>
      <c r="H223" s="5"/>
      <c r="I223" s="5">
        <v>12</v>
      </c>
      <c r="J223" s="5"/>
      <c r="K223" s="4" t="s">
        <v>257</v>
      </c>
      <c r="L223" s="5">
        <v>3</v>
      </c>
      <c r="M223" s="5">
        <v>4</v>
      </c>
      <c r="N223" s="5"/>
      <c r="O223" s="5"/>
      <c r="P223" s="5">
        <v>1</v>
      </c>
      <c r="Q223" s="5">
        <v>4</v>
      </c>
      <c r="R223">
        <f t="shared" si="19"/>
        <v>1</v>
      </c>
      <c r="S223">
        <f t="shared" si="20"/>
        <v>0</v>
      </c>
      <c r="T223">
        <f t="shared" si="21"/>
        <v>0</v>
      </c>
      <c r="U223">
        <f t="shared" si="22"/>
        <v>1</v>
      </c>
      <c r="V223">
        <f t="shared" si="23"/>
        <v>1</v>
      </c>
    </row>
    <row r="224" spans="1:22" x14ac:dyDescent="0.25">
      <c r="A224" s="4" t="s">
        <v>431</v>
      </c>
      <c r="B224" s="5">
        <v>5</v>
      </c>
      <c r="C224" s="5"/>
      <c r="D224" s="5">
        <v>1</v>
      </c>
      <c r="E224" s="5">
        <v>7</v>
      </c>
      <c r="F224" s="5"/>
      <c r="G224" s="5">
        <v>10</v>
      </c>
      <c r="H224" s="5"/>
      <c r="I224" s="5">
        <v>23</v>
      </c>
      <c r="J224" s="5"/>
      <c r="K224" s="4" t="s">
        <v>431</v>
      </c>
      <c r="L224" s="5">
        <v>5</v>
      </c>
      <c r="M224" s="5"/>
      <c r="N224" s="5">
        <v>1</v>
      </c>
      <c r="O224" s="5">
        <v>7</v>
      </c>
      <c r="P224" s="5"/>
      <c r="Q224" s="5">
        <v>10</v>
      </c>
      <c r="R224">
        <f t="shared" si="19"/>
        <v>0</v>
      </c>
      <c r="S224">
        <f t="shared" si="20"/>
        <v>0</v>
      </c>
      <c r="T224">
        <f t="shared" si="21"/>
        <v>0</v>
      </c>
      <c r="U224">
        <f t="shared" si="22"/>
        <v>0</v>
      </c>
      <c r="V224">
        <f t="shared" si="23"/>
        <v>0</v>
      </c>
    </row>
    <row r="225" spans="1:22" x14ac:dyDescent="0.25">
      <c r="A225" s="4" t="s">
        <v>516</v>
      </c>
      <c r="B225" s="5"/>
      <c r="C225" s="5">
        <v>2</v>
      </c>
      <c r="D225" s="5"/>
      <c r="E225" s="5">
        <v>8</v>
      </c>
      <c r="F225" s="5"/>
      <c r="G225" s="5"/>
      <c r="H225" s="5"/>
      <c r="I225" s="5">
        <v>10</v>
      </c>
      <c r="J225" s="5"/>
      <c r="K225" s="4" t="s">
        <v>516</v>
      </c>
      <c r="L225" s="5"/>
      <c r="M225" s="5">
        <v>2</v>
      </c>
      <c r="N225" s="5"/>
      <c r="O225" s="5">
        <v>8</v>
      </c>
      <c r="P225" s="5"/>
      <c r="Q225" s="5"/>
      <c r="R225">
        <f t="shared" si="19"/>
        <v>0</v>
      </c>
      <c r="S225">
        <f t="shared" si="20"/>
        <v>0</v>
      </c>
      <c r="T225">
        <f t="shared" si="21"/>
        <v>1</v>
      </c>
      <c r="U225">
        <f t="shared" si="22"/>
        <v>0</v>
      </c>
      <c r="V225">
        <f t="shared" si="23"/>
        <v>0</v>
      </c>
    </row>
    <row r="226" spans="1:22" x14ac:dyDescent="0.25">
      <c r="A226" s="4" t="s">
        <v>17</v>
      </c>
      <c r="B226" s="5">
        <v>8</v>
      </c>
      <c r="C226" s="5"/>
      <c r="D226" s="5"/>
      <c r="E226" s="5"/>
      <c r="F226" s="5">
        <v>10</v>
      </c>
      <c r="G226" s="5"/>
      <c r="H226" s="5"/>
      <c r="I226" s="5">
        <v>18</v>
      </c>
      <c r="J226" s="5"/>
      <c r="K226" s="4" t="s">
        <v>17</v>
      </c>
      <c r="L226" s="5">
        <v>8</v>
      </c>
      <c r="M226" s="5"/>
      <c r="N226" s="5"/>
      <c r="O226" s="5"/>
      <c r="P226" s="5">
        <v>10</v>
      </c>
      <c r="Q226" s="5"/>
      <c r="R226">
        <f t="shared" si="19"/>
        <v>0</v>
      </c>
      <c r="S226">
        <f t="shared" si="20"/>
        <v>0</v>
      </c>
      <c r="T226">
        <f t="shared" si="21"/>
        <v>0</v>
      </c>
      <c r="U226">
        <f t="shared" si="22"/>
        <v>0</v>
      </c>
      <c r="V226">
        <f t="shared" si="23"/>
        <v>0</v>
      </c>
    </row>
    <row r="227" spans="1:22" x14ac:dyDescent="0.25">
      <c r="A227" s="4" t="s">
        <v>148</v>
      </c>
      <c r="B227" s="5">
        <v>1</v>
      </c>
      <c r="C227" s="5">
        <v>3</v>
      </c>
      <c r="D227" s="5"/>
      <c r="E227" s="5">
        <v>5</v>
      </c>
      <c r="F227" s="5">
        <v>2</v>
      </c>
      <c r="G227" s="5"/>
      <c r="H227" s="5"/>
      <c r="I227" s="5">
        <v>11</v>
      </c>
      <c r="J227" s="5"/>
      <c r="K227" s="4" t="s">
        <v>148</v>
      </c>
      <c r="L227" s="5">
        <v>1</v>
      </c>
      <c r="M227" s="5">
        <v>3</v>
      </c>
      <c r="N227" s="5"/>
      <c r="O227" s="5">
        <v>5</v>
      </c>
      <c r="P227" s="5">
        <v>2</v>
      </c>
      <c r="Q227" s="5"/>
      <c r="R227">
        <f t="shared" si="19"/>
        <v>1</v>
      </c>
      <c r="S227">
        <f t="shared" si="20"/>
        <v>0</v>
      </c>
      <c r="T227">
        <f t="shared" si="21"/>
        <v>1</v>
      </c>
      <c r="U227">
        <f t="shared" si="22"/>
        <v>1</v>
      </c>
      <c r="V227">
        <f t="shared" si="23"/>
        <v>0</v>
      </c>
    </row>
    <row r="228" spans="1:22" x14ac:dyDescent="0.25">
      <c r="A228" s="4" t="s">
        <v>537</v>
      </c>
      <c r="B228" s="5"/>
      <c r="C228" s="5"/>
      <c r="D228" s="5">
        <v>3</v>
      </c>
      <c r="E228" s="5">
        <v>1</v>
      </c>
      <c r="F228" s="5"/>
      <c r="G228" s="5"/>
      <c r="H228" s="5"/>
      <c r="I228" s="5">
        <v>4</v>
      </c>
      <c r="J228" s="5"/>
      <c r="K228" s="4" t="s">
        <v>537</v>
      </c>
      <c r="L228" s="5"/>
      <c r="M228" s="5"/>
      <c r="N228" s="5">
        <v>3</v>
      </c>
      <c r="O228" s="5">
        <v>1</v>
      </c>
      <c r="P228" s="5"/>
      <c r="Q228" s="5"/>
      <c r="R228">
        <f t="shared" si="19"/>
        <v>0</v>
      </c>
      <c r="S228">
        <f t="shared" si="20"/>
        <v>0</v>
      </c>
      <c r="T228">
        <f t="shared" si="21"/>
        <v>0</v>
      </c>
      <c r="U228">
        <f t="shared" si="22"/>
        <v>0</v>
      </c>
      <c r="V228">
        <f t="shared" si="23"/>
        <v>0</v>
      </c>
    </row>
    <row r="229" spans="1:22" x14ac:dyDescent="0.25">
      <c r="A229" s="4" t="s">
        <v>336</v>
      </c>
      <c r="B229" s="5">
        <v>2</v>
      </c>
      <c r="C229" s="5"/>
      <c r="D229" s="5"/>
      <c r="E229" s="5"/>
      <c r="F229" s="5">
        <v>2</v>
      </c>
      <c r="G229" s="5">
        <v>5</v>
      </c>
      <c r="H229" s="5"/>
      <c r="I229" s="5">
        <v>9</v>
      </c>
      <c r="J229" s="5"/>
      <c r="K229" s="4" t="s">
        <v>336</v>
      </c>
      <c r="L229" s="5">
        <v>2</v>
      </c>
      <c r="M229" s="5"/>
      <c r="N229" s="5"/>
      <c r="O229" s="5"/>
      <c r="P229" s="5">
        <v>2</v>
      </c>
      <c r="Q229" s="5">
        <v>5</v>
      </c>
      <c r="R229">
        <f t="shared" si="19"/>
        <v>0</v>
      </c>
      <c r="S229">
        <f t="shared" si="20"/>
        <v>0</v>
      </c>
      <c r="T229">
        <f t="shared" si="21"/>
        <v>0</v>
      </c>
      <c r="U229">
        <f t="shared" si="22"/>
        <v>0</v>
      </c>
      <c r="V229">
        <f t="shared" si="23"/>
        <v>0</v>
      </c>
    </row>
    <row r="230" spans="1:22" x14ac:dyDescent="0.25">
      <c r="A230" s="4" t="s">
        <v>488</v>
      </c>
      <c r="B230" s="5">
        <v>5</v>
      </c>
      <c r="C230" s="5"/>
      <c r="D230" s="5">
        <v>5</v>
      </c>
      <c r="E230" s="5">
        <v>7</v>
      </c>
      <c r="F230" s="5"/>
      <c r="G230" s="5"/>
      <c r="H230" s="5"/>
      <c r="I230" s="5">
        <v>17</v>
      </c>
      <c r="J230" s="5"/>
      <c r="K230" s="4" t="s">
        <v>488</v>
      </c>
      <c r="L230" s="5">
        <v>5</v>
      </c>
      <c r="M230" s="5"/>
      <c r="N230" s="5">
        <v>5</v>
      </c>
      <c r="O230" s="5">
        <v>7</v>
      </c>
      <c r="P230" s="5"/>
      <c r="Q230" s="5"/>
      <c r="R230">
        <f t="shared" si="19"/>
        <v>0</v>
      </c>
      <c r="S230">
        <f t="shared" si="20"/>
        <v>0</v>
      </c>
      <c r="T230">
        <f t="shared" si="21"/>
        <v>0</v>
      </c>
      <c r="U230">
        <f t="shared" si="22"/>
        <v>0</v>
      </c>
      <c r="V230">
        <f t="shared" si="23"/>
        <v>0</v>
      </c>
    </row>
    <row r="231" spans="1:22" x14ac:dyDescent="0.25">
      <c r="A231" s="4" t="s">
        <v>367</v>
      </c>
      <c r="B231" s="5"/>
      <c r="C231" s="5">
        <v>4</v>
      </c>
      <c r="D231" s="5"/>
      <c r="E231" s="5">
        <v>2</v>
      </c>
      <c r="F231" s="5"/>
      <c r="G231" s="5">
        <v>6</v>
      </c>
      <c r="H231" s="5"/>
      <c r="I231" s="5">
        <v>12</v>
      </c>
      <c r="J231" s="5"/>
      <c r="K231" s="4" t="s">
        <v>367</v>
      </c>
      <c r="L231" s="5"/>
      <c r="M231" s="5">
        <v>4</v>
      </c>
      <c r="N231" s="5"/>
      <c r="O231" s="5">
        <v>2</v>
      </c>
      <c r="P231" s="5"/>
      <c r="Q231" s="5">
        <v>6</v>
      </c>
      <c r="R231">
        <f t="shared" si="19"/>
        <v>0</v>
      </c>
      <c r="S231">
        <f t="shared" si="20"/>
        <v>0</v>
      </c>
      <c r="T231">
        <f t="shared" si="21"/>
        <v>1</v>
      </c>
      <c r="U231">
        <f t="shared" si="22"/>
        <v>0</v>
      </c>
      <c r="V231">
        <f t="shared" si="23"/>
        <v>1</v>
      </c>
    </row>
    <row r="232" spans="1:22" x14ac:dyDescent="0.25">
      <c r="A232" s="4" t="s">
        <v>249</v>
      </c>
      <c r="B232" s="5">
        <v>2</v>
      </c>
      <c r="C232" s="5"/>
      <c r="D232" s="5"/>
      <c r="E232" s="5"/>
      <c r="F232" s="5"/>
      <c r="G232" s="5">
        <v>4</v>
      </c>
      <c r="H232" s="5"/>
      <c r="I232" s="5">
        <v>6</v>
      </c>
      <c r="J232" s="5"/>
      <c r="K232" s="4" t="s">
        <v>249</v>
      </c>
      <c r="L232" s="5">
        <v>2</v>
      </c>
      <c r="M232" s="5"/>
      <c r="N232" s="5"/>
      <c r="O232" s="5"/>
      <c r="P232" s="5"/>
      <c r="Q232" s="5">
        <v>4</v>
      </c>
      <c r="R232">
        <f t="shared" si="19"/>
        <v>0</v>
      </c>
      <c r="S232">
        <f t="shared" si="20"/>
        <v>0</v>
      </c>
      <c r="T232">
        <f t="shared" si="21"/>
        <v>0</v>
      </c>
      <c r="U232">
        <f t="shared" si="22"/>
        <v>0</v>
      </c>
      <c r="V232">
        <f t="shared" si="23"/>
        <v>0</v>
      </c>
    </row>
    <row r="233" spans="1:22" x14ac:dyDescent="0.25">
      <c r="A233" s="4" t="s">
        <v>318</v>
      </c>
      <c r="B233" s="5">
        <v>4</v>
      </c>
      <c r="C233" s="5"/>
      <c r="D233" s="5"/>
      <c r="E233" s="5"/>
      <c r="F233" s="5">
        <v>8</v>
      </c>
      <c r="G233" s="5">
        <v>1</v>
      </c>
      <c r="H233" s="5"/>
      <c r="I233" s="5">
        <v>13</v>
      </c>
      <c r="J233" s="5"/>
      <c r="K233" s="4" t="s">
        <v>318</v>
      </c>
      <c r="L233" s="5">
        <v>4</v>
      </c>
      <c r="M233" s="5"/>
      <c r="N233" s="5"/>
      <c r="O233" s="5"/>
      <c r="P233" s="5">
        <v>8</v>
      </c>
      <c r="Q233" s="5">
        <v>1</v>
      </c>
      <c r="R233">
        <f t="shared" si="19"/>
        <v>0</v>
      </c>
      <c r="S233">
        <f t="shared" si="20"/>
        <v>0</v>
      </c>
      <c r="T233">
        <f t="shared" si="21"/>
        <v>0</v>
      </c>
      <c r="U233">
        <f t="shared" si="22"/>
        <v>0</v>
      </c>
      <c r="V233">
        <f t="shared" si="23"/>
        <v>0</v>
      </c>
    </row>
    <row r="234" spans="1:22" x14ac:dyDescent="0.25">
      <c r="A234" s="4" t="s">
        <v>499</v>
      </c>
      <c r="B234" s="5"/>
      <c r="C234" s="5">
        <v>3</v>
      </c>
      <c r="D234" s="5">
        <v>5</v>
      </c>
      <c r="E234" s="5">
        <v>4</v>
      </c>
      <c r="F234" s="5"/>
      <c r="G234" s="5"/>
      <c r="H234" s="5"/>
      <c r="I234" s="5">
        <v>12</v>
      </c>
      <c r="J234" s="5"/>
      <c r="K234" s="4" t="s">
        <v>499</v>
      </c>
      <c r="L234" s="5"/>
      <c r="M234" s="5">
        <v>3</v>
      </c>
      <c r="N234" s="5">
        <v>5</v>
      </c>
      <c r="O234" s="5">
        <v>4</v>
      </c>
      <c r="P234" s="5"/>
      <c r="Q234" s="5"/>
      <c r="R234">
        <f t="shared" si="19"/>
        <v>0</v>
      </c>
      <c r="S234">
        <f t="shared" si="20"/>
        <v>1</v>
      </c>
      <c r="T234">
        <f t="shared" si="21"/>
        <v>1</v>
      </c>
      <c r="U234">
        <f t="shared" si="22"/>
        <v>0</v>
      </c>
      <c r="V234">
        <f t="shared" si="23"/>
        <v>0</v>
      </c>
    </row>
    <row r="235" spans="1:22" x14ac:dyDescent="0.25">
      <c r="A235" s="4" t="s">
        <v>345</v>
      </c>
      <c r="B235" s="5">
        <v>5</v>
      </c>
      <c r="C235" s="5">
        <v>1</v>
      </c>
      <c r="D235" s="5">
        <v>10</v>
      </c>
      <c r="E235" s="5">
        <v>5</v>
      </c>
      <c r="F235" s="5">
        <v>1</v>
      </c>
      <c r="G235" s="5"/>
      <c r="H235" s="5"/>
      <c r="I235" s="5">
        <v>22</v>
      </c>
      <c r="J235" s="5"/>
      <c r="K235" s="4" t="s">
        <v>345</v>
      </c>
      <c r="L235" s="5">
        <v>5</v>
      </c>
      <c r="M235" s="5">
        <v>1</v>
      </c>
      <c r="N235" s="5">
        <v>10</v>
      </c>
      <c r="O235" s="5">
        <v>5</v>
      </c>
      <c r="P235" s="5">
        <v>1</v>
      </c>
      <c r="Q235" s="5"/>
      <c r="R235">
        <f t="shared" si="19"/>
        <v>1</v>
      </c>
      <c r="S235">
        <f t="shared" si="20"/>
        <v>1</v>
      </c>
      <c r="T235">
        <f t="shared" si="21"/>
        <v>1</v>
      </c>
      <c r="U235">
        <f t="shared" si="22"/>
        <v>1</v>
      </c>
      <c r="V235">
        <f t="shared" si="23"/>
        <v>0</v>
      </c>
    </row>
    <row r="236" spans="1:22" x14ac:dyDescent="0.25">
      <c r="A236" s="4" t="s">
        <v>319</v>
      </c>
      <c r="B236" s="5"/>
      <c r="C236" s="5">
        <v>6</v>
      </c>
      <c r="D236" s="5">
        <v>5</v>
      </c>
      <c r="E236" s="5"/>
      <c r="F236" s="5"/>
      <c r="G236" s="5"/>
      <c r="H236" s="5"/>
      <c r="I236" s="5">
        <v>11</v>
      </c>
      <c r="J236" s="5"/>
      <c r="K236" s="4" t="s">
        <v>319</v>
      </c>
      <c r="L236" s="5"/>
      <c r="M236" s="5">
        <v>6</v>
      </c>
      <c r="N236" s="5">
        <v>5</v>
      </c>
      <c r="O236" s="5"/>
      <c r="P236" s="5"/>
      <c r="Q236" s="5"/>
      <c r="R236">
        <f t="shared" si="19"/>
        <v>0</v>
      </c>
      <c r="S236">
        <f t="shared" si="20"/>
        <v>1</v>
      </c>
      <c r="T236">
        <f t="shared" si="21"/>
        <v>0</v>
      </c>
      <c r="U236">
        <f t="shared" si="22"/>
        <v>0</v>
      </c>
      <c r="V236">
        <f t="shared" si="23"/>
        <v>0</v>
      </c>
    </row>
    <row r="237" spans="1:22" x14ac:dyDescent="0.25">
      <c r="A237" s="4" t="s">
        <v>469</v>
      </c>
      <c r="B237" s="5">
        <v>12</v>
      </c>
      <c r="C237" s="5"/>
      <c r="D237" s="5"/>
      <c r="E237" s="5">
        <v>6</v>
      </c>
      <c r="F237" s="5"/>
      <c r="G237" s="5">
        <v>5</v>
      </c>
      <c r="H237" s="5"/>
      <c r="I237" s="5">
        <v>23</v>
      </c>
      <c r="J237" s="5"/>
      <c r="K237" s="4" t="s">
        <v>469</v>
      </c>
      <c r="L237" s="5">
        <v>12</v>
      </c>
      <c r="M237" s="5"/>
      <c r="N237" s="5"/>
      <c r="O237" s="5">
        <v>6</v>
      </c>
      <c r="P237" s="5"/>
      <c r="Q237" s="5">
        <v>5</v>
      </c>
      <c r="R237">
        <f t="shared" si="19"/>
        <v>0</v>
      </c>
      <c r="S237">
        <f t="shared" si="20"/>
        <v>0</v>
      </c>
      <c r="T237">
        <f t="shared" si="21"/>
        <v>0</v>
      </c>
      <c r="U237">
        <f t="shared" si="22"/>
        <v>0</v>
      </c>
      <c r="V237">
        <f t="shared" si="23"/>
        <v>0</v>
      </c>
    </row>
    <row r="238" spans="1:22" x14ac:dyDescent="0.25">
      <c r="A238" s="4" t="s">
        <v>164</v>
      </c>
      <c r="B238" s="5">
        <v>1</v>
      </c>
      <c r="C238" s="5">
        <v>6</v>
      </c>
      <c r="D238" s="5"/>
      <c r="E238" s="5"/>
      <c r="F238" s="5">
        <v>5</v>
      </c>
      <c r="G238" s="5">
        <v>5</v>
      </c>
      <c r="H238" s="5"/>
      <c r="I238" s="5">
        <v>17</v>
      </c>
      <c r="J238" s="5"/>
      <c r="K238" s="4" t="s">
        <v>164</v>
      </c>
      <c r="L238" s="5">
        <v>1</v>
      </c>
      <c r="M238" s="5">
        <v>6</v>
      </c>
      <c r="N238" s="5"/>
      <c r="O238" s="5"/>
      <c r="P238" s="5">
        <v>5</v>
      </c>
      <c r="Q238" s="5">
        <v>5</v>
      </c>
      <c r="R238">
        <f t="shared" si="19"/>
        <v>1</v>
      </c>
      <c r="S238">
        <f t="shared" si="20"/>
        <v>0</v>
      </c>
      <c r="T238">
        <f t="shared" si="21"/>
        <v>0</v>
      </c>
      <c r="U238">
        <f t="shared" si="22"/>
        <v>1</v>
      </c>
      <c r="V238">
        <f t="shared" si="23"/>
        <v>1</v>
      </c>
    </row>
    <row r="239" spans="1:22" x14ac:dyDescent="0.25">
      <c r="A239" s="4" t="s">
        <v>463</v>
      </c>
      <c r="B239" s="5">
        <v>4</v>
      </c>
      <c r="C239" s="5">
        <v>5</v>
      </c>
      <c r="D239" s="5">
        <v>2</v>
      </c>
      <c r="E239" s="5"/>
      <c r="F239" s="5">
        <v>4</v>
      </c>
      <c r="G239" s="5">
        <v>5</v>
      </c>
      <c r="H239" s="5"/>
      <c r="I239" s="5">
        <v>20</v>
      </c>
      <c r="J239" s="5"/>
      <c r="K239" s="4" t="s">
        <v>463</v>
      </c>
      <c r="L239" s="5">
        <v>4</v>
      </c>
      <c r="M239" s="5">
        <v>5</v>
      </c>
      <c r="N239" s="5">
        <v>2</v>
      </c>
      <c r="O239" s="5"/>
      <c r="P239" s="5">
        <v>4</v>
      </c>
      <c r="Q239" s="5">
        <v>5</v>
      </c>
      <c r="R239">
        <f t="shared" si="19"/>
        <v>1</v>
      </c>
      <c r="S239">
        <f t="shared" si="20"/>
        <v>1</v>
      </c>
      <c r="T239">
        <f t="shared" si="21"/>
        <v>0</v>
      </c>
      <c r="U239">
        <f t="shared" si="22"/>
        <v>1</v>
      </c>
      <c r="V239">
        <f t="shared" si="23"/>
        <v>1</v>
      </c>
    </row>
    <row r="240" spans="1:22" x14ac:dyDescent="0.25">
      <c r="A240" s="4" t="s">
        <v>273</v>
      </c>
      <c r="B240" s="5"/>
      <c r="C240" s="5">
        <v>14</v>
      </c>
      <c r="D240" s="5">
        <v>1</v>
      </c>
      <c r="E240" s="5">
        <v>2</v>
      </c>
      <c r="F240" s="5"/>
      <c r="G240" s="5"/>
      <c r="H240" s="5"/>
      <c r="I240" s="5">
        <v>17</v>
      </c>
      <c r="J240" s="5"/>
      <c r="K240" s="4" t="s">
        <v>273</v>
      </c>
      <c r="L240" s="5"/>
      <c r="M240" s="5">
        <v>14</v>
      </c>
      <c r="N240" s="5">
        <v>1</v>
      </c>
      <c r="O240" s="5">
        <v>2</v>
      </c>
      <c r="P240" s="5"/>
      <c r="Q240" s="5"/>
      <c r="R240">
        <f t="shared" si="19"/>
        <v>0</v>
      </c>
      <c r="S240">
        <f t="shared" si="20"/>
        <v>1</v>
      </c>
      <c r="T240">
        <f t="shared" si="21"/>
        <v>1</v>
      </c>
      <c r="U240">
        <f t="shared" si="22"/>
        <v>0</v>
      </c>
      <c r="V240">
        <f t="shared" si="23"/>
        <v>0</v>
      </c>
    </row>
    <row r="241" spans="1:22" x14ac:dyDescent="0.25">
      <c r="A241" s="4" t="s">
        <v>303</v>
      </c>
      <c r="B241" s="5"/>
      <c r="C241" s="5"/>
      <c r="D241" s="5"/>
      <c r="E241" s="5">
        <v>4</v>
      </c>
      <c r="F241" s="5"/>
      <c r="G241" s="5">
        <v>8</v>
      </c>
      <c r="H241" s="5"/>
      <c r="I241" s="5">
        <v>12</v>
      </c>
      <c r="J241" s="5"/>
      <c r="K241" s="4" t="s">
        <v>303</v>
      </c>
      <c r="L241" s="5"/>
      <c r="M241" s="5"/>
      <c r="N241" s="5"/>
      <c r="O241" s="5">
        <v>4</v>
      </c>
      <c r="P241" s="5"/>
      <c r="Q241" s="5">
        <v>8</v>
      </c>
      <c r="R241">
        <f t="shared" si="19"/>
        <v>0</v>
      </c>
      <c r="S241">
        <f t="shared" si="20"/>
        <v>0</v>
      </c>
      <c r="T241">
        <f t="shared" si="21"/>
        <v>0</v>
      </c>
      <c r="U241">
        <f t="shared" si="22"/>
        <v>0</v>
      </c>
      <c r="V241">
        <f t="shared" si="23"/>
        <v>0</v>
      </c>
    </row>
    <row r="242" spans="1:22" x14ac:dyDescent="0.25">
      <c r="A242" s="4" t="s">
        <v>363</v>
      </c>
      <c r="B242" s="5"/>
      <c r="C242" s="5">
        <v>3</v>
      </c>
      <c r="D242" s="5"/>
      <c r="E242" s="5">
        <v>3</v>
      </c>
      <c r="F242" s="5">
        <v>3</v>
      </c>
      <c r="G242" s="5"/>
      <c r="H242" s="5"/>
      <c r="I242" s="5">
        <v>9</v>
      </c>
      <c r="J242" s="5"/>
      <c r="K242" s="4" t="s">
        <v>363</v>
      </c>
      <c r="L242" s="5"/>
      <c r="M242" s="5">
        <v>3</v>
      </c>
      <c r="N242" s="5"/>
      <c r="O242" s="5">
        <v>3</v>
      </c>
      <c r="P242" s="5">
        <v>3</v>
      </c>
      <c r="Q242" s="5"/>
      <c r="R242">
        <f t="shared" si="19"/>
        <v>0</v>
      </c>
      <c r="S242">
        <f t="shared" si="20"/>
        <v>0</v>
      </c>
      <c r="T242">
        <f t="shared" si="21"/>
        <v>1</v>
      </c>
      <c r="U242">
        <f t="shared" si="22"/>
        <v>1</v>
      </c>
      <c r="V242">
        <f t="shared" si="23"/>
        <v>0</v>
      </c>
    </row>
    <row r="243" spans="1:22" x14ac:dyDescent="0.25">
      <c r="A243" s="4" t="s">
        <v>473</v>
      </c>
      <c r="B243" s="5"/>
      <c r="C243" s="5"/>
      <c r="D243" s="5">
        <v>4</v>
      </c>
      <c r="E243" s="5">
        <v>2</v>
      </c>
      <c r="F243" s="5"/>
      <c r="G243" s="5">
        <v>3</v>
      </c>
      <c r="H243" s="5"/>
      <c r="I243" s="5">
        <v>9</v>
      </c>
      <c r="J243" s="5"/>
      <c r="K243" s="4" t="s">
        <v>473</v>
      </c>
      <c r="L243" s="5"/>
      <c r="M243" s="5"/>
      <c r="N243" s="5">
        <v>4</v>
      </c>
      <c r="O243" s="5">
        <v>2</v>
      </c>
      <c r="P243" s="5"/>
      <c r="Q243" s="5">
        <v>3</v>
      </c>
      <c r="R243">
        <f t="shared" si="19"/>
        <v>0</v>
      </c>
      <c r="S243">
        <f t="shared" si="20"/>
        <v>0</v>
      </c>
      <c r="T243">
        <f t="shared" si="21"/>
        <v>0</v>
      </c>
      <c r="U243">
        <f t="shared" si="22"/>
        <v>0</v>
      </c>
      <c r="V243">
        <f t="shared" si="23"/>
        <v>0</v>
      </c>
    </row>
    <row r="244" spans="1:22" x14ac:dyDescent="0.25">
      <c r="A244" s="4" t="s">
        <v>341</v>
      </c>
      <c r="B244" s="5">
        <v>4</v>
      </c>
      <c r="C244" s="5"/>
      <c r="D244" s="5"/>
      <c r="E244" s="5"/>
      <c r="F244" s="5">
        <v>8</v>
      </c>
      <c r="G244" s="5">
        <v>6</v>
      </c>
      <c r="H244" s="5"/>
      <c r="I244" s="5">
        <v>18</v>
      </c>
      <c r="J244" s="5"/>
      <c r="K244" s="4" t="s">
        <v>341</v>
      </c>
      <c r="L244" s="5">
        <v>4</v>
      </c>
      <c r="M244" s="5"/>
      <c r="N244" s="5"/>
      <c r="O244" s="5"/>
      <c r="P244" s="5">
        <v>8</v>
      </c>
      <c r="Q244" s="5">
        <v>6</v>
      </c>
      <c r="R244">
        <f t="shared" si="19"/>
        <v>0</v>
      </c>
      <c r="S244">
        <f t="shared" si="20"/>
        <v>0</v>
      </c>
      <c r="T244">
        <f t="shared" si="21"/>
        <v>0</v>
      </c>
      <c r="U244">
        <f t="shared" si="22"/>
        <v>0</v>
      </c>
      <c r="V244">
        <f t="shared" si="23"/>
        <v>0</v>
      </c>
    </row>
    <row r="245" spans="1:22" x14ac:dyDescent="0.25">
      <c r="A245" s="4" t="s">
        <v>394</v>
      </c>
      <c r="B245" s="5"/>
      <c r="C245" s="5"/>
      <c r="D245" s="5"/>
      <c r="E245" s="5">
        <v>4</v>
      </c>
      <c r="F245" s="5">
        <v>6</v>
      </c>
      <c r="G245" s="5">
        <v>1</v>
      </c>
      <c r="H245" s="5"/>
      <c r="I245" s="5">
        <v>11</v>
      </c>
      <c r="J245" s="5"/>
      <c r="K245" s="4" t="s">
        <v>394</v>
      </c>
      <c r="L245" s="5"/>
      <c r="M245" s="5"/>
      <c r="N245" s="5"/>
      <c r="O245" s="5">
        <v>4</v>
      </c>
      <c r="P245" s="5">
        <v>6</v>
      </c>
      <c r="Q245" s="5">
        <v>1</v>
      </c>
      <c r="R245">
        <f t="shared" si="19"/>
        <v>0</v>
      </c>
      <c r="S245">
        <f t="shared" si="20"/>
        <v>0</v>
      </c>
      <c r="T245">
        <f t="shared" si="21"/>
        <v>0</v>
      </c>
      <c r="U245">
        <f t="shared" si="22"/>
        <v>0</v>
      </c>
      <c r="V245">
        <f t="shared" si="23"/>
        <v>0</v>
      </c>
    </row>
    <row r="246" spans="1:22" x14ac:dyDescent="0.25">
      <c r="A246" s="4" t="s">
        <v>316</v>
      </c>
      <c r="B246" s="5"/>
      <c r="C246" s="5">
        <v>3</v>
      </c>
      <c r="D246" s="5">
        <v>8</v>
      </c>
      <c r="E246" s="5">
        <v>3</v>
      </c>
      <c r="F246" s="5">
        <v>4</v>
      </c>
      <c r="G246" s="5"/>
      <c r="H246" s="5"/>
      <c r="I246" s="5">
        <v>18</v>
      </c>
      <c r="J246" s="5"/>
      <c r="K246" s="4" t="s">
        <v>316</v>
      </c>
      <c r="L246" s="5"/>
      <c r="M246" s="5">
        <v>3</v>
      </c>
      <c r="N246" s="5">
        <v>8</v>
      </c>
      <c r="O246" s="5">
        <v>3</v>
      </c>
      <c r="P246" s="5">
        <v>4</v>
      </c>
      <c r="Q246" s="5"/>
      <c r="R246">
        <f t="shared" si="19"/>
        <v>0</v>
      </c>
      <c r="S246">
        <f t="shared" si="20"/>
        <v>1</v>
      </c>
      <c r="T246">
        <f t="shared" si="21"/>
        <v>1</v>
      </c>
      <c r="U246">
        <f t="shared" si="22"/>
        <v>1</v>
      </c>
      <c r="V246">
        <f t="shared" si="23"/>
        <v>0</v>
      </c>
    </row>
    <row r="247" spans="1:22" x14ac:dyDescent="0.25">
      <c r="A247" s="4" t="s">
        <v>252</v>
      </c>
      <c r="B247" s="5"/>
      <c r="C247" s="5"/>
      <c r="D247" s="5">
        <v>5</v>
      </c>
      <c r="E247" s="5">
        <v>3</v>
      </c>
      <c r="F247" s="5"/>
      <c r="G247" s="5">
        <v>6</v>
      </c>
      <c r="H247" s="5"/>
      <c r="I247" s="5">
        <v>14</v>
      </c>
      <c r="J247" s="5"/>
      <c r="K247" s="4" t="s">
        <v>252</v>
      </c>
      <c r="L247" s="5"/>
      <c r="M247" s="5"/>
      <c r="N247" s="5">
        <v>5</v>
      </c>
      <c r="O247" s="5">
        <v>3</v>
      </c>
      <c r="P247" s="5"/>
      <c r="Q247" s="5">
        <v>6</v>
      </c>
      <c r="R247">
        <f t="shared" si="19"/>
        <v>0</v>
      </c>
      <c r="S247">
        <f t="shared" si="20"/>
        <v>0</v>
      </c>
      <c r="T247">
        <f t="shared" si="21"/>
        <v>0</v>
      </c>
      <c r="U247">
        <f t="shared" si="22"/>
        <v>0</v>
      </c>
      <c r="V247">
        <f t="shared" si="23"/>
        <v>0</v>
      </c>
    </row>
    <row r="248" spans="1:22" x14ac:dyDescent="0.25">
      <c r="A248" s="4" t="s">
        <v>278</v>
      </c>
      <c r="B248" s="5"/>
      <c r="C248" s="5">
        <v>8</v>
      </c>
      <c r="D248" s="5">
        <v>9</v>
      </c>
      <c r="E248" s="5">
        <v>6</v>
      </c>
      <c r="F248" s="5"/>
      <c r="G248" s="5"/>
      <c r="H248" s="5"/>
      <c r="I248" s="5">
        <v>23</v>
      </c>
      <c r="J248" s="5"/>
      <c r="K248" s="4" t="s">
        <v>278</v>
      </c>
      <c r="L248" s="5"/>
      <c r="M248" s="5">
        <v>8</v>
      </c>
      <c r="N248" s="5">
        <v>9</v>
      </c>
      <c r="O248" s="5">
        <v>6</v>
      </c>
      <c r="P248" s="5"/>
      <c r="Q248" s="5"/>
      <c r="R248">
        <f t="shared" si="19"/>
        <v>0</v>
      </c>
      <c r="S248">
        <f t="shared" si="20"/>
        <v>1</v>
      </c>
      <c r="T248">
        <f t="shared" si="21"/>
        <v>1</v>
      </c>
      <c r="U248">
        <f t="shared" si="22"/>
        <v>0</v>
      </c>
      <c r="V248">
        <f t="shared" si="23"/>
        <v>0</v>
      </c>
    </row>
    <row r="249" spans="1:22" x14ac:dyDescent="0.25">
      <c r="A249" s="4" t="s">
        <v>158</v>
      </c>
      <c r="B249" s="5"/>
      <c r="C249" s="5">
        <v>11</v>
      </c>
      <c r="D249" s="5">
        <v>3</v>
      </c>
      <c r="E249" s="5">
        <v>5</v>
      </c>
      <c r="F249" s="5"/>
      <c r="G249" s="5"/>
      <c r="H249" s="5"/>
      <c r="I249" s="5">
        <v>19</v>
      </c>
      <c r="J249" s="5"/>
      <c r="K249" s="4" t="s">
        <v>158</v>
      </c>
      <c r="L249" s="5"/>
      <c r="M249" s="5">
        <v>11</v>
      </c>
      <c r="N249" s="5">
        <v>3</v>
      </c>
      <c r="O249" s="5">
        <v>5</v>
      </c>
      <c r="P249" s="5"/>
      <c r="Q249" s="5"/>
      <c r="R249">
        <f t="shared" si="19"/>
        <v>0</v>
      </c>
      <c r="S249">
        <f t="shared" si="20"/>
        <v>1</v>
      </c>
      <c r="T249">
        <f t="shared" si="21"/>
        <v>1</v>
      </c>
      <c r="U249">
        <f t="shared" si="22"/>
        <v>0</v>
      </c>
      <c r="V249">
        <f t="shared" si="23"/>
        <v>0</v>
      </c>
    </row>
    <row r="250" spans="1:22" x14ac:dyDescent="0.25">
      <c r="A250" s="4" t="s">
        <v>357</v>
      </c>
      <c r="B250" s="5"/>
      <c r="C250" s="5"/>
      <c r="D250" s="5">
        <v>3</v>
      </c>
      <c r="E250" s="5">
        <v>9</v>
      </c>
      <c r="F250" s="5">
        <v>1</v>
      </c>
      <c r="G250" s="5">
        <v>1</v>
      </c>
      <c r="H250" s="5"/>
      <c r="I250" s="5">
        <v>14</v>
      </c>
      <c r="J250" s="5"/>
      <c r="K250" s="4" t="s">
        <v>357</v>
      </c>
      <c r="L250" s="5"/>
      <c r="M250" s="5"/>
      <c r="N250" s="5">
        <v>3</v>
      </c>
      <c r="O250" s="5">
        <v>9</v>
      </c>
      <c r="P250" s="5">
        <v>1</v>
      </c>
      <c r="Q250" s="5">
        <v>1</v>
      </c>
      <c r="R250">
        <f t="shared" si="19"/>
        <v>0</v>
      </c>
      <c r="S250">
        <f t="shared" si="20"/>
        <v>0</v>
      </c>
      <c r="T250">
        <f t="shared" si="21"/>
        <v>0</v>
      </c>
      <c r="U250">
        <f t="shared" si="22"/>
        <v>0</v>
      </c>
      <c r="V250">
        <f t="shared" si="23"/>
        <v>0</v>
      </c>
    </row>
    <row r="251" spans="1:22" x14ac:dyDescent="0.25">
      <c r="A251" s="4" t="s">
        <v>407</v>
      </c>
      <c r="B251" s="5"/>
      <c r="C251" s="5">
        <v>8</v>
      </c>
      <c r="D251" s="5"/>
      <c r="E251" s="5"/>
      <c r="F251" s="5">
        <v>4</v>
      </c>
      <c r="G251" s="5"/>
      <c r="H251" s="5"/>
      <c r="I251" s="5">
        <v>12</v>
      </c>
      <c r="J251" s="5"/>
      <c r="K251" s="4" t="s">
        <v>407</v>
      </c>
      <c r="L251" s="5"/>
      <c r="M251" s="5">
        <v>8</v>
      </c>
      <c r="N251" s="5"/>
      <c r="O251" s="5"/>
      <c r="P251" s="5">
        <v>4</v>
      </c>
      <c r="Q251" s="5"/>
      <c r="R251">
        <f t="shared" si="19"/>
        <v>0</v>
      </c>
      <c r="S251">
        <f t="shared" si="20"/>
        <v>0</v>
      </c>
      <c r="T251">
        <f t="shared" si="21"/>
        <v>0</v>
      </c>
      <c r="U251">
        <f t="shared" si="22"/>
        <v>1</v>
      </c>
      <c r="V251">
        <f t="shared" si="23"/>
        <v>0</v>
      </c>
    </row>
    <row r="252" spans="1:22" x14ac:dyDescent="0.25">
      <c r="A252" s="4" t="s">
        <v>445</v>
      </c>
      <c r="B252" s="5"/>
      <c r="C252" s="5">
        <v>4</v>
      </c>
      <c r="D252" s="5">
        <v>4</v>
      </c>
      <c r="E252" s="5"/>
      <c r="F252" s="5">
        <v>2</v>
      </c>
      <c r="G252" s="5"/>
      <c r="H252" s="5"/>
      <c r="I252" s="5">
        <v>10</v>
      </c>
      <c r="J252" s="5"/>
      <c r="K252" s="4" t="s">
        <v>445</v>
      </c>
      <c r="L252" s="5"/>
      <c r="M252" s="5">
        <v>4</v>
      </c>
      <c r="N252" s="5">
        <v>4</v>
      </c>
      <c r="O252" s="5"/>
      <c r="P252" s="5">
        <v>2</v>
      </c>
      <c r="Q252" s="5"/>
      <c r="R252">
        <f t="shared" si="19"/>
        <v>0</v>
      </c>
      <c r="S252">
        <f t="shared" si="20"/>
        <v>1</v>
      </c>
      <c r="T252">
        <f t="shared" si="21"/>
        <v>0</v>
      </c>
      <c r="U252">
        <f t="shared" si="22"/>
        <v>1</v>
      </c>
      <c r="V252">
        <f t="shared" si="23"/>
        <v>0</v>
      </c>
    </row>
    <row r="253" spans="1:22" x14ac:dyDescent="0.25">
      <c r="A253" s="4" t="s">
        <v>423</v>
      </c>
      <c r="B253" s="5"/>
      <c r="C253" s="5"/>
      <c r="D253" s="5">
        <v>4</v>
      </c>
      <c r="E253" s="5">
        <v>3</v>
      </c>
      <c r="F253" s="5">
        <v>11</v>
      </c>
      <c r="G253" s="5">
        <v>2</v>
      </c>
      <c r="H253" s="5"/>
      <c r="I253" s="5">
        <v>20</v>
      </c>
      <c r="J253" s="5"/>
      <c r="K253" s="4" t="s">
        <v>423</v>
      </c>
      <c r="L253" s="5"/>
      <c r="M253" s="5"/>
      <c r="N253" s="5">
        <v>4</v>
      </c>
      <c r="O253" s="5">
        <v>3</v>
      </c>
      <c r="P253" s="5">
        <v>11</v>
      </c>
      <c r="Q253" s="5">
        <v>2</v>
      </c>
      <c r="R253">
        <f t="shared" si="19"/>
        <v>0</v>
      </c>
      <c r="S253">
        <f t="shared" si="20"/>
        <v>0</v>
      </c>
      <c r="T253">
        <f t="shared" si="21"/>
        <v>0</v>
      </c>
      <c r="U253">
        <f t="shared" si="22"/>
        <v>0</v>
      </c>
      <c r="V253">
        <f t="shared" si="23"/>
        <v>0</v>
      </c>
    </row>
    <row r="254" spans="1:22" x14ac:dyDescent="0.25">
      <c r="A254" s="4" t="s">
        <v>298</v>
      </c>
      <c r="B254" s="5"/>
      <c r="C254" s="5"/>
      <c r="D254" s="5">
        <v>5</v>
      </c>
      <c r="E254" s="5"/>
      <c r="F254" s="5">
        <v>2</v>
      </c>
      <c r="G254" s="5">
        <v>3</v>
      </c>
      <c r="H254" s="5"/>
      <c r="I254" s="5">
        <v>10</v>
      </c>
      <c r="J254" s="5"/>
      <c r="K254" s="4" t="s">
        <v>298</v>
      </c>
      <c r="L254" s="5"/>
      <c r="M254" s="5"/>
      <c r="N254" s="5">
        <v>5</v>
      </c>
      <c r="O254" s="5"/>
      <c r="P254" s="5">
        <v>2</v>
      </c>
      <c r="Q254" s="5">
        <v>3</v>
      </c>
      <c r="R254">
        <f t="shared" si="19"/>
        <v>0</v>
      </c>
      <c r="S254">
        <f t="shared" si="20"/>
        <v>0</v>
      </c>
      <c r="T254">
        <f t="shared" si="21"/>
        <v>0</v>
      </c>
      <c r="U254">
        <f t="shared" si="22"/>
        <v>0</v>
      </c>
      <c r="V254">
        <f t="shared" si="23"/>
        <v>0</v>
      </c>
    </row>
    <row r="255" spans="1:22" x14ac:dyDescent="0.25">
      <c r="A255" s="4" t="s">
        <v>339</v>
      </c>
      <c r="B255" s="5">
        <v>8</v>
      </c>
      <c r="C255" s="5"/>
      <c r="D255" s="5">
        <v>9</v>
      </c>
      <c r="E255" s="5"/>
      <c r="F255" s="5">
        <v>1</v>
      </c>
      <c r="G255" s="5"/>
      <c r="H255" s="5"/>
      <c r="I255" s="5">
        <v>18</v>
      </c>
      <c r="J255" s="5"/>
      <c r="K255" s="4" t="s">
        <v>339</v>
      </c>
      <c r="L255" s="5">
        <v>8</v>
      </c>
      <c r="M255" s="5"/>
      <c r="N255" s="5">
        <v>9</v>
      </c>
      <c r="O255" s="5"/>
      <c r="P255" s="5">
        <v>1</v>
      </c>
      <c r="Q255" s="5"/>
      <c r="R255">
        <f t="shared" si="19"/>
        <v>0</v>
      </c>
      <c r="S255">
        <f t="shared" si="20"/>
        <v>0</v>
      </c>
      <c r="T255">
        <f t="shared" si="21"/>
        <v>0</v>
      </c>
      <c r="U255">
        <f t="shared" si="22"/>
        <v>0</v>
      </c>
      <c r="V255">
        <f t="shared" si="23"/>
        <v>0</v>
      </c>
    </row>
    <row r="256" spans="1:22" x14ac:dyDescent="0.25">
      <c r="A256" s="4" t="s">
        <v>284</v>
      </c>
      <c r="B256" s="5">
        <v>2</v>
      </c>
      <c r="C256" s="5"/>
      <c r="D256" s="5">
        <v>7</v>
      </c>
      <c r="E256" s="5"/>
      <c r="F256" s="5"/>
      <c r="G256" s="5"/>
      <c r="H256" s="5"/>
      <c r="I256" s="5">
        <v>9</v>
      </c>
      <c r="J256" s="5"/>
      <c r="K256" s="4" t="s">
        <v>284</v>
      </c>
      <c r="L256" s="5">
        <v>2</v>
      </c>
      <c r="M256" s="5"/>
      <c r="N256" s="5">
        <v>7</v>
      </c>
      <c r="O256" s="5"/>
      <c r="P256" s="5"/>
      <c r="Q256" s="5"/>
      <c r="R256">
        <f t="shared" si="19"/>
        <v>0</v>
      </c>
      <c r="S256">
        <f t="shared" si="20"/>
        <v>0</v>
      </c>
      <c r="T256">
        <f t="shared" si="21"/>
        <v>0</v>
      </c>
      <c r="U256">
        <f t="shared" si="22"/>
        <v>0</v>
      </c>
      <c r="V256">
        <f t="shared" si="23"/>
        <v>0</v>
      </c>
    </row>
    <row r="257" spans="1:22" x14ac:dyDescent="0.25">
      <c r="A257" s="4" t="s">
        <v>534</v>
      </c>
      <c r="B257" s="5"/>
      <c r="C257" s="5"/>
      <c r="D257" s="5"/>
      <c r="E257" s="5">
        <v>5</v>
      </c>
      <c r="F257" s="5">
        <v>8</v>
      </c>
      <c r="G257" s="5"/>
      <c r="H257" s="5"/>
      <c r="I257" s="5">
        <v>13</v>
      </c>
      <c r="J257" s="5"/>
      <c r="K257" s="4" t="s">
        <v>534</v>
      </c>
      <c r="L257" s="5"/>
      <c r="M257" s="5"/>
      <c r="N257" s="5"/>
      <c r="O257" s="5">
        <v>5</v>
      </c>
      <c r="P257" s="5">
        <v>8</v>
      </c>
      <c r="Q257" s="5"/>
      <c r="R257">
        <f t="shared" si="19"/>
        <v>0</v>
      </c>
      <c r="S257">
        <f t="shared" si="20"/>
        <v>0</v>
      </c>
      <c r="T257">
        <f t="shared" si="21"/>
        <v>0</v>
      </c>
      <c r="U257">
        <f t="shared" si="22"/>
        <v>0</v>
      </c>
      <c r="V257">
        <f t="shared" si="23"/>
        <v>0</v>
      </c>
    </row>
    <row r="258" spans="1:22" x14ac:dyDescent="0.25">
      <c r="A258" s="4" t="s">
        <v>523</v>
      </c>
      <c r="B258" s="5"/>
      <c r="C258" s="5"/>
      <c r="D258" s="5"/>
      <c r="E258" s="5">
        <v>3</v>
      </c>
      <c r="F258" s="5"/>
      <c r="G258" s="5"/>
      <c r="H258" s="5"/>
      <c r="I258" s="5">
        <v>3</v>
      </c>
      <c r="J258" s="5"/>
      <c r="K258" s="4" t="s">
        <v>523</v>
      </c>
      <c r="L258" s="5"/>
      <c r="M258" s="5"/>
      <c r="N258" s="5"/>
      <c r="O258" s="5">
        <v>3</v>
      </c>
      <c r="P258" s="5"/>
      <c r="Q258" s="5"/>
      <c r="R258">
        <f t="shared" si="19"/>
        <v>0</v>
      </c>
      <c r="S258">
        <f t="shared" si="20"/>
        <v>0</v>
      </c>
      <c r="T258">
        <f t="shared" si="21"/>
        <v>0</v>
      </c>
      <c r="U258">
        <f t="shared" si="22"/>
        <v>0</v>
      </c>
      <c r="V258">
        <f t="shared" si="23"/>
        <v>0</v>
      </c>
    </row>
    <row r="259" spans="1:22" x14ac:dyDescent="0.25">
      <c r="A259" s="4" t="s">
        <v>390</v>
      </c>
      <c r="B259" s="5">
        <v>4</v>
      </c>
      <c r="C259" s="5"/>
      <c r="D259" s="5"/>
      <c r="E259" s="5"/>
      <c r="F259" s="5">
        <v>4</v>
      </c>
      <c r="G259" s="5"/>
      <c r="H259" s="5"/>
      <c r="I259" s="5">
        <v>8</v>
      </c>
      <c r="J259" s="5"/>
      <c r="K259" s="4" t="s">
        <v>390</v>
      </c>
      <c r="L259" s="5">
        <v>4</v>
      </c>
      <c r="M259" s="5"/>
      <c r="N259" s="5"/>
      <c r="O259" s="5"/>
      <c r="P259" s="5">
        <v>4</v>
      </c>
      <c r="Q259" s="5"/>
      <c r="R259">
        <f t="shared" si="19"/>
        <v>0</v>
      </c>
      <c r="S259">
        <f t="shared" si="20"/>
        <v>0</v>
      </c>
      <c r="T259">
        <f t="shared" si="21"/>
        <v>0</v>
      </c>
      <c r="U259">
        <f t="shared" si="22"/>
        <v>0</v>
      </c>
      <c r="V259">
        <f t="shared" si="23"/>
        <v>0</v>
      </c>
    </row>
    <row r="260" spans="1:22" x14ac:dyDescent="0.25">
      <c r="A260" s="4" t="s">
        <v>214</v>
      </c>
      <c r="B260" s="5"/>
      <c r="C260" s="5">
        <v>10</v>
      </c>
      <c r="D260" s="5">
        <v>2</v>
      </c>
      <c r="E260" s="5">
        <v>1</v>
      </c>
      <c r="F260" s="5"/>
      <c r="G260" s="5"/>
      <c r="H260" s="5"/>
      <c r="I260" s="5">
        <v>13</v>
      </c>
      <c r="J260" s="5"/>
      <c r="K260" s="4" t="s">
        <v>214</v>
      </c>
      <c r="L260" s="5"/>
      <c r="M260" s="5">
        <v>10</v>
      </c>
      <c r="N260" s="5">
        <v>2</v>
      </c>
      <c r="O260" s="5">
        <v>1</v>
      </c>
      <c r="P260" s="5"/>
      <c r="Q260" s="5"/>
      <c r="R260">
        <f t="shared" ref="R260:R323" si="24">IF(AND(M260&gt;0, L260&gt;0), 1,0)</f>
        <v>0</v>
      </c>
      <c r="S260">
        <f t="shared" si="20"/>
        <v>1</v>
      </c>
      <c r="T260">
        <f t="shared" si="21"/>
        <v>1</v>
      </c>
      <c r="U260">
        <f t="shared" si="22"/>
        <v>0</v>
      </c>
      <c r="V260">
        <f t="shared" si="23"/>
        <v>0</v>
      </c>
    </row>
    <row r="261" spans="1:22" x14ac:dyDescent="0.25">
      <c r="A261" s="4" t="s">
        <v>513</v>
      </c>
      <c r="B261" s="5">
        <v>5</v>
      </c>
      <c r="C261" s="5">
        <v>4</v>
      </c>
      <c r="D261" s="5"/>
      <c r="E261" s="5">
        <v>2</v>
      </c>
      <c r="F261" s="5">
        <v>3</v>
      </c>
      <c r="G261" s="5">
        <v>1</v>
      </c>
      <c r="H261" s="5"/>
      <c r="I261" s="5">
        <v>15</v>
      </c>
      <c r="J261" s="5"/>
      <c r="K261" s="4" t="s">
        <v>513</v>
      </c>
      <c r="L261" s="5">
        <v>5</v>
      </c>
      <c r="M261" s="5">
        <v>4</v>
      </c>
      <c r="N261" s="5"/>
      <c r="O261" s="5">
        <v>2</v>
      </c>
      <c r="P261" s="5">
        <v>3</v>
      </c>
      <c r="Q261" s="5">
        <v>1</v>
      </c>
      <c r="R261">
        <f t="shared" si="24"/>
        <v>1</v>
      </c>
      <c r="S261">
        <f t="shared" ref="S261:S324" si="25">IF(AND(M261&gt;0, N261&gt;0), 1, 0)</f>
        <v>0</v>
      </c>
      <c r="T261">
        <f t="shared" ref="T261:T324" si="26">IF(AND(M261&gt;0, O261&gt;0), 1, 0)</f>
        <v>1</v>
      </c>
      <c r="U261">
        <f t="shared" ref="U261:U324" si="27">IF(AND(M261&gt;0, P261&gt;0), 1, 0)</f>
        <v>1</v>
      </c>
      <c r="V261">
        <f t="shared" ref="V261:V324" si="28">IF(AND(M261&gt;0, Q261&gt;0), 1, 0)</f>
        <v>1</v>
      </c>
    </row>
    <row r="262" spans="1:22" x14ac:dyDescent="0.25">
      <c r="A262" s="4" t="s">
        <v>281</v>
      </c>
      <c r="B262" s="5"/>
      <c r="C262" s="5">
        <v>4</v>
      </c>
      <c r="D262" s="5">
        <v>2</v>
      </c>
      <c r="E262" s="5"/>
      <c r="F262" s="5"/>
      <c r="G262" s="5">
        <v>4</v>
      </c>
      <c r="H262" s="5"/>
      <c r="I262" s="5">
        <v>10</v>
      </c>
      <c r="J262" s="5"/>
      <c r="K262" s="4" t="s">
        <v>281</v>
      </c>
      <c r="L262" s="5"/>
      <c r="M262" s="5">
        <v>4</v>
      </c>
      <c r="N262" s="5">
        <v>2</v>
      </c>
      <c r="O262" s="5"/>
      <c r="P262" s="5"/>
      <c r="Q262" s="5">
        <v>4</v>
      </c>
      <c r="R262">
        <f t="shared" si="24"/>
        <v>0</v>
      </c>
      <c r="S262">
        <f t="shared" si="25"/>
        <v>1</v>
      </c>
      <c r="T262">
        <f t="shared" si="26"/>
        <v>0</v>
      </c>
      <c r="U262">
        <f t="shared" si="27"/>
        <v>0</v>
      </c>
      <c r="V262">
        <f t="shared" si="28"/>
        <v>1</v>
      </c>
    </row>
    <row r="263" spans="1:22" x14ac:dyDescent="0.25">
      <c r="A263" s="4" t="s">
        <v>538</v>
      </c>
      <c r="B263" s="5">
        <v>1</v>
      </c>
      <c r="C263" s="5"/>
      <c r="D263" s="5"/>
      <c r="E263" s="5"/>
      <c r="F263" s="5"/>
      <c r="G263" s="5"/>
      <c r="H263" s="5"/>
      <c r="I263" s="5">
        <v>1</v>
      </c>
      <c r="J263" s="5"/>
      <c r="K263" s="4" t="s">
        <v>538</v>
      </c>
      <c r="L263" s="5">
        <v>1</v>
      </c>
      <c r="M263" s="5"/>
      <c r="N263" s="5"/>
      <c r="O263" s="5"/>
      <c r="P263" s="5"/>
      <c r="Q263" s="5"/>
      <c r="R263">
        <f t="shared" si="24"/>
        <v>0</v>
      </c>
      <c r="S263">
        <f t="shared" si="25"/>
        <v>0</v>
      </c>
      <c r="T263">
        <f t="shared" si="26"/>
        <v>0</v>
      </c>
      <c r="U263">
        <f t="shared" si="27"/>
        <v>0</v>
      </c>
      <c r="V263">
        <f t="shared" si="28"/>
        <v>0</v>
      </c>
    </row>
    <row r="264" spans="1:22" x14ac:dyDescent="0.25">
      <c r="A264" s="4" t="s">
        <v>415</v>
      </c>
      <c r="B264" s="5"/>
      <c r="C264" s="5"/>
      <c r="D264" s="5"/>
      <c r="E264" s="5">
        <v>2</v>
      </c>
      <c r="F264" s="5">
        <v>7</v>
      </c>
      <c r="G264" s="5">
        <v>1</v>
      </c>
      <c r="H264" s="5"/>
      <c r="I264" s="5">
        <v>10</v>
      </c>
      <c r="J264" s="5"/>
      <c r="K264" s="4" t="s">
        <v>415</v>
      </c>
      <c r="L264" s="5"/>
      <c r="M264" s="5"/>
      <c r="N264" s="5"/>
      <c r="O264" s="5">
        <v>2</v>
      </c>
      <c r="P264" s="5">
        <v>7</v>
      </c>
      <c r="Q264" s="5">
        <v>1</v>
      </c>
      <c r="R264">
        <f t="shared" si="24"/>
        <v>0</v>
      </c>
      <c r="S264">
        <f t="shared" si="25"/>
        <v>0</v>
      </c>
      <c r="T264">
        <f t="shared" si="26"/>
        <v>0</v>
      </c>
      <c r="U264">
        <f t="shared" si="27"/>
        <v>0</v>
      </c>
      <c r="V264">
        <f t="shared" si="28"/>
        <v>0</v>
      </c>
    </row>
    <row r="265" spans="1:22" x14ac:dyDescent="0.25">
      <c r="A265" s="4" t="s">
        <v>525</v>
      </c>
      <c r="B265" s="5"/>
      <c r="C265" s="5">
        <v>3</v>
      </c>
      <c r="D265" s="5"/>
      <c r="E265" s="5">
        <v>2</v>
      </c>
      <c r="F265" s="5"/>
      <c r="G265" s="5">
        <v>5</v>
      </c>
      <c r="H265" s="5"/>
      <c r="I265" s="5">
        <v>10</v>
      </c>
      <c r="J265" s="5"/>
      <c r="K265" s="4" t="s">
        <v>525</v>
      </c>
      <c r="L265" s="5"/>
      <c r="M265" s="5">
        <v>3</v>
      </c>
      <c r="N265" s="5"/>
      <c r="O265" s="5">
        <v>2</v>
      </c>
      <c r="P265" s="5"/>
      <c r="Q265" s="5">
        <v>5</v>
      </c>
      <c r="R265">
        <f t="shared" si="24"/>
        <v>0</v>
      </c>
      <c r="S265">
        <f t="shared" si="25"/>
        <v>0</v>
      </c>
      <c r="T265">
        <f t="shared" si="26"/>
        <v>1</v>
      </c>
      <c r="U265">
        <f t="shared" si="27"/>
        <v>0</v>
      </c>
      <c r="V265">
        <f t="shared" si="28"/>
        <v>1</v>
      </c>
    </row>
    <row r="266" spans="1:22" x14ac:dyDescent="0.25">
      <c r="A266" s="4" t="s">
        <v>370</v>
      </c>
      <c r="B266" s="5"/>
      <c r="C266" s="5">
        <v>2</v>
      </c>
      <c r="D266" s="5">
        <v>2</v>
      </c>
      <c r="E266" s="5">
        <v>11</v>
      </c>
      <c r="F266" s="5">
        <v>4</v>
      </c>
      <c r="G266" s="5">
        <v>4</v>
      </c>
      <c r="H266" s="5"/>
      <c r="I266" s="5">
        <v>23</v>
      </c>
      <c r="J266" s="5"/>
      <c r="K266" s="4" t="s">
        <v>370</v>
      </c>
      <c r="L266" s="5"/>
      <c r="M266" s="5">
        <v>2</v>
      </c>
      <c r="N266" s="5">
        <v>2</v>
      </c>
      <c r="O266" s="5">
        <v>11</v>
      </c>
      <c r="P266" s="5">
        <v>4</v>
      </c>
      <c r="Q266" s="5">
        <v>4</v>
      </c>
      <c r="R266">
        <f t="shared" si="24"/>
        <v>0</v>
      </c>
      <c r="S266">
        <f t="shared" si="25"/>
        <v>1</v>
      </c>
      <c r="T266">
        <f t="shared" si="26"/>
        <v>1</v>
      </c>
      <c r="U266">
        <f t="shared" si="27"/>
        <v>1</v>
      </c>
      <c r="V266">
        <f t="shared" si="28"/>
        <v>1</v>
      </c>
    </row>
    <row r="267" spans="1:22" x14ac:dyDescent="0.25">
      <c r="A267" s="4" t="s">
        <v>449</v>
      </c>
      <c r="B267" s="5"/>
      <c r="C267" s="5">
        <v>3</v>
      </c>
      <c r="D267" s="5">
        <v>5</v>
      </c>
      <c r="E267" s="5">
        <v>8</v>
      </c>
      <c r="F267" s="5"/>
      <c r="G267" s="5"/>
      <c r="H267" s="5"/>
      <c r="I267" s="5">
        <v>16</v>
      </c>
      <c r="J267" s="5"/>
      <c r="K267" s="4" t="s">
        <v>449</v>
      </c>
      <c r="L267" s="5"/>
      <c r="M267" s="5">
        <v>3</v>
      </c>
      <c r="N267" s="5">
        <v>5</v>
      </c>
      <c r="O267" s="5">
        <v>8</v>
      </c>
      <c r="P267" s="5"/>
      <c r="Q267" s="5"/>
      <c r="R267">
        <f t="shared" si="24"/>
        <v>0</v>
      </c>
      <c r="S267">
        <f t="shared" si="25"/>
        <v>1</v>
      </c>
      <c r="T267">
        <f t="shared" si="26"/>
        <v>1</v>
      </c>
      <c r="U267">
        <f t="shared" si="27"/>
        <v>0</v>
      </c>
      <c r="V267">
        <f t="shared" si="28"/>
        <v>0</v>
      </c>
    </row>
    <row r="268" spans="1:22" x14ac:dyDescent="0.25">
      <c r="A268" s="4" t="s">
        <v>495</v>
      </c>
      <c r="B268" s="5"/>
      <c r="C268" s="5">
        <v>3</v>
      </c>
      <c r="D268" s="5"/>
      <c r="E268" s="5"/>
      <c r="F268" s="5">
        <v>4</v>
      </c>
      <c r="G268" s="5">
        <v>1</v>
      </c>
      <c r="H268" s="5"/>
      <c r="I268" s="5">
        <v>8</v>
      </c>
      <c r="J268" s="5"/>
      <c r="K268" s="4" t="s">
        <v>495</v>
      </c>
      <c r="L268" s="5"/>
      <c r="M268" s="5">
        <v>3</v>
      </c>
      <c r="N268" s="5"/>
      <c r="O268" s="5"/>
      <c r="P268" s="5">
        <v>4</v>
      </c>
      <c r="Q268" s="5">
        <v>1</v>
      </c>
      <c r="R268">
        <f t="shared" si="24"/>
        <v>0</v>
      </c>
      <c r="S268">
        <f t="shared" si="25"/>
        <v>0</v>
      </c>
      <c r="T268">
        <f t="shared" si="26"/>
        <v>0</v>
      </c>
      <c r="U268">
        <f t="shared" si="27"/>
        <v>1</v>
      </c>
      <c r="V268">
        <f t="shared" si="28"/>
        <v>1</v>
      </c>
    </row>
    <row r="269" spans="1:22" x14ac:dyDescent="0.25">
      <c r="A269" s="4" t="s">
        <v>374</v>
      </c>
      <c r="B269" s="5">
        <v>10</v>
      </c>
      <c r="C269" s="5">
        <v>6</v>
      </c>
      <c r="D269" s="5">
        <v>4</v>
      </c>
      <c r="E269" s="5">
        <v>2</v>
      </c>
      <c r="F269" s="5"/>
      <c r="G269" s="5">
        <v>4</v>
      </c>
      <c r="H269" s="5"/>
      <c r="I269" s="5">
        <v>26</v>
      </c>
      <c r="J269" s="5"/>
      <c r="K269" s="4" t="s">
        <v>374</v>
      </c>
      <c r="L269" s="5">
        <v>10</v>
      </c>
      <c r="M269" s="5">
        <v>6</v>
      </c>
      <c r="N269" s="5">
        <v>4</v>
      </c>
      <c r="O269" s="5">
        <v>2</v>
      </c>
      <c r="P269" s="5"/>
      <c r="Q269" s="5">
        <v>4</v>
      </c>
      <c r="R269">
        <f t="shared" si="24"/>
        <v>1</v>
      </c>
      <c r="S269">
        <f t="shared" si="25"/>
        <v>1</v>
      </c>
      <c r="T269">
        <f t="shared" si="26"/>
        <v>1</v>
      </c>
      <c r="U269">
        <f t="shared" si="27"/>
        <v>0</v>
      </c>
      <c r="V269">
        <f t="shared" si="28"/>
        <v>1</v>
      </c>
    </row>
    <row r="270" spans="1:22" x14ac:dyDescent="0.25">
      <c r="A270" s="4" t="s">
        <v>344</v>
      </c>
      <c r="B270" s="5"/>
      <c r="C270" s="5">
        <v>2</v>
      </c>
      <c r="D270" s="5"/>
      <c r="E270" s="5"/>
      <c r="F270" s="5">
        <v>1</v>
      </c>
      <c r="G270" s="5"/>
      <c r="H270" s="5"/>
      <c r="I270" s="5">
        <v>3</v>
      </c>
      <c r="J270" s="5"/>
      <c r="K270" s="4" t="s">
        <v>344</v>
      </c>
      <c r="L270" s="5"/>
      <c r="M270" s="5">
        <v>2</v>
      </c>
      <c r="N270" s="5"/>
      <c r="O270" s="5"/>
      <c r="P270" s="5">
        <v>1</v>
      </c>
      <c r="Q270" s="5"/>
      <c r="R270">
        <f t="shared" si="24"/>
        <v>0</v>
      </c>
      <c r="S270">
        <f t="shared" si="25"/>
        <v>0</v>
      </c>
      <c r="T270">
        <f t="shared" si="26"/>
        <v>0</v>
      </c>
      <c r="U270">
        <f t="shared" si="27"/>
        <v>1</v>
      </c>
      <c r="V270">
        <f t="shared" si="28"/>
        <v>0</v>
      </c>
    </row>
    <row r="271" spans="1:22" x14ac:dyDescent="0.25">
      <c r="A271" s="4" t="s">
        <v>50</v>
      </c>
      <c r="B271" s="5"/>
      <c r="C271" s="5">
        <v>2</v>
      </c>
      <c r="D271" s="5">
        <v>1</v>
      </c>
      <c r="E271" s="5"/>
      <c r="F271" s="5">
        <v>9</v>
      </c>
      <c r="G271" s="5"/>
      <c r="H271" s="5"/>
      <c r="I271" s="5">
        <v>12</v>
      </c>
      <c r="J271" s="5"/>
      <c r="K271" s="4" t="s">
        <v>50</v>
      </c>
      <c r="L271" s="5"/>
      <c r="M271" s="5">
        <v>2</v>
      </c>
      <c r="N271" s="5">
        <v>1</v>
      </c>
      <c r="O271" s="5"/>
      <c r="P271" s="5">
        <v>9</v>
      </c>
      <c r="Q271" s="5"/>
      <c r="R271">
        <f t="shared" si="24"/>
        <v>0</v>
      </c>
      <c r="S271">
        <f t="shared" si="25"/>
        <v>1</v>
      </c>
      <c r="T271">
        <f t="shared" si="26"/>
        <v>0</v>
      </c>
      <c r="U271">
        <f t="shared" si="27"/>
        <v>1</v>
      </c>
      <c r="V271">
        <f t="shared" si="28"/>
        <v>0</v>
      </c>
    </row>
    <row r="272" spans="1:22" x14ac:dyDescent="0.25">
      <c r="A272" s="4" t="s">
        <v>486</v>
      </c>
      <c r="B272" s="5">
        <v>1</v>
      </c>
      <c r="C272" s="5">
        <v>4</v>
      </c>
      <c r="D272" s="5">
        <v>5</v>
      </c>
      <c r="E272" s="5"/>
      <c r="F272" s="5">
        <v>3</v>
      </c>
      <c r="G272" s="5">
        <v>6</v>
      </c>
      <c r="H272" s="5"/>
      <c r="I272" s="5">
        <v>19</v>
      </c>
      <c r="J272" s="5"/>
      <c r="K272" s="4" t="s">
        <v>486</v>
      </c>
      <c r="L272" s="5">
        <v>1</v>
      </c>
      <c r="M272" s="5">
        <v>4</v>
      </c>
      <c r="N272" s="5">
        <v>5</v>
      </c>
      <c r="O272" s="5"/>
      <c r="P272" s="5">
        <v>3</v>
      </c>
      <c r="Q272" s="5">
        <v>6</v>
      </c>
      <c r="R272">
        <f t="shared" si="24"/>
        <v>1</v>
      </c>
      <c r="S272">
        <f t="shared" si="25"/>
        <v>1</v>
      </c>
      <c r="T272">
        <f t="shared" si="26"/>
        <v>0</v>
      </c>
      <c r="U272">
        <f t="shared" si="27"/>
        <v>1</v>
      </c>
      <c r="V272">
        <f t="shared" si="28"/>
        <v>1</v>
      </c>
    </row>
    <row r="273" spans="1:22" x14ac:dyDescent="0.25">
      <c r="A273" s="4" t="s">
        <v>317</v>
      </c>
      <c r="B273" s="5">
        <v>6</v>
      </c>
      <c r="C273" s="5">
        <v>5</v>
      </c>
      <c r="D273" s="5"/>
      <c r="E273" s="5">
        <v>2</v>
      </c>
      <c r="F273" s="5">
        <v>4</v>
      </c>
      <c r="G273" s="5">
        <v>4</v>
      </c>
      <c r="H273" s="5"/>
      <c r="I273" s="5">
        <v>21</v>
      </c>
      <c r="J273" s="5"/>
      <c r="K273" s="4" t="s">
        <v>317</v>
      </c>
      <c r="L273" s="5">
        <v>6</v>
      </c>
      <c r="M273" s="5">
        <v>5</v>
      </c>
      <c r="N273" s="5"/>
      <c r="O273" s="5">
        <v>2</v>
      </c>
      <c r="P273" s="5">
        <v>4</v>
      </c>
      <c r="Q273" s="5">
        <v>4</v>
      </c>
      <c r="R273">
        <f t="shared" si="24"/>
        <v>1</v>
      </c>
      <c r="S273">
        <f t="shared" si="25"/>
        <v>0</v>
      </c>
      <c r="T273">
        <f t="shared" si="26"/>
        <v>1</v>
      </c>
      <c r="U273">
        <f t="shared" si="27"/>
        <v>1</v>
      </c>
      <c r="V273">
        <f t="shared" si="28"/>
        <v>1</v>
      </c>
    </row>
    <row r="274" spans="1:22" x14ac:dyDescent="0.25">
      <c r="A274" s="4" t="s">
        <v>306</v>
      </c>
      <c r="B274" s="5">
        <v>6</v>
      </c>
      <c r="C274" s="5">
        <v>5</v>
      </c>
      <c r="D274" s="5"/>
      <c r="E274" s="5">
        <v>8</v>
      </c>
      <c r="F274" s="5"/>
      <c r="G274" s="5">
        <v>6</v>
      </c>
      <c r="H274" s="5"/>
      <c r="I274" s="5">
        <v>25</v>
      </c>
      <c r="J274" s="5"/>
      <c r="K274" s="4" t="s">
        <v>306</v>
      </c>
      <c r="L274" s="5">
        <v>6</v>
      </c>
      <c r="M274" s="5">
        <v>5</v>
      </c>
      <c r="N274" s="5"/>
      <c r="O274" s="5">
        <v>8</v>
      </c>
      <c r="P274" s="5"/>
      <c r="Q274" s="5">
        <v>6</v>
      </c>
      <c r="R274">
        <f t="shared" si="24"/>
        <v>1</v>
      </c>
      <c r="S274">
        <f t="shared" si="25"/>
        <v>0</v>
      </c>
      <c r="T274">
        <f t="shared" si="26"/>
        <v>1</v>
      </c>
      <c r="U274">
        <f t="shared" si="27"/>
        <v>0</v>
      </c>
      <c r="V274">
        <f t="shared" si="28"/>
        <v>1</v>
      </c>
    </row>
    <row r="275" spans="1:22" x14ac:dyDescent="0.25">
      <c r="A275" s="4" t="s">
        <v>354</v>
      </c>
      <c r="B275" s="5">
        <v>5</v>
      </c>
      <c r="C275" s="5">
        <v>3</v>
      </c>
      <c r="D275" s="5">
        <v>1</v>
      </c>
      <c r="E275" s="5"/>
      <c r="F275" s="5">
        <v>8</v>
      </c>
      <c r="G275" s="5">
        <v>5</v>
      </c>
      <c r="H275" s="5"/>
      <c r="I275" s="5">
        <v>22</v>
      </c>
      <c r="J275" s="5"/>
      <c r="K275" s="4" t="s">
        <v>354</v>
      </c>
      <c r="L275" s="5">
        <v>5</v>
      </c>
      <c r="M275" s="5">
        <v>3</v>
      </c>
      <c r="N275" s="5">
        <v>1</v>
      </c>
      <c r="O275" s="5"/>
      <c r="P275" s="5">
        <v>8</v>
      </c>
      <c r="Q275" s="5">
        <v>5</v>
      </c>
      <c r="R275">
        <f t="shared" si="24"/>
        <v>1</v>
      </c>
      <c r="S275">
        <f t="shared" si="25"/>
        <v>1</v>
      </c>
      <c r="T275">
        <f t="shared" si="26"/>
        <v>0</v>
      </c>
      <c r="U275">
        <f t="shared" si="27"/>
        <v>1</v>
      </c>
      <c r="V275">
        <f t="shared" si="28"/>
        <v>1</v>
      </c>
    </row>
    <row r="276" spans="1:22" x14ac:dyDescent="0.25">
      <c r="A276" s="4" t="s">
        <v>248</v>
      </c>
      <c r="B276" s="5"/>
      <c r="C276" s="5">
        <v>2</v>
      </c>
      <c r="D276" s="5"/>
      <c r="E276" s="5"/>
      <c r="F276" s="5">
        <v>2</v>
      </c>
      <c r="G276" s="5">
        <v>1</v>
      </c>
      <c r="H276" s="5"/>
      <c r="I276" s="5">
        <v>5</v>
      </c>
      <c r="J276" s="5"/>
      <c r="K276" s="4" t="s">
        <v>248</v>
      </c>
      <c r="L276" s="5"/>
      <c r="M276" s="5">
        <v>2</v>
      </c>
      <c r="N276" s="5"/>
      <c r="O276" s="5"/>
      <c r="P276" s="5">
        <v>2</v>
      </c>
      <c r="Q276" s="5">
        <v>1</v>
      </c>
      <c r="R276">
        <f t="shared" si="24"/>
        <v>0</v>
      </c>
      <c r="S276">
        <f t="shared" si="25"/>
        <v>0</v>
      </c>
      <c r="T276">
        <f t="shared" si="26"/>
        <v>0</v>
      </c>
      <c r="U276">
        <f t="shared" si="27"/>
        <v>1</v>
      </c>
      <c r="V276">
        <f t="shared" si="28"/>
        <v>1</v>
      </c>
    </row>
    <row r="277" spans="1:22" x14ac:dyDescent="0.25">
      <c r="A277" s="4" t="s">
        <v>452</v>
      </c>
      <c r="B277" s="5"/>
      <c r="C277" s="5"/>
      <c r="D277" s="5"/>
      <c r="E277" s="5">
        <v>2</v>
      </c>
      <c r="F277" s="5">
        <v>11</v>
      </c>
      <c r="G277" s="5"/>
      <c r="H277" s="5"/>
      <c r="I277" s="5">
        <v>13</v>
      </c>
      <c r="J277" s="5"/>
      <c r="K277" s="4" t="s">
        <v>452</v>
      </c>
      <c r="L277" s="5"/>
      <c r="M277" s="5"/>
      <c r="N277" s="5"/>
      <c r="O277" s="5">
        <v>2</v>
      </c>
      <c r="P277" s="5">
        <v>11</v>
      </c>
      <c r="Q277" s="5"/>
      <c r="R277">
        <f t="shared" si="24"/>
        <v>0</v>
      </c>
      <c r="S277">
        <f t="shared" si="25"/>
        <v>0</v>
      </c>
      <c r="T277">
        <f t="shared" si="26"/>
        <v>0</v>
      </c>
      <c r="U277">
        <f t="shared" si="27"/>
        <v>0</v>
      </c>
      <c r="V277">
        <f t="shared" si="28"/>
        <v>0</v>
      </c>
    </row>
    <row r="278" spans="1:22" x14ac:dyDescent="0.25">
      <c r="A278" s="4" t="s">
        <v>481</v>
      </c>
      <c r="B278" s="5">
        <v>2</v>
      </c>
      <c r="C278" s="5"/>
      <c r="D278" s="5">
        <v>2</v>
      </c>
      <c r="E278" s="5">
        <v>3</v>
      </c>
      <c r="F278" s="5"/>
      <c r="G278" s="5">
        <v>2</v>
      </c>
      <c r="H278" s="5"/>
      <c r="I278" s="5">
        <v>9</v>
      </c>
      <c r="J278" s="5"/>
      <c r="K278" s="4" t="s">
        <v>481</v>
      </c>
      <c r="L278" s="5">
        <v>2</v>
      </c>
      <c r="M278" s="5"/>
      <c r="N278" s="5">
        <v>2</v>
      </c>
      <c r="O278" s="5">
        <v>3</v>
      </c>
      <c r="P278" s="5"/>
      <c r="Q278" s="5">
        <v>2</v>
      </c>
      <c r="R278">
        <f t="shared" si="24"/>
        <v>0</v>
      </c>
      <c r="S278">
        <f t="shared" si="25"/>
        <v>0</v>
      </c>
      <c r="T278">
        <f t="shared" si="26"/>
        <v>0</v>
      </c>
      <c r="U278">
        <f t="shared" si="27"/>
        <v>0</v>
      </c>
      <c r="V278">
        <f t="shared" si="28"/>
        <v>0</v>
      </c>
    </row>
    <row r="279" spans="1:22" x14ac:dyDescent="0.25">
      <c r="A279" s="4" t="s">
        <v>256</v>
      </c>
      <c r="B279" s="5">
        <v>3</v>
      </c>
      <c r="C279" s="5">
        <v>5</v>
      </c>
      <c r="D279" s="5"/>
      <c r="E279" s="5"/>
      <c r="F279" s="5"/>
      <c r="G279" s="5"/>
      <c r="H279" s="5"/>
      <c r="I279" s="5">
        <v>8</v>
      </c>
      <c r="J279" s="5"/>
      <c r="K279" s="4" t="s">
        <v>256</v>
      </c>
      <c r="L279" s="5">
        <v>3</v>
      </c>
      <c r="M279" s="5">
        <v>5</v>
      </c>
      <c r="N279" s="5"/>
      <c r="O279" s="5"/>
      <c r="P279" s="5"/>
      <c r="Q279" s="5"/>
      <c r="R279">
        <f t="shared" si="24"/>
        <v>1</v>
      </c>
      <c r="S279">
        <f t="shared" si="25"/>
        <v>0</v>
      </c>
      <c r="T279">
        <f t="shared" si="26"/>
        <v>0</v>
      </c>
      <c r="U279">
        <f t="shared" si="27"/>
        <v>0</v>
      </c>
      <c r="V279">
        <f t="shared" si="28"/>
        <v>0</v>
      </c>
    </row>
    <row r="280" spans="1:22" x14ac:dyDescent="0.25">
      <c r="A280" s="4" t="s">
        <v>276</v>
      </c>
      <c r="B280" s="5"/>
      <c r="C280" s="5"/>
      <c r="D280" s="5">
        <v>3</v>
      </c>
      <c r="E280" s="5">
        <v>7</v>
      </c>
      <c r="F280" s="5"/>
      <c r="G280" s="5"/>
      <c r="H280" s="5"/>
      <c r="I280" s="5">
        <v>10</v>
      </c>
      <c r="J280" s="5"/>
      <c r="K280" s="4" t="s">
        <v>276</v>
      </c>
      <c r="L280" s="5"/>
      <c r="M280" s="5"/>
      <c r="N280" s="5">
        <v>3</v>
      </c>
      <c r="O280" s="5">
        <v>7</v>
      </c>
      <c r="P280" s="5"/>
      <c r="Q280" s="5"/>
      <c r="R280">
        <f t="shared" si="24"/>
        <v>0</v>
      </c>
      <c r="S280">
        <f t="shared" si="25"/>
        <v>0</v>
      </c>
      <c r="T280">
        <f t="shared" si="26"/>
        <v>0</v>
      </c>
      <c r="U280">
        <f t="shared" si="27"/>
        <v>0</v>
      </c>
      <c r="V280">
        <f t="shared" si="28"/>
        <v>0</v>
      </c>
    </row>
    <row r="281" spans="1:22" x14ac:dyDescent="0.25">
      <c r="A281" s="4" t="s">
        <v>299</v>
      </c>
      <c r="B281" s="5"/>
      <c r="C281" s="5">
        <v>2</v>
      </c>
      <c r="D281" s="5">
        <v>1</v>
      </c>
      <c r="E281" s="5">
        <v>4</v>
      </c>
      <c r="F281" s="5"/>
      <c r="G281" s="5">
        <v>2</v>
      </c>
      <c r="H281" s="5"/>
      <c r="I281" s="5">
        <v>9</v>
      </c>
      <c r="J281" s="5"/>
      <c r="K281" s="4" t="s">
        <v>299</v>
      </c>
      <c r="L281" s="5"/>
      <c r="M281" s="5">
        <v>2</v>
      </c>
      <c r="N281" s="5">
        <v>1</v>
      </c>
      <c r="O281" s="5">
        <v>4</v>
      </c>
      <c r="P281" s="5"/>
      <c r="Q281" s="5">
        <v>2</v>
      </c>
      <c r="R281">
        <f t="shared" si="24"/>
        <v>0</v>
      </c>
      <c r="S281">
        <f t="shared" si="25"/>
        <v>1</v>
      </c>
      <c r="T281">
        <f t="shared" si="26"/>
        <v>1</v>
      </c>
      <c r="U281">
        <f t="shared" si="27"/>
        <v>0</v>
      </c>
      <c r="V281">
        <f t="shared" si="28"/>
        <v>1</v>
      </c>
    </row>
    <row r="282" spans="1:22" x14ac:dyDescent="0.25">
      <c r="A282" s="4" t="s">
        <v>105</v>
      </c>
      <c r="B282" s="5">
        <v>1</v>
      </c>
      <c r="C282" s="5">
        <v>6</v>
      </c>
      <c r="D282" s="5">
        <v>4</v>
      </c>
      <c r="E282" s="5">
        <v>2</v>
      </c>
      <c r="F282" s="5">
        <v>5</v>
      </c>
      <c r="G282" s="5"/>
      <c r="H282" s="5"/>
      <c r="I282" s="5">
        <v>18</v>
      </c>
      <c r="J282" s="5"/>
      <c r="K282" s="4" t="s">
        <v>105</v>
      </c>
      <c r="L282" s="5">
        <v>1</v>
      </c>
      <c r="M282" s="5">
        <v>6</v>
      </c>
      <c r="N282" s="5">
        <v>4</v>
      </c>
      <c r="O282" s="5">
        <v>2</v>
      </c>
      <c r="P282" s="5">
        <v>5</v>
      </c>
      <c r="Q282" s="5"/>
      <c r="R282">
        <f t="shared" si="24"/>
        <v>1</v>
      </c>
      <c r="S282">
        <f t="shared" si="25"/>
        <v>1</v>
      </c>
      <c r="T282">
        <f t="shared" si="26"/>
        <v>1</v>
      </c>
      <c r="U282">
        <f t="shared" si="27"/>
        <v>1</v>
      </c>
      <c r="V282">
        <f t="shared" si="28"/>
        <v>0</v>
      </c>
    </row>
    <row r="283" spans="1:22" x14ac:dyDescent="0.25">
      <c r="A283" s="4" t="s">
        <v>536</v>
      </c>
      <c r="B283" s="5">
        <v>5</v>
      </c>
      <c r="C283" s="5"/>
      <c r="D283" s="5"/>
      <c r="E283" s="5"/>
      <c r="F283" s="5"/>
      <c r="G283" s="5"/>
      <c r="H283" s="5"/>
      <c r="I283" s="5">
        <v>5</v>
      </c>
      <c r="J283" s="5"/>
      <c r="K283" s="4" t="s">
        <v>536</v>
      </c>
      <c r="L283" s="5">
        <v>5</v>
      </c>
      <c r="M283" s="5"/>
      <c r="N283" s="5"/>
      <c r="O283" s="5"/>
      <c r="P283" s="5"/>
      <c r="Q283" s="5"/>
      <c r="R283">
        <f t="shared" si="24"/>
        <v>0</v>
      </c>
      <c r="S283">
        <f t="shared" si="25"/>
        <v>0</v>
      </c>
      <c r="T283">
        <f t="shared" si="26"/>
        <v>0</v>
      </c>
      <c r="U283">
        <f t="shared" si="27"/>
        <v>0</v>
      </c>
      <c r="V283">
        <f t="shared" si="28"/>
        <v>0</v>
      </c>
    </row>
    <row r="284" spans="1:22" x14ac:dyDescent="0.25">
      <c r="A284" s="4" t="s">
        <v>360</v>
      </c>
      <c r="B284" s="5"/>
      <c r="C284" s="5">
        <v>6</v>
      </c>
      <c r="D284" s="5">
        <v>4</v>
      </c>
      <c r="E284" s="5">
        <v>3</v>
      </c>
      <c r="F284" s="5">
        <v>6</v>
      </c>
      <c r="G284" s="5">
        <v>5</v>
      </c>
      <c r="H284" s="5"/>
      <c r="I284" s="5">
        <v>24</v>
      </c>
      <c r="J284" s="5"/>
      <c r="K284" s="4" t="s">
        <v>360</v>
      </c>
      <c r="L284" s="5"/>
      <c r="M284" s="5">
        <v>6</v>
      </c>
      <c r="N284" s="5">
        <v>4</v>
      </c>
      <c r="O284" s="5">
        <v>3</v>
      </c>
      <c r="P284" s="5">
        <v>6</v>
      </c>
      <c r="Q284" s="5">
        <v>5</v>
      </c>
      <c r="R284">
        <f t="shared" si="24"/>
        <v>0</v>
      </c>
      <c r="S284">
        <f t="shared" si="25"/>
        <v>1</v>
      </c>
      <c r="T284">
        <f t="shared" si="26"/>
        <v>1</v>
      </c>
      <c r="U284">
        <f t="shared" si="27"/>
        <v>1</v>
      </c>
      <c r="V284">
        <f t="shared" si="28"/>
        <v>1</v>
      </c>
    </row>
    <row r="285" spans="1:22" x14ac:dyDescent="0.25">
      <c r="A285" s="4" t="s">
        <v>428</v>
      </c>
      <c r="B285" s="5"/>
      <c r="C285" s="5"/>
      <c r="D285" s="5"/>
      <c r="E285" s="5">
        <v>5</v>
      </c>
      <c r="F285" s="5">
        <v>5</v>
      </c>
      <c r="G285" s="5">
        <v>3</v>
      </c>
      <c r="H285" s="5"/>
      <c r="I285" s="5">
        <v>13</v>
      </c>
      <c r="J285" s="5"/>
      <c r="K285" s="4" t="s">
        <v>428</v>
      </c>
      <c r="L285" s="5"/>
      <c r="M285" s="5"/>
      <c r="N285" s="5"/>
      <c r="O285" s="5">
        <v>5</v>
      </c>
      <c r="P285" s="5">
        <v>5</v>
      </c>
      <c r="Q285" s="5">
        <v>3</v>
      </c>
      <c r="R285">
        <f t="shared" si="24"/>
        <v>0</v>
      </c>
      <c r="S285">
        <f t="shared" si="25"/>
        <v>0</v>
      </c>
      <c r="T285">
        <f t="shared" si="26"/>
        <v>0</v>
      </c>
      <c r="U285">
        <f t="shared" si="27"/>
        <v>0</v>
      </c>
      <c r="V285">
        <f t="shared" si="28"/>
        <v>0</v>
      </c>
    </row>
    <row r="286" spans="1:22" x14ac:dyDescent="0.25">
      <c r="A286" s="4" t="s">
        <v>446</v>
      </c>
      <c r="B286" s="5">
        <v>5</v>
      </c>
      <c r="C286" s="5"/>
      <c r="D286" s="5">
        <v>7</v>
      </c>
      <c r="E286" s="5"/>
      <c r="F286" s="5">
        <v>13</v>
      </c>
      <c r="G286" s="5"/>
      <c r="H286" s="5"/>
      <c r="I286" s="5">
        <v>25</v>
      </c>
      <c r="J286" s="5"/>
      <c r="K286" s="4" t="s">
        <v>446</v>
      </c>
      <c r="L286" s="5">
        <v>5</v>
      </c>
      <c r="M286" s="5"/>
      <c r="N286" s="5">
        <v>7</v>
      </c>
      <c r="O286" s="5"/>
      <c r="P286" s="5">
        <v>13</v>
      </c>
      <c r="Q286" s="5"/>
      <c r="R286">
        <f t="shared" si="24"/>
        <v>0</v>
      </c>
      <c r="S286">
        <f t="shared" si="25"/>
        <v>0</v>
      </c>
      <c r="T286">
        <f t="shared" si="26"/>
        <v>0</v>
      </c>
      <c r="U286">
        <f t="shared" si="27"/>
        <v>0</v>
      </c>
      <c r="V286">
        <f t="shared" si="28"/>
        <v>0</v>
      </c>
    </row>
    <row r="287" spans="1:22" x14ac:dyDescent="0.25">
      <c r="A287" s="4" t="s">
        <v>402</v>
      </c>
      <c r="B287" s="5">
        <v>2</v>
      </c>
      <c r="C287" s="5">
        <v>14</v>
      </c>
      <c r="D287" s="5"/>
      <c r="E287" s="5">
        <v>5</v>
      </c>
      <c r="F287" s="5"/>
      <c r="G287" s="5">
        <v>2</v>
      </c>
      <c r="H287" s="5"/>
      <c r="I287" s="5">
        <v>23</v>
      </c>
      <c r="J287" s="5"/>
      <c r="K287" s="4" t="s">
        <v>402</v>
      </c>
      <c r="L287" s="5">
        <v>2</v>
      </c>
      <c r="M287" s="5">
        <v>14</v>
      </c>
      <c r="N287" s="5"/>
      <c r="O287" s="5">
        <v>5</v>
      </c>
      <c r="P287" s="5"/>
      <c r="Q287" s="5">
        <v>2</v>
      </c>
      <c r="R287">
        <f t="shared" si="24"/>
        <v>1</v>
      </c>
      <c r="S287">
        <f t="shared" si="25"/>
        <v>0</v>
      </c>
      <c r="T287">
        <f t="shared" si="26"/>
        <v>1</v>
      </c>
      <c r="U287">
        <f t="shared" si="27"/>
        <v>0</v>
      </c>
      <c r="V287">
        <f t="shared" si="28"/>
        <v>1</v>
      </c>
    </row>
    <row r="288" spans="1:22" x14ac:dyDescent="0.25">
      <c r="A288" s="4" t="s">
        <v>467</v>
      </c>
      <c r="B288" s="5"/>
      <c r="C288" s="5"/>
      <c r="D288" s="5">
        <v>3</v>
      </c>
      <c r="E288" s="5">
        <v>1</v>
      </c>
      <c r="F288" s="5">
        <v>1</v>
      </c>
      <c r="G288" s="5"/>
      <c r="H288" s="5"/>
      <c r="I288" s="5">
        <v>5</v>
      </c>
      <c r="J288" s="5"/>
      <c r="K288" s="4" t="s">
        <v>467</v>
      </c>
      <c r="L288" s="5"/>
      <c r="M288" s="5"/>
      <c r="N288" s="5">
        <v>3</v>
      </c>
      <c r="O288" s="5">
        <v>1</v>
      </c>
      <c r="P288" s="5">
        <v>1</v>
      </c>
      <c r="Q288" s="5"/>
      <c r="R288">
        <f t="shared" si="24"/>
        <v>0</v>
      </c>
      <c r="S288">
        <f t="shared" si="25"/>
        <v>0</v>
      </c>
      <c r="T288">
        <f t="shared" si="26"/>
        <v>0</v>
      </c>
      <c r="U288">
        <f t="shared" si="27"/>
        <v>0</v>
      </c>
      <c r="V288">
        <f t="shared" si="28"/>
        <v>0</v>
      </c>
    </row>
    <row r="289" spans="1:22" x14ac:dyDescent="0.25">
      <c r="A289" s="4" t="s">
        <v>330</v>
      </c>
      <c r="B289" s="5">
        <v>6</v>
      </c>
      <c r="C289" s="5"/>
      <c r="D289" s="5">
        <v>2</v>
      </c>
      <c r="E289" s="5">
        <v>1</v>
      </c>
      <c r="F289" s="5"/>
      <c r="G289" s="5"/>
      <c r="H289" s="5"/>
      <c r="I289" s="5">
        <v>9</v>
      </c>
      <c r="J289" s="5"/>
      <c r="K289" s="4" t="s">
        <v>330</v>
      </c>
      <c r="L289" s="5">
        <v>6</v>
      </c>
      <c r="M289" s="5"/>
      <c r="N289" s="5">
        <v>2</v>
      </c>
      <c r="O289" s="5">
        <v>1</v>
      </c>
      <c r="P289" s="5"/>
      <c r="Q289" s="5"/>
      <c r="R289">
        <f t="shared" si="24"/>
        <v>0</v>
      </c>
      <c r="S289">
        <f t="shared" si="25"/>
        <v>0</v>
      </c>
      <c r="T289">
        <f t="shared" si="26"/>
        <v>0</v>
      </c>
      <c r="U289">
        <f t="shared" si="27"/>
        <v>0</v>
      </c>
      <c r="V289">
        <f t="shared" si="28"/>
        <v>0</v>
      </c>
    </row>
    <row r="290" spans="1:22" x14ac:dyDescent="0.25">
      <c r="A290" s="4" t="s">
        <v>434</v>
      </c>
      <c r="B290" s="5">
        <v>2</v>
      </c>
      <c r="C290" s="5">
        <v>9</v>
      </c>
      <c r="D290" s="5"/>
      <c r="E290" s="5">
        <v>4</v>
      </c>
      <c r="F290" s="5">
        <v>3</v>
      </c>
      <c r="G290" s="5">
        <v>1</v>
      </c>
      <c r="H290" s="5"/>
      <c r="I290" s="5">
        <v>19</v>
      </c>
      <c r="J290" s="5"/>
      <c r="K290" s="4" t="s">
        <v>434</v>
      </c>
      <c r="L290" s="5">
        <v>2</v>
      </c>
      <c r="M290" s="5">
        <v>9</v>
      </c>
      <c r="N290" s="5"/>
      <c r="O290" s="5">
        <v>4</v>
      </c>
      <c r="P290" s="5">
        <v>3</v>
      </c>
      <c r="Q290" s="5">
        <v>1</v>
      </c>
      <c r="R290">
        <f t="shared" si="24"/>
        <v>1</v>
      </c>
      <c r="S290">
        <f t="shared" si="25"/>
        <v>0</v>
      </c>
      <c r="T290">
        <f t="shared" si="26"/>
        <v>1</v>
      </c>
      <c r="U290">
        <f t="shared" si="27"/>
        <v>1</v>
      </c>
      <c r="V290">
        <f t="shared" si="28"/>
        <v>1</v>
      </c>
    </row>
    <row r="291" spans="1:22" x14ac:dyDescent="0.25">
      <c r="A291" s="4" t="s">
        <v>419</v>
      </c>
      <c r="B291" s="5"/>
      <c r="C291" s="5">
        <v>4</v>
      </c>
      <c r="D291" s="5"/>
      <c r="E291" s="5">
        <v>5</v>
      </c>
      <c r="F291" s="5"/>
      <c r="G291" s="5"/>
      <c r="H291" s="5"/>
      <c r="I291" s="5">
        <v>9</v>
      </c>
      <c r="J291" s="5"/>
      <c r="K291" s="4" t="s">
        <v>419</v>
      </c>
      <c r="L291" s="5"/>
      <c r="M291" s="5">
        <v>4</v>
      </c>
      <c r="N291" s="5"/>
      <c r="O291" s="5">
        <v>5</v>
      </c>
      <c r="P291" s="5"/>
      <c r="Q291" s="5"/>
      <c r="R291">
        <f t="shared" si="24"/>
        <v>0</v>
      </c>
      <c r="S291">
        <f t="shared" si="25"/>
        <v>0</v>
      </c>
      <c r="T291">
        <f t="shared" si="26"/>
        <v>1</v>
      </c>
      <c r="U291">
        <f t="shared" si="27"/>
        <v>0</v>
      </c>
      <c r="V291">
        <f t="shared" si="28"/>
        <v>0</v>
      </c>
    </row>
    <row r="292" spans="1:22" x14ac:dyDescent="0.25">
      <c r="A292" s="4" t="s">
        <v>417</v>
      </c>
      <c r="B292" s="5">
        <v>5</v>
      </c>
      <c r="C292" s="5"/>
      <c r="D292" s="5">
        <v>11</v>
      </c>
      <c r="E292" s="5">
        <v>5</v>
      </c>
      <c r="F292" s="5"/>
      <c r="G292" s="5"/>
      <c r="H292" s="5"/>
      <c r="I292" s="5">
        <v>21</v>
      </c>
      <c r="J292" s="5"/>
      <c r="K292" s="4" t="s">
        <v>417</v>
      </c>
      <c r="L292" s="5">
        <v>5</v>
      </c>
      <c r="M292" s="5"/>
      <c r="N292" s="5">
        <v>11</v>
      </c>
      <c r="O292" s="5">
        <v>5</v>
      </c>
      <c r="P292" s="5"/>
      <c r="Q292" s="5"/>
      <c r="R292">
        <f t="shared" si="24"/>
        <v>0</v>
      </c>
      <c r="S292">
        <f t="shared" si="25"/>
        <v>0</v>
      </c>
      <c r="T292">
        <f t="shared" si="26"/>
        <v>0</v>
      </c>
      <c r="U292">
        <f t="shared" si="27"/>
        <v>0</v>
      </c>
      <c r="V292">
        <f t="shared" si="28"/>
        <v>0</v>
      </c>
    </row>
    <row r="293" spans="1:22" x14ac:dyDescent="0.25">
      <c r="A293" s="4" t="s">
        <v>224</v>
      </c>
      <c r="B293" s="5">
        <v>4</v>
      </c>
      <c r="C293" s="5">
        <v>10</v>
      </c>
      <c r="D293" s="5"/>
      <c r="E293" s="5">
        <v>2</v>
      </c>
      <c r="F293" s="5">
        <v>8</v>
      </c>
      <c r="G293" s="5"/>
      <c r="H293" s="5"/>
      <c r="I293" s="5">
        <v>24</v>
      </c>
      <c r="J293" s="5"/>
      <c r="K293" s="4" t="s">
        <v>224</v>
      </c>
      <c r="L293" s="5">
        <v>4</v>
      </c>
      <c r="M293" s="5">
        <v>10</v>
      </c>
      <c r="N293" s="5"/>
      <c r="O293" s="5">
        <v>2</v>
      </c>
      <c r="P293" s="5">
        <v>8</v>
      </c>
      <c r="Q293" s="5"/>
      <c r="R293">
        <f t="shared" si="24"/>
        <v>1</v>
      </c>
      <c r="S293">
        <f t="shared" si="25"/>
        <v>0</v>
      </c>
      <c r="T293">
        <f t="shared" si="26"/>
        <v>1</v>
      </c>
      <c r="U293">
        <f t="shared" si="27"/>
        <v>1</v>
      </c>
      <c r="V293">
        <f t="shared" si="28"/>
        <v>0</v>
      </c>
    </row>
    <row r="294" spans="1:22" x14ac:dyDescent="0.25">
      <c r="A294" s="4" t="s">
        <v>263</v>
      </c>
      <c r="B294" s="5">
        <v>3</v>
      </c>
      <c r="C294" s="5"/>
      <c r="D294" s="5">
        <v>1</v>
      </c>
      <c r="E294" s="5">
        <v>3</v>
      </c>
      <c r="F294" s="5">
        <v>9</v>
      </c>
      <c r="G294" s="5"/>
      <c r="H294" s="5"/>
      <c r="I294" s="5">
        <v>16</v>
      </c>
      <c r="J294" s="5"/>
      <c r="K294" s="4" t="s">
        <v>263</v>
      </c>
      <c r="L294" s="5">
        <v>3</v>
      </c>
      <c r="M294" s="5"/>
      <c r="N294" s="5">
        <v>1</v>
      </c>
      <c r="O294" s="5">
        <v>3</v>
      </c>
      <c r="P294" s="5">
        <v>9</v>
      </c>
      <c r="Q294" s="5"/>
      <c r="R294">
        <f t="shared" si="24"/>
        <v>0</v>
      </c>
      <c r="S294">
        <f t="shared" si="25"/>
        <v>0</v>
      </c>
      <c r="T294">
        <f t="shared" si="26"/>
        <v>0</v>
      </c>
      <c r="U294">
        <f t="shared" si="27"/>
        <v>0</v>
      </c>
      <c r="V294">
        <f t="shared" si="28"/>
        <v>0</v>
      </c>
    </row>
    <row r="295" spans="1:22" x14ac:dyDescent="0.25">
      <c r="A295" s="4" t="s">
        <v>496</v>
      </c>
      <c r="B295" s="5">
        <v>5</v>
      </c>
      <c r="C295" s="5">
        <v>2</v>
      </c>
      <c r="D295" s="5"/>
      <c r="E295" s="5"/>
      <c r="F295" s="5"/>
      <c r="G295" s="5"/>
      <c r="H295" s="5"/>
      <c r="I295" s="5">
        <v>7</v>
      </c>
      <c r="J295" s="5"/>
      <c r="K295" s="4" t="s">
        <v>496</v>
      </c>
      <c r="L295" s="5">
        <v>5</v>
      </c>
      <c r="M295" s="5">
        <v>2</v>
      </c>
      <c r="N295" s="5"/>
      <c r="O295" s="5"/>
      <c r="P295" s="5"/>
      <c r="Q295" s="5"/>
      <c r="R295">
        <f t="shared" si="24"/>
        <v>1</v>
      </c>
      <c r="S295">
        <f t="shared" si="25"/>
        <v>0</v>
      </c>
      <c r="T295">
        <f t="shared" si="26"/>
        <v>0</v>
      </c>
      <c r="U295">
        <f t="shared" si="27"/>
        <v>0</v>
      </c>
      <c r="V295">
        <f t="shared" si="28"/>
        <v>0</v>
      </c>
    </row>
    <row r="296" spans="1:22" x14ac:dyDescent="0.25">
      <c r="A296" s="4" t="s">
        <v>472</v>
      </c>
      <c r="B296" s="5">
        <v>4</v>
      </c>
      <c r="C296" s="5"/>
      <c r="D296" s="5"/>
      <c r="E296" s="5"/>
      <c r="F296" s="5">
        <v>1</v>
      </c>
      <c r="G296" s="5">
        <v>1</v>
      </c>
      <c r="H296" s="5"/>
      <c r="I296" s="5">
        <v>6</v>
      </c>
      <c r="J296" s="5"/>
      <c r="K296" s="4" t="s">
        <v>472</v>
      </c>
      <c r="L296" s="5">
        <v>4</v>
      </c>
      <c r="M296" s="5"/>
      <c r="N296" s="5"/>
      <c r="O296" s="5"/>
      <c r="P296" s="5">
        <v>1</v>
      </c>
      <c r="Q296" s="5">
        <v>1</v>
      </c>
      <c r="R296">
        <f t="shared" si="24"/>
        <v>0</v>
      </c>
      <c r="S296">
        <f t="shared" si="25"/>
        <v>0</v>
      </c>
      <c r="T296">
        <f t="shared" si="26"/>
        <v>0</v>
      </c>
      <c r="U296">
        <f t="shared" si="27"/>
        <v>0</v>
      </c>
      <c r="V296">
        <f t="shared" si="28"/>
        <v>0</v>
      </c>
    </row>
    <row r="297" spans="1:22" x14ac:dyDescent="0.25">
      <c r="A297" s="4" t="s">
        <v>444</v>
      </c>
      <c r="B297" s="5">
        <v>6</v>
      </c>
      <c r="C297" s="5">
        <v>5</v>
      </c>
      <c r="D297" s="5"/>
      <c r="E297" s="5"/>
      <c r="F297" s="5">
        <v>3</v>
      </c>
      <c r="G297" s="5">
        <v>6</v>
      </c>
      <c r="H297" s="5"/>
      <c r="I297" s="5">
        <v>20</v>
      </c>
      <c r="J297" s="5"/>
      <c r="K297" s="4" t="s">
        <v>444</v>
      </c>
      <c r="L297" s="5">
        <v>6</v>
      </c>
      <c r="M297" s="5">
        <v>5</v>
      </c>
      <c r="N297" s="5"/>
      <c r="O297" s="5"/>
      <c r="P297" s="5">
        <v>3</v>
      </c>
      <c r="Q297" s="5">
        <v>6</v>
      </c>
      <c r="R297">
        <f t="shared" si="24"/>
        <v>1</v>
      </c>
      <c r="S297">
        <f t="shared" si="25"/>
        <v>0</v>
      </c>
      <c r="T297">
        <f t="shared" si="26"/>
        <v>0</v>
      </c>
      <c r="U297">
        <f t="shared" si="27"/>
        <v>1</v>
      </c>
      <c r="V297">
        <f t="shared" si="28"/>
        <v>1</v>
      </c>
    </row>
    <row r="298" spans="1:22" x14ac:dyDescent="0.25">
      <c r="A298" s="4" t="s">
        <v>425</v>
      </c>
      <c r="B298" s="5">
        <v>5</v>
      </c>
      <c r="C298" s="5"/>
      <c r="D298" s="5"/>
      <c r="E298" s="5"/>
      <c r="F298" s="5">
        <v>3</v>
      </c>
      <c r="G298" s="5">
        <v>3</v>
      </c>
      <c r="H298" s="5"/>
      <c r="I298" s="5">
        <v>11</v>
      </c>
      <c r="J298" s="5"/>
      <c r="K298" s="4" t="s">
        <v>425</v>
      </c>
      <c r="L298" s="5">
        <v>5</v>
      </c>
      <c r="M298" s="5"/>
      <c r="N298" s="5"/>
      <c r="O298" s="5"/>
      <c r="P298" s="5">
        <v>3</v>
      </c>
      <c r="Q298" s="5">
        <v>3</v>
      </c>
      <c r="R298">
        <f t="shared" si="24"/>
        <v>0</v>
      </c>
      <c r="S298">
        <f t="shared" si="25"/>
        <v>0</v>
      </c>
      <c r="T298">
        <f t="shared" si="26"/>
        <v>0</v>
      </c>
      <c r="U298">
        <f t="shared" si="27"/>
        <v>0</v>
      </c>
      <c r="V298">
        <f t="shared" si="28"/>
        <v>0</v>
      </c>
    </row>
    <row r="299" spans="1:22" x14ac:dyDescent="0.25">
      <c r="A299" s="4" t="s">
        <v>288</v>
      </c>
      <c r="B299" s="5"/>
      <c r="C299" s="5">
        <v>8</v>
      </c>
      <c r="D299" s="5">
        <v>8</v>
      </c>
      <c r="E299" s="5"/>
      <c r="F299" s="5"/>
      <c r="G299" s="5"/>
      <c r="H299" s="5"/>
      <c r="I299" s="5">
        <v>16</v>
      </c>
      <c r="J299" s="5"/>
      <c r="K299" s="4" t="s">
        <v>288</v>
      </c>
      <c r="L299" s="5"/>
      <c r="M299" s="5">
        <v>8</v>
      </c>
      <c r="N299" s="5">
        <v>8</v>
      </c>
      <c r="O299" s="5"/>
      <c r="P299" s="5"/>
      <c r="Q299" s="5"/>
      <c r="R299">
        <f t="shared" si="24"/>
        <v>0</v>
      </c>
      <c r="S299">
        <f t="shared" si="25"/>
        <v>1</v>
      </c>
      <c r="T299">
        <f t="shared" si="26"/>
        <v>0</v>
      </c>
      <c r="U299">
        <f t="shared" si="27"/>
        <v>0</v>
      </c>
      <c r="V299">
        <f t="shared" si="28"/>
        <v>0</v>
      </c>
    </row>
    <row r="300" spans="1:22" x14ac:dyDescent="0.25">
      <c r="A300" s="4" t="s">
        <v>490</v>
      </c>
      <c r="B300" s="5"/>
      <c r="C300" s="5"/>
      <c r="D300" s="5">
        <v>5</v>
      </c>
      <c r="E300" s="5"/>
      <c r="F300" s="5"/>
      <c r="G300" s="5">
        <v>3</v>
      </c>
      <c r="H300" s="5"/>
      <c r="I300" s="5">
        <v>8</v>
      </c>
      <c r="J300" s="5"/>
      <c r="K300" s="4" t="s">
        <v>490</v>
      </c>
      <c r="L300" s="5"/>
      <c r="M300" s="5"/>
      <c r="N300" s="5">
        <v>5</v>
      </c>
      <c r="O300" s="5"/>
      <c r="P300" s="5"/>
      <c r="Q300" s="5">
        <v>3</v>
      </c>
      <c r="R300">
        <f t="shared" si="24"/>
        <v>0</v>
      </c>
      <c r="S300">
        <f t="shared" si="25"/>
        <v>0</v>
      </c>
      <c r="T300">
        <f t="shared" si="26"/>
        <v>0</v>
      </c>
      <c r="U300">
        <f t="shared" si="27"/>
        <v>0</v>
      </c>
      <c r="V300">
        <f t="shared" si="28"/>
        <v>0</v>
      </c>
    </row>
    <row r="301" spans="1:22" x14ac:dyDescent="0.25">
      <c r="A301" s="4" t="s">
        <v>502</v>
      </c>
      <c r="B301" s="5"/>
      <c r="C301" s="5">
        <v>2</v>
      </c>
      <c r="D301" s="5">
        <v>3</v>
      </c>
      <c r="E301" s="5"/>
      <c r="F301" s="5">
        <v>5</v>
      </c>
      <c r="G301" s="5">
        <v>9</v>
      </c>
      <c r="H301" s="5"/>
      <c r="I301" s="5">
        <v>19</v>
      </c>
      <c r="J301" s="5"/>
      <c r="K301" s="4" t="s">
        <v>502</v>
      </c>
      <c r="L301" s="5"/>
      <c r="M301" s="5">
        <v>2</v>
      </c>
      <c r="N301" s="5">
        <v>3</v>
      </c>
      <c r="O301" s="5"/>
      <c r="P301" s="5">
        <v>5</v>
      </c>
      <c r="Q301" s="5">
        <v>9</v>
      </c>
      <c r="R301">
        <f t="shared" si="24"/>
        <v>0</v>
      </c>
      <c r="S301">
        <f t="shared" si="25"/>
        <v>1</v>
      </c>
      <c r="T301">
        <f t="shared" si="26"/>
        <v>0</v>
      </c>
      <c r="U301">
        <f t="shared" si="27"/>
        <v>1</v>
      </c>
      <c r="V301">
        <f t="shared" si="28"/>
        <v>1</v>
      </c>
    </row>
    <row r="302" spans="1:22" x14ac:dyDescent="0.25">
      <c r="A302" s="4" t="s">
        <v>475</v>
      </c>
      <c r="B302" s="5">
        <v>10</v>
      </c>
      <c r="C302" s="5"/>
      <c r="D302" s="5">
        <v>5</v>
      </c>
      <c r="E302" s="5"/>
      <c r="F302" s="5"/>
      <c r="G302" s="5">
        <v>3</v>
      </c>
      <c r="H302" s="5"/>
      <c r="I302" s="5">
        <v>18</v>
      </c>
      <c r="J302" s="5"/>
      <c r="K302" s="4" t="s">
        <v>475</v>
      </c>
      <c r="L302" s="5">
        <v>10</v>
      </c>
      <c r="M302" s="5"/>
      <c r="N302" s="5">
        <v>5</v>
      </c>
      <c r="O302" s="5"/>
      <c r="P302" s="5"/>
      <c r="Q302" s="5">
        <v>3</v>
      </c>
      <c r="R302">
        <f t="shared" si="24"/>
        <v>0</v>
      </c>
      <c r="S302">
        <f t="shared" si="25"/>
        <v>0</v>
      </c>
      <c r="T302">
        <f t="shared" si="26"/>
        <v>0</v>
      </c>
      <c r="U302">
        <f t="shared" si="27"/>
        <v>0</v>
      </c>
      <c r="V302">
        <f t="shared" si="28"/>
        <v>0</v>
      </c>
    </row>
    <row r="303" spans="1:22" x14ac:dyDescent="0.25">
      <c r="A303" s="4" t="s">
        <v>438</v>
      </c>
      <c r="B303" s="5">
        <v>5</v>
      </c>
      <c r="C303" s="5"/>
      <c r="D303" s="5"/>
      <c r="E303" s="5">
        <v>2</v>
      </c>
      <c r="F303" s="5">
        <v>1</v>
      </c>
      <c r="G303" s="5"/>
      <c r="H303" s="5"/>
      <c r="I303" s="5">
        <v>8</v>
      </c>
      <c r="J303" s="5"/>
      <c r="K303" s="4" t="s">
        <v>438</v>
      </c>
      <c r="L303" s="5">
        <v>5</v>
      </c>
      <c r="M303" s="5"/>
      <c r="N303" s="5"/>
      <c r="O303" s="5">
        <v>2</v>
      </c>
      <c r="P303" s="5">
        <v>1</v>
      </c>
      <c r="Q303" s="5"/>
      <c r="R303">
        <f t="shared" si="24"/>
        <v>0</v>
      </c>
      <c r="S303">
        <f t="shared" si="25"/>
        <v>0</v>
      </c>
      <c r="T303">
        <f t="shared" si="26"/>
        <v>0</v>
      </c>
      <c r="U303">
        <f t="shared" si="27"/>
        <v>0</v>
      </c>
      <c r="V303">
        <f t="shared" si="28"/>
        <v>0</v>
      </c>
    </row>
    <row r="304" spans="1:22" x14ac:dyDescent="0.25">
      <c r="A304" s="4" t="s">
        <v>97</v>
      </c>
      <c r="B304" s="5">
        <v>5</v>
      </c>
      <c r="C304" s="5">
        <v>5</v>
      </c>
      <c r="D304" s="5"/>
      <c r="E304" s="5"/>
      <c r="F304" s="5"/>
      <c r="G304" s="5"/>
      <c r="H304" s="5"/>
      <c r="I304" s="5">
        <v>10</v>
      </c>
      <c r="J304" s="5"/>
      <c r="K304" s="4" t="s">
        <v>97</v>
      </c>
      <c r="L304" s="5">
        <v>5</v>
      </c>
      <c r="M304" s="5">
        <v>5</v>
      </c>
      <c r="N304" s="5"/>
      <c r="O304" s="5"/>
      <c r="P304" s="5"/>
      <c r="Q304" s="5"/>
      <c r="R304">
        <f t="shared" si="24"/>
        <v>1</v>
      </c>
      <c r="S304">
        <f t="shared" si="25"/>
        <v>0</v>
      </c>
      <c r="T304">
        <f t="shared" si="26"/>
        <v>0</v>
      </c>
      <c r="U304">
        <f t="shared" si="27"/>
        <v>0</v>
      </c>
      <c r="V304">
        <f t="shared" si="28"/>
        <v>0</v>
      </c>
    </row>
    <row r="305" spans="1:22" x14ac:dyDescent="0.25">
      <c r="A305" s="4" t="s">
        <v>451</v>
      </c>
      <c r="B305" s="5">
        <v>3</v>
      </c>
      <c r="C305" s="5"/>
      <c r="D305" s="5">
        <v>2</v>
      </c>
      <c r="E305" s="5"/>
      <c r="F305" s="5">
        <v>6</v>
      </c>
      <c r="G305" s="5">
        <v>10</v>
      </c>
      <c r="H305" s="5"/>
      <c r="I305" s="5">
        <v>21</v>
      </c>
      <c r="J305" s="5"/>
      <c r="K305" s="4" t="s">
        <v>451</v>
      </c>
      <c r="L305" s="5">
        <v>3</v>
      </c>
      <c r="M305" s="5"/>
      <c r="N305" s="5">
        <v>2</v>
      </c>
      <c r="O305" s="5"/>
      <c r="P305" s="5">
        <v>6</v>
      </c>
      <c r="Q305" s="5">
        <v>10</v>
      </c>
      <c r="R305">
        <f t="shared" si="24"/>
        <v>0</v>
      </c>
      <c r="S305">
        <f t="shared" si="25"/>
        <v>0</v>
      </c>
      <c r="T305">
        <f t="shared" si="26"/>
        <v>0</v>
      </c>
      <c r="U305">
        <f t="shared" si="27"/>
        <v>0</v>
      </c>
      <c r="V305">
        <f t="shared" si="28"/>
        <v>0</v>
      </c>
    </row>
    <row r="306" spans="1:22" x14ac:dyDescent="0.25">
      <c r="A306" s="4" t="s">
        <v>258</v>
      </c>
      <c r="B306" s="5">
        <v>5</v>
      </c>
      <c r="C306" s="5">
        <v>3</v>
      </c>
      <c r="D306" s="5"/>
      <c r="E306" s="5">
        <v>3</v>
      </c>
      <c r="F306" s="5"/>
      <c r="G306" s="5">
        <v>7</v>
      </c>
      <c r="H306" s="5"/>
      <c r="I306" s="5">
        <v>18</v>
      </c>
      <c r="J306" s="5"/>
      <c r="K306" s="4" t="s">
        <v>258</v>
      </c>
      <c r="L306" s="5">
        <v>5</v>
      </c>
      <c r="M306" s="5">
        <v>3</v>
      </c>
      <c r="N306" s="5"/>
      <c r="O306" s="5">
        <v>3</v>
      </c>
      <c r="P306" s="5"/>
      <c r="Q306" s="5">
        <v>7</v>
      </c>
      <c r="R306">
        <f t="shared" si="24"/>
        <v>1</v>
      </c>
      <c r="S306">
        <f t="shared" si="25"/>
        <v>0</v>
      </c>
      <c r="T306">
        <f t="shared" si="26"/>
        <v>1</v>
      </c>
      <c r="U306">
        <f t="shared" si="27"/>
        <v>0</v>
      </c>
      <c r="V306">
        <f t="shared" si="28"/>
        <v>1</v>
      </c>
    </row>
    <row r="307" spans="1:22" x14ac:dyDescent="0.25">
      <c r="A307" s="4" t="s">
        <v>532</v>
      </c>
      <c r="B307" s="5">
        <v>7</v>
      </c>
      <c r="C307" s="5"/>
      <c r="D307" s="5">
        <v>5</v>
      </c>
      <c r="E307" s="5">
        <v>2</v>
      </c>
      <c r="F307" s="5"/>
      <c r="G307" s="5">
        <v>5</v>
      </c>
      <c r="H307" s="5"/>
      <c r="I307" s="5">
        <v>19</v>
      </c>
      <c r="J307" s="5"/>
      <c r="K307" s="4" t="s">
        <v>532</v>
      </c>
      <c r="L307" s="5">
        <v>7</v>
      </c>
      <c r="M307" s="5"/>
      <c r="N307" s="5">
        <v>5</v>
      </c>
      <c r="O307" s="5">
        <v>2</v>
      </c>
      <c r="P307" s="5"/>
      <c r="Q307" s="5">
        <v>5</v>
      </c>
      <c r="R307">
        <f t="shared" si="24"/>
        <v>0</v>
      </c>
      <c r="S307">
        <f t="shared" si="25"/>
        <v>0</v>
      </c>
      <c r="T307">
        <f t="shared" si="26"/>
        <v>0</v>
      </c>
      <c r="U307">
        <f t="shared" si="27"/>
        <v>0</v>
      </c>
      <c r="V307">
        <f t="shared" si="28"/>
        <v>0</v>
      </c>
    </row>
    <row r="308" spans="1:22" x14ac:dyDescent="0.25">
      <c r="A308" s="4" t="s">
        <v>279</v>
      </c>
      <c r="B308" s="5"/>
      <c r="C308" s="5"/>
      <c r="D308" s="5">
        <v>5</v>
      </c>
      <c r="E308" s="5">
        <v>5</v>
      </c>
      <c r="F308" s="5">
        <v>3</v>
      </c>
      <c r="G308" s="5">
        <v>4</v>
      </c>
      <c r="H308" s="5"/>
      <c r="I308" s="5">
        <v>17</v>
      </c>
      <c r="J308" s="5"/>
      <c r="K308" s="4" t="s">
        <v>279</v>
      </c>
      <c r="L308" s="5"/>
      <c r="M308" s="5"/>
      <c r="N308" s="5">
        <v>5</v>
      </c>
      <c r="O308" s="5">
        <v>5</v>
      </c>
      <c r="P308" s="5">
        <v>3</v>
      </c>
      <c r="Q308" s="5">
        <v>4</v>
      </c>
      <c r="R308">
        <f t="shared" si="24"/>
        <v>0</v>
      </c>
      <c r="S308">
        <f t="shared" si="25"/>
        <v>0</v>
      </c>
      <c r="T308">
        <f t="shared" si="26"/>
        <v>0</v>
      </c>
      <c r="U308">
        <f t="shared" si="27"/>
        <v>0</v>
      </c>
      <c r="V308">
        <f t="shared" si="28"/>
        <v>0</v>
      </c>
    </row>
    <row r="309" spans="1:22" x14ac:dyDescent="0.25">
      <c r="A309" s="4" t="s">
        <v>332</v>
      </c>
      <c r="B309" s="5">
        <v>5</v>
      </c>
      <c r="C309" s="5">
        <v>5</v>
      </c>
      <c r="D309" s="5">
        <v>2</v>
      </c>
      <c r="E309" s="5"/>
      <c r="F309" s="5">
        <v>1</v>
      </c>
      <c r="G309" s="5"/>
      <c r="H309" s="5"/>
      <c r="I309" s="5">
        <v>13</v>
      </c>
      <c r="J309" s="5"/>
      <c r="K309" s="4" t="s">
        <v>332</v>
      </c>
      <c r="L309" s="5">
        <v>5</v>
      </c>
      <c r="M309" s="5">
        <v>5</v>
      </c>
      <c r="N309" s="5">
        <v>2</v>
      </c>
      <c r="O309" s="5"/>
      <c r="P309" s="5">
        <v>1</v>
      </c>
      <c r="Q309" s="5"/>
      <c r="R309">
        <f t="shared" si="24"/>
        <v>1</v>
      </c>
      <c r="S309">
        <f t="shared" si="25"/>
        <v>1</v>
      </c>
      <c r="T309">
        <f t="shared" si="26"/>
        <v>0</v>
      </c>
      <c r="U309">
        <f t="shared" si="27"/>
        <v>1</v>
      </c>
      <c r="V309">
        <f t="shared" si="28"/>
        <v>0</v>
      </c>
    </row>
    <row r="310" spans="1:22" x14ac:dyDescent="0.25">
      <c r="A310" s="4" t="s">
        <v>287</v>
      </c>
      <c r="B310" s="5">
        <v>3</v>
      </c>
      <c r="C310" s="5">
        <v>5</v>
      </c>
      <c r="D310" s="5">
        <v>2</v>
      </c>
      <c r="E310" s="5"/>
      <c r="F310" s="5">
        <v>4</v>
      </c>
      <c r="G310" s="5">
        <v>3</v>
      </c>
      <c r="H310" s="5"/>
      <c r="I310" s="5">
        <v>17</v>
      </c>
      <c r="J310" s="5"/>
      <c r="K310" s="4" t="s">
        <v>287</v>
      </c>
      <c r="L310" s="5">
        <v>3</v>
      </c>
      <c r="M310" s="5">
        <v>5</v>
      </c>
      <c r="N310" s="5">
        <v>2</v>
      </c>
      <c r="O310" s="5"/>
      <c r="P310" s="5">
        <v>4</v>
      </c>
      <c r="Q310" s="5">
        <v>3</v>
      </c>
      <c r="R310">
        <f t="shared" si="24"/>
        <v>1</v>
      </c>
      <c r="S310">
        <f t="shared" si="25"/>
        <v>1</v>
      </c>
      <c r="T310">
        <f t="shared" si="26"/>
        <v>0</v>
      </c>
      <c r="U310">
        <f t="shared" si="27"/>
        <v>1</v>
      </c>
      <c r="V310">
        <f t="shared" si="28"/>
        <v>1</v>
      </c>
    </row>
    <row r="311" spans="1:22" x14ac:dyDescent="0.25">
      <c r="A311" s="4" t="s">
        <v>305</v>
      </c>
      <c r="B311" s="5">
        <v>2</v>
      </c>
      <c r="C311" s="5">
        <v>1</v>
      </c>
      <c r="D311" s="5"/>
      <c r="E311" s="5">
        <v>4</v>
      </c>
      <c r="F311" s="5">
        <v>4</v>
      </c>
      <c r="G311" s="5">
        <v>3</v>
      </c>
      <c r="H311" s="5"/>
      <c r="I311" s="5">
        <v>14</v>
      </c>
      <c r="J311" s="5"/>
      <c r="K311" s="4" t="s">
        <v>305</v>
      </c>
      <c r="L311" s="5">
        <v>2</v>
      </c>
      <c r="M311" s="5">
        <v>1</v>
      </c>
      <c r="N311" s="5"/>
      <c r="O311" s="5">
        <v>4</v>
      </c>
      <c r="P311" s="5">
        <v>4</v>
      </c>
      <c r="Q311" s="5">
        <v>3</v>
      </c>
      <c r="R311">
        <f t="shared" si="24"/>
        <v>1</v>
      </c>
      <c r="S311">
        <f t="shared" si="25"/>
        <v>0</v>
      </c>
      <c r="T311">
        <f t="shared" si="26"/>
        <v>1</v>
      </c>
      <c r="U311">
        <f t="shared" si="27"/>
        <v>1</v>
      </c>
      <c r="V311">
        <f t="shared" si="28"/>
        <v>1</v>
      </c>
    </row>
    <row r="312" spans="1:22" x14ac:dyDescent="0.25">
      <c r="A312" s="4" t="s">
        <v>292</v>
      </c>
      <c r="B312" s="5"/>
      <c r="C312" s="5">
        <v>2</v>
      </c>
      <c r="D312" s="5">
        <v>8</v>
      </c>
      <c r="E312" s="5"/>
      <c r="F312" s="5">
        <v>4</v>
      </c>
      <c r="G312" s="5">
        <v>5</v>
      </c>
      <c r="H312" s="5"/>
      <c r="I312" s="5">
        <v>19</v>
      </c>
      <c r="J312" s="5"/>
      <c r="K312" s="4" t="s">
        <v>292</v>
      </c>
      <c r="L312" s="5"/>
      <c r="M312" s="5">
        <v>2</v>
      </c>
      <c r="N312" s="5">
        <v>8</v>
      </c>
      <c r="O312" s="5"/>
      <c r="P312" s="5">
        <v>4</v>
      </c>
      <c r="Q312" s="5">
        <v>5</v>
      </c>
      <c r="R312">
        <f t="shared" si="24"/>
        <v>0</v>
      </c>
      <c r="S312">
        <f t="shared" si="25"/>
        <v>1</v>
      </c>
      <c r="T312">
        <f t="shared" si="26"/>
        <v>0</v>
      </c>
      <c r="U312">
        <f t="shared" si="27"/>
        <v>1</v>
      </c>
      <c r="V312">
        <f t="shared" si="28"/>
        <v>1</v>
      </c>
    </row>
    <row r="313" spans="1:22" x14ac:dyDescent="0.25">
      <c r="A313" s="4" t="s">
        <v>406</v>
      </c>
      <c r="B313" s="5"/>
      <c r="C313" s="5">
        <v>1</v>
      </c>
      <c r="D313" s="5">
        <v>1</v>
      </c>
      <c r="E313" s="5">
        <v>8</v>
      </c>
      <c r="F313" s="5">
        <v>7</v>
      </c>
      <c r="G313" s="5"/>
      <c r="H313" s="5"/>
      <c r="I313" s="5">
        <v>17</v>
      </c>
      <c r="J313" s="5"/>
      <c r="K313" s="4" t="s">
        <v>406</v>
      </c>
      <c r="L313" s="5"/>
      <c r="M313" s="5">
        <v>1</v>
      </c>
      <c r="N313" s="5">
        <v>1</v>
      </c>
      <c r="O313" s="5">
        <v>8</v>
      </c>
      <c r="P313" s="5">
        <v>7</v>
      </c>
      <c r="Q313" s="5"/>
      <c r="R313">
        <f t="shared" si="24"/>
        <v>0</v>
      </c>
      <c r="S313">
        <f t="shared" si="25"/>
        <v>1</v>
      </c>
      <c r="T313">
        <f t="shared" si="26"/>
        <v>1</v>
      </c>
      <c r="U313">
        <f t="shared" si="27"/>
        <v>1</v>
      </c>
      <c r="V313">
        <f t="shared" si="28"/>
        <v>0</v>
      </c>
    </row>
    <row r="314" spans="1:22" x14ac:dyDescent="0.25">
      <c r="A314" s="4" t="s">
        <v>315</v>
      </c>
      <c r="B314" s="5">
        <v>6</v>
      </c>
      <c r="C314" s="5">
        <v>2</v>
      </c>
      <c r="D314" s="5"/>
      <c r="E314" s="5">
        <v>5</v>
      </c>
      <c r="F314" s="5"/>
      <c r="G314" s="5"/>
      <c r="H314" s="5"/>
      <c r="I314" s="5">
        <v>13</v>
      </c>
      <c r="J314" s="5"/>
      <c r="K314" s="4" t="s">
        <v>315</v>
      </c>
      <c r="L314" s="5">
        <v>6</v>
      </c>
      <c r="M314" s="5">
        <v>2</v>
      </c>
      <c r="N314" s="5"/>
      <c r="O314" s="5">
        <v>5</v>
      </c>
      <c r="P314" s="5"/>
      <c r="Q314" s="5"/>
      <c r="R314">
        <f t="shared" si="24"/>
        <v>1</v>
      </c>
      <c r="S314">
        <f t="shared" si="25"/>
        <v>0</v>
      </c>
      <c r="T314">
        <f t="shared" si="26"/>
        <v>1</v>
      </c>
      <c r="U314">
        <f t="shared" si="27"/>
        <v>0</v>
      </c>
      <c r="V314">
        <f t="shared" si="28"/>
        <v>0</v>
      </c>
    </row>
    <row r="315" spans="1:22" x14ac:dyDescent="0.25">
      <c r="A315" s="4" t="s">
        <v>31</v>
      </c>
      <c r="B315" s="5"/>
      <c r="C315" s="5">
        <v>4</v>
      </c>
      <c r="D315" s="5">
        <v>3</v>
      </c>
      <c r="E315" s="5"/>
      <c r="F315" s="5">
        <v>5</v>
      </c>
      <c r="G315" s="5"/>
      <c r="H315" s="5"/>
      <c r="I315" s="5">
        <v>12</v>
      </c>
      <c r="J315" s="5"/>
      <c r="K315" s="4" t="s">
        <v>31</v>
      </c>
      <c r="L315" s="5"/>
      <c r="M315" s="5">
        <v>4</v>
      </c>
      <c r="N315" s="5">
        <v>3</v>
      </c>
      <c r="O315" s="5"/>
      <c r="P315" s="5">
        <v>5</v>
      </c>
      <c r="Q315" s="5"/>
      <c r="R315">
        <f t="shared" si="24"/>
        <v>0</v>
      </c>
      <c r="S315">
        <f t="shared" si="25"/>
        <v>1</v>
      </c>
      <c r="T315">
        <f t="shared" si="26"/>
        <v>0</v>
      </c>
      <c r="U315">
        <f t="shared" si="27"/>
        <v>1</v>
      </c>
      <c r="V315">
        <f t="shared" si="28"/>
        <v>0</v>
      </c>
    </row>
    <row r="316" spans="1:22" x14ac:dyDescent="0.25">
      <c r="A316" s="4" t="s">
        <v>312</v>
      </c>
      <c r="B316" s="5">
        <v>5</v>
      </c>
      <c r="C316" s="5"/>
      <c r="D316" s="5">
        <v>4</v>
      </c>
      <c r="E316" s="5"/>
      <c r="F316" s="5"/>
      <c r="G316" s="5">
        <v>2</v>
      </c>
      <c r="H316" s="5"/>
      <c r="I316" s="5">
        <v>11</v>
      </c>
      <c r="J316" s="5"/>
      <c r="K316" s="4" t="s">
        <v>312</v>
      </c>
      <c r="L316" s="5">
        <v>5</v>
      </c>
      <c r="M316" s="5"/>
      <c r="N316" s="5">
        <v>4</v>
      </c>
      <c r="O316" s="5"/>
      <c r="P316" s="5"/>
      <c r="Q316" s="5">
        <v>2</v>
      </c>
      <c r="R316">
        <f t="shared" si="24"/>
        <v>0</v>
      </c>
      <c r="S316">
        <f t="shared" si="25"/>
        <v>0</v>
      </c>
      <c r="T316">
        <f t="shared" si="26"/>
        <v>0</v>
      </c>
      <c r="U316">
        <f t="shared" si="27"/>
        <v>0</v>
      </c>
      <c r="V316">
        <f t="shared" si="28"/>
        <v>0</v>
      </c>
    </row>
    <row r="317" spans="1:22" x14ac:dyDescent="0.25">
      <c r="A317" s="4" t="s">
        <v>483</v>
      </c>
      <c r="B317" s="5"/>
      <c r="C317" s="5">
        <v>1</v>
      </c>
      <c r="D317" s="5">
        <v>3</v>
      </c>
      <c r="E317" s="5">
        <v>5</v>
      </c>
      <c r="F317" s="5">
        <v>1</v>
      </c>
      <c r="G317" s="5"/>
      <c r="H317" s="5"/>
      <c r="I317" s="5">
        <v>10</v>
      </c>
      <c r="J317" s="5"/>
      <c r="K317" s="4" t="s">
        <v>483</v>
      </c>
      <c r="L317" s="5"/>
      <c r="M317" s="5">
        <v>1</v>
      </c>
      <c r="N317" s="5">
        <v>3</v>
      </c>
      <c r="O317" s="5">
        <v>5</v>
      </c>
      <c r="P317" s="5">
        <v>1</v>
      </c>
      <c r="Q317" s="5"/>
      <c r="R317">
        <f t="shared" si="24"/>
        <v>0</v>
      </c>
      <c r="S317">
        <f t="shared" si="25"/>
        <v>1</v>
      </c>
      <c r="T317">
        <f t="shared" si="26"/>
        <v>1</v>
      </c>
      <c r="U317">
        <f t="shared" si="27"/>
        <v>1</v>
      </c>
      <c r="V317">
        <f t="shared" si="28"/>
        <v>0</v>
      </c>
    </row>
    <row r="318" spans="1:22" x14ac:dyDescent="0.25">
      <c r="A318" s="4" t="s">
        <v>410</v>
      </c>
      <c r="B318" s="5"/>
      <c r="C318" s="5">
        <v>9</v>
      </c>
      <c r="D318" s="5">
        <v>8</v>
      </c>
      <c r="E318" s="5">
        <v>3</v>
      </c>
      <c r="F318" s="5"/>
      <c r="G318" s="5"/>
      <c r="H318" s="5"/>
      <c r="I318" s="5">
        <v>20</v>
      </c>
      <c r="J318" s="5"/>
      <c r="K318" s="4" t="s">
        <v>410</v>
      </c>
      <c r="L318" s="5"/>
      <c r="M318" s="5">
        <v>9</v>
      </c>
      <c r="N318" s="5">
        <v>8</v>
      </c>
      <c r="O318" s="5">
        <v>3</v>
      </c>
      <c r="P318" s="5"/>
      <c r="Q318" s="5"/>
      <c r="R318">
        <f t="shared" si="24"/>
        <v>0</v>
      </c>
      <c r="S318">
        <f t="shared" si="25"/>
        <v>1</v>
      </c>
      <c r="T318">
        <f t="shared" si="26"/>
        <v>1</v>
      </c>
      <c r="U318">
        <f t="shared" si="27"/>
        <v>0</v>
      </c>
      <c r="V318">
        <f t="shared" si="28"/>
        <v>0</v>
      </c>
    </row>
    <row r="319" spans="1:22" x14ac:dyDescent="0.25">
      <c r="A319" s="4" t="s">
        <v>340</v>
      </c>
      <c r="B319" s="5">
        <v>5</v>
      </c>
      <c r="C319" s="5">
        <v>1</v>
      </c>
      <c r="D319" s="5"/>
      <c r="E319" s="5"/>
      <c r="F319" s="5">
        <v>2</v>
      </c>
      <c r="G319" s="5"/>
      <c r="H319" s="5"/>
      <c r="I319" s="5">
        <v>8</v>
      </c>
      <c r="J319" s="5"/>
      <c r="K319" s="4" t="s">
        <v>340</v>
      </c>
      <c r="L319" s="5">
        <v>5</v>
      </c>
      <c r="M319" s="5">
        <v>1</v>
      </c>
      <c r="N319" s="5"/>
      <c r="O319" s="5"/>
      <c r="P319" s="5">
        <v>2</v>
      </c>
      <c r="Q319" s="5"/>
      <c r="R319">
        <f t="shared" si="24"/>
        <v>1</v>
      </c>
      <c r="S319">
        <f t="shared" si="25"/>
        <v>0</v>
      </c>
      <c r="T319">
        <f t="shared" si="26"/>
        <v>0</v>
      </c>
      <c r="U319">
        <f t="shared" si="27"/>
        <v>1</v>
      </c>
      <c r="V319">
        <f t="shared" si="28"/>
        <v>0</v>
      </c>
    </row>
    <row r="320" spans="1:22" x14ac:dyDescent="0.25">
      <c r="A320" s="4" t="s">
        <v>377</v>
      </c>
      <c r="B320" s="5"/>
      <c r="C320" s="5">
        <v>9</v>
      </c>
      <c r="D320" s="5">
        <v>5</v>
      </c>
      <c r="E320" s="5"/>
      <c r="F320" s="5"/>
      <c r="G320" s="5">
        <v>4</v>
      </c>
      <c r="H320" s="5"/>
      <c r="I320" s="5">
        <v>18</v>
      </c>
      <c r="J320" s="5"/>
      <c r="K320" s="4" t="s">
        <v>377</v>
      </c>
      <c r="L320" s="5"/>
      <c r="M320" s="5">
        <v>9</v>
      </c>
      <c r="N320" s="5">
        <v>5</v>
      </c>
      <c r="O320" s="5"/>
      <c r="P320" s="5"/>
      <c r="Q320" s="5">
        <v>4</v>
      </c>
      <c r="R320">
        <f t="shared" si="24"/>
        <v>0</v>
      </c>
      <c r="S320">
        <f t="shared" si="25"/>
        <v>1</v>
      </c>
      <c r="T320">
        <f t="shared" si="26"/>
        <v>0</v>
      </c>
      <c r="U320">
        <f t="shared" si="27"/>
        <v>0</v>
      </c>
      <c r="V320">
        <f t="shared" si="28"/>
        <v>1</v>
      </c>
    </row>
    <row r="321" spans="1:22" x14ac:dyDescent="0.25">
      <c r="A321" s="4" t="s">
        <v>375</v>
      </c>
      <c r="B321" s="5"/>
      <c r="C321" s="5">
        <v>5</v>
      </c>
      <c r="D321" s="5">
        <v>4</v>
      </c>
      <c r="E321" s="5">
        <v>5</v>
      </c>
      <c r="F321" s="5"/>
      <c r="G321" s="5"/>
      <c r="H321" s="5"/>
      <c r="I321" s="5">
        <v>14</v>
      </c>
      <c r="J321" s="5"/>
      <c r="K321" s="4" t="s">
        <v>375</v>
      </c>
      <c r="L321" s="5"/>
      <c r="M321" s="5">
        <v>5</v>
      </c>
      <c r="N321" s="5">
        <v>4</v>
      </c>
      <c r="O321" s="5">
        <v>5</v>
      </c>
      <c r="P321" s="5"/>
      <c r="Q321" s="5"/>
      <c r="R321">
        <f t="shared" si="24"/>
        <v>0</v>
      </c>
      <c r="S321">
        <f t="shared" si="25"/>
        <v>1</v>
      </c>
      <c r="T321">
        <f t="shared" si="26"/>
        <v>1</v>
      </c>
      <c r="U321">
        <f t="shared" si="27"/>
        <v>0</v>
      </c>
      <c r="V321">
        <f t="shared" si="28"/>
        <v>0</v>
      </c>
    </row>
    <row r="322" spans="1:22" x14ac:dyDescent="0.25">
      <c r="A322" s="4" t="s">
        <v>311</v>
      </c>
      <c r="B322" s="5">
        <v>7</v>
      </c>
      <c r="C322" s="5">
        <v>9</v>
      </c>
      <c r="D322" s="5"/>
      <c r="E322" s="5"/>
      <c r="F322" s="5"/>
      <c r="G322" s="5"/>
      <c r="H322" s="5"/>
      <c r="I322" s="5">
        <v>16</v>
      </c>
      <c r="J322" s="5"/>
      <c r="K322" s="4" t="s">
        <v>311</v>
      </c>
      <c r="L322" s="5">
        <v>7</v>
      </c>
      <c r="M322" s="5">
        <v>9</v>
      </c>
      <c r="N322" s="5"/>
      <c r="O322" s="5"/>
      <c r="P322" s="5"/>
      <c r="Q322" s="5"/>
      <c r="R322">
        <f t="shared" si="24"/>
        <v>1</v>
      </c>
      <c r="S322">
        <f t="shared" si="25"/>
        <v>0</v>
      </c>
      <c r="T322">
        <f t="shared" si="26"/>
        <v>0</v>
      </c>
      <c r="U322">
        <f t="shared" si="27"/>
        <v>0</v>
      </c>
      <c r="V322">
        <f t="shared" si="28"/>
        <v>0</v>
      </c>
    </row>
    <row r="323" spans="1:22" x14ac:dyDescent="0.25">
      <c r="A323" s="4" t="s">
        <v>533</v>
      </c>
      <c r="B323" s="5"/>
      <c r="C323" s="5"/>
      <c r="D323" s="5"/>
      <c r="E323" s="5"/>
      <c r="F323" s="5"/>
      <c r="G323" s="5">
        <v>2</v>
      </c>
      <c r="H323" s="5"/>
      <c r="I323" s="5">
        <v>2</v>
      </c>
      <c r="J323" s="5"/>
      <c r="K323" s="4" t="s">
        <v>533</v>
      </c>
      <c r="L323" s="5"/>
      <c r="M323" s="5"/>
      <c r="N323" s="5"/>
      <c r="O323" s="5"/>
      <c r="P323" s="5"/>
      <c r="Q323" s="5">
        <v>2</v>
      </c>
      <c r="R323">
        <f t="shared" si="24"/>
        <v>0</v>
      </c>
      <c r="S323">
        <f t="shared" si="25"/>
        <v>0</v>
      </c>
      <c r="T323">
        <f t="shared" si="26"/>
        <v>0</v>
      </c>
      <c r="U323">
        <f t="shared" si="27"/>
        <v>0</v>
      </c>
      <c r="V323">
        <f t="shared" si="28"/>
        <v>0</v>
      </c>
    </row>
    <row r="324" spans="1:22" x14ac:dyDescent="0.25">
      <c r="A324" s="4" t="s">
        <v>350</v>
      </c>
      <c r="B324" s="5"/>
      <c r="C324" s="5">
        <v>3</v>
      </c>
      <c r="D324" s="5">
        <v>7</v>
      </c>
      <c r="E324" s="5">
        <v>4</v>
      </c>
      <c r="F324" s="5"/>
      <c r="G324" s="5"/>
      <c r="H324" s="5"/>
      <c r="I324" s="5">
        <v>14</v>
      </c>
      <c r="J324" s="5"/>
      <c r="K324" s="4" t="s">
        <v>350</v>
      </c>
      <c r="L324" s="5"/>
      <c r="M324" s="5">
        <v>3</v>
      </c>
      <c r="N324" s="5">
        <v>7</v>
      </c>
      <c r="O324" s="5">
        <v>4</v>
      </c>
      <c r="P324" s="5"/>
      <c r="Q324" s="5"/>
      <c r="R324">
        <f t="shared" ref="R324:R387" si="29">IF(AND(M324&gt;0, L324&gt;0), 1,0)</f>
        <v>0</v>
      </c>
      <c r="S324">
        <f t="shared" si="25"/>
        <v>1</v>
      </c>
      <c r="T324">
        <f t="shared" si="26"/>
        <v>1</v>
      </c>
      <c r="U324">
        <f t="shared" si="27"/>
        <v>0</v>
      </c>
      <c r="V324">
        <f t="shared" si="28"/>
        <v>0</v>
      </c>
    </row>
    <row r="325" spans="1:22" x14ac:dyDescent="0.25">
      <c r="A325" s="4" t="s">
        <v>535</v>
      </c>
      <c r="B325" s="5">
        <v>1</v>
      </c>
      <c r="C325" s="5"/>
      <c r="D325" s="5">
        <v>3</v>
      </c>
      <c r="E325" s="5"/>
      <c r="F325" s="5"/>
      <c r="G325" s="5"/>
      <c r="H325" s="5"/>
      <c r="I325" s="5">
        <v>4</v>
      </c>
      <c r="J325" s="5"/>
      <c r="K325" s="4" t="s">
        <v>535</v>
      </c>
      <c r="L325" s="5">
        <v>1</v>
      </c>
      <c r="M325" s="5"/>
      <c r="N325" s="5">
        <v>3</v>
      </c>
      <c r="O325" s="5"/>
      <c r="P325" s="5"/>
      <c r="Q325" s="5"/>
      <c r="R325">
        <f t="shared" si="29"/>
        <v>0</v>
      </c>
      <c r="S325">
        <f t="shared" ref="S325:S388" si="30">IF(AND(M325&gt;0, N325&gt;0), 1, 0)</f>
        <v>0</v>
      </c>
      <c r="T325">
        <f t="shared" ref="T325:T388" si="31">IF(AND(M325&gt;0, O325&gt;0), 1, 0)</f>
        <v>0</v>
      </c>
      <c r="U325">
        <f t="shared" ref="U325:U388" si="32">IF(AND(M325&gt;0, P325&gt;0), 1, 0)</f>
        <v>0</v>
      </c>
      <c r="V325">
        <f t="shared" ref="V325:V388" si="33">IF(AND(M325&gt;0, Q325&gt;0), 1, 0)</f>
        <v>0</v>
      </c>
    </row>
    <row r="326" spans="1:22" x14ac:dyDescent="0.25">
      <c r="A326" s="4" t="s">
        <v>36</v>
      </c>
      <c r="B326" s="5"/>
      <c r="C326" s="5">
        <v>5</v>
      </c>
      <c r="D326" s="5"/>
      <c r="E326" s="5"/>
      <c r="F326" s="5">
        <v>9</v>
      </c>
      <c r="G326" s="5">
        <v>4</v>
      </c>
      <c r="H326" s="5"/>
      <c r="I326" s="5">
        <v>18</v>
      </c>
      <c r="J326" s="5"/>
      <c r="K326" s="4" t="s">
        <v>36</v>
      </c>
      <c r="L326" s="5"/>
      <c r="M326" s="5">
        <v>5</v>
      </c>
      <c r="N326" s="5"/>
      <c r="O326" s="5"/>
      <c r="P326" s="5">
        <v>9</v>
      </c>
      <c r="Q326" s="5">
        <v>4</v>
      </c>
      <c r="R326">
        <f t="shared" si="29"/>
        <v>0</v>
      </c>
      <c r="S326">
        <f t="shared" si="30"/>
        <v>0</v>
      </c>
      <c r="T326">
        <f t="shared" si="31"/>
        <v>0</v>
      </c>
      <c r="U326">
        <f t="shared" si="32"/>
        <v>1</v>
      </c>
      <c r="V326">
        <f t="shared" si="33"/>
        <v>1</v>
      </c>
    </row>
    <row r="327" spans="1:22" x14ac:dyDescent="0.25">
      <c r="A327" s="4" t="s">
        <v>479</v>
      </c>
      <c r="B327" s="5">
        <v>11</v>
      </c>
      <c r="C327" s="5">
        <v>1</v>
      </c>
      <c r="D327" s="5"/>
      <c r="E327" s="5">
        <v>3</v>
      </c>
      <c r="F327" s="5"/>
      <c r="G327" s="5">
        <v>5</v>
      </c>
      <c r="H327" s="5"/>
      <c r="I327" s="5">
        <v>20</v>
      </c>
      <c r="J327" s="5"/>
      <c r="K327" s="4" t="s">
        <v>479</v>
      </c>
      <c r="L327" s="5">
        <v>11</v>
      </c>
      <c r="M327" s="5">
        <v>1</v>
      </c>
      <c r="N327" s="5"/>
      <c r="O327" s="5">
        <v>3</v>
      </c>
      <c r="P327" s="5"/>
      <c r="Q327" s="5">
        <v>5</v>
      </c>
      <c r="R327">
        <f t="shared" si="29"/>
        <v>1</v>
      </c>
      <c r="S327">
        <f t="shared" si="30"/>
        <v>0</v>
      </c>
      <c r="T327">
        <f t="shared" si="31"/>
        <v>1</v>
      </c>
      <c r="U327">
        <f t="shared" si="32"/>
        <v>0</v>
      </c>
      <c r="V327">
        <f t="shared" si="33"/>
        <v>1</v>
      </c>
    </row>
    <row r="328" spans="1:22" x14ac:dyDescent="0.25">
      <c r="A328" s="4" t="s">
        <v>393</v>
      </c>
      <c r="B328" s="5"/>
      <c r="C328" s="5"/>
      <c r="D328" s="5">
        <v>5</v>
      </c>
      <c r="E328" s="5"/>
      <c r="F328" s="5">
        <v>11</v>
      </c>
      <c r="G328" s="5"/>
      <c r="H328" s="5"/>
      <c r="I328" s="5">
        <v>16</v>
      </c>
      <c r="J328" s="5"/>
      <c r="K328" s="4" t="s">
        <v>393</v>
      </c>
      <c r="L328" s="5"/>
      <c r="M328" s="5"/>
      <c r="N328" s="5">
        <v>5</v>
      </c>
      <c r="O328" s="5"/>
      <c r="P328" s="5">
        <v>11</v>
      </c>
      <c r="Q328" s="5"/>
      <c r="R328">
        <f t="shared" si="29"/>
        <v>0</v>
      </c>
      <c r="S328">
        <f t="shared" si="30"/>
        <v>0</v>
      </c>
      <c r="T328">
        <f t="shared" si="31"/>
        <v>0</v>
      </c>
      <c r="U328">
        <f t="shared" si="32"/>
        <v>0</v>
      </c>
      <c r="V328">
        <f t="shared" si="33"/>
        <v>0</v>
      </c>
    </row>
    <row r="329" spans="1:22" x14ac:dyDescent="0.25">
      <c r="A329" s="4" t="s">
        <v>398</v>
      </c>
      <c r="B329" s="5">
        <v>2</v>
      </c>
      <c r="C329" s="5">
        <v>5</v>
      </c>
      <c r="D329" s="5">
        <v>1</v>
      </c>
      <c r="E329" s="5"/>
      <c r="F329" s="5">
        <v>5</v>
      </c>
      <c r="G329" s="5">
        <v>9</v>
      </c>
      <c r="H329" s="5"/>
      <c r="I329" s="5">
        <v>22</v>
      </c>
      <c r="J329" s="5"/>
      <c r="K329" s="4" t="s">
        <v>398</v>
      </c>
      <c r="L329" s="5">
        <v>2</v>
      </c>
      <c r="M329" s="5">
        <v>5</v>
      </c>
      <c r="N329" s="5">
        <v>1</v>
      </c>
      <c r="O329" s="5"/>
      <c r="P329" s="5">
        <v>5</v>
      </c>
      <c r="Q329" s="5">
        <v>9</v>
      </c>
      <c r="R329">
        <f t="shared" si="29"/>
        <v>1</v>
      </c>
      <c r="S329">
        <f t="shared" si="30"/>
        <v>1</v>
      </c>
      <c r="T329">
        <f t="shared" si="31"/>
        <v>0</v>
      </c>
      <c r="U329">
        <f t="shared" si="32"/>
        <v>1</v>
      </c>
      <c r="V329">
        <f t="shared" si="33"/>
        <v>1</v>
      </c>
    </row>
    <row r="330" spans="1:22" x14ac:dyDescent="0.25">
      <c r="A330" s="4" t="s">
        <v>329</v>
      </c>
      <c r="B330" s="5">
        <v>4</v>
      </c>
      <c r="C330" s="5">
        <v>2</v>
      </c>
      <c r="D330" s="5"/>
      <c r="E330" s="5">
        <v>4</v>
      </c>
      <c r="F330" s="5"/>
      <c r="G330" s="5">
        <v>11</v>
      </c>
      <c r="H330" s="5"/>
      <c r="I330" s="5">
        <v>21</v>
      </c>
      <c r="J330" s="5"/>
      <c r="K330" s="4" t="s">
        <v>329</v>
      </c>
      <c r="L330" s="5">
        <v>4</v>
      </c>
      <c r="M330" s="5">
        <v>2</v>
      </c>
      <c r="N330" s="5"/>
      <c r="O330" s="5">
        <v>4</v>
      </c>
      <c r="P330" s="5"/>
      <c r="Q330" s="5">
        <v>11</v>
      </c>
      <c r="R330">
        <f t="shared" si="29"/>
        <v>1</v>
      </c>
      <c r="S330">
        <f t="shared" si="30"/>
        <v>0</v>
      </c>
      <c r="T330">
        <f t="shared" si="31"/>
        <v>1</v>
      </c>
      <c r="U330">
        <f t="shared" si="32"/>
        <v>0</v>
      </c>
      <c r="V330">
        <f t="shared" si="33"/>
        <v>1</v>
      </c>
    </row>
    <row r="331" spans="1:22" x14ac:dyDescent="0.25">
      <c r="A331" s="4" t="s">
        <v>342</v>
      </c>
      <c r="B331" s="5"/>
      <c r="C331" s="5">
        <v>2</v>
      </c>
      <c r="D331" s="5">
        <v>5</v>
      </c>
      <c r="E331" s="5"/>
      <c r="F331" s="5"/>
      <c r="G331" s="5">
        <v>11</v>
      </c>
      <c r="H331" s="5"/>
      <c r="I331" s="5">
        <v>18</v>
      </c>
      <c r="J331" s="5"/>
      <c r="K331" s="4" t="s">
        <v>342</v>
      </c>
      <c r="L331" s="5"/>
      <c r="M331" s="5">
        <v>2</v>
      </c>
      <c r="N331" s="5">
        <v>5</v>
      </c>
      <c r="O331" s="5"/>
      <c r="P331" s="5"/>
      <c r="Q331" s="5">
        <v>11</v>
      </c>
      <c r="R331">
        <f t="shared" si="29"/>
        <v>0</v>
      </c>
      <c r="S331">
        <f t="shared" si="30"/>
        <v>1</v>
      </c>
      <c r="T331">
        <f t="shared" si="31"/>
        <v>0</v>
      </c>
      <c r="U331">
        <f t="shared" si="32"/>
        <v>0</v>
      </c>
      <c r="V331">
        <f t="shared" si="33"/>
        <v>1</v>
      </c>
    </row>
    <row r="332" spans="1:22" x14ac:dyDescent="0.25">
      <c r="A332" s="4" t="s">
        <v>397</v>
      </c>
      <c r="B332" s="5"/>
      <c r="C332" s="5"/>
      <c r="D332" s="5">
        <v>2</v>
      </c>
      <c r="E332" s="5">
        <v>7</v>
      </c>
      <c r="F332" s="5"/>
      <c r="G332" s="5"/>
      <c r="H332" s="5"/>
      <c r="I332" s="5">
        <v>9</v>
      </c>
      <c r="J332" s="5"/>
      <c r="K332" s="4" t="s">
        <v>397</v>
      </c>
      <c r="L332" s="5"/>
      <c r="M332" s="5"/>
      <c r="N332" s="5">
        <v>2</v>
      </c>
      <c r="O332" s="5">
        <v>7</v>
      </c>
      <c r="P332" s="5"/>
      <c r="Q332" s="5"/>
      <c r="R332">
        <f t="shared" si="29"/>
        <v>0</v>
      </c>
      <c r="S332">
        <f t="shared" si="30"/>
        <v>0</v>
      </c>
      <c r="T332">
        <f t="shared" si="31"/>
        <v>0</v>
      </c>
      <c r="U332">
        <f t="shared" si="32"/>
        <v>0</v>
      </c>
      <c r="V332">
        <f t="shared" si="33"/>
        <v>0</v>
      </c>
    </row>
    <row r="333" spans="1:22" x14ac:dyDescent="0.25">
      <c r="A333" s="4" t="s">
        <v>260</v>
      </c>
      <c r="B333" s="5">
        <v>11</v>
      </c>
      <c r="C333" s="5"/>
      <c r="D333" s="5">
        <v>2</v>
      </c>
      <c r="E333" s="5"/>
      <c r="F333" s="5">
        <v>3</v>
      </c>
      <c r="G333" s="5"/>
      <c r="H333" s="5"/>
      <c r="I333" s="5">
        <v>16</v>
      </c>
      <c r="J333" s="5"/>
      <c r="K333" s="4" t="s">
        <v>260</v>
      </c>
      <c r="L333" s="5">
        <v>11</v>
      </c>
      <c r="M333" s="5"/>
      <c r="N333" s="5">
        <v>2</v>
      </c>
      <c r="O333" s="5"/>
      <c r="P333" s="5">
        <v>3</v>
      </c>
      <c r="Q333" s="5"/>
      <c r="R333">
        <f t="shared" si="29"/>
        <v>0</v>
      </c>
      <c r="S333">
        <f t="shared" si="30"/>
        <v>0</v>
      </c>
      <c r="T333">
        <f t="shared" si="31"/>
        <v>0</v>
      </c>
      <c r="U333">
        <f t="shared" si="32"/>
        <v>0</v>
      </c>
      <c r="V333">
        <f t="shared" si="33"/>
        <v>0</v>
      </c>
    </row>
    <row r="334" spans="1:22" x14ac:dyDescent="0.25">
      <c r="A334" s="4" t="s">
        <v>440</v>
      </c>
      <c r="B334" s="5">
        <v>4</v>
      </c>
      <c r="C334" s="5">
        <v>3</v>
      </c>
      <c r="D334" s="5"/>
      <c r="E334" s="5"/>
      <c r="F334" s="5">
        <v>5</v>
      </c>
      <c r="G334" s="5">
        <v>3</v>
      </c>
      <c r="H334" s="5"/>
      <c r="I334" s="5">
        <v>15</v>
      </c>
      <c r="J334" s="5"/>
      <c r="K334" s="4" t="s">
        <v>440</v>
      </c>
      <c r="L334" s="5">
        <v>4</v>
      </c>
      <c r="M334" s="5">
        <v>3</v>
      </c>
      <c r="N334" s="5"/>
      <c r="O334" s="5"/>
      <c r="P334" s="5">
        <v>5</v>
      </c>
      <c r="Q334" s="5">
        <v>3</v>
      </c>
      <c r="R334">
        <f t="shared" si="29"/>
        <v>1</v>
      </c>
      <c r="S334">
        <f t="shared" si="30"/>
        <v>0</v>
      </c>
      <c r="T334">
        <f t="shared" si="31"/>
        <v>0</v>
      </c>
      <c r="U334">
        <f t="shared" si="32"/>
        <v>1</v>
      </c>
      <c r="V334">
        <f t="shared" si="33"/>
        <v>1</v>
      </c>
    </row>
    <row r="335" spans="1:22" x14ac:dyDescent="0.25">
      <c r="A335" s="4" t="s">
        <v>321</v>
      </c>
      <c r="B335" s="5">
        <v>4</v>
      </c>
      <c r="C335" s="5">
        <v>1</v>
      </c>
      <c r="D335" s="5">
        <v>4</v>
      </c>
      <c r="E335" s="5"/>
      <c r="F335" s="5">
        <v>8</v>
      </c>
      <c r="G335" s="5">
        <v>1</v>
      </c>
      <c r="H335" s="5"/>
      <c r="I335" s="5">
        <v>18</v>
      </c>
      <c r="J335" s="5"/>
      <c r="K335" s="4" t="s">
        <v>321</v>
      </c>
      <c r="L335" s="5">
        <v>4</v>
      </c>
      <c r="M335" s="5">
        <v>1</v>
      </c>
      <c r="N335" s="5">
        <v>4</v>
      </c>
      <c r="O335" s="5"/>
      <c r="P335" s="5">
        <v>8</v>
      </c>
      <c r="Q335" s="5">
        <v>1</v>
      </c>
      <c r="R335">
        <f t="shared" si="29"/>
        <v>1</v>
      </c>
      <c r="S335">
        <f t="shared" si="30"/>
        <v>1</v>
      </c>
      <c r="T335">
        <f t="shared" si="31"/>
        <v>0</v>
      </c>
      <c r="U335">
        <f t="shared" si="32"/>
        <v>1</v>
      </c>
      <c r="V335">
        <f t="shared" si="33"/>
        <v>1</v>
      </c>
    </row>
    <row r="336" spans="1:22" x14ac:dyDescent="0.25">
      <c r="A336" s="4" t="s">
        <v>387</v>
      </c>
      <c r="B336" s="5">
        <v>4</v>
      </c>
      <c r="C336" s="5"/>
      <c r="D336" s="5">
        <v>4</v>
      </c>
      <c r="E336" s="5"/>
      <c r="F336" s="5">
        <v>5</v>
      </c>
      <c r="G336" s="5">
        <v>5</v>
      </c>
      <c r="H336" s="5"/>
      <c r="I336" s="5">
        <v>18</v>
      </c>
      <c r="J336" s="5"/>
      <c r="K336" s="4" t="s">
        <v>387</v>
      </c>
      <c r="L336" s="5">
        <v>4</v>
      </c>
      <c r="M336" s="5"/>
      <c r="N336" s="5">
        <v>4</v>
      </c>
      <c r="O336" s="5"/>
      <c r="P336" s="5">
        <v>5</v>
      </c>
      <c r="Q336" s="5">
        <v>5</v>
      </c>
      <c r="R336">
        <f t="shared" si="29"/>
        <v>0</v>
      </c>
      <c r="S336">
        <f t="shared" si="30"/>
        <v>0</v>
      </c>
      <c r="T336">
        <f t="shared" si="31"/>
        <v>0</v>
      </c>
      <c r="U336">
        <f t="shared" si="32"/>
        <v>0</v>
      </c>
      <c r="V336">
        <f t="shared" si="33"/>
        <v>0</v>
      </c>
    </row>
    <row r="337" spans="1:22" x14ac:dyDescent="0.25">
      <c r="A337" s="4" t="s">
        <v>75</v>
      </c>
      <c r="B337" s="5">
        <v>8</v>
      </c>
      <c r="C337" s="5">
        <v>4</v>
      </c>
      <c r="D337" s="5">
        <v>4</v>
      </c>
      <c r="E337" s="5">
        <v>2</v>
      </c>
      <c r="F337" s="5">
        <v>3</v>
      </c>
      <c r="G337" s="5">
        <v>9</v>
      </c>
      <c r="H337" s="5"/>
      <c r="I337" s="5">
        <v>30</v>
      </c>
      <c r="J337" s="5"/>
      <c r="K337" s="4" t="s">
        <v>75</v>
      </c>
      <c r="L337" s="5">
        <v>8</v>
      </c>
      <c r="M337" s="5">
        <v>4</v>
      </c>
      <c r="N337" s="5">
        <v>4</v>
      </c>
      <c r="O337" s="5">
        <v>2</v>
      </c>
      <c r="P337" s="5">
        <v>3</v>
      </c>
      <c r="Q337" s="5">
        <v>9</v>
      </c>
      <c r="R337">
        <f t="shared" si="29"/>
        <v>1</v>
      </c>
      <c r="S337">
        <f t="shared" si="30"/>
        <v>1</v>
      </c>
      <c r="T337">
        <f t="shared" si="31"/>
        <v>1</v>
      </c>
      <c r="U337">
        <f t="shared" si="32"/>
        <v>1</v>
      </c>
      <c r="V337">
        <f t="shared" si="33"/>
        <v>1</v>
      </c>
    </row>
    <row r="338" spans="1:22" x14ac:dyDescent="0.25">
      <c r="A338" s="4" t="s">
        <v>155</v>
      </c>
      <c r="B338" s="5">
        <v>4</v>
      </c>
      <c r="C338" s="5"/>
      <c r="D338" s="5"/>
      <c r="E338" s="5">
        <v>5</v>
      </c>
      <c r="F338" s="5"/>
      <c r="G338" s="5">
        <v>4</v>
      </c>
      <c r="H338" s="5"/>
      <c r="I338" s="5">
        <v>13</v>
      </c>
      <c r="J338" s="5"/>
      <c r="K338" s="4" t="s">
        <v>155</v>
      </c>
      <c r="L338" s="5">
        <v>4</v>
      </c>
      <c r="M338" s="5"/>
      <c r="N338" s="5"/>
      <c r="O338" s="5">
        <v>5</v>
      </c>
      <c r="P338" s="5"/>
      <c r="Q338" s="5">
        <v>4</v>
      </c>
      <c r="R338">
        <f t="shared" si="29"/>
        <v>0</v>
      </c>
      <c r="S338">
        <f t="shared" si="30"/>
        <v>0</v>
      </c>
      <c r="T338">
        <f t="shared" si="31"/>
        <v>0</v>
      </c>
      <c r="U338">
        <f t="shared" si="32"/>
        <v>0</v>
      </c>
      <c r="V338">
        <f t="shared" si="33"/>
        <v>0</v>
      </c>
    </row>
    <row r="339" spans="1:22" x14ac:dyDescent="0.25">
      <c r="A339" s="4" t="s">
        <v>401</v>
      </c>
      <c r="B339" s="5"/>
      <c r="C339" s="5"/>
      <c r="D339" s="5"/>
      <c r="E339" s="5">
        <v>3</v>
      </c>
      <c r="F339" s="5"/>
      <c r="G339" s="5">
        <v>4</v>
      </c>
      <c r="H339" s="5"/>
      <c r="I339" s="5">
        <v>7</v>
      </c>
      <c r="J339" s="5"/>
      <c r="K339" s="4" t="s">
        <v>401</v>
      </c>
      <c r="L339" s="5"/>
      <c r="M339" s="5"/>
      <c r="N339" s="5"/>
      <c r="O339" s="5">
        <v>3</v>
      </c>
      <c r="P339" s="5"/>
      <c r="Q339" s="5">
        <v>4</v>
      </c>
      <c r="R339">
        <f t="shared" si="29"/>
        <v>0</v>
      </c>
      <c r="S339">
        <f t="shared" si="30"/>
        <v>0</v>
      </c>
      <c r="T339">
        <f t="shared" si="31"/>
        <v>0</v>
      </c>
      <c r="U339">
        <f t="shared" si="32"/>
        <v>0</v>
      </c>
      <c r="V339">
        <f t="shared" si="33"/>
        <v>0</v>
      </c>
    </row>
    <row r="340" spans="1:22" x14ac:dyDescent="0.25">
      <c r="A340" s="4" t="s">
        <v>420</v>
      </c>
      <c r="B340" s="5">
        <v>2</v>
      </c>
      <c r="C340" s="5"/>
      <c r="D340" s="5">
        <v>7</v>
      </c>
      <c r="E340" s="5"/>
      <c r="F340" s="5">
        <v>2</v>
      </c>
      <c r="G340" s="5">
        <v>15</v>
      </c>
      <c r="H340" s="5"/>
      <c r="I340" s="5">
        <v>26</v>
      </c>
      <c r="J340" s="5"/>
      <c r="K340" s="4" t="s">
        <v>420</v>
      </c>
      <c r="L340" s="5">
        <v>2</v>
      </c>
      <c r="M340" s="5"/>
      <c r="N340" s="5">
        <v>7</v>
      </c>
      <c r="O340" s="5"/>
      <c r="P340" s="5">
        <v>2</v>
      </c>
      <c r="Q340" s="5">
        <v>15</v>
      </c>
      <c r="R340">
        <f t="shared" si="29"/>
        <v>0</v>
      </c>
      <c r="S340">
        <f t="shared" si="30"/>
        <v>0</v>
      </c>
      <c r="T340">
        <f t="shared" si="31"/>
        <v>0</v>
      </c>
      <c r="U340">
        <f t="shared" si="32"/>
        <v>0</v>
      </c>
      <c r="V340">
        <f t="shared" si="33"/>
        <v>0</v>
      </c>
    </row>
    <row r="341" spans="1:22" x14ac:dyDescent="0.25">
      <c r="A341" s="4" t="s">
        <v>492</v>
      </c>
      <c r="B341" s="5"/>
      <c r="C341" s="5">
        <v>4</v>
      </c>
      <c r="D341" s="5">
        <v>1</v>
      </c>
      <c r="E341" s="5"/>
      <c r="F341" s="5"/>
      <c r="G341" s="5">
        <v>8</v>
      </c>
      <c r="H341" s="5"/>
      <c r="I341" s="5">
        <v>13</v>
      </c>
      <c r="J341" s="5"/>
      <c r="K341" s="4" t="s">
        <v>492</v>
      </c>
      <c r="L341" s="5"/>
      <c r="M341" s="5">
        <v>4</v>
      </c>
      <c r="N341" s="5">
        <v>1</v>
      </c>
      <c r="O341" s="5"/>
      <c r="P341" s="5"/>
      <c r="Q341" s="5">
        <v>8</v>
      </c>
      <c r="R341">
        <f t="shared" si="29"/>
        <v>0</v>
      </c>
      <c r="S341">
        <f t="shared" si="30"/>
        <v>1</v>
      </c>
      <c r="T341">
        <f t="shared" si="31"/>
        <v>0</v>
      </c>
      <c r="U341">
        <f t="shared" si="32"/>
        <v>0</v>
      </c>
      <c r="V341">
        <f t="shared" si="33"/>
        <v>1</v>
      </c>
    </row>
    <row r="342" spans="1:22" x14ac:dyDescent="0.25">
      <c r="A342" s="4" t="s">
        <v>280</v>
      </c>
      <c r="B342" s="5">
        <v>4</v>
      </c>
      <c r="C342" s="5">
        <v>5</v>
      </c>
      <c r="D342" s="5">
        <v>8</v>
      </c>
      <c r="E342" s="5">
        <v>6</v>
      </c>
      <c r="F342" s="5"/>
      <c r="G342" s="5">
        <v>5</v>
      </c>
      <c r="H342" s="5"/>
      <c r="I342" s="5">
        <v>28</v>
      </c>
      <c r="J342" s="5"/>
      <c r="K342" s="4" t="s">
        <v>280</v>
      </c>
      <c r="L342" s="5">
        <v>4</v>
      </c>
      <c r="M342" s="5">
        <v>5</v>
      </c>
      <c r="N342" s="5">
        <v>8</v>
      </c>
      <c r="O342" s="5">
        <v>6</v>
      </c>
      <c r="P342" s="5"/>
      <c r="Q342" s="5">
        <v>5</v>
      </c>
      <c r="R342">
        <f t="shared" si="29"/>
        <v>1</v>
      </c>
      <c r="S342">
        <f t="shared" si="30"/>
        <v>1</v>
      </c>
      <c r="T342">
        <f t="shared" si="31"/>
        <v>1</v>
      </c>
      <c r="U342">
        <f t="shared" si="32"/>
        <v>0</v>
      </c>
      <c r="V342">
        <f t="shared" si="33"/>
        <v>1</v>
      </c>
    </row>
    <row r="343" spans="1:22" x14ac:dyDescent="0.25">
      <c r="A343" s="4" t="s">
        <v>461</v>
      </c>
      <c r="B343" s="5">
        <v>9</v>
      </c>
      <c r="C343" s="5"/>
      <c r="D343" s="5">
        <v>7</v>
      </c>
      <c r="E343" s="5"/>
      <c r="F343" s="5">
        <v>1</v>
      </c>
      <c r="G343" s="5"/>
      <c r="H343" s="5"/>
      <c r="I343" s="5">
        <v>17</v>
      </c>
      <c r="J343" s="5"/>
      <c r="K343" s="4" t="s">
        <v>461</v>
      </c>
      <c r="L343" s="5">
        <v>9</v>
      </c>
      <c r="M343" s="5"/>
      <c r="N343" s="5">
        <v>7</v>
      </c>
      <c r="O343" s="5"/>
      <c r="P343" s="5">
        <v>1</v>
      </c>
      <c r="Q343" s="5"/>
      <c r="R343">
        <f t="shared" si="29"/>
        <v>0</v>
      </c>
      <c r="S343">
        <f t="shared" si="30"/>
        <v>0</v>
      </c>
      <c r="T343">
        <f t="shared" si="31"/>
        <v>0</v>
      </c>
      <c r="U343">
        <f t="shared" si="32"/>
        <v>0</v>
      </c>
      <c r="V343">
        <f t="shared" si="33"/>
        <v>0</v>
      </c>
    </row>
    <row r="344" spans="1:22" x14ac:dyDescent="0.25">
      <c r="A344" s="4" t="s">
        <v>314</v>
      </c>
      <c r="B344" s="5"/>
      <c r="C344" s="5">
        <v>7</v>
      </c>
      <c r="D344" s="5"/>
      <c r="E344" s="5"/>
      <c r="F344" s="5">
        <v>2</v>
      </c>
      <c r="G344" s="5">
        <v>2</v>
      </c>
      <c r="H344" s="5"/>
      <c r="I344" s="5">
        <v>11</v>
      </c>
      <c r="J344" s="5"/>
      <c r="K344" s="4" t="s">
        <v>314</v>
      </c>
      <c r="L344" s="5"/>
      <c r="M344" s="5">
        <v>7</v>
      </c>
      <c r="N344" s="5"/>
      <c r="O344" s="5"/>
      <c r="P344" s="5">
        <v>2</v>
      </c>
      <c r="Q344" s="5">
        <v>2</v>
      </c>
      <c r="R344">
        <f t="shared" si="29"/>
        <v>0</v>
      </c>
      <c r="S344">
        <f t="shared" si="30"/>
        <v>0</v>
      </c>
      <c r="T344">
        <f t="shared" si="31"/>
        <v>0</v>
      </c>
      <c r="U344">
        <f t="shared" si="32"/>
        <v>1</v>
      </c>
      <c r="V344">
        <f t="shared" si="33"/>
        <v>1</v>
      </c>
    </row>
    <row r="345" spans="1:22" x14ac:dyDescent="0.25">
      <c r="A345" s="4" t="s">
        <v>429</v>
      </c>
      <c r="B345" s="5"/>
      <c r="C345" s="5">
        <v>7</v>
      </c>
      <c r="D345" s="5"/>
      <c r="E345" s="5"/>
      <c r="F345" s="5">
        <v>5</v>
      </c>
      <c r="G345" s="5">
        <v>2</v>
      </c>
      <c r="H345" s="5"/>
      <c r="I345" s="5">
        <v>14</v>
      </c>
      <c r="J345" s="5"/>
      <c r="K345" s="4" t="s">
        <v>429</v>
      </c>
      <c r="L345" s="5"/>
      <c r="M345" s="5">
        <v>7</v>
      </c>
      <c r="N345" s="5"/>
      <c r="O345" s="5"/>
      <c r="P345" s="5">
        <v>5</v>
      </c>
      <c r="Q345" s="5">
        <v>2</v>
      </c>
      <c r="R345">
        <f t="shared" si="29"/>
        <v>0</v>
      </c>
      <c r="S345">
        <f t="shared" si="30"/>
        <v>0</v>
      </c>
      <c r="T345">
        <f t="shared" si="31"/>
        <v>0</v>
      </c>
      <c r="U345">
        <f t="shared" si="32"/>
        <v>1</v>
      </c>
      <c r="V345">
        <f t="shared" si="33"/>
        <v>1</v>
      </c>
    </row>
    <row r="346" spans="1:22" x14ac:dyDescent="0.25">
      <c r="A346" s="4" t="s">
        <v>450</v>
      </c>
      <c r="B346" s="5">
        <v>2</v>
      </c>
      <c r="C346" s="5">
        <v>5</v>
      </c>
      <c r="D346" s="5"/>
      <c r="E346" s="5">
        <v>2</v>
      </c>
      <c r="F346" s="5">
        <v>2</v>
      </c>
      <c r="G346" s="5">
        <v>1</v>
      </c>
      <c r="H346" s="5"/>
      <c r="I346" s="5">
        <v>12</v>
      </c>
      <c r="J346" s="5"/>
      <c r="K346" s="4" t="s">
        <v>450</v>
      </c>
      <c r="L346" s="5">
        <v>2</v>
      </c>
      <c r="M346" s="5">
        <v>5</v>
      </c>
      <c r="N346" s="5"/>
      <c r="O346" s="5">
        <v>2</v>
      </c>
      <c r="P346" s="5">
        <v>2</v>
      </c>
      <c r="Q346" s="5">
        <v>1</v>
      </c>
      <c r="R346">
        <f t="shared" si="29"/>
        <v>1</v>
      </c>
      <c r="S346">
        <f t="shared" si="30"/>
        <v>0</v>
      </c>
      <c r="T346">
        <f t="shared" si="31"/>
        <v>1</v>
      </c>
      <c r="U346">
        <f t="shared" si="32"/>
        <v>1</v>
      </c>
      <c r="V346">
        <f t="shared" si="33"/>
        <v>1</v>
      </c>
    </row>
    <row r="347" spans="1:22" x14ac:dyDescent="0.25">
      <c r="A347" s="4" t="s">
        <v>392</v>
      </c>
      <c r="B347" s="5">
        <v>1</v>
      </c>
      <c r="C347" s="5">
        <v>9</v>
      </c>
      <c r="D347" s="5">
        <v>5</v>
      </c>
      <c r="E347" s="5"/>
      <c r="F347" s="5"/>
      <c r="G347" s="5">
        <v>18</v>
      </c>
      <c r="H347" s="5"/>
      <c r="I347" s="5">
        <v>33</v>
      </c>
      <c r="J347" s="5"/>
      <c r="K347" s="4" t="s">
        <v>392</v>
      </c>
      <c r="L347" s="5">
        <v>1</v>
      </c>
      <c r="M347" s="5">
        <v>9</v>
      </c>
      <c r="N347" s="5">
        <v>5</v>
      </c>
      <c r="O347" s="5"/>
      <c r="P347" s="5"/>
      <c r="Q347" s="5">
        <v>18</v>
      </c>
      <c r="R347">
        <f t="shared" si="29"/>
        <v>1</v>
      </c>
      <c r="S347">
        <f t="shared" si="30"/>
        <v>1</v>
      </c>
      <c r="T347">
        <f t="shared" si="31"/>
        <v>0</v>
      </c>
      <c r="U347">
        <f t="shared" si="32"/>
        <v>0</v>
      </c>
      <c r="V347">
        <f t="shared" si="33"/>
        <v>1</v>
      </c>
    </row>
    <row r="348" spans="1:22" x14ac:dyDescent="0.25">
      <c r="A348" s="4" t="s">
        <v>391</v>
      </c>
      <c r="B348" s="5">
        <v>4</v>
      </c>
      <c r="C348" s="5">
        <v>3</v>
      </c>
      <c r="D348" s="5"/>
      <c r="E348" s="5"/>
      <c r="F348" s="5"/>
      <c r="G348" s="5">
        <v>2</v>
      </c>
      <c r="H348" s="5"/>
      <c r="I348" s="5">
        <v>9</v>
      </c>
      <c r="J348" s="5"/>
      <c r="K348" s="4" t="s">
        <v>391</v>
      </c>
      <c r="L348" s="5">
        <v>4</v>
      </c>
      <c r="M348" s="5">
        <v>3</v>
      </c>
      <c r="N348" s="5"/>
      <c r="O348" s="5"/>
      <c r="P348" s="5"/>
      <c r="Q348" s="5">
        <v>2</v>
      </c>
      <c r="R348">
        <f t="shared" si="29"/>
        <v>1</v>
      </c>
      <c r="S348">
        <f t="shared" si="30"/>
        <v>0</v>
      </c>
      <c r="T348">
        <f t="shared" si="31"/>
        <v>0</v>
      </c>
      <c r="U348">
        <f t="shared" si="32"/>
        <v>0</v>
      </c>
      <c r="V348">
        <f t="shared" si="33"/>
        <v>1</v>
      </c>
    </row>
    <row r="349" spans="1:22" x14ac:dyDescent="0.25">
      <c r="A349" s="4" t="s">
        <v>23</v>
      </c>
      <c r="B349" s="5"/>
      <c r="C349" s="5"/>
      <c r="D349" s="5">
        <v>3</v>
      </c>
      <c r="E349" s="5">
        <v>8</v>
      </c>
      <c r="F349" s="5">
        <v>5</v>
      </c>
      <c r="G349" s="5"/>
      <c r="H349" s="5"/>
      <c r="I349" s="5">
        <v>16</v>
      </c>
      <c r="J349" s="5"/>
      <c r="K349" s="4" t="s">
        <v>23</v>
      </c>
      <c r="L349" s="5"/>
      <c r="M349" s="5"/>
      <c r="N349" s="5">
        <v>3</v>
      </c>
      <c r="O349" s="5">
        <v>8</v>
      </c>
      <c r="P349" s="5">
        <v>5</v>
      </c>
      <c r="Q349" s="5"/>
      <c r="R349">
        <f t="shared" si="29"/>
        <v>0</v>
      </c>
      <c r="S349">
        <f t="shared" si="30"/>
        <v>0</v>
      </c>
      <c r="T349">
        <f t="shared" si="31"/>
        <v>0</v>
      </c>
      <c r="U349">
        <f t="shared" si="32"/>
        <v>0</v>
      </c>
      <c r="V349">
        <f t="shared" si="33"/>
        <v>0</v>
      </c>
    </row>
    <row r="350" spans="1:22" x14ac:dyDescent="0.25">
      <c r="A350" s="4" t="s">
        <v>484</v>
      </c>
      <c r="B350" s="5">
        <v>3</v>
      </c>
      <c r="C350" s="5">
        <v>13</v>
      </c>
      <c r="D350" s="5"/>
      <c r="E350" s="5"/>
      <c r="F350" s="5"/>
      <c r="G350" s="5">
        <v>3</v>
      </c>
      <c r="H350" s="5"/>
      <c r="I350" s="5">
        <v>19</v>
      </c>
      <c r="J350" s="5"/>
      <c r="K350" s="4" t="s">
        <v>484</v>
      </c>
      <c r="L350" s="5">
        <v>3</v>
      </c>
      <c r="M350" s="5">
        <v>13</v>
      </c>
      <c r="N350" s="5"/>
      <c r="O350" s="5"/>
      <c r="P350" s="5"/>
      <c r="Q350" s="5">
        <v>3</v>
      </c>
      <c r="R350">
        <f t="shared" si="29"/>
        <v>1</v>
      </c>
      <c r="S350">
        <f t="shared" si="30"/>
        <v>0</v>
      </c>
      <c r="T350">
        <f t="shared" si="31"/>
        <v>0</v>
      </c>
      <c r="U350">
        <f t="shared" si="32"/>
        <v>0</v>
      </c>
      <c r="V350">
        <f t="shared" si="33"/>
        <v>1</v>
      </c>
    </row>
    <row r="351" spans="1:22" x14ac:dyDescent="0.25">
      <c r="A351" s="4" t="s">
        <v>418</v>
      </c>
      <c r="B351" s="5"/>
      <c r="C351" s="5">
        <v>1</v>
      </c>
      <c r="D351" s="5">
        <v>1</v>
      </c>
      <c r="E351" s="5">
        <v>4</v>
      </c>
      <c r="F351" s="5">
        <v>5</v>
      </c>
      <c r="G351" s="5"/>
      <c r="H351" s="5"/>
      <c r="I351" s="5">
        <v>11</v>
      </c>
      <c r="J351" s="5"/>
      <c r="K351" s="4" t="s">
        <v>418</v>
      </c>
      <c r="L351" s="5"/>
      <c r="M351" s="5">
        <v>1</v>
      </c>
      <c r="N351" s="5">
        <v>1</v>
      </c>
      <c r="O351" s="5">
        <v>4</v>
      </c>
      <c r="P351" s="5">
        <v>5</v>
      </c>
      <c r="Q351" s="5"/>
      <c r="R351">
        <f t="shared" si="29"/>
        <v>0</v>
      </c>
      <c r="S351">
        <f t="shared" si="30"/>
        <v>1</v>
      </c>
      <c r="T351">
        <f t="shared" si="31"/>
        <v>1</v>
      </c>
      <c r="U351">
        <f t="shared" si="32"/>
        <v>1</v>
      </c>
      <c r="V351">
        <f t="shared" si="33"/>
        <v>0</v>
      </c>
    </row>
    <row r="352" spans="1:22" x14ac:dyDescent="0.25">
      <c r="A352" s="4" t="s">
        <v>296</v>
      </c>
      <c r="B352" s="5">
        <v>3</v>
      </c>
      <c r="C352" s="5">
        <v>7</v>
      </c>
      <c r="D352" s="5"/>
      <c r="E352" s="5"/>
      <c r="F352" s="5">
        <v>9</v>
      </c>
      <c r="G352" s="5">
        <v>7</v>
      </c>
      <c r="H352" s="5"/>
      <c r="I352" s="5">
        <v>26</v>
      </c>
      <c r="J352" s="5"/>
      <c r="K352" s="4" t="s">
        <v>296</v>
      </c>
      <c r="L352" s="5">
        <v>3</v>
      </c>
      <c r="M352" s="5">
        <v>7</v>
      </c>
      <c r="N352" s="5"/>
      <c r="O352" s="5"/>
      <c r="P352" s="5">
        <v>9</v>
      </c>
      <c r="Q352" s="5">
        <v>7</v>
      </c>
      <c r="R352">
        <f t="shared" si="29"/>
        <v>1</v>
      </c>
      <c r="S352">
        <f t="shared" si="30"/>
        <v>0</v>
      </c>
      <c r="T352">
        <f t="shared" si="31"/>
        <v>0</v>
      </c>
      <c r="U352">
        <f t="shared" si="32"/>
        <v>1</v>
      </c>
      <c r="V352">
        <f t="shared" si="33"/>
        <v>1</v>
      </c>
    </row>
    <row r="353" spans="1:22" x14ac:dyDescent="0.25">
      <c r="A353" s="4" t="s">
        <v>422</v>
      </c>
      <c r="B353" s="5">
        <v>7</v>
      </c>
      <c r="C353" s="5">
        <v>3</v>
      </c>
      <c r="D353" s="5"/>
      <c r="E353" s="5"/>
      <c r="F353" s="5"/>
      <c r="G353" s="5"/>
      <c r="H353" s="5"/>
      <c r="I353" s="5">
        <v>10</v>
      </c>
      <c r="J353" s="5"/>
      <c r="K353" s="4" t="s">
        <v>422</v>
      </c>
      <c r="L353" s="5">
        <v>7</v>
      </c>
      <c r="M353" s="5">
        <v>3</v>
      </c>
      <c r="N353" s="5"/>
      <c r="O353" s="5"/>
      <c r="P353" s="5"/>
      <c r="Q353" s="5"/>
      <c r="R353">
        <f t="shared" si="29"/>
        <v>1</v>
      </c>
      <c r="S353">
        <f t="shared" si="30"/>
        <v>0</v>
      </c>
      <c r="T353">
        <f t="shared" si="31"/>
        <v>0</v>
      </c>
      <c r="U353">
        <f t="shared" si="32"/>
        <v>0</v>
      </c>
      <c r="V353">
        <f t="shared" si="33"/>
        <v>0</v>
      </c>
    </row>
    <row r="354" spans="1:22" x14ac:dyDescent="0.25">
      <c r="A354" s="4" t="s">
        <v>530</v>
      </c>
      <c r="B354" s="5"/>
      <c r="C354" s="5">
        <v>4</v>
      </c>
      <c r="D354" s="5">
        <v>5</v>
      </c>
      <c r="E354" s="5"/>
      <c r="F354" s="5"/>
      <c r="G354" s="5">
        <v>2</v>
      </c>
      <c r="H354" s="5"/>
      <c r="I354" s="5">
        <v>11</v>
      </c>
      <c r="J354" s="5"/>
      <c r="K354" s="4" t="s">
        <v>530</v>
      </c>
      <c r="L354" s="5"/>
      <c r="M354" s="5">
        <v>4</v>
      </c>
      <c r="N354" s="5">
        <v>5</v>
      </c>
      <c r="O354" s="5"/>
      <c r="P354" s="5"/>
      <c r="Q354" s="5">
        <v>2</v>
      </c>
      <c r="R354">
        <f t="shared" si="29"/>
        <v>0</v>
      </c>
      <c r="S354">
        <f t="shared" si="30"/>
        <v>1</v>
      </c>
      <c r="T354">
        <f t="shared" si="31"/>
        <v>0</v>
      </c>
      <c r="U354">
        <f t="shared" si="32"/>
        <v>0</v>
      </c>
      <c r="V354">
        <f t="shared" si="33"/>
        <v>1</v>
      </c>
    </row>
    <row r="355" spans="1:22" x14ac:dyDescent="0.25">
      <c r="A355" s="4" t="s">
        <v>515</v>
      </c>
      <c r="B355" s="5"/>
      <c r="C355" s="5"/>
      <c r="D355" s="5">
        <v>5</v>
      </c>
      <c r="E355" s="5">
        <v>2</v>
      </c>
      <c r="F355" s="5"/>
      <c r="G355" s="5"/>
      <c r="H355" s="5"/>
      <c r="I355" s="5">
        <v>7</v>
      </c>
      <c r="J355" s="5"/>
      <c r="K355" s="4" t="s">
        <v>515</v>
      </c>
      <c r="L355" s="5"/>
      <c r="M355" s="5"/>
      <c r="N355" s="5">
        <v>5</v>
      </c>
      <c r="O355" s="5">
        <v>2</v>
      </c>
      <c r="P355" s="5"/>
      <c r="Q355" s="5"/>
      <c r="R355">
        <f t="shared" si="29"/>
        <v>0</v>
      </c>
      <c r="S355">
        <f t="shared" si="30"/>
        <v>0</v>
      </c>
      <c r="T355">
        <f t="shared" si="31"/>
        <v>0</v>
      </c>
      <c r="U355">
        <f t="shared" si="32"/>
        <v>0</v>
      </c>
      <c r="V355">
        <f t="shared" si="33"/>
        <v>0</v>
      </c>
    </row>
    <row r="356" spans="1:22" x14ac:dyDescent="0.25">
      <c r="A356" s="4" t="s">
        <v>441</v>
      </c>
      <c r="B356" s="5"/>
      <c r="C356" s="5">
        <v>2</v>
      </c>
      <c r="D356" s="5"/>
      <c r="E356" s="5">
        <v>3</v>
      </c>
      <c r="F356" s="5"/>
      <c r="G356" s="5">
        <v>3</v>
      </c>
      <c r="H356" s="5"/>
      <c r="I356" s="5">
        <v>8</v>
      </c>
      <c r="J356" s="5"/>
      <c r="K356" s="4" t="s">
        <v>441</v>
      </c>
      <c r="L356" s="5"/>
      <c r="M356" s="5">
        <v>2</v>
      </c>
      <c r="N356" s="5"/>
      <c r="O356" s="5">
        <v>3</v>
      </c>
      <c r="P356" s="5"/>
      <c r="Q356" s="5">
        <v>3</v>
      </c>
      <c r="R356">
        <f t="shared" si="29"/>
        <v>0</v>
      </c>
      <c r="S356">
        <f t="shared" si="30"/>
        <v>0</v>
      </c>
      <c r="T356">
        <f t="shared" si="31"/>
        <v>1</v>
      </c>
      <c r="U356">
        <f t="shared" si="32"/>
        <v>0</v>
      </c>
      <c r="V356">
        <f t="shared" si="33"/>
        <v>1</v>
      </c>
    </row>
    <row r="357" spans="1:22" x14ac:dyDescent="0.25">
      <c r="A357" s="4" t="s">
        <v>427</v>
      </c>
      <c r="B357" s="5"/>
      <c r="C357" s="5">
        <v>5</v>
      </c>
      <c r="D357" s="5"/>
      <c r="E357" s="5">
        <v>8</v>
      </c>
      <c r="F357" s="5">
        <v>5</v>
      </c>
      <c r="G357" s="5"/>
      <c r="H357" s="5"/>
      <c r="I357" s="5">
        <v>18</v>
      </c>
      <c r="J357" s="5"/>
      <c r="K357" s="4" t="s">
        <v>427</v>
      </c>
      <c r="L357" s="5"/>
      <c r="M357" s="5">
        <v>5</v>
      </c>
      <c r="N357" s="5"/>
      <c r="O357" s="5">
        <v>8</v>
      </c>
      <c r="P357" s="5">
        <v>5</v>
      </c>
      <c r="Q357" s="5"/>
      <c r="R357">
        <f t="shared" si="29"/>
        <v>0</v>
      </c>
      <c r="S357">
        <f t="shared" si="30"/>
        <v>0</v>
      </c>
      <c r="T357">
        <f t="shared" si="31"/>
        <v>1</v>
      </c>
      <c r="U357">
        <f t="shared" si="32"/>
        <v>1</v>
      </c>
      <c r="V357">
        <f t="shared" si="33"/>
        <v>0</v>
      </c>
    </row>
    <row r="358" spans="1:22" x14ac:dyDescent="0.25">
      <c r="A358" s="4" t="s">
        <v>254</v>
      </c>
      <c r="B358" s="5">
        <v>3</v>
      </c>
      <c r="C358" s="5">
        <v>7</v>
      </c>
      <c r="D358" s="5"/>
      <c r="E358" s="5">
        <v>4</v>
      </c>
      <c r="F358" s="5"/>
      <c r="G358" s="5">
        <v>3</v>
      </c>
      <c r="H358" s="5"/>
      <c r="I358" s="5">
        <v>17</v>
      </c>
      <c r="J358" s="5"/>
      <c r="K358" s="4" t="s">
        <v>254</v>
      </c>
      <c r="L358" s="5">
        <v>3</v>
      </c>
      <c r="M358" s="5">
        <v>7</v>
      </c>
      <c r="N358" s="5"/>
      <c r="O358" s="5">
        <v>4</v>
      </c>
      <c r="P358" s="5"/>
      <c r="Q358" s="5">
        <v>3</v>
      </c>
      <c r="R358">
        <f t="shared" si="29"/>
        <v>1</v>
      </c>
      <c r="S358">
        <f t="shared" si="30"/>
        <v>0</v>
      </c>
      <c r="T358">
        <f t="shared" si="31"/>
        <v>1</v>
      </c>
      <c r="U358">
        <f t="shared" si="32"/>
        <v>0</v>
      </c>
      <c r="V358">
        <f t="shared" si="33"/>
        <v>1</v>
      </c>
    </row>
    <row r="359" spans="1:22" x14ac:dyDescent="0.25">
      <c r="A359" s="4" t="s">
        <v>480</v>
      </c>
      <c r="B359" s="5">
        <v>4</v>
      </c>
      <c r="C359" s="5">
        <v>3</v>
      </c>
      <c r="D359" s="5"/>
      <c r="E359" s="5">
        <v>4</v>
      </c>
      <c r="F359" s="5">
        <v>1</v>
      </c>
      <c r="G359" s="5"/>
      <c r="H359" s="5"/>
      <c r="I359" s="5">
        <v>12</v>
      </c>
      <c r="J359" s="5"/>
      <c r="K359" s="4" t="s">
        <v>480</v>
      </c>
      <c r="L359" s="5">
        <v>4</v>
      </c>
      <c r="M359" s="5">
        <v>3</v>
      </c>
      <c r="N359" s="5"/>
      <c r="O359" s="5">
        <v>4</v>
      </c>
      <c r="P359" s="5">
        <v>1</v>
      </c>
      <c r="Q359" s="5"/>
      <c r="R359">
        <f t="shared" si="29"/>
        <v>1</v>
      </c>
      <c r="S359">
        <f t="shared" si="30"/>
        <v>0</v>
      </c>
      <c r="T359">
        <f t="shared" si="31"/>
        <v>1</v>
      </c>
      <c r="U359">
        <f t="shared" si="32"/>
        <v>1</v>
      </c>
      <c r="V359">
        <f t="shared" si="33"/>
        <v>0</v>
      </c>
    </row>
    <row r="360" spans="1:22" x14ac:dyDescent="0.25">
      <c r="A360" s="4" t="s">
        <v>89</v>
      </c>
      <c r="B360" s="5"/>
      <c r="C360" s="5"/>
      <c r="D360" s="5">
        <v>2</v>
      </c>
      <c r="E360" s="5">
        <v>2</v>
      </c>
      <c r="F360" s="5">
        <v>10</v>
      </c>
      <c r="G360" s="5"/>
      <c r="H360" s="5"/>
      <c r="I360" s="5">
        <v>14</v>
      </c>
      <c r="J360" s="5"/>
      <c r="K360" s="4" t="s">
        <v>89</v>
      </c>
      <c r="L360" s="5"/>
      <c r="M360" s="5"/>
      <c r="N360" s="5">
        <v>2</v>
      </c>
      <c r="O360" s="5">
        <v>2</v>
      </c>
      <c r="P360" s="5">
        <v>10</v>
      </c>
      <c r="Q360" s="5"/>
      <c r="R360">
        <f t="shared" si="29"/>
        <v>0</v>
      </c>
      <c r="S360">
        <f t="shared" si="30"/>
        <v>0</v>
      </c>
      <c r="T360">
        <f t="shared" si="31"/>
        <v>0</v>
      </c>
      <c r="U360">
        <f t="shared" si="32"/>
        <v>0</v>
      </c>
      <c r="V360">
        <f t="shared" si="33"/>
        <v>0</v>
      </c>
    </row>
    <row r="361" spans="1:22" x14ac:dyDescent="0.25">
      <c r="A361" s="4" t="s">
        <v>274</v>
      </c>
      <c r="B361" s="5">
        <v>9</v>
      </c>
      <c r="C361" s="5"/>
      <c r="D361" s="5">
        <v>5</v>
      </c>
      <c r="E361" s="5"/>
      <c r="F361" s="5">
        <v>5</v>
      </c>
      <c r="G361" s="5"/>
      <c r="H361" s="5"/>
      <c r="I361" s="5">
        <v>19</v>
      </c>
      <c r="J361" s="5"/>
      <c r="K361" s="4" t="s">
        <v>274</v>
      </c>
      <c r="L361" s="5">
        <v>9</v>
      </c>
      <c r="M361" s="5"/>
      <c r="N361" s="5">
        <v>5</v>
      </c>
      <c r="O361" s="5"/>
      <c r="P361" s="5">
        <v>5</v>
      </c>
      <c r="Q361" s="5"/>
      <c r="R361">
        <f t="shared" si="29"/>
        <v>0</v>
      </c>
      <c r="S361">
        <f t="shared" si="30"/>
        <v>0</v>
      </c>
      <c r="T361">
        <f t="shared" si="31"/>
        <v>0</v>
      </c>
      <c r="U361">
        <f t="shared" si="32"/>
        <v>0</v>
      </c>
      <c r="V361">
        <f t="shared" si="33"/>
        <v>0</v>
      </c>
    </row>
    <row r="362" spans="1:22" x14ac:dyDescent="0.25">
      <c r="A362" s="4" t="s">
        <v>343</v>
      </c>
      <c r="B362" s="5"/>
      <c r="C362" s="5">
        <v>4</v>
      </c>
      <c r="D362" s="5"/>
      <c r="E362" s="5">
        <v>6</v>
      </c>
      <c r="F362" s="5">
        <v>4</v>
      </c>
      <c r="G362" s="5"/>
      <c r="H362" s="5"/>
      <c r="I362" s="5">
        <v>14</v>
      </c>
      <c r="J362" s="5"/>
      <c r="K362" s="4" t="s">
        <v>343</v>
      </c>
      <c r="L362" s="5"/>
      <c r="M362" s="5">
        <v>4</v>
      </c>
      <c r="N362" s="5"/>
      <c r="O362" s="5">
        <v>6</v>
      </c>
      <c r="P362" s="5">
        <v>4</v>
      </c>
      <c r="Q362" s="5"/>
      <c r="R362">
        <f t="shared" si="29"/>
        <v>0</v>
      </c>
      <c r="S362">
        <f t="shared" si="30"/>
        <v>0</v>
      </c>
      <c r="T362">
        <f t="shared" si="31"/>
        <v>1</v>
      </c>
      <c r="U362">
        <f t="shared" si="32"/>
        <v>1</v>
      </c>
      <c r="V362">
        <f t="shared" si="33"/>
        <v>0</v>
      </c>
    </row>
    <row r="363" spans="1:22" x14ac:dyDescent="0.25">
      <c r="A363" s="4" t="s">
        <v>403</v>
      </c>
      <c r="B363" s="5"/>
      <c r="C363" s="5"/>
      <c r="D363" s="5">
        <v>1</v>
      </c>
      <c r="E363" s="5">
        <v>3</v>
      </c>
      <c r="F363" s="5"/>
      <c r="G363" s="5">
        <v>3</v>
      </c>
      <c r="H363" s="5"/>
      <c r="I363" s="5">
        <v>7</v>
      </c>
      <c r="J363" s="5"/>
      <c r="K363" s="4" t="s">
        <v>403</v>
      </c>
      <c r="L363" s="5"/>
      <c r="M363" s="5"/>
      <c r="N363" s="5">
        <v>1</v>
      </c>
      <c r="O363" s="5">
        <v>3</v>
      </c>
      <c r="P363" s="5"/>
      <c r="Q363" s="5">
        <v>3</v>
      </c>
      <c r="R363">
        <f t="shared" si="29"/>
        <v>0</v>
      </c>
      <c r="S363">
        <f t="shared" si="30"/>
        <v>0</v>
      </c>
      <c r="T363">
        <f t="shared" si="31"/>
        <v>0</v>
      </c>
      <c r="U363">
        <f t="shared" si="32"/>
        <v>0</v>
      </c>
      <c r="V363">
        <f t="shared" si="33"/>
        <v>0</v>
      </c>
    </row>
    <row r="364" spans="1:22" x14ac:dyDescent="0.25">
      <c r="A364" s="4" t="s">
        <v>364</v>
      </c>
      <c r="B364" s="5"/>
      <c r="C364" s="5">
        <v>8</v>
      </c>
      <c r="D364" s="5"/>
      <c r="E364" s="5">
        <v>2</v>
      </c>
      <c r="F364" s="5">
        <v>1</v>
      </c>
      <c r="G364" s="5">
        <v>9</v>
      </c>
      <c r="H364" s="5"/>
      <c r="I364" s="5">
        <v>20</v>
      </c>
      <c r="J364" s="5"/>
      <c r="K364" s="4" t="s">
        <v>364</v>
      </c>
      <c r="L364" s="5"/>
      <c r="M364" s="5">
        <v>8</v>
      </c>
      <c r="N364" s="5"/>
      <c r="O364" s="5">
        <v>2</v>
      </c>
      <c r="P364" s="5">
        <v>1</v>
      </c>
      <c r="Q364" s="5">
        <v>9</v>
      </c>
      <c r="R364">
        <f t="shared" si="29"/>
        <v>0</v>
      </c>
      <c r="S364">
        <f t="shared" si="30"/>
        <v>0</v>
      </c>
      <c r="T364">
        <f t="shared" si="31"/>
        <v>1</v>
      </c>
      <c r="U364">
        <f t="shared" si="32"/>
        <v>1</v>
      </c>
      <c r="V364">
        <f t="shared" si="33"/>
        <v>1</v>
      </c>
    </row>
    <row r="365" spans="1:22" x14ac:dyDescent="0.25">
      <c r="A365" s="4" t="s">
        <v>362</v>
      </c>
      <c r="B365" s="5">
        <v>5</v>
      </c>
      <c r="C365" s="5"/>
      <c r="D365" s="5"/>
      <c r="E365" s="5"/>
      <c r="F365" s="5">
        <v>5</v>
      </c>
      <c r="G365" s="5"/>
      <c r="H365" s="5"/>
      <c r="I365" s="5">
        <v>10</v>
      </c>
      <c r="J365" s="5"/>
      <c r="K365" s="4" t="s">
        <v>362</v>
      </c>
      <c r="L365" s="5">
        <v>5</v>
      </c>
      <c r="M365" s="5"/>
      <c r="N365" s="5"/>
      <c r="O365" s="5"/>
      <c r="P365" s="5">
        <v>5</v>
      </c>
      <c r="Q365" s="5"/>
      <c r="R365">
        <f t="shared" si="29"/>
        <v>0</v>
      </c>
      <c r="S365">
        <f t="shared" si="30"/>
        <v>0</v>
      </c>
      <c r="T365">
        <f t="shared" si="31"/>
        <v>0</v>
      </c>
      <c r="U365">
        <f t="shared" si="32"/>
        <v>0</v>
      </c>
      <c r="V365">
        <f t="shared" si="33"/>
        <v>0</v>
      </c>
    </row>
    <row r="366" spans="1:22" x14ac:dyDescent="0.25">
      <c r="A366" s="4" t="s">
        <v>478</v>
      </c>
      <c r="B366" s="5">
        <v>5</v>
      </c>
      <c r="C366" s="5">
        <v>1</v>
      </c>
      <c r="D366" s="5"/>
      <c r="E366" s="5"/>
      <c r="F366" s="5"/>
      <c r="G366" s="5"/>
      <c r="H366" s="5"/>
      <c r="I366" s="5">
        <v>6</v>
      </c>
      <c r="J366" s="5"/>
      <c r="K366" s="4" t="s">
        <v>478</v>
      </c>
      <c r="L366" s="5">
        <v>5</v>
      </c>
      <c r="M366" s="5">
        <v>1</v>
      </c>
      <c r="N366" s="5"/>
      <c r="O366" s="5"/>
      <c r="P366" s="5"/>
      <c r="Q366" s="5"/>
      <c r="R366">
        <f t="shared" si="29"/>
        <v>1</v>
      </c>
      <c r="S366">
        <f t="shared" si="30"/>
        <v>0</v>
      </c>
      <c r="T366">
        <f t="shared" si="31"/>
        <v>0</v>
      </c>
      <c r="U366">
        <f t="shared" si="32"/>
        <v>0</v>
      </c>
      <c r="V366">
        <f t="shared" si="33"/>
        <v>0</v>
      </c>
    </row>
    <row r="367" spans="1:22" x14ac:dyDescent="0.25">
      <c r="A367" s="4" t="s">
        <v>462</v>
      </c>
      <c r="B367" s="5">
        <v>5</v>
      </c>
      <c r="C367" s="5">
        <v>6</v>
      </c>
      <c r="D367" s="5"/>
      <c r="E367" s="5"/>
      <c r="F367" s="5"/>
      <c r="G367" s="5"/>
      <c r="H367" s="5"/>
      <c r="I367" s="5">
        <v>11</v>
      </c>
      <c r="J367" s="5"/>
      <c r="K367" s="4" t="s">
        <v>462</v>
      </c>
      <c r="L367" s="5">
        <v>5</v>
      </c>
      <c r="M367" s="5">
        <v>6</v>
      </c>
      <c r="N367" s="5"/>
      <c r="O367" s="5"/>
      <c r="P367" s="5"/>
      <c r="Q367" s="5"/>
      <c r="R367">
        <f t="shared" si="29"/>
        <v>1</v>
      </c>
      <c r="S367">
        <f t="shared" si="30"/>
        <v>0</v>
      </c>
      <c r="T367">
        <f t="shared" si="31"/>
        <v>0</v>
      </c>
      <c r="U367">
        <f t="shared" si="32"/>
        <v>0</v>
      </c>
      <c r="V367">
        <f t="shared" si="33"/>
        <v>0</v>
      </c>
    </row>
    <row r="368" spans="1:22" x14ac:dyDescent="0.25">
      <c r="A368" s="4" t="s">
        <v>325</v>
      </c>
      <c r="B368" s="5"/>
      <c r="C368" s="5">
        <v>4</v>
      </c>
      <c r="D368" s="5">
        <v>1</v>
      </c>
      <c r="E368" s="5">
        <v>4</v>
      </c>
      <c r="F368" s="5"/>
      <c r="G368" s="5"/>
      <c r="H368" s="5"/>
      <c r="I368" s="5">
        <v>9</v>
      </c>
      <c r="J368" s="5"/>
      <c r="K368" s="4" t="s">
        <v>325</v>
      </c>
      <c r="L368" s="5"/>
      <c r="M368" s="5">
        <v>4</v>
      </c>
      <c r="N368" s="5">
        <v>1</v>
      </c>
      <c r="O368" s="5">
        <v>4</v>
      </c>
      <c r="P368" s="5"/>
      <c r="Q368" s="5"/>
      <c r="R368">
        <f t="shared" si="29"/>
        <v>0</v>
      </c>
      <c r="S368">
        <f t="shared" si="30"/>
        <v>1</v>
      </c>
      <c r="T368">
        <f t="shared" si="31"/>
        <v>1</v>
      </c>
      <c r="U368">
        <f t="shared" si="32"/>
        <v>0</v>
      </c>
      <c r="V368">
        <f t="shared" si="33"/>
        <v>0</v>
      </c>
    </row>
    <row r="369" spans="1:22" x14ac:dyDescent="0.25">
      <c r="A369" s="4" t="s">
        <v>346</v>
      </c>
      <c r="B369" s="5"/>
      <c r="C369" s="5"/>
      <c r="D369" s="5">
        <v>1</v>
      </c>
      <c r="E369" s="5">
        <v>3</v>
      </c>
      <c r="F369" s="5"/>
      <c r="G369" s="5"/>
      <c r="H369" s="5"/>
      <c r="I369" s="5">
        <v>4</v>
      </c>
      <c r="J369" s="5"/>
      <c r="K369" s="4" t="s">
        <v>346</v>
      </c>
      <c r="L369" s="5"/>
      <c r="M369" s="5"/>
      <c r="N369" s="5">
        <v>1</v>
      </c>
      <c r="O369" s="5">
        <v>3</v>
      </c>
      <c r="P369" s="5"/>
      <c r="Q369" s="5"/>
      <c r="R369">
        <f t="shared" si="29"/>
        <v>0</v>
      </c>
      <c r="S369">
        <f t="shared" si="30"/>
        <v>0</v>
      </c>
      <c r="T369">
        <f t="shared" si="31"/>
        <v>0</v>
      </c>
      <c r="U369">
        <f t="shared" si="32"/>
        <v>0</v>
      </c>
      <c r="V369">
        <f t="shared" si="33"/>
        <v>0</v>
      </c>
    </row>
    <row r="370" spans="1:22" x14ac:dyDescent="0.25">
      <c r="A370" s="4" t="s">
        <v>489</v>
      </c>
      <c r="B370" s="5">
        <v>3</v>
      </c>
      <c r="C370" s="5">
        <v>4</v>
      </c>
      <c r="D370" s="5"/>
      <c r="E370" s="5">
        <v>2</v>
      </c>
      <c r="F370" s="5">
        <v>2</v>
      </c>
      <c r="G370" s="5">
        <v>10</v>
      </c>
      <c r="H370" s="5"/>
      <c r="I370" s="5">
        <v>21</v>
      </c>
      <c r="J370" s="5"/>
      <c r="K370" s="4" t="s">
        <v>489</v>
      </c>
      <c r="L370" s="5">
        <v>3</v>
      </c>
      <c r="M370" s="5">
        <v>4</v>
      </c>
      <c r="N370" s="5"/>
      <c r="O370" s="5">
        <v>2</v>
      </c>
      <c r="P370" s="5">
        <v>2</v>
      </c>
      <c r="Q370" s="5">
        <v>10</v>
      </c>
      <c r="R370">
        <f t="shared" si="29"/>
        <v>1</v>
      </c>
      <c r="S370">
        <f t="shared" si="30"/>
        <v>0</v>
      </c>
      <c r="T370">
        <f t="shared" si="31"/>
        <v>1</v>
      </c>
      <c r="U370">
        <f t="shared" si="32"/>
        <v>1</v>
      </c>
      <c r="V370">
        <f t="shared" si="33"/>
        <v>1</v>
      </c>
    </row>
    <row r="371" spans="1:22" x14ac:dyDescent="0.25">
      <c r="A371" s="4" t="s">
        <v>122</v>
      </c>
      <c r="B371" s="5">
        <v>5</v>
      </c>
      <c r="C371" s="5">
        <v>4</v>
      </c>
      <c r="D371" s="5"/>
      <c r="E371" s="5"/>
      <c r="F371" s="5">
        <v>7</v>
      </c>
      <c r="G371" s="5"/>
      <c r="H371" s="5"/>
      <c r="I371" s="5">
        <v>16</v>
      </c>
      <c r="J371" s="5"/>
      <c r="K371" s="4" t="s">
        <v>122</v>
      </c>
      <c r="L371" s="5">
        <v>5</v>
      </c>
      <c r="M371" s="5">
        <v>4</v>
      </c>
      <c r="N371" s="5"/>
      <c r="O371" s="5"/>
      <c r="P371" s="5">
        <v>7</v>
      </c>
      <c r="Q371" s="5"/>
      <c r="R371">
        <f t="shared" si="29"/>
        <v>1</v>
      </c>
      <c r="S371">
        <f t="shared" si="30"/>
        <v>0</v>
      </c>
      <c r="T371">
        <f t="shared" si="31"/>
        <v>0</v>
      </c>
      <c r="U371">
        <f t="shared" si="32"/>
        <v>1</v>
      </c>
      <c r="V371">
        <f t="shared" si="33"/>
        <v>0</v>
      </c>
    </row>
    <row r="372" spans="1:22" x14ac:dyDescent="0.25">
      <c r="A372" s="4" t="s">
        <v>347</v>
      </c>
      <c r="B372" s="5"/>
      <c r="C372" s="5"/>
      <c r="D372" s="5">
        <v>1</v>
      </c>
      <c r="E372" s="5">
        <v>3</v>
      </c>
      <c r="F372" s="5">
        <v>15</v>
      </c>
      <c r="G372" s="5">
        <v>3</v>
      </c>
      <c r="H372" s="5"/>
      <c r="I372" s="5">
        <v>22</v>
      </c>
      <c r="J372" s="5"/>
      <c r="K372" s="4" t="s">
        <v>347</v>
      </c>
      <c r="L372" s="5"/>
      <c r="M372" s="5"/>
      <c r="N372" s="5">
        <v>1</v>
      </c>
      <c r="O372" s="5">
        <v>3</v>
      </c>
      <c r="P372" s="5">
        <v>15</v>
      </c>
      <c r="Q372" s="5">
        <v>3</v>
      </c>
      <c r="R372">
        <f t="shared" si="29"/>
        <v>0</v>
      </c>
      <c r="S372">
        <f t="shared" si="30"/>
        <v>0</v>
      </c>
      <c r="T372">
        <f t="shared" si="31"/>
        <v>0</v>
      </c>
      <c r="U372">
        <f t="shared" si="32"/>
        <v>0</v>
      </c>
      <c r="V372">
        <f t="shared" si="33"/>
        <v>0</v>
      </c>
    </row>
    <row r="373" spans="1:22" x14ac:dyDescent="0.25">
      <c r="A373" s="4" t="s">
        <v>466</v>
      </c>
      <c r="B373" s="5"/>
      <c r="C373" s="5"/>
      <c r="D373" s="5">
        <v>10</v>
      </c>
      <c r="E373" s="5"/>
      <c r="F373" s="5">
        <v>4</v>
      </c>
      <c r="G373" s="5">
        <v>7</v>
      </c>
      <c r="H373" s="5"/>
      <c r="I373" s="5">
        <v>21</v>
      </c>
      <c r="J373" s="5"/>
      <c r="K373" s="4" t="s">
        <v>466</v>
      </c>
      <c r="L373" s="5"/>
      <c r="M373" s="5"/>
      <c r="N373" s="5">
        <v>10</v>
      </c>
      <c r="O373" s="5"/>
      <c r="P373" s="5">
        <v>4</v>
      </c>
      <c r="Q373" s="5">
        <v>7</v>
      </c>
      <c r="R373">
        <f t="shared" si="29"/>
        <v>0</v>
      </c>
      <c r="S373">
        <f t="shared" si="30"/>
        <v>0</v>
      </c>
      <c r="T373">
        <f t="shared" si="31"/>
        <v>0</v>
      </c>
      <c r="U373">
        <f t="shared" si="32"/>
        <v>0</v>
      </c>
      <c r="V373">
        <f t="shared" si="33"/>
        <v>0</v>
      </c>
    </row>
    <row r="374" spans="1:22" x14ac:dyDescent="0.25">
      <c r="A374" s="4" t="s">
        <v>443</v>
      </c>
      <c r="B374" s="5">
        <v>6</v>
      </c>
      <c r="C374" s="5">
        <v>5</v>
      </c>
      <c r="D374" s="5">
        <v>11</v>
      </c>
      <c r="E374" s="5">
        <v>2</v>
      </c>
      <c r="F374" s="5">
        <v>1</v>
      </c>
      <c r="G374" s="5"/>
      <c r="H374" s="5"/>
      <c r="I374" s="5">
        <v>25</v>
      </c>
      <c r="J374" s="5"/>
      <c r="K374" s="4" t="s">
        <v>443</v>
      </c>
      <c r="L374" s="5">
        <v>6</v>
      </c>
      <c r="M374" s="5">
        <v>5</v>
      </c>
      <c r="N374" s="5">
        <v>11</v>
      </c>
      <c r="O374" s="5">
        <v>2</v>
      </c>
      <c r="P374" s="5">
        <v>1</v>
      </c>
      <c r="Q374" s="5"/>
      <c r="R374">
        <f t="shared" si="29"/>
        <v>1</v>
      </c>
      <c r="S374">
        <f t="shared" si="30"/>
        <v>1</v>
      </c>
      <c r="T374">
        <f t="shared" si="31"/>
        <v>1</v>
      </c>
      <c r="U374">
        <f t="shared" si="32"/>
        <v>1</v>
      </c>
      <c r="V374">
        <f t="shared" si="33"/>
        <v>0</v>
      </c>
    </row>
    <row r="375" spans="1:22" x14ac:dyDescent="0.25">
      <c r="A375" s="4" t="s">
        <v>271</v>
      </c>
      <c r="B375" s="5">
        <v>4</v>
      </c>
      <c r="C375" s="5">
        <v>5</v>
      </c>
      <c r="D375" s="5"/>
      <c r="E375" s="5">
        <v>5</v>
      </c>
      <c r="F375" s="5"/>
      <c r="G375" s="5">
        <v>1</v>
      </c>
      <c r="H375" s="5"/>
      <c r="I375" s="5">
        <v>15</v>
      </c>
      <c r="J375" s="5"/>
      <c r="K375" s="4" t="s">
        <v>271</v>
      </c>
      <c r="L375" s="5">
        <v>4</v>
      </c>
      <c r="M375" s="5">
        <v>5</v>
      </c>
      <c r="N375" s="5"/>
      <c r="O375" s="5">
        <v>5</v>
      </c>
      <c r="P375" s="5"/>
      <c r="Q375" s="5">
        <v>1</v>
      </c>
      <c r="R375">
        <f t="shared" si="29"/>
        <v>1</v>
      </c>
      <c r="S375">
        <f t="shared" si="30"/>
        <v>0</v>
      </c>
      <c r="T375">
        <f t="shared" si="31"/>
        <v>1</v>
      </c>
      <c r="U375">
        <f t="shared" si="32"/>
        <v>0</v>
      </c>
      <c r="V375">
        <f t="shared" si="33"/>
        <v>1</v>
      </c>
    </row>
    <row r="376" spans="1:22" x14ac:dyDescent="0.25">
      <c r="A376" s="4" t="s">
        <v>283</v>
      </c>
      <c r="B376" s="5">
        <v>10</v>
      </c>
      <c r="C376" s="5"/>
      <c r="D376" s="5">
        <v>5</v>
      </c>
      <c r="E376" s="5">
        <v>5</v>
      </c>
      <c r="F376" s="5">
        <v>9</v>
      </c>
      <c r="G376" s="5"/>
      <c r="H376" s="5"/>
      <c r="I376" s="5">
        <v>29</v>
      </c>
      <c r="J376" s="5"/>
      <c r="K376" s="4" t="s">
        <v>283</v>
      </c>
      <c r="L376" s="5">
        <v>10</v>
      </c>
      <c r="M376" s="5"/>
      <c r="N376" s="5">
        <v>5</v>
      </c>
      <c r="O376" s="5">
        <v>5</v>
      </c>
      <c r="P376" s="5">
        <v>9</v>
      </c>
      <c r="Q376" s="5"/>
      <c r="R376">
        <f t="shared" si="29"/>
        <v>0</v>
      </c>
      <c r="S376">
        <f t="shared" si="30"/>
        <v>0</v>
      </c>
      <c r="T376">
        <f t="shared" si="31"/>
        <v>0</v>
      </c>
      <c r="U376">
        <f t="shared" si="32"/>
        <v>0</v>
      </c>
      <c r="V376">
        <f t="shared" si="33"/>
        <v>0</v>
      </c>
    </row>
    <row r="377" spans="1:22" x14ac:dyDescent="0.25">
      <c r="A377" s="4" t="s">
        <v>378</v>
      </c>
      <c r="B377" s="5"/>
      <c r="C377" s="5">
        <v>5</v>
      </c>
      <c r="D377" s="5">
        <v>1</v>
      </c>
      <c r="E377" s="5">
        <v>6</v>
      </c>
      <c r="F377" s="5">
        <v>1</v>
      </c>
      <c r="G377" s="5">
        <v>6</v>
      </c>
      <c r="H377" s="5"/>
      <c r="I377" s="5">
        <v>19</v>
      </c>
      <c r="J377" s="5"/>
      <c r="K377" s="4" t="s">
        <v>378</v>
      </c>
      <c r="L377" s="5"/>
      <c r="M377" s="5">
        <v>5</v>
      </c>
      <c r="N377" s="5">
        <v>1</v>
      </c>
      <c r="O377" s="5">
        <v>6</v>
      </c>
      <c r="P377" s="5">
        <v>1</v>
      </c>
      <c r="Q377" s="5">
        <v>6</v>
      </c>
      <c r="R377">
        <f t="shared" si="29"/>
        <v>0</v>
      </c>
      <c r="S377">
        <f t="shared" si="30"/>
        <v>1</v>
      </c>
      <c r="T377">
        <f t="shared" si="31"/>
        <v>1</v>
      </c>
      <c r="U377">
        <f t="shared" si="32"/>
        <v>1</v>
      </c>
      <c r="V377">
        <f t="shared" si="33"/>
        <v>1</v>
      </c>
    </row>
    <row r="378" spans="1:22" x14ac:dyDescent="0.25">
      <c r="A378" s="4" t="s">
        <v>509</v>
      </c>
      <c r="B378" s="5">
        <v>2</v>
      </c>
      <c r="C378" s="5">
        <v>1</v>
      </c>
      <c r="D378" s="5">
        <v>1</v>
      </c>
      <c r="E378" s="5">
        <v>2</v>
      </c>
      <c r="F378" s="5"/>
      <c r="G378" s="5">
        <v>2</v>
      </c>
      <c r="H378" s="5"/>
      <c r="I378" s="5">
        <v>8</v>
      </c>
      <c r="J378" s="5"/>
      <c r="K378" s="4" t="s">
        <v>509</v>
      </c>
      <c r="L378" s="5">
        <v>2</v>
      </c>
      <c r="M378" s="5">
        <v>1</v>
      </c>
      <c r="N378" s="5">
        <v>1</v>
      </c>
      <c r="O378" s="5">
        <v>2</v>
      </c>
      <c r="P378" s="5"/>
      <c r="Q378" s="5">
        <v>2</v>
      </c>
      <c r="R378">
        <f t="shared" si="29"/>
        <v>1</v>
      </c>
      <c r="S378">
        <f t="shared" si="30"/>
        <v>1</v>
      </c>
      <c r="T378">
        <f t="shared" si="31"/>
        <v>1</v>
      </c>
      <c r="U378">
        <f t="shared" si="32"/>
        <v>0</v>
      </c>
      <c r="V378">
        <f t="shared" si="33"/>
        <v>1</v>
      </c>
    </row>
    <row r="379" spans="1:22" x14ac:dyDescent="0.25">
      <c r="A379" s="4" t="s">
        <v>430</v>
      </c>
      <c r="B379" s="5"/>
      <c r="C379" s="5">
        <v>1</v>
      </c>
      <c r="D379" s="5">
        <v>3</v>
      </c>
      <c r="E379" s="5"/>
      <c r="F379" s="5">
        <v>8</v>
      </c>
      <c r="G379" s="5">
        <v>2</v>
      </c>
      <c r="H379" s="5"/>
      <c r="I379" s="5">
        <v>14</v>
      </c>
      <c r="J379" s="5"/>
      <c r="K379" s="4" t="s">
        <v>430</v>
      </c>
      <c r="L379" s="5"/>
      <c r="M379" s="5">
        <v>1</v>
      </c>
      <c r="N379" s="5">
        <v>3</v>
      </c>
      <c r="O379" s="5"/>
      <c r="P379" s="5">
        <v>8</v>
      </c>
      <c r="Q379" s="5">
        <v>2</v>
      </c>
      <c r="R379">
        <f t="shared" si="29"/>
        <v>0</v>
      </c>
      <c r="S379">
        <f t="shared" si="30"/>
        <v>1</v>
      </c>
      <c r="T379">
        <f t="shared" si="31"/>
        <v>0</v>
      </c>
      <c r="U379">
        <f t="shared" si="32"/>
        <v>1</v>
      </c>
      <c r="V379">
        <f t="shared" si="33"/>
        <v>1</v>
      </c>
    </row>
    <row r="380" spans="1:22" x14ac:dyDescent="0.25">
      <c r="A380" s="4" t="s">
        <v>277</v>
      </c>
      <c r="B380" s="5">
        <v>5</v>
      </c>
      <c r="C380" s="5"/>
      <c r="D380" s="5">
        <v>7</v>
      </c>
      <c r="E380" s="5">
        <v>3</v>
      </c>
      <c r="F380" s="5">
        <v>1</v>
      </c>
      <c r="G380" s="5"/>
      <c r="H380" s="5"/>
      <c r="I380" s="5">
        <v>16</v>
      </c>
      <c r="J380" s="5"/>
      <c r="K380" s="4" t="s">
        <v>277</v>
      </c>
      <c r="L380" s="5">
        <v>5</v>
      </c>
      <c r="M380" s="5"/>
      <c r="N380" s="5">
        <v>7</v>
      </c>
      <c r="O380" s="5">
        <v>3</v>
      </c>
      <c r="P380" s="5">
        <v>1</v>
      </c>
      <c r="Q380" s="5"/>
      <c r="R380">
        <f t="shared" si="29"/>
        <v>0</v>
      </c>
      <c r="S380">
        <f t="shared" si="30"/>
        <v>0</v>
      </c>
      <c r="T380">
        <f t="shared" si="31"/>
        <v>0</v>
      </c>
      <c r="U380">
        <f t="shared" si="32"/>
        <v>0</v>
      </c>
      <c r="V380">
        <f t="shared" si="33"/>
        <v>0</v>
      </c>
    </row>
    <row r="381" spans="1:22" x14ac:dyDescent="0.25">
      <c r="A381" s="4" t="s">
        <v>522</v>
      </c>
      <c r="B381" s="5"/>
      <c r="C381" s="5">
        <v>5</v>
      </c>
      <c r="D381" s="5"/>
      <c r="E381" s="5"/>
      <c r="F381" s="5">
        <v>2</v>
      </c>
      <c r="G381" s="5">
        <v>4</v>
      </c>
      <c r="H381" s="5"/>
      <c r="I381" s="5">
        <v>11</v>
      </c>
      <c r="J381" s="5"/>
      <c r="K381" s="4" t="s">
        <v>522</v>
      </c>
      <c r="L381" s="5"/>
      <c r="M381" s="5">
        <v>5</v>
      </c>
      <c r="N381" s="5"/>
      <c r="O381" s="5"/>
      <c r="P381" s="5">
        <v>2</v>
      </c>
      <c r="Q381" s="5">
        <v>4</v>
      </c>
      <c r="R381">
        <f t="shared" si="29"/>
        <v>0</v>
      </c>
      <c r="S381">
        <f t="shared" si="30"/>
        <v>0</v>
      </c>
      <c r="T381">
        <f t="shared" si="31"/>
        <v>0</v>
      </c>
      <c r="U381">
        <f t="shared" si="32"/>
        <v>1</v>
      </c>
      <c r="V381">
        <f t="shared" si="33"/>
        <v>1</v>
      </c>
    </row>
    <row r="382" spans="1:22" x14ac:dyDescent="0.25">
      <c r="A382" s="4" t="s">
        <v>27</v>
      </c>
      <c r="B382" s="5"/>
      <c r="C382" s="5"/>
      <c r="D382" s="5"/>
      <c r="E382" s="5">
        <v>9</v>
      </c>
      <c r="F382" s="5">
        <v>3</v>
      </c>
      <c r="G382" s="5"/>
      <c r="H382" s="5"/>
      <c r="I382" s="5">
        <v>12</v>
      </c>
      <c r="J382" s="5"/>
      <c r="K382" s="4" t="s">
        <v>27</v>
      </c>
      <c r="L382" s="5"/>
      <c r="M382" s="5"/>
      <c r="N382" s="5"/>
      <c r="O382" s="5">
        <v>9</v>
      </c>
      <c r="P382" s="5">
        <v>3</v>
      </c>
      <c r="Q382" s="5"/>
      <c r="R382">
        <f t="shared" si="29"/>
        <v>0</v>
      </c>
      <c r="S382">
        <f t="shared" si="30"/>
        <v>0</v>
      </c>
      <c r="T382">
        <f t="shared" si="31"/>
        <v>0</v>
      </c>
      <c r="U382">
        <f t="shared" si="32"/>
        <v>0</v>
      </c>
      <c r="V382">
        <f t="shared" si="33"/>
        <v>0</v>
      </c>
    </row>
    <row r="383" spans="1:22" x14ac:dyDescent="0.25">
      <c r="A383" s="4" t="s">
        <v>510</v>
      </c>
      <c r="B383" s="5"/>
      <c r="C383" s="5">
        <v>4</v>
      </c>
      <c r="D383" s="5"/>
      <c r="E383" s="5"/>
      <c r="F383" s="5">
        <v>4</v>
      </c>
      <c r="G383" s="5">
        <v>2</v>
      </c>
      <c r="H383" s="5"/>
      <c r="I383" s="5">
        <v>10</v>
      </c>
      <c r="J383" s="5"/>
      <c r="K383" s="4" t="s">
        <v>510</v>
      </c>
      <c r="L383" s="5"/>
      <c r="M383" s="5">
        <v>4</v>
      </c>
      <c r="N383" s="5"/>
      <c r="O383" s="5"/>
      <c r="P383" s="5">
        <v>4</v>
      </c>
      <c r="Q383" s="5">
        <v>2</v>
      </c>
      <c r="R383">
        <f t="shared" si="29"/>
        <v>0</v>
      </c>
      <c r="S383">
        <f t="shared" si="30"/>
        <v>0</v>
      </c>
      <c r="T383">
        <f t="shared" si="31"/>
        <v>0</v>
      </c>
      <c r="U383">
        <f t="shared" si="32"/>
        <v>1</v>
      </c>
      <c r="V383">
        <f t="shared" si="33"/>
        <v>1</v>
      </c>
    </row>
    <row r="384" spans="1:22" x14ac:dyDescent="0.25">
      <c r="A384" s="4" t="s">
        <v>295</v>
      </c>
      <c r="B384" s="5"/>
      <c r="C384" s="5">
        <v>5</v>
      </c>
      <c r="D384" s="5"/>
      <c r="E384" s="5">
        <v>1</v>
      </c>
      <c r="F384" s="5"/>
      <c r="G384" s="5"/>
      <c r="H384" s="5"/>
      <c r="I384" s="5">
        <v>6</v>
      </c>
      <c r="J384" s="5"/>
      <c r="K384" s="4" t="s">
        <v>295</v>
      </c>
      <c r="L384" s="5"/>
      <c r="M384" s="5">
        <v>5</v>
      </c>
      <c r="N384" s="5"/>
      <c r="O384" s="5">
        <v>1</v>
      </c>
      <c r="P384" s="5"/>
      <c r="Q384" s="5"/>
      <c r="R384">
        <f t="shared" si="29"/>
        <v>0</v>
      </c>
      <c r="S384">
        <f t="shared" si="30"/>
        <v>0</v>
      </c>
      <c r="T384">
        <f t="shared" si="31"/>
        <v>1</v>
      </c>
      <c r="U384">
        <f t="shared" si="32"/>
        <v>0</v>
      </c>
      <c r="V384">
        <f t="shared" si="33"/>
        <v>0</v>
      </c>
    </row>
    <row r="385" spans="1:22" x14ac:dyDescent="0.25">
      <c r="A385" s="4" t="s">
        <v>520</v>
      </c>
      <c r="B385" s="5">
        <v>4</v>
      </c>
      <c r="C385" s="5"/>
      <c r="D385" s="5">
        <v>2</v>
      </c>
      <c r="E385" s="5"/>
      <c r="F385" s="5"/>
      <c r="G385" s="5"/>
      <c r="H385" s="5"/>
      <c r="I385" s="5">
        <v>6</v>
      </c>
      <c r="J385" s="5"/>
      <c r="K385" s="4" t="s">
        <v>520</v>
      </c>
      <c r="L385" s="5">
        <v>4</v>
      </c>
      <c r="M385" s="5"/>
      <c r="N385" s="5">
        <v>2</v>
      </c>
      <c r="O385" s="5"/>
      <c r="P385" s="5"/>
      <c r="Q385" s="5"/>
      <c r="R385">
        <f t="shared" si="29"/>
        <v>0</v>
      </c>
      <c r="S385">
        <f t="shared" si="30"/>
        <v>0</v>
      </c>
      <c r="T385">
        <f t="shared" si="31"/>
        <v>0</v>
      </c>
      <c r="U385">
        <f t="shared" si="32"/>
        <v>0</v>
      </c>
      <c r="V385">
        <f t="shared" si="33"/>
        <v>0</v>
      </c>
    </row>
    <row r="386" spans="1:22" x14ac:dyDescent="0.25">
      <c r="A386" s="4" t="s">
        <v>253</v>
      </c>
      <c r="B386" s="5"/>
      <c r="C386" s="5">
        <v>3</v>
      </c>
      <c r="D386" s="5"/>
      <c r="E386" s="5">
        <v>2</v>
      </c>
      <c r="F386" s="5"/>
      <c r="G386" s="5">
        <v>8</v>
      </c>
      <c r="H386" s="5"/>
      <c r="I386" s="5">
        <v>13</v>
      </c>
      <c r="J386" s="5"/>
      <c r="K386" s="4" t="s">
        <v>253</v>
      </c>
      <c r="L386" s="5"/>
      <c r="M386" s="5">
        <v>3</v>
      </c>
      <c r="N386" s="5"/>
      <c r="O386" s="5">
        <v>2</v>
      </c>
      <c r="P386" s="5"/>
      <c r="Q386" s="5">
        <v>8</v>
      </c>
      <c r="R386">
        <f t="shared" si="29"/>
        <v>0</v>
      </c>
      <c r="S386">
        <f t="shared" si="30"/>
        <v>0</v>
      </c>
      <c r="T386">
        <f t="shared" si="31"/>
        <v>1</v>
      </c>
      <c r="U386">
        <f t="shared" si="32"/>
        <v>0</v>
      </c>
      <c r="V386">
        <f t="shared" si="33"/>
        <v>1</v>
      </c>
    </row>
    <row r="387" spans="1:22" x14ac:dyDescent="0.25">
      <c r="A387" s="4" t="s">
        <v>464</v>
      </c>
      <c r="B387" s="5">
        <v>5</v>
      </c>
      <c r="C387" s="5">
        <v>1</v>
      </c>
      <c r="D387" s="5"/>
      <c r="E387" s="5"/>
      <c r="F387" s="5"/>
      <c r="G387" s="5">
        <v>5</v>
      </c>
      <c r="H387" s="5"/>
      <c r="I387" s="5">
        <v>11</v>
      </c>
      <c r="J387" s="5"/>
      <c r="K387" s="4" t="s">
        <v>464</v>
      </c>
      <c r="L387" s="5">
        <v>5</v>
      </c>
      <c r="M387" s="5">
        <v>1</v>
      </c>
      <c r="N387" s="5"/>
      <c r="O387" s="5"/>
      <c r="P387" s="5"/>
      <c r="Q387" s="5">
        <v>5</v>
      </c>
      <c r="R387">
        <f t="shared" si="29"/>
        <v>1</v>
      </c>
      <c r="S387">
        <f t="shared" si="30"/>
        <v>0</v>
      </c>
      <c r="T387">
        <f t="shared" si="31"/>
        <v>0</v>
      </c>
      <c r="U387">
        <f t="shared" si="32"/>
        <v>0</v>
      </c>
      <c r="V387">
        <f t="shared" si="33"/>
        <v>1</v>
      </c>
    </row>
    <row r="388" spans="1:22" x14ac:dyDescent="0.25">
      <c r="A388" s="4" t="s">
        <v>433</v>
      </c>
      <c r="B388" s="5"/>
      <c r="C388" s="5"/>
      <c r="D388" s="5">
        <v>10</v>
      </c>
      <c r="E388" s="5">
        <v>4</v>
      </c>
      <c r="F388" s="5">
        <v>2</v>
      </c>
      <c r="G388" s="5"/>
      <c r="H388" s="5"/>
      <c r="I388" s="5">
        <v>16</v>
      </c>
      <c r="J388" s="5"/>
      <c r="K388" s="4" t="s">
        <v>433</v>
      </c>
      <c r="L388" s="5"/>
      <c r="M388" s="5"/>
      <c r="N388" s="5">
        <v>10</v>
      </c>
      <c r="O388" s="5">
        <v>4</v>
      </c>
      <c r="P388" s="5">
        <v>2</v>
      </c>
      <c r="Q388" s="5"/>
      <c r="R388">
        <f t="shared" ref="R388:R451" si="34">IF(AND(M388&gt;0, L388&gt;0), 1,0)</f>
        <v>0</v>
      </c>
      <c r="S388">
        <f t="shared" si="30"/>
        <v>0</v>
      </c>
      <c r="T388">
        <f t="shared" si="31"/>
        <v>0</v>
      </c>
      <c r="U388">
        <f t="shared" si="32"/>
        <v>0</v>
      </c>
      <c r="V388">
        <f t="shared" si="33"/>
        <v>0</v>
      </c>
    </row>
    <row r="389" spans="1:22" x14ac:dyDescent="0.25">
      <c r="A389" s="4" t="s">
        <v>389</v>
      </c>
      <c r="B389" s="5">
        <v>5</v>
      </c>
      <c r="C389" s="5">
        <v>4</v>
      </c>
      <c r="D389" s="5"/>
      <c r="E389" s="5">
        <v>8</v>
      </c>
      <c r="F389" s="5"/>
      <c r="G389" s="5">
        <v>5</v>
      </c>
      <c r="H389" s="5"/>
      <c r="I389" s="5">
        <v>22</v>
      </c>
      <c r="J389" s="5"/>
      <c r="K389" s="4" t="s">
        <v>389</v>
      </c>
      <c r="L389" s="5">
        <v>5</v>
      </c>
      <c r="M389" s="5">
        <v>4</v>
      </c>
      <c r="N389" s="5"/>
      <c r="O389" s="5">
        <v>8</v>
      </c>
      <c r="P389" s="5"/>
      <c r="Q389" s="5">
        <v>5</v>
      </c>
      <c r="R389">
        <f t="shared" si="34"/>
        <v>1</v>
      </c>
      <c r="S389">
        <f t="shared" ref="S389:S452" si="35">IF(AND(M389&gt;0, N389&gt;0), 1, 0)</f>
        <v>0</v>
      </c>
      <c r="T389">
        <f t="shared" ref="T389:T452" si="36">IF(AND(M389&gt;0, O389&gt;0), 1, 0)</f>
        <v>1</v>
      </c>
      <c r="U389">
        <f t="shared" ref="U389:U452" si="37">IF(AND(M389&gt;0, P389&gt;0), 1, 0)</f>
        <v>0</v>
      </c>
      <c r="V389">
        <f t="shared" ref="V389:V452" si="38">IF(AND(M389&gt;0, Q389&gt;0), 1, 0)</f>
        <v>1</v>
      </c>
    </row>
    <row r="390" spans="1:22" x14ac:dyDescent="0.25">
      <c r="A390" s="4" t="s">
        <v>539</v>
      </c>
      <c r="B390" s="5">
        <v>4</v>
      </c>
      <c r="C390" s="5"/>
      <c r="D390" s="5"/>
      <c r="E390" s="5"/>
      <c r="F390" s="5"/>
      <c r="G390" s="5"/>
      <c r="H390" s="5"/>
      <c r="I390" s="5">
        <v>4</v>
      </c>
      <c r="J390" s="5"/>
      <c r="K390" s="4" t="s">
        <v>539</v>
      </c>
      <c r="L390" s="5">
        <v>4</v>
      </c>
      <c r="M390" s="5"/>
      <c r="N390" s="5"/>
      <c r="O390" s="5"/>
      <c r="P390" s="5"/>
      <c r="Q390" s="5"/>
      <c r="R390">
        <f t="shared" si="34"/>
        <v>0</v>
      </c>
      <c r="S390">
        <f t="shared" si="35"/>
        <v>0</v>
      </c>
      <c r="T390">
        <f t="shared" si="36"/>
        <v>0</v>
      </c>
      <c r="U390">
        <f t="shared" si="37"/>
        <v>0</v>
      </c>
      <c r="V390">
        <f t="shared" si="38"/>
        <v>0</v>
      </c>
    </row>
    <row r="391" spans="1:22" x14ac:dyDescent="0.25">
      <c r="A391" s="4" t="s">
        <v>413</v>
      </c>
      <c r="B391" s="5">
        <v>7</v>
      </c>
      <c r="C391" s="5"/>
      <c r="D391" s="5">
        <v>8</v>
      </c>
      <c r="E391" s="5">
        <v>8</v>
      </c>
      <c r="F391" s="5">
        <v>2</v>
      </c>
      <c r="G391" s="5"/>
      <c r="H391" s="5"/>
      <c r="I391" s="5">
        <v>25</v>
      </c>
      <c r="J391" s="5"/>
      <c r="K391" s="4" t="s">
        <v>413</v>
      </c>
      <c r="L391" s="5">
        <v>7</v>
      </c>
      <c r="M391" s="5"/>
      <c r="N391" s="5">
        <v>8</v>
      </c>
      <c r="O391" s="5">
        <v>8</v>
      </c>
      <c r="P391" s="5">
        <v>2</v>
      </c>
      <c r="Q391" s="5"/>
      <c r="R391">
        <f t="shared" si="34"/>
        <v>0</v>
      </c>
      <c r="S391">
        <f t="shared" si="35"/>
        <v>0</v>
      </c>
      <c r="T391">
        <f t="shared" si="36"/>
        <v>0</v>
      </c>
      <c r="U391">
        <f t="shared" si="37"/>
        <v>0</v>
      </c>
      <c r="V391">
        <f t="shared" si="38"/>
        <v>0</v>
      </c>
    </row>
    <row r="392" spans="1:22" x14ac:dyDescent="0.25">
      <c r="A392" s="4" t="s">
        <v>383</v>
      </c>
      <c r="B392" s="5">
        <v>3</v>
      </c>
      <c r="C392" s="5">
        <v>4</v>
      </c>
      <c r="D392" s="5">
        <v>4</v>
      </c>
      <c r="E392" s="5">
        <v>1</v>
      </c>
      <c r="F392" s="5"/>
      <c r="G392" s="5">
        <v>7</v>
      </c>
      <c r="H392" s="5"/>
      <c r="I392" s="5">
        <v>19</v>
      </c>
      <c r="J392" s="5"/>
      <c r="K392" s="4" t="s">
        <v>383</v>
      </c>
      <c r="L392" s="5">
        <v>3</v>
      </c>
      <c r="M392" s="5">
        <v>4</v>
      </c>
      <c r="N392" s="5">
        <v>4</v>
      </c>
      <c r="O392" s="5">
        <v>1</v>
      </c>
      <c r="P392" s="5"/>
      <c r="Q392" s="5">
        <v>7</v>
      </c>
      <c r="R392">
        <f t="shared" si="34"/>
        <v>1</v>
      </c>
      <c r="S392">
        <f t="shared" si="35"/>
        <v>1</v>
      </c>
      <c r="T392">
        <f t="shared" si="36"/>
        <v>1</v>
      </c>
      <c r="U392">
        <f t="shared" si="37"/>
        <v>0</v>
      </c>
      <c r="V392">
        <f t="shared" si="38"/>
        <v>1</v>
      </c>
    </row>
    <row r="393" spans="1:22" x14ac:dyDescent="0.25">
      <c r="A393" s="4" t="s">
        <v>171</v>
      </c>
      <c r="B393" s="5"/>
      <c r="C393" s="5">
        <v>3</v>
      </c>
      <c r="D393" s="5">
        <v>1</v>
      </c>
      <c r="E393" s="5">
        <v>1</v>
      </c>
      <c r="F393" s="5"/>
      <c r="G393" s="5"/>
      <c r="H393" s="5"/>
      <c r="I393" s="5">
        <v>5</v>
      </c>
      <c r="J393" s="5"/>
      <c r="K393" s="4" t="s">
        <v>171</v>
      </c>
      <c r="L393" s="5"/>
      <c r="M393" s="5">
        <v>3</v>
      </c>
      <c r="N393" s="5">
        <v>1</v>
      </c>
      <c r="O393" s="5">
        <v>1</v>
      </c>
      <c r="P393" s="5"/>
      <c r="Q393" s="5"/>
      <c r="R393">
        <f t="shared" si="34"/>
        <v>0</v>
      </c>
      <c r="S393">
        <f t="shared" si="35"/>
        <v>1</v>
      </c>
      <c r="T393">
        <f t="shared" si="36"/>
        <v>1</v>
      </c>
      <c r="U393">
        <f t="shared" si="37"/>
        <v>0</v>
      </c>
      <c r="V393">
        <f t="shared" si="38"/>
        <v>0</v>
      </c>
    </row>
    <row r="394" spans="1:22" x14ac:dyDescent="0.25">
      <c r="A394" s="4" t="s">
        <v>404</v>
      </c>
      <c r="B394" s="5"/>
      <c r="C394" s="5">
        <v>8</v>
      </c>
      <c r="D394" s="5">
        <v>4</v>
      </c>
      <c r="E394" s="5">
        <v>4</v>
      </c>
      <c r="F394" s="5">
        <v>3</v>
      </c>
      <c r="G394" s="5">
        <v>5</v>
      </c>
      <c r="H394" s="5"/>
      <c r="I394" s="5">
        <v>24</v>
      </c>
      <c r="J394" s="5"/>
      <c r="K394" s="4" t="s">
        <v>404</v>
      </c>
      <c r="L394" s="5"/>
      <c r="M394" s="5">
        <v>8</v>
      </c>
      <c r="N394" s="5">
        <v>4</v>
      </c>
      <c r="O394" s="5">
        <v>4</v>
      </c>
      <c r="P394" s="5">
        <v>3</v>
      </c>
      <c r="Q394" s="5">
        <v>5</v>
      </c>
      <c r="R394">
        <f t="shared" si="34"/>
        <v>0</v>
      </c>
      <c r="S394">
        <f t="shared" si="35"/>
        <v>1</v>
      </c>
      <c r="T394">
        <f t="shared" si="36"/>
        <v>1</v>
      </c>
      <c r="U394">
        <f t="shared" si="37"/>
        <v>1</v>
      </c>
      <c r="V394">
        <f t="shared" si="38"/>
        <v>1</v>
      </c>
    </row>
    <row r="395" spans="1:22" x14ac:dyDescent="0.25">
      <c r="A395" s="4" t="s">
        <v>399</v>
      </c>
      <c r="B395" s="5"/>
      <c r="C395" s="5">
        <v>9</v>
      </c>
      <c r="D395" s="5">
        <v>4</v>
      </c>
      <c r="E395" s="5"/>
      <c r="F395" s="5"/>
      <c r="G395" s="5">
        <v>5</v>
      </c>
      <c r="H395" s="5"/>
      <c r="I395" s="5">
        <v>18</v>
      </c>
      <c r="J395" s="5"/>
      <c r="K395" s="4" t="s">
        <v>399</v>
      </c>
      <c r="L395" s="5"/>
      <c r="M395" s="5">
        <v>9</v>
      </c>
      <c r="N395" s="5">
        <v>4</v>
      </c>
      <c r="O395" s="5"/>
      <c r="P395" s="5"/>
      <c r="Q395" s="5">
        <v>5</v>
      </c>
      <c r="R395">
        <f t="shared" si="34"/>
        <v>0</v>
      </c>
      <c r="S395">
        <f t="shared" si="35"/>
        <v>1</v>
      </c>
      <c r="T395">
        <f t="shared" si="36"/>
        <v>0</v>
      </c>
      <c r="U395">
        <f t="shared" si="37"/>
        <v>0</v>
      </c>
      <c r="V395">
        <f t="shared" si="38"/>
        <v>1</v>
      </c>
    </row>
    <row r="396" spans="1:22" x14ac:dyDescent="0.25">
      <c r="A396" s="4" t="s">
        <v>289</v>
      </c>
      <c r="B396" s="5">
        <v>5</v>
      </c>
      <c r="C396" s="5"/>
      <c r="D396" s="5"/>
      <c r="E396" s="5"/>
      <c r="F396" s="5">
        <v>1</v>
      </c>
      <c r="G396" s="5"/>
      <c r="H396" s="5"/>
      <c r="I396" s="5">
        <v>6</v>
      </c>
      <c r="J396" s="5"/>
      <c r="K396" s="4" t="s">
        <v>289</v>
      </c>
      <c r="L396" s="5">
        <v>5</v>
      </c>
      <c r="M396" s="5"/>
      <c r="N396" s="5"/>
      <c r="O396" s="5"/>
      <c r="P396" s="5">
        <v>1</v>
      </c>
      <c r="Q396" s="5"/>
      <c r="R396">
        <f t="shared" si="34"/>
        <v>0</v>
      </c>
      <c r="S396">
        <f t="shared" si="35"/>
        <v>0</v>
      </c>
      <c r="T396">
        <f t="shared" si="36"/>
        <v>0</v>
      </c>
      <c r="U396">
        <f t="shared" si="37"/>
        <v>0</v>
      </c>
      <c r="V396">
        <f t="shared" si="38"/>
        <v>0</v>
      </c>
    </row>
    <row r="397" spans="1:22" x14ac:dyDescent="0.25">
      <c r="A397" s="4" t="s">
        <v>426</v>
      </c>
      <c r="B397" s="5"/>
      <c r="C397" s="5">
        <v>1</v>
      </c>
      <c r="D397" s="5">
        <v>3</v>
      </c>
      <c r="E397" s="5"/>
      <c r="F397" s="5"/>
      <c r="G397" s="5"/>
      <c r="H397" s="5"/>
      <c r="I397" s="5">
        <v>4</v>
      </c>
      <c r="J397" s="5"/>
      <c r="K397" s="4" t="s">
        <v>426</v>
      </c>
      <c r="L397" s="5"/>
      <c r="M397" s="5">
        <v>1</v>
      </c>
      <c r="N397" s="5">
        <v>3</v>
      </c>
      <c r="O397" s="5"/>
      <c r="P397" s="5"/>
      <c r="Q397" s="5"/>
      <c r="R397">
        <f t="shared" si="34"/>
        <v>0</v>
      </c>
      <c r="S397">
        <f t="shared" si="35"/>
        <v>1</v>
      </c>
      <c r="T397">
        <f t="shared" si="36"/>
        <v>0</v>
      </c>
      <c r="U397">
        <f t="shared" si="37"/>
        <v>0</v>
      </c>
      <c r="V397">
        <f t="shared" si="38"/>
        <v>0</v>
      </c>
    </row>
    <row r="398" spans="1:22" x14ac:dyDescent="0.25">
      <c r="A398" s="4" t="s">
        <v>269</v>
      </c>
      <c r="B398" s="5">
        <v>2</v>
      </c>
      <c r="C398" s="5">
        <v>7</v>
      </c>
      <c r="D398" s="5">
        <v>5</v>
      </c>
      <c r="E398" s="5">
        <v>2</v>
      </c>
      <c r="F398" s="5"/>
      <c r="G398" s="5"/>
      <c r="H398" s="5"/>
      <c r="I398" s="5">
        <v>16</v>
      </c>
      <c r="J398" s="5"/>
      <c r="K398" s="4" t="s">
        <v>269</v>
      </c>
      <c r="L398" s="5">
        <v>2</v>
      </c>
      <c r="M398" s="5">
        <v>7</v>
      </c>
      <c r="N398" s="5">
        <v>5</v>
      </c>
      <c r="O398" s="5">
        <v>2</v>
      </c>
      <c r="P398" s="5"/>
      <c r="Q398" s="5"/>
      <c r="R398">
        <f t="shared" si="34"/>
        <v>1</v>
      </c>
      <c r="S398">
        <f t="shared" si="35"/>
        <v>1</v>
      </c>
      <c r="T398">
        <f t="shared" si="36"/>
        <v>1</v>
      </c>
      <c r="U398">
        <f t="shared" si="37"/>
        <v>0</v>
      </c>
      <c r="V398">
        <f t="shared" si="38"/>
        <v>0</v>
      </c>
    </row>
    <row r="399" spans="1:22" x14ac:dyDescent="0.25">
      <c r="A399" s="4" t="s">
        <v>338</v>
      </c>
      <c r="B399" s="5">
        <v>8</v>
      </c>
      <c r="C399" s="5"/>
      <c r="D399" s="5">
        <v>2</v>
      </c>
      <c r="E399" s="5"/>
      <c r="F399" s="5"/>
      <c r="G399" s="5">
        <v>4</v>
      </c>
      <c r="H399" s="5"/>
      <c r="I399" s="5">
        <v>14</v>
      </c>
      <c r="J399" s="5"/>
      <c r="K399" s="4" t="s">
        <v>338</v>
      </c>
      <c r="L399" s="5">
        <v>8</v>
      </c>
      <c r="M399" s="5"/>
      <c r="N399" s="5">
        <v>2</v>
      </c>
      <c r="O399" s="5"/>
      <c r="P399" s="5"/>
      <c r="Q399" s="5">
        <v>4</v>
      </c>
      <c r="R399">
        <f t="shared" si="34"/>
        <v>0</v>
      </c>
      <c r="S399">
        <f t="shared" si="35"/>
        <v>0</v>
      </c>
      <c r="T399">
        <f t="shared" si="36"/>
        <v>0</v>
      </c>
      <c r="U399">
        <f t="shared" si="37"/>
        <v>0</v>
      </c>
      <c r="V399">
        <f t="shared" si="38"/>
        <v>0</v>
      </c>
    </row>
    <row r="400" spans="1:22" x14ac:dyDescent="0.25">
      <c r="A400" s="4" t="s">
        <v>405</v>
      </c>
      <c r="B400" s="5"/>
      <c r="C400" s="5">
        <v>4</v>
      </c>
      <c r="D400" s="5"/>
      <c r="E400" s="5">
        <v>5</v>
      </c>
      <c r="F400" s="5"/>
      <c r="G400" s="5"/>
      <c r="H400" s="5"/>
      <c r="I400" s="5">
        <v>9</v>
      </c>
      <c r="J400" s="5"/>
      <c r="K400" s="4" t="s">
        <v>405</v>
      </c>
      <c r="L400" s="5"/>
      <c r="M400" s="5">
        <v>4</v>
      </c>
      <c r="N400" s="5"/>
      <c r="O400" s="5">
        <v>5</v>
      </c>
      <c r="P400" s="5"/>
      <c r="Q400" s="5"/>
      <c r="R400">
        <f t="shared" si="34"/>
        <v>0</v>
      </c>
      <c r="S400">
        <f t="shared" si="35"/>
        <v>0</v>
      </c>
      <c r="T400">
        <f t="shared" si="36"/>
        <v>1</v>
      </c>
      <c r="U400">
        <f t="shared" si="37"/>
        <v>0</v>
      </c>
      <c r="V400">
        <f t="shared" si="38"/>
        <v>0</v>
      </c>
    </row>
    <row r="401" spans="1:22" x14ac:dyDescent="0.25">
      <c r="A401" s="4" t="s">
        <v>476</v>
      </c>
      <c r="B401" s="5"/>
      <c r="C401" s="5"/>
      <c r="D401" s="5">
        <v>1</v>
      </c>
      <c r="E401" s="5"/>
      <c r="F401" s="5"/>
      <c r="G401" s="5">
        <v>1</v>
      </c>
      <c r="H401" s="5"/>
      <c r="I401" s="5">
        <v>2</v>
      </c>
      <c r="J401" s="5"/>
      <c r="K401" s="4" t="s">
        <v>476</v>
      </c>
      <c r="L401" s="5"/>
      <c r="M401" s="5"/>
      <c r="N401" s="5">
        <v>1</v>
      </c>
      <c r="O401" s="5"/>
      <c r="P401" s="5"/>
      <c r="Q401" s="5">
        <v>1</v>
      </c>
      <c r="R401">
        <f t="shared" si="34"/>
        <v>0</v>
      </c>
      <c r="S401">
        <f t="shared" si="35"/>
        <v>0</v>
      </c>
      <c r="T401">
        <f t="shared" si="36"/>
        <v>0</v>
      </c>
      <c r="U401">
        <f t="shared" si="37"/>
        <v>0</v>
      </c>
      <c r="V401">
        <f t="shared" si="38"/>
        <v>0</v>
      </c>
    </row>
    <row r="402" spans="1:22" x14ac:dyDescent="0.25">
      <c r="A402" s="4" t="s">
        <v>323</v>
      </c>
      <c r="B402" s="5">
        <v>2</v>
      </c>
      <c r="C402" s="5"/>
      <c r="D402" s="5"/>
      <c r="E402" s="5"/>
      <c r="F402" s="5">
        <v>3</v>
      </c>
      <c r="G402" s="5"/>
      <c r="H402" s="5"/>
      <c r="I402" s="5">
        <v>5</v>
      </c>
      <c r="J402" s="5"/>
      <c r="K402" s="4" t="s">
        <v>323</v>
      </c>
      <c r="L402" s="5">
        <v>2</v>
      </c>
      <c r="M402" s="5"/>
      <c r="N402" s="5"/>
      <c r="O402" s="5"/>
      <c r="P402" s="5">
        <v>3</v>
      </c>
      <c r="Q402" s="5"/>
      <c r="R402">
        <f t="shared" si="34"/>
        <v>0</v>
      </c>
      <c r="S402">
        <f t="shared" si="35"/>
        <v>0</v>
      </c>
      <c r="T402">
        <f t="shared" si="36"/>
        <v>0</v>
      </c>
      <c r="U402">
        <f t="shared" si="37"/>
        <v>0</v>
      </c>
      <c r="V402">
        <f t="shared" si="38"/>
        <v>0</v>
      </c>
    </row>
    <row r="403" spans="1:22" x14ac:dyDescent="0.25">
      <c r="A403" s="4" t="s">
        <v>384</v>
      </c>
      <c r="B403" s="5">
        <v>3</v>
      </c>
      <c r="C403" s="5"/>
      <c r="D403" s="5"/>
      <c r="E403" s="5">
        <v>7</v>
      </c>
      <c r="F403" s="5"/>
      <c r="G403" s="5">
        <v>3</v>
      </c>
      <c r="H403" s="5"/>
      <c r="I403" s="5">
        <v>13</v>
      </c>
      <c r="J403" s="5"/>
      <c r="K403" s="4" t="s">
        <v>384</v>
      </c>
      <c r="L403" s="5">
        <v>3</v>
      </c>
      <c r="M403" s="5"/>
      <c r="N403" s="5"/>
      <c r="O403" s="5">
        <v>7</v>
      </c>
      <c r="P403" s="5"/>
      <c r="Q403" s="5">
        <v>3</v>
      </c>
      <c r="R403">
        <f t="shared" si="34"/>
        <v>0</v>
      </c>
      <c r="S403">
        <f t="shared" si="35"/>
        <v>0</v>
      </c>
      <c r="T403">
        <f t="shared" si="36"/>
        <v>0</v>
      </c>
      <c r="U403">
        <f t="shared" si="37"/>
        <v>0</v>
      </c>
      <c r="V403">
        <f t="shared" si="38"/>
        <v>0</v>
      </c>
    </row>
    <row r="404" spans="1:22" x14ac:dyDescent="0.25">
      <c r="A404" s="4" t="s">
        <v>146</v>
      </c>
      <c r="B404" s="5"/>
      <c r="C404" s="5">
        <v>2</v>
      </c>
      <c r="D404" s="5"/>
      <c r="E404" s="5">
        <v>4</v>
      </c>
      <c r="F404" s="5">
        <v>2</v>
      </c>
      <c r="G404" s="5">
        <v>5</v>
      </c>
      <c r="H404" s="5"/>
      <c r="I404" s="5">
        <v>13</v>
      </c>
      <c r="J404" s="5"/>
      <c r="K404" s="4" t="s">
        <v>146</v>
      </c>
      <c r="L404" s="5"/>
      <c r="M404" s="5">
        <v>2</v>
      </c>
      <c r="N404" s="5"/>
      <c r="O404" s="5">
        <v>4</v>
      </c>
      <c r="P404" s="5">
        <v>2</v>
      </c>
      <c r="Q404" s="5">
        <v>5</v>
      </c>
      <c r="R404">
        <f t="shared" si="34"/>
        <v>0</v>
      </c>
      <c r="S404">
        <f t="shared" si="35"/>
        <v>0</v>
      </c>
      <c r="T404">
        <f t="shared" si="36"/>
        <v>1</v>
      </c>
      <c r="U404">
        <f t="shared" si="37"/>
        <v>1</v>
      </c>
      <c r="V404">
        <f t="shared" si="38"/>
        <v>1</v>
      </c>
    </row>
    <row r="405" spans="1:22" x14ac:dyDescent="0.25">
      <c r="A405" s="4" t="s">
        <v>294</v>
      </c>
      <c r="B405" s="5">
        <v>6</v>
      </c>
      <c r="C405" s="5">
        <v>1</v>
      </c>
      <c r="D405" s="5">
        <v>2</v>
      </c>
      <c r="E405" s="5">
        <v>1</v>
      </c>
      <c r="F405" s="5">
        <v>2</v>
      </c>
      <c r="G405" s="5">
        <v>13</v>
      </c>
      <c r="H405" s="5"/>
      <c r="I405" s="5">
        <v>25</v>
      </c>
      <c r="J405" s="5"/>
      <c r="K405" s="4" t="s">
        <v>294</v>
      </c>
      <c r="L405" s="5">
        <v>6</v>
      </c>
      <c r="M405" s="5">
        <v>1</v>
      </c>
      <c r="N405" s="5">
        <v>2</v>
      </c>
      <c r="O405" s="5">
        <v>1</v>
      </c>
      <c r="P405" s="5">
        <v>2</v>
      </c>
      <c r="Q405" s="5">
        <v>13</v>
      </c>
      <c r="R405">
        <f t="shared" si="34"/>
        <v>1</v>
      </c>
      <c r="S405">
        <f t="shared" si="35"/>
        <v>1</v>
      </c>
      <c r="T405">
        <f t="shared" si="36"/>
        <v>1</v>
      </c>
      <c r="U405">
        <f t="shared" si="37"/>
        <v>1</v>
      </c>
      <c r="V405">
        <f t="shared" si="38"/>
        <v>1</v>
      </c>
    </row>
    <row r="406" spans="1:22" x14ac:dyDescent="0.25">
      <c r="A406" s="4" t="s">
        <v>437</v>
      </c>
      <c r="B406" s="5">
        <v>1</v>
      </c>
      <c r="C406" s="5"/>
      <c r="D406" s="5">
        <v>5</v>
      </c>
      <c r="E406" s="5">
        <v>6</v>
      </c>
      <c r="F406" s="5">
        <v>1</v>
      </c>
      <c r="G406" s="5"/>
      <c r="H406" s="5"/>
      <c r="I406" s="5">
        <v>13</v>
      </c>
      <c r="J406" s="5"/>
      <c r="K406" s="4" t="s">
        <v>437</v>
      </c>
      <c r="L406" s="5">
        <v>1</v>
      </c>
      <c r="M406" s="5"/>
      <c r="N406" s="5">
        <v>5</v>
      </c>
      <c r="O406" s="5">
        <v>6</v>
      </c>
      <c r="P406" s="5">
        <v>1</v>
      </c>
      <c r="Q406" s="5"/>
      <c r="R406">
        <f t="shared" si="34"/>
        <v>0</v>
      </c>
      <c r="S406">
        <f t="shared" si="35"/>
        <v>0</v>
      </c>
      <c r="T406">
        <f t="shared" si="36"/>
        <v>0</v>
      </c>
      <c r="U406">
        <f t="shared" si="37"/>
        <v>0</v>
      </c>
      <c r="V406">
        <f t="shared" si="38"/>
        <v>0</v>
      </c>
    </row>
    <row r="407" spans="1:22" x14ac:dyDescent="0.25">
      <c r="A407" s="4" t="s">
        <v>506</v>
      </c>
      <c r="B407" s="5">
        <v>3</v>
      </c>
      <c r="C407" s="5"/>
      <c r="D407" s="5">
        <v>2</v>
      </c>
      <c r="E407" s="5"/>
      <c r="F407" s="5">
        <v>7</v>
      </c>
      <c r="G407" s="5">
        <v>4</v>
      </c>
      <c r="H407" s="5"/>
      <c r="I407" s="5">
        <v>16</v>
      </c>
      <c r="J407" s="5"/>
      <c r="K407" s="4" t="s">
        <v>506</v>
      </c>
      <c r="L407" s="5">
        <v>3</v>
      </c>
      <c r="M407" s="5"/>
      <c r="N407" s="5">
        <v>2</v>
      </c>
      <c r="O407" s="5"/>
      <c r="P407" s="5">
        <v>7</v>
      </c>
      <c r="Q407" s="5">
        <v>4</v>
      </c>
      <c r="R407">
        <f t="shared" si="34"/>
        <v>0</v>
      </c>
      <c r="S407">
        <f t="shared" si="35"/>
        <v>0</v>
      </c>
      <c r="T407">
        <f t="shared" si="36"/>
        <v>0</v>
      </c>
      <c r="U407">
        <f t="shared" si="37"/>
        <v>0</v>
      </c>
      <c r="V407">
        <f t="shared" si="38"/>
        <v>0</v>
      </c>
    </row>
    <row r="408" spans="1:22" x14ac:dyDescent="0.25">
      <c r="A408" s="4" t="s">
        <v>337</v>
      </c>
      <c r="B408" s="5"/>
      <c r="C408" s="5">
        <v>11</v>
      </c>
      <c r="D408" s="5">
        <v>4</v>
      </c>
      <c r="E408" s="5"/>
      <c r="F408" s="5"/>
      <c r="G408" s="5"/>
      <c r="H408" s="5"/>
      <c r="I408" s="5">
        <v>15</v>
      </c>
      <c r="J408" s="5"/>
      <c r="K408" s="4" t="s">
        <v>337</v>
      </c>
      <c r="L408" s="5"/>
      <c r="M408" s="5">
        <v>11</v>
      </c>
      <c r="N408" s="5">
        <v>4</v>
      </c>
      <c r="O408" s="5"/>
      <c r="P408" s="5"/>
      <c r="Q408" s="5"/>
      <c r="R408">
        <f t="shared" si="34"/>
        <v>0</v>
      </c>
      <c r="S408">
        <f t="shared" si="35"/>
        <v>1</v>
      </c>
      <c r="T408">
        <f t="shared" si="36"/>
        <v>0</v>
      </c>
      <c r="U408">
        <f t="shared" si="37"/>
        <v>0</v>
      </c>
      <c r="V408">
        <f t="shared" si="38"/>
        <v>0</v>
      </c>
    </row>
    <row r="409" spans="1:22" x14ac:dyDescent="0.25">
      <c r="A409" s="4" t="s">
        <v>454</v>
      </c>
      <c r="B409" s="5"/>
      <c r="C409" s="5"/>
      <c r="D409" s="5">
        <v>4</v>
      </c>
      <c r="E409" s="5">
        <v>4</v>
      </c>
      <c r="F409" s="5">
        <v>2</v>
      </c>
      <c r="G409" s="5"/>
      <c r="H409" s="5"/>
      <c r="I409" s="5">
        <v>10</v>
      </c>
      <c r="J409" s="5"/>
      <c r="K409" s="4" t="s">
        <v>454</v>
      </c>
      <c r="L409" s="5"/>
      <c r="M409" s="5"/>
      <c r="N409" s="5">
        <v>4</v>
      </c>
      <c r="O409" s="5">
        <v>4</v>
      </c>
      <c r="P409" s="5">
        <v>2</v>
      </c>
      <c r="Q409" s="5"/>
      <c r="R409">
        <f t="shared" si="34"/>
        <v>0</v>
      </c>
      <c r="S409">
        <f t="shared" si="35"/>
        <v>0</v>
      </c>
      <c r="T409">
        <f t="shared" si="36"/>
        <v>0</v>
      </c>
      <c r="U409">
        <f t="shared" si="37"/>
        <v>0</v>
      </c>
      <c r="V409">
        <f t="shared" si="38"/>
        <v>0</v>
      </c>
    </row>
    <row r="410" spans="1:22" x14ac:dyDescent="0.25">
      <c r="A410" s="4" t="s">
        <v>458</v>
      </c>
      <c r="B410" s="5"/>
      <c r="C410" s="5"/>
      <c r="D410" s="5">
        <v>4</v>
      </c>
      <c r="E410" s="5">
        <v>3</v>
      </c>
      <c r="F410" s="5"/>
      <c r="G410" s="5">
        <v>5</v>
      </c>
      <c r="H410" s="5"/>
      <c r="I410" s="5">
        <v>12</v>
      </c>
      <c r="J410" s="5"/>
      <c r="K410" s="4" t="s">
        <v>458</v>
      </c>
      <c r="L410" s="5"/>
      <c r="M410" s="5"/>
      <c r="N410" s="5">
        <v>4</v>
      </c>
      <c r="O410" s="5">
        <v>3</v>
      </c>
      <c r="P410" s="5"/>
      <c r="Q410" s="5">
        <v>5</v>
      </c>
      <c r="R410">
        <f t="shared" si="34"/>
        <v>0</v>
      </c>
      <c r="S410">
        <f t="shared" si="35"/>
        <v>0</v>
      </c>
      <c r="T410">
        <f t="shared" si="36"/>
        <v>0</v>
      </c>
      <c r="U410">
        <f t="shared" si="37"/>
        <v>0</v>
      </c>
      <c r="V410">
        <f t="shared" si="38"/>
        <v>0</v>
      </c>
    </row>
    <row r="411" spans="1:22" x14ac:dyDescent="0.25">
      <c r="A411" s="4" t="s">
        <v>301</v>
      </c>
      <c r="B411" s="5">
        <v>5</v>
      </c>
      <c r="C411" s="5">
        <v>2</v>
      </c>
      <c r="D411" s="5"/>
      <c r="E411" s="5">
        <v>4</v>
      </c>
      <c r="F411" s="5"/>
      <c r="G411" s="5">
        <v>2</v>
      </c>
      <c r="H411" s="5"/>
      <c r="I411" s="5">
        <v>13</v>
      </c>
      <c r="J411" s="5"/>
      <c r="K411" s="4" t="s">
        <v>301</v>
      </c>
      <c r="L411" s="5">
        <v>5</v>
      </c>
      <c r="M411" s="5">
        <v>2</v>
      </c>
      <c r="N411" s="5"/>
      <c r="O411" s="5">
        <v>4</v>
      </c>
      <c r="P411" s="5"/>
      <c r="Q411" s="5">
        <v>2</v>
      </c>
      <c r="R411">
        <f t="shared" si="34"/>
        <v>1</v>
      </c>
      <c r="S411">
        <f t="shared" si="35"/>
        <v>0</v>
      </c>
      <c r="T411">
        <f t="shared" si="36"/>
        <v>1</v>
      </c>
      <c r="U411">
        <f t="shared" si="37"/>
        <v>0</v>
      </c>
      <c r="V411">
        <f t="shared" si="38"/>
        <v>1</v>
      </c>
    </row>
    <row r="412" spans="1:22" x14ac:dyDescent="0.25">
      <c r="A412" s="4" t="s">
        <v>352</v>
      </c>
      <c r="B412" s="5"/>
      <c r="C412" s="5">
        <v>1</v>
      </c>
      <c r="D412" s="5"/>
      <c r="E412" s="5">
        <v>9</v>
      </c>
      <c r="F412" s="5">
        <v>1</v>
      </c>
      <c r="G412" s="5">
        <v>2</v>
      </c>
      <c r="H412" s="5"/>
      <c r="I412" s="5">
        <v>13</v>
      </c>
      <c r="J412" s="5"/>
      <c r="K412" s="4" t="s">
        <v>352</v>
      </c>
      <c r="L412" s="5"/>
      <c r="M412" s="5">
        <v>1</v>
      </c>
      <c r="N412" s="5"/>
      <c r="O412" s="5">
        <v>9</v>
      </c>
      <c r="P412" s="5">
        <v>1</v>
      </c>
      <c r="Q412" s="5">
        <v>2</v>
      </c>
      <c r="R412">
        <f t="shared" si="34"/>
        <v>0</v>
      </c>
      <c r="S412">
        <f t="shared" si="35"/>
        <v>0</v>
      </c>
      <c r="T412">
        <f t="shared" si="36"/>
        <v>1</v>
      </c>
      <c r="U412">
        <f t="shared" si="37"/>
        <v>1</v>
      </c>
      <c r="V412">
        <f t="shared" si="38"/>
        <v>1</v>
      </c>
    </row>
    <row r="413" spans="1:22" x14ac:dyDescent="0.25">
      <c r="A413" s="4" t="s">
        <v>320</v>
      </c>
      <c r="B413" s="5"/>
      <c r="C413" s="5">
        <v>3</v>
      </c>
      <c r="D413" s="5">
        <v>1</v>
      </c>
      <c r="E413" s="5"/>
      <c r="F413" s="5"/>
      <c r="G413" s="5"/>
      <c r="H413" s="5"/>
      <c r="I413" s="5">
        <v>4</v>
      </c>
      <c r="J413" s="5"/>
      <c r="K413" s="4" t="s">
        <v>320</v>
      </c>
      <c r="L413" s="5"/>
      <c r="M413" s="5">
        <v>3</v>
      </c>
      <c r="N413" s="5">
        <v>1</v>
      </c>
      <c r="O413" s="5"/>
      <c r="P413" s="5"/>
      <c r="Q413" s="5"/>
      <c r="R413">
        <f t="shared" si="34"/>
        <v>0</v>
      </c>
      <c r="S413">
        <f t="shared" si="35"/>
        <v>1</v>
      </c>
      <c r="T413">
        <f t="shared" si="36"/>
        <v>0</v>
      </c>
      <c r="U413">
        <f t="shared" si="37"/>
        <v>0</v>
      </c>
      <c r="V413">
        <f t="shared" si="38"/>
        <v>0</v>
      </c>
    </row>
    <row r="414" spans="1:22" x14ac:dyDescent="0.25">
      <c r="A414" s="4" t="s">
        <v>272</v>
      </c>
      <c r="B414" s="5">
        <v>5</v>
      </c>
      <c r="C414" s="5">
        <v>15</v>
      </c>
      <c r="D414" s="5"/>
      <c r="E414" s="5"/>
      <c r="F414" s="5">
        <v>6</v>
      </c>
      <c r="G414" s="5"/>
      <c r="H414" s="5"/>
      <c r="I414" s="5">
        <v>26</v>
      </c>
      <c r="J414" s="5"/>
      <c r="K414" s="4" t="s">
        <v>272</v>
      </c>
      <c r="L414" s="5">
        <v>5</v>
      </c>
      <c r="M414" s="5">
        <v>15</v>
      </c>
      <c r="N414" s="5"/>
      <c r="O414" s="5"/>
      <c r="P414" s="5">
        <v>6</v>
      </c>
      <c r="Q414" s="5"/>
      <c r="R414">
        <f t="shared" si="34"/>
        <v>1</v>
      </c>
      <c r="S414">
        <f t="shared" si="35"/>
        <v>0</v>
      </c>
      <c r="T414">
        <f t="shared" si="36"/>
        <v>0</v>
      </c>
      <c r="U414">
        <f t="shared" si="37"/>
        <v>1</v>
      </c>
      <c r="V414">
        <f t="shared" si="38"/>
        <v>0</v>
      </c>
    </row>
    <row r="415" spans="1:22" x14ac:dyDescent="0.25">
      <c r="A415" s="4" t="s">
        <v>207</v>
      </c>
      <c r="B415" s="5">
        <v>3</v>
      </c>
      <c r="C415" s="5">
        <v>7</v>
      </c>
      <c r="D415" s="5">
        <v>7</v>
      </c>
      <c r="E415" s="5"/>
      <c r="F415" s="5">
        <v>2</v>
      </c>
      <c r="G415" s="5">
        <v>4</v>
      </c>
      <c r="H415" s="5"/>
      <c r="I415" s="5">
        <v>23</v>
      </c>
      <c r="J415" s="5"/>
      <c r="K415" s="4" t="s">
        <v>207</v>
      </c>
      <c r="L415" s="5">
        <v>3</v>
      </c>
      <c r="M415" s="5">
        <v>7</v>
      </c>
      <c r="N415" s="5">
        <v>7</v>
      </c>
      <c r="O415" s="5"/>
      <c r="P415" s="5">
        <v>2</v>
      </c>
      <c r="Q415" s="5">
        <v>4</v>
      </c>
      <c r="R415">
        <f t="shared" si="34"/>
        <v>1</v>
      </c>
      <c r="S415">
        <f t="shared" si="35"/>
        <v>1</v>
      </c>
      <c r="T415">
        <f t="shared" si="36"/>
        <v>0</v>
      </c>
      <c r="U415">
        <f t="shared" si="37"/>
        <v>1</v>
      </c>
      <c r="V415">
        <f t="shared" si="38"/>
        <v>1</v>
      </c>
    </row>
    <row r="416" spans="1:22" x14ac:dyDescent="0.25">
      <c r="A416" s="4" t="s">
        <v>491</v>
      </c>
      <c r="B416" s="5">
        <v>2</v>
      </c>
      <c r="C416" s="5"/>
      <c r="D416" s="5"/>
      <c r="E416" s="5">
        <v>2</v>
      </c>
      <c r="F416" s="5">
        <v>9</v>
      </c>
      <c r="G416" s="5">
        <v>5</v>
      </c>
      <c r="H416" s="5"/>
      <c r="I416" s="5">
        <v>18</v>
      </c>
      <c r="J416" s="5"/>
      <c r="K416" s="4" t="s">
        <v>491</v>
      </c>
      <c r="L416" s="5">
        <v>2</v>
      </c>
      <c r="M416" s="5"/>
      <c r="N416" s="5"/>
      <c r="O416" s="5">
        <v>2</v>
      </c>
      <c r="P416" s="5">
        <v>9</v>
      </c>
      <c r="Q416" s="5">
        <v>5</v>
      </c>
      <c r="R416">
        <f t="shared" si="34"/>
        <v>0</v>
      </c>
      <c r="S416">
        <f t="shared" si="35"/>
        <v>0</v>
      </c>
      <c r="T416">
        <f t="shared" si="36"/>
        <v>0</v>
      </c>
      <c r="U416">
        <f t="shared" si="37"/>
        <v>0</v>
      </c>
      <c r="V416">
        <f t="shared" si="38"/>
        <v>0</v>
      </c>
    </row>
    <row r="417" spans="1:22" x14ac:dyDescent="0.25">
      <c r="A417" s="4" t="s">
        <v>517</v>
      </c>
      <c r="B417" s="5">
        <v>4</v>
      </c>
      <c r="C417" s="5"/>
      <c r="D417" s="5">
        <v>1</v>
      </c>
      <c r="E417" s="5"/>
      <c r="F417" s="5">
        <v>6</v>
      </c>
      <c r="G417" s="5">
        <v>2</v>
      </c>
      <c r="H417" s="5"/>
      <c r="I417" s="5">
        <v>13</v>
      </c>
      <c r="J417" s="5"/>
      <c r="K417" s="4" t="s">
        <v>517</v>
      </c>
      <c r="L417" s="5">
        <v>4</v>
      </c>
      <c r="M417" s="5"/>
      <c r="N417" s="5">
        <v>1</v>
      </c>
      <c r="O417" s="5"/>
      <c r="P417" s="5">
        <v>6</v>
      </c>
      <c r="Q417" s="5">
        <v>2</v>
      </c>
      <c r="R417">
        <f t="shared" si="34"/>
        <v>0</v>
      </c>
      <c r="S417">
        <f t="shared" si="35"/>
        <v>0</v>
      </c>
      <c r="T417">
        <f t="shared" si="36"/>
        <v>0</v>
      </c>
      <c r="U417">
        <f t="shared" si="37"/>
        <v>0</v>
      </c>
      <c r="V417">
        <f t="shared" si="38"/>
        <v>0</v>
      </c>
    </row>
    <row r="418" spans="1:22" x14ac:dyDescent="0.25">
      <c r="A418" s="4" t="s">
        <v>409</v>
      </c>
      <c r="B418" s="5"/>
      <c r="C418" s="5">
        <v>3</v>
      </c>
      <c r="D418" s="5">
        <v>6</v>
      </c>
      <c r="E418" s="5"/>
      <c r="F418" s="5"/>
      <c r="G418" s="5">
        <v>2</v>
      </c>
      <c r="H418" s="5"/>
      <c r="I418" s="5">
        <v>11</v>
      </c>
      <c r="J418" s="5"/>
      <c r="K418" s="4" t="s">
        <v>409</v>
      </c>
      <c r="L418" s="5"/>
      <c r="M418" s="5">
        <v>3</v>
      </c>
      <c r="N418" s="5">
        <v>6</v>
      </c>
      <c r="O418" s="5"/>
      <c r="P418" s="5"/>
      <c r="Q418" s="5">
        <v>2</v>
      </c>
      <c r="R418">
        <f t="shared" si="34"/>
        <v>0</v>
      </c>
      <c r="S418">
        <f t="shared" si="35"/>
        <v>1</v>
      </c>
      <c r="T418">
        <f t="shared" si="36"/>
        <v>0</v>
      </c>
      <c r="U418">
        <f t="shared" si="37"/>
        <v>0</v>
      </c>
      <c r="V418">
        <f t="shared" si="38"/>
        <v>1</v>
      </c>
    </row>
    <row r="419" spans="1:22" x14ac:dyDescent="0.25">
      <c r="A419" s="4" t="s">
        <v>335</v>
      </c>
      <c r="B419" s="5"/>
      <c r="C419" s="5">
        <v>6</v>
      </c>
      <c r="D419" s="5">
        <v>5</v>
      </c>
      <c r="E419" s="5"/>
      <c r="F419" s="5"/>
      <c r="G419" s="5">
        <v>2</v>
      </c>
      <c r="H419" s="5"/>
      <c r="I419" s="5">
        <v>13</v>
      </c>
      <c r="J419" s="5"/>
      <c r="K419" s="4" t="s">
        <v>335</v>
      </c>
      <c r="L419" s="5"/>
      <c r="M419" s="5">
        <v>6</v>
      </c>
      <c r="N419" s="5">
        <v>5</v>
      </c>
      <c r="O419" s="5"/>
      <c r="P419" s="5"/>
      <c r="Q419" s="5">
        <v>2</v>
      </c>
      <c r="R419">
        <f t="shared" si="34"/>
        <v>0</v>
      </c>
      <c r="S419">
        <f t="shared" si="35"/>
        <v>1</v>
      </c>
      <c r="T419">
        <f t="shared" si="36"/>
        <v>0</v>
      </c>
      <c r="U419">
        <f t="shared" si="37"/>
        <v>0</v>
      </c>
      <c r="V419">
        <f t="shared" si="38"/>
        <v>1</v>
      </c>
    </row>
    <row r="420" spans="1:22" x14ac:dyDescent="0.25">
      <c r="A420" s="4" t="s">
        <v>514</v>
      </c>
      <c r="B420" s="5"/>
      <c r="C420" s="5">
        <v>1</v>
      </c>
      <c r="D420" s="5">
        <v>7</v>
      </c>
      <c r="E420" s="5">
        <v>4</v>
      </c>
      <c r="F420" s="5"/>
      <c r="G420" s="5"/>
      <c r="H420" s="5"/>
      <c r="I420" s="5">
        <v>12</v>
      </c>
      <c r="J420" s="5"/>
      <c r="K420" s="4" t="s">
        <v>514</v>
      </c>
      <c r="L420" s="5"/>
      <c r="M420" s="5">
        <v>1</v>
      </c>
      <c r="N420" s="5">
        <v>7</v>
      </c>
      <c r="O420" s="5">
        <v>4</v>
      </c>
      <c r="P420" s="5"/>
      <c r="Q420" s="5"/>
      <c r="R420">
        <f t="shared" si="34"/>
        <v>0</v>
      </c>
      <c r="S420">
        <f t="shared" si="35"/>
        <v>1</v>
      </c>
      <c r="T420">
        <f t="shared" si="36"/>
        <v>1</v>
      </c>
      <c r="U420">
        <f t="shared" si="37"/>
        <v>0</v>
      </c>
      <c r="V420">
        <f t="shared" si="38"/>
        <v>0</v>
      </c>
    </row>
    <row r="421" spans="1:22" x14ac:dyDescent="0.25">
      <c r="A421" s="4" t="s">
        <v>465</v>
      </c>
      <c r="B421" s="5"/>
      <c r="C421" s="5">
        <v>1</v>
      </c>
      <c r="D421" s="5"/>
      <c r="E421" s="5">
        <v>5</v>
      </c>
      <c r="F421" s="5"/>
      <c r="G421" s="5">
        <v>7</v>
      </c>
      <c r="H421" s="5"/>
      <c r="I421" s="5">
        <v>13</v>
      </c>
      <c r="J421" s="5"/>
      <c r="K421" s="4" t="s">
        <v>465</v>
      </c>
      <c r="L421" s="5"/>
      <c r="M421" s="5">
        <v>1</v>
      </c>
      <c r="N421" s="5"/>
      <c r="O421" s="5">
        <v>5</v>
      </c>
      <c r="P421" s="5"/>
      <c r="Q421" s="5">
        <v>7</v>
      </c>
      <c r="R421">
        <f t="shared" si="34"/>
        <v>0</v>
      </c>
      <c r="S421">
        <f t="shared" si="35"/>
        <v>0</v>
      </c>
      <c r="T421">
        <f t="shared" si="36"/>
        <v>1</v>
      </c>
      <c r="U421">
        <f t="shared" si="37"/>
        <v>0</v>
      </c>
      <c r="V421">
        <f t="shared" si="38"/>
        <v>1</v>
      </c>
    </row>
    <row r="422" spans="1:22" x14ac:dyDescent="0.25">
      <c r="A422" s="4" t="s">
        <v>421</v>
      </c>
      <c r="B422" s="5"/>
      <c r="C422" s="5">
        <v>2</v>
      </c>
      <c r="D422" s="5">
        <v>3</v>
      </c>
      <c r="E422" s="5"/>
      <c r="F422" s="5"/>
      <c r="G422" s="5">
        <v>1</v>
      </c>
      <c r="H422" s="5"/>
      <c r="I422" s="5">
        <v>6</v>
      </c>
      <c r="J422" s="5"/>
      <c r="K422" s="4" t="s">
        <v>421</v>
      </c>
      <c r="L422" s="5"/>
      <c r="M422" s="5">
        <v>2</v>
      </c>
      <c r="N422" s="5">
        <v>3</v>
      </c>
      <c r="O422" s="5"/>
      <c r="P422" s="5"/>
      <c r="Q422" s="5">
        <v>1</v>
      </c>
      <c r="R422">
        <f t="shared" si="34"/>
        <v>0</v>
      </c>
      <c r="S422">
        <f t="shared" si="35"/>
        <v>1</v>
      </c>
      <c r="T422">
        <f t="shared" si="36"/>
        <v>0</v>
      </c>
      <c r="U422">
        <f t="shared" si="37"/>
        <v>0</v>
      </c>
      <c r="V422">
        <f t="shared" si="38"/>
        <v>1</v>
      </c>
    </row>
    <row r="423" spans="1:22" x14ac:dyDescent="0.25">
      <c r="A423" s="4" t="s">
        <v>396</v>
      </c>
      <c r="B423" s="5">
        <v>6</v>
      </c>
      <c r="C423" s="5">
        <v>3</v>
      </c>
      <c r="D423" s="5"/>
      <c r="E423" s="5">
        <v>4</v>
      </c>
      <c r="F423" s="5">
        <v>4</v>
      </c>
      <c r="G423" s="5"/>
      <c r="H423" s="5"/>
      <c r="I423" s="5">
        <v>17</v>
      </c>
      <c r="J423" s="5"/>
      <c r="K423" s="4" t="s">
        <v>396</v>
      </c>
      <c r="L423" s="5">
        <v>6</v>
      </c>
      <c r="M423" s="5">
        <v>3</v>
      </c>
      <c r="N423" s="5"/>
      <c r="O423" s="5">
        <v>4</v>
      </c>
      <c r="P423" s="5">
        <v>4</v>
      </c>
      <c r="Q423" s="5"/>
      <c r="R423">
        <f t="shared" si="34"/>
        <v>1</v>
      </c>
      <c r="S423">
        <f t="shared" si="35"/>
        <v>0</v>
      </c>
      <c r="T423">
        <f t="shared" si="36"/>
        <v>1</v>
      </c>
      <c r="U423">
        <f t="shared" si="37"/>
        <v>1</v>
      </c>
      <c r="V423">
        <f t="shared" si="38"/>
        <v>0</v>
      </c>
    </row>
    <row r="424" spans="1:22" x14ac:dyDescent="0.25">
      <c r="A424" s="4" t="s">
        <v>380</v>
      </c>
      <c r="B424" s="5">
        <v>1</v>
      </c>
      <c r="C424" s="5">
        <v>5</v>
      </c>
      <c r="D424" s="5">
        <v>1</v>
      </c>
      <c r="E424" s="5">
        <v>4</v>
      </c>
      <c r="F424" s="5">
        <v>2</v>
      </c>
      <c r="G424" s="5">
        <v>7</v>
      </c>
      <c r="H424" s="5"/>
      <c r="I424" s="5">
        <v>20</v>
      </c>
      <c r="J424" s="5"/>
      <c r="K424" s="4" t="s">
        <v>380</v>
      </c>
      <c r="L424" s="5">
        <v>1</v>
      </c>
      <c r="M424" s="5">
        <v>5</v>
      </c>
      <c r="N424" s="5">
        <v>1</v>
      </c>
      <c r="O424" s="5">
        <v>4</v>
      </c>
      <c r="P424" s="5">
        <v>2</v>
      </c>
      <c r="Q424" s="5">
        <v>7</v>
      </c>
      <c r="R424">
        <f t="shared" si="34"/>
        <v>1</v>
      </c>
      <c r="S424">
        <f t="shared" si="35"/>
        <v>1</v>
      </c>
      <c r="T424">
        <f t="shared" si="36"/>
        <v>1</v>
      </c>
      <c r="U424">
        <f t="shared" si="37"/>
        <v>1</v>
      </c>
      <c r="V424">
        <f t="shared" si="38"/>
        <v>1</v>
      </c>
    </row>
    <row r="425" spans="1:22" x14ac:dyDescent="0.25">
      <c r="A425" s="4" t="s">
        <v>68</v>
      </c>
      <c r="B425" s="5"/>
      <c r="C425" s="5">
        <v>1</v>
      </c>
      <c r="D425" s="5"/>
      <c r="E425" s="5"/>
      <c r="F425" s="5">
        <v>6</v>
      </c>
      <c r="G425" s="5"/>
      <c r="H425" s="5"/>
      <c r="I425" s="5">
        <v>7</v>
      </c>
      <c r="J425" s="5"/>
      <c r="K425" s="4" t="s">
        <v>68</v>
      </c>
      <c r="L425" s="5"/>
      <c r="M425" s="5">
        <v>1</v>
      </c>
      <c r="N425" s="5"/>
      <c r="O425" s="5"/>
      <c r="P425" s="5">
        <v>6</v>
      </c>
      <c r="Q425" s="5"/>
      <c r="R425">
        <f t="shared" si="34"/>
        <v>0</v>
      </c>
      <c r="S425">
        <f t="shared" si="35"/>
        <v>0</v>
      </c>
      <c r="T425">
        <f t="shared" si="36"/>
        <v>0</v>
      </c>
      <c r="U425">
        <f t="shared" si="37"/>
        <v>1</v>
      </c>
      <c r="V425">
        <f t="shared" si="38"/>
        <v>0</v>
      </c>
    </row>
    <row r="426" spans="1:22" x14ac:dyDescent="0.25">
      <c r="A426" s="4" t="s">
        <v>424</v>
      </c>
      <c r="B426" s="5"/>
      <c r="C426" s="5"/>
      <c r="D426" s="5"/>
      <c r="E426" s="5">
        <v>9</v>
      </c>
      <c r="F426" s="5"/>
      <c r="G426" s="5">
        <v>10</v>
      </c>
      <c r="H426" s="5"/>
      <c r="I426" s="5">
        <v>19</v>
      </c>
      <c r="J426" s="5"/>
      <c r="K426" s="4" t="s">
        <v>424</v>
      </c>
      <c r="L426" s="5"/>
      <c r="M426" s="5"/>
      <c r="N426" s="5"/>
      <c r="O426" s="5">
        <v>9</v>
      </c>
      <c r="P426" s="5"/>
      <c r="Q426" s="5">
        <v>10</v>
      </c>
      <c r="R426">
        <f t="shared" si="34"/>
        <v>0</v>
      </c>
      <c r="S426">
        <f t="shared" si="35"/>
        <v>0</v>
      </c>
      <c r="T426">
        <f t="shared" si="36"/>
        <v>0</v>
      </c>
      <c r="U426">
        <f t="shared" si="37"/>
        <v>0</v>
      </c>
      <c r="V426">
        <f t="shared" si="38"/>
        <v>0</v>
      </c>
    </row>
    <row r="427" spans="1:22" x14ac:dyDescent="0.25">
      <c r="A427" s="4" t="s">
        <v>285</v>
      </c>
      <c r="B427" s="5">
        <v>5</v>
      </c>
      <c r="C427" s="5">
        <v>5</v>
      </c>
      <c r="D427" s="5"/>
      <c r="E427" s="5">
        <v>3</v>
      </c>
      <c r="F427" s="5">
        <v>9</v>
      </c>
      <c r="G427" s="5"/>
      <c r="H427" s="5"/>
      <c r="I427" s="5">
        <v>22</v>
      </c>
      <c r="J427" s="5"/>
      <c r="K427" s="4" t="s">
        <v>285</v>
      </c>
      <c r="L427" s="5">
        <v>5</v>
      </c>
      <c r="M427" s="5">
        <v>5</v>
      </c>
      <c r="N427" s="5"/>
      <c r="O427" s="5">
        <v>3</v>
      </c>
      <c r="P427" s="5">
        <v>9</v>
      </c>
      <c r="Q427" s="5"/>
      <c r="R427">
        <f t="shared" si="34"/>
        <v>1</v>
      </c>
      <c r="S427">
        <f t="shared" si="35"/>
        <v>0</v>
      </c>
      <c r="T427">
        <f t="shared" si="36"/>
        <v>1</v>
      </c>
      <c r="U427">
        <f t="shared" si="37"/>
        <v>1</v>
      </c>
      <c r="V427">
        <f t="shared" si="38"/>
        <v>0</v>
      </c>
    </row>
    <row r="428" spans="1:22" x14ac:dyDescent="0.25">
      <c r="A428" s="4" t="s">
        <v>245</v>
      </c>
      <c r="B428" s="5"/>
      <c r="C428" s="5">
        <v>2</v>
      </c>
      <c r="D428" s="5"/>
      <c r="E428" s="5">
        <v>8</v>
      </c>
      <c r="F428" s="5">
        <v>1</v>
      </c>
      <c r="G428" s="5"/>
      <c r="H428" s="5"/>
      <c r="I428" s="5">
        <v>11</v>
      </c>
      <c r="J428" s="5"/>
      <c r="K428" s="4" t="s">
        <v>245</v>
      </c>
      <c r="L428" s="5"/>
      <c r="M428" s="5">
        <v>2</v>
      </c>
      <c r="N428" s="5"/>
      <c r="O428" s="5">
        <v>8</v>
      </c>
      <c r="P428" s="5">
        <v>1</v>
      </c>
      <c r="Q428" s="5"/>
      <c r="R428">
        <f t="shared" si="34"/>
        <v>0</v>
      </c>
      <c r="S428">
        <f t="shared" si="35"/>
        <v>0</v>
      </c>
      <c r="T428">
        <f t="shared" si="36"/>
        <v>1</v>
      </c>
      <c r="U428">
        <f t="shared" si="37"/>
        <v>1</v>
      </c>
      <c r="V428">
        <f t="shared" si="38"/>
        <v>0</v>
      </c>
    </row>
    <row r="429" spans="1:22" x14ac:dyDescent="0.25">
      <c r="A429" s="4" t="s">
        <v>381</v>
      </c>
      <c r="B429" s="5"/>
      <c r="C429" s="5"/>
      <c r="D429" s="5"/>
      <c r="E429" s="5">
        <v>4</v>
      </c>
      <c r="F429" s="5"/>
      <c r="G429" s="5"/>
      <c r="H429" s="5"/>
      <c r="I429" s="5">
        <v>4</v>
      </c>
      <c r="J429" s="5"/>
      <c r="K429" s="4" t="s">
        <v>381</v>
      </c>
      <c r="L429" s="5"/>
      <c r="M429" s="5"/>
      <c r="N429" s="5"/>
      <c r="O429" s="5">
        <v>4</v>
      </c>
      <c r="P429" s="5"/>
      <c r="Q429" s="5"/>
      <c r="R429">
        <f t="shared" si="34"/>
        <v>0</v>
      </c>
      <c r="S429">
        <f t="shared" si="35"/>
        <v>0</v>
      </c>
      <c r="T429">
        <f t="shared" si="36"/>
        <v>0</v>
      </c>
      <c r="U429">
        <f t="shared" si="37"/>
        <v>0</v>
      </c>
      <c r="V429">
        <f t="shared" si="38"/>
        <v>0</v>
      </c>
    </row>
    <row r="430" spans="1:22" x14ac:dyDescent="0.25">
      <c r="A430" s="4" t="s">
        <v>371</v>
      </c>
      <c r="B430" s="5">
        <v>3</v>
      </c>
      <c r="C430" s="5">
        <v>5</v>
      </c>
      <c r="D430" s="5"/>
      <c r="E430" s="5"/>
      <c r="F430" s="5">
        <v>8</v>
      </c>
      <c r="G430" s="5">
        <v>4</v>
      </c>
      <c r="H430" s="5"/>
      <c r="I430" s="5">
        <v>20</v>
      </c>
      <c r="J430" s="5"/>
      <c r="K430" s="4" t="s">
        <v>371</v>
      </c>
      <c r="L430" s="5">
        <v>3</v>
      </c>
      <c r="M430" s="5">
        <v>5</v>
      </c>
      <c r="N430" s="5"/>
      <c r="O430" s="5"/>
      <c r="P430" s="5">
        <v>8</v>
      </c>
      <c r="Q430" s="5">
        <v>4</v>
      </c>
      <c r="R430">
        <f t="shared" si="34"/>
        <v>1</v>
      </c>
      <c r="S430">
        <f t="shared" si="35"/>
        <v>0</v>
      </c>
      <c r="T430">
        <f t="shared" si="36"/>
        <v>0</v>
      </c>
      <c r="U430">
        <f t="shared" si="37"/>
        <v>1</v>
      </c>
      <c r="V430">
        <f t="shared" si="38"/>
        <v>1</v>
      </c>
    </row>
    <row r="431" spans="1:22" x14ac:dyDescent="0.25">
      <c r="A431" s="4" t="s">
        <v>373</v>
      </c>
      <c r="B431" s="5"/>
      <c r="C431" s="5">
        <v>1</v>
      </c>
      <c r="D431" s="5"/>
      <c r="E431" s="5"/>
      <c r="F431" s="5"/>
      <c r="G431" s="5">
        <v>4</v>
      </c>
      <c r="H431" s="5"/>
      <c r="I431" s="5">
        <v>5</v>
      </c>
      <c r="J431" s="5"/>
      <c r="K431" s="4" t="s">
        <v>373</v>
      </c>
      <c r="L431" s="5"/>
      <c r="M431" s="5">
        <v>1</v>
      </c>
      <c r="N431" s="5"/>
      <c r="O431" s="5"/>
      <c r="P431" s="5"/>
      <c r="Q431" s="5">
        <v>4</v>
      </c>
      <c r="R431">
        <f t="shared" si="34"/>
        <v>0</v>
      </c>
      <c r="S431">
        <f t="shared" si="35"/>
        <v>0</v>
      </c>
      <c r="T431">
        <f t="shared" si="36"/>
        <v>0</v>
      </c>
      <c r="U431">
        <f t="shared" si="37"/>
        <v>0</v>
      </c>
      <c r="V431">
        <f t="shared" si="38"/>
        <v>1</v>
      </c>
    </row>
    <row r="432" spans="1:22" x14ac:dyDescent="0.25">
      <c r="A432" s="4" t="s">
        <v>395</v>
      </c>
      <c r="B432" s="5"/>
      <c r="C432" s="5">
        <v>3</v>
      </c>
      <c r="D432" s="5"/>
      <c r="E432" s="5"/>
      <c r="F432" s="5">
        <v>1</v>
      </c>
      <c r="G432" s="5"/>
      <c r="H432" s="5"/>
      <c r="I432" s="5">
        <v>4</v>
      </c>
      <c r="J432" s="5"/>
      <c r="K432" s="4" t="s">
        <v>395</v>
      </c>
      <c r="L432" s="5"/>
      <c r="M432" s="5">
        <v>3</v>
      </c>
      <c r="N432" s="5"/>
      <c r="O432" s="5"/>
      <c r="P432" s="5">
        <v>1</v>
      </c>
      <c r="Q432" s="5"/>
      <c r="R432">
        <f t="shared" si="34"/>
        <v>0</v>
      </c>
      <c r="S432">
        <f t="shared" si="35"/>
        <v>0</v>
      </c>
      <c r="T432">
        <f t="shared" si="36"/>
        <v>0</v>
      </c>
      <c r="U432">
        <f t="shared" si="37"/>
        <v>1</v>
      </c>
      <c r="V432">
        <f t="shared" si="38"/>
        <v>0</v>
      </c>
    </row>
    <row r="433" spans="1:22" x14ac:dyDescent="0.25">
      <c r="A433" s="4" t="s">
        <v>310</v>
      </c>
      <c r="B433" s="5">
        <v>5</v>
      </c>
      <c r="C433" s="5">
        <v>8</v>
      </c>
      <c r="D433" s="5">
        <v>4</v>
      </c>
      <c r="E433" s="5">
        <v>3</v>
      </c>
      <c r="F433" s="5"/>
      <c r="G433" s="5">
        <v>2</v>
      </c>
      <c r="H433" s="5"/>
      <c r="I433" s="5">
        <v>22</v>
      </c>
      <c r="J433" s="5"/>
      <c r="K433" s="4" t="s">
        <v>310</v>
      </c>
      <c r="L433" s="5">
        <v>5</v>
      </c>
      <c r="M433" s="5">
        <v>8</v>
      </c>
      <c r="N433" s="5">
        <v>4</v>
      </c>
      <c r="O433" s="5">
        <v>3</v>
      </c>
      <c r="P433" s="5"/>
      <c r="Q433" s="5">
        <v>2</v>
      </c>
      <c r="R433">
        <f t="shared" si="34"/>
        <v>1</v>
      </c>
      <c r="S433">
        <f t="shared" si="35"/>
        <v>1</v>
      </c>
      <c r="T433">
        <f t="shared" si="36"/>
        <v>1</v>
      </c>
      <c r="U433">
        <f t="shared" si="37"/>
        <v>0</v>
      </c>
      <c r="V433">
        <f t="shared" si="38"/>
        <v>1</v>
      </c>
    </row>
    <row r="434" spans="1:22" x14ac:dyDescent="0.25">
      <c r="A434" s="4" t="s">
        <v>265</v>
      </c>
      <c r="B434" s="5">
        <v>2</v>
      </c>
      <c r="C434" s="5">
        <v>3</v>
      </c>
      <c r="D434" s="5">
        <v>3</v>
      </c>
      <c r="E434" s="5">
        <v>5</v>
      </c>
      <c r="F434" s="5"/>
      <c r="G434" s="5">
        <v>1</v>
      </c>
      <c r="H434" s="5"/>
      <c r="I434" s="5">
        <v>14</v>
      </c>
      <c r="J434" s="5"/>
      <c r="K434" s="4" t="s">
        <v>265</v>
      </c>
      <c r="L434" s="5">
        <v>2</v>
      </c>
      <c r="M434" s="5">
        <v>3</v>
      </c>
      <c r="N434" s="5">
        <v>3</v>
      </c>
      <c r="O434" s="5">
        <v>5</v>
      </c>
      <c r="P434" s="5"/>
      <c r="Q434" s="5">
        <v>1</v>
      </c>
      <c r="R434">
        <f t="shared" si="34"/>
        <v>1</v>
      </c>
      <c r="S434">
        <f t="shared" si="35"/>
        <v>1</v>
      </c>
      <c r="T434">
        <f t="shared" si="36"/>
        <v>1</v>
      </c>
      <c r="U434">
        <f t="shared" si="37"/>
        <v>0</v>
      </c>
      <c r="V434">
        <f t="shared" si="38"/>
        <v>1</v>
      </c>
    </row>
    <row r="435" spans="1:22" x14ac:dyDescent="0.25">
      <c r="A435" s="4" t="s">
        <v>487</v>
      </c>
      <c r="B435" s="5"/>
      <c r="C435" s="5"/>
      <c r="D435" s="5">
        <v>2</v>
      </c>
      <c r="E435" s="5"/>
      <c r="F435" s="5">
        <v>4</v>
      </c>
      <c r="G435" s="5"/>
      <c r="H435" s="5"/>
      <c r="I435" s="5">
        <v>6</v>
      </c>
      <c r="J435" s="5"/>
      <c r="K435" s="4" t="s">
        <v>487</v>
      </c>
      <c r="L435" s="5"/>
      <c r="M435" s="5"/>
      <c r="N435" s="5">
        <v>2</v>
      </c>
      <c r="O435" s="5"/>
      <c r="P435" s="5">
        <v>4</v>
      </c>
      <c r="Q435" s="5"/>
      <c r="R435">
        <f t="shared" si="34"/>
        <v>0</v>
      </c>
      <c r="S435">
        <f t="shared" si="35"/>
        <v>0</v>
      </c>
      <c r="T435">
        <f t="shared" si="36"/>
        <v>0</v>
      </c>
      <c r="U435">
        <f t="shared" si="37"/>
        <v>0</v>
      </c>
      <c r="V435">
        <f t="shared" si="38"/>
        <v>0</v>
      </c>
    </row>
    <row r="436" spans="1:22" x14ac:dyDescent="0.25">
      <c r="A436" s="4" t="s">
        <v>166</v>
      </c>
      <c r="B436" s="5">
        <v>2</v>
      </c>
      <c r="C436" s="5">
        <v>4</v>
      </c>
      <c r="D436" s="5"/>
      <c r="E436" s="5">
        <v>3</v>
      </c>
      <c r="F436" s="5"/>
      <c r="G436" s="5"/>
      <c r="H436" s="5"/>
      <c r="I436" s="5">
        <v>9</v>
      </c>
      <c r="J436" s="5"/>
      <c r="K436" s="4" t="s">
        <v>166</v>
      </c>
      <c r="L436" s="5">
        <v>2</v>
      </c>
      <c r="M436" s="5">
        <v>4</v>
      </c>
      <c r="N436" s="5"/>
      <c r="O436" s="5">
        <v>3</v>
      </c>
      <c r="P436" s="5"/>
      <c r="Q436" s="5"/>
      <c r="R436">
        <f t="shared" si="34"/>
        <v>1</v>
      </c>
      <c r="S436">
        <f t="shared" si="35"/>
        <v>0</v>
      </c>
      <c r="T436">
        <f t="shared" si="36"/>
        <v>1</v>
      </c>
      <c r="U436">
        <f t="shared" si="37"/>
        <v>0</v>
      </c>
      <c r="V436">
        <f t="shared" si="38"/>
        <v>0</v>
      </c>
    </row>
    <row r="437" spans="1:22" x14ac:dyDescent="0.25">
      <c r="A437" s="4" t="s">
        <v>477</v>
      </c>
      <c r="B437" s="5"/>
      <c r="C437" s="5">
        <v>5</v>
      </c>
      <c r="D437" s="5">
        <v>4</v>
      </c>
      <c r="E437" s="5">
        <v>5</v>
      </c>
      <c r="F437" s="5"/>
      <c r="G437" s="5">
        <v>10</v>
      </c>
      <c r="H437" s="5"/>
      <c r="I437" s="5">
        <v>24</v>
      </c>
      <c r="J437" s="5"/>
      <c r="K437" s="4" t="s">
        <v>477</v>
      </c>
      <c r="L437" s="5"/>
      <c r="M437" s="5">
        <v>5</v>
      </c>
      <c r="N437" s="5">
        <v>4</v>
      </c>
      <c r="O437" s="5">
        <v>5</v>
      </c>
      <c r="P437" s="5"/>
      <c r="Q437" s="5">
        <v>10</v>
      </c>
      <c r="R437">
        <f t="shared" si="34"/>
        <v>0</v>
      </c>
      <c r="S437">
        <f t="shared" si="35"/>
        <v>1</v>
      </c>
      <c r="T437">
        <f t="shared" si="36"/>
        <v>1</v>
      </c>
      <c r="U437">
        <f t="shared" si="37"/>
        <v>0</v>
      </c>
      <c r="V437">
        <f t="shared" si="38"/>
        <v>1</v>
      </c>
    </row>
    <row r="438" spans="1:22" x14ac:dyDescent="0.25">
      <c r="A438" s="4" t="s">
        <v>503</v>
      </c>
      <c r="B438" s="5"/>
      <c r="C438" s="5"/>
      <c r="D438" s="5">
        <v>1</v>
      </c>
      <c r="E438" s="5"/>
      <c r="F438" s="5"/>
      <c r="G438" s="5">
        <v>4</v>
      </c>
      <c r="H438" s="5"/>
      <c r="I438" s="5">
        <v>5</v>
      </c>
      <c r="J438" s="5"/>
      <c r="K438" s="4" t="s">
        <v>503</v>
      </c>
      <c r="L438" s="5"/>
      <c r="M438" s="5"/>
      <c r="N438" s="5">
        <v>1</v>
      </c>
      <c r="O438" s="5"/>
      <c r="P438" s="5"/>
      <c r="Q438" s="5">
        <v>4</v>
      </c>
      <c r="R438">
        <f t="shared" si="34"/>
        <v>0</v>
      </c>
      <c r="S438">
        <f t="shared" si="35"/>
        <v>0</v>
      </c>
      <c r="T438">
        <f t="shared" si="36"/>
        <v>0</v>
      </c>
      <c r="U438">
        <f t="shared" si="37"/>
        <v>0</v>
      </c>
      <c r="V438">
        <f t="shared" si="38"/>
        <v>0</v>
      </c>
    </row>
    <row r="439" spans="1:22" x14ac:dyDescent="0.25">
      <c r="A439" s="4" t="s">
        <v>309</v>
      </c>
      <c r="B439" s="5">
        <v>5</v>
      </c>
      <c r="C439" s="5">
        <v>2</v>
      </c>
      <c r="D439" s="5">
        <v>1</v>
      </c>
      <c r="E439" s="5"/>
      <c r="F439" s="5">
        <v>1</v>
      </c>
      <c r="G439" s="5">
        <v>7</v>
      </c>
      <c r="H439" s="5"/>
      <c r="I439" s="5">
        <v>16</v>
      </c>
      <c r="J439" s="5"/>
      <c r="K439" s="4" t="s">
        <v>309</v>
      </c>
      <c r="L439" s="5">
        <v>5</v>
      </c>
      <c r="M439" s="5">
        <v>2</v>
      </c>
      <c r="N439" s="5">
        <v>1</v>
      </c>
      <c r="O439" s="5"/>
      <c r="P439" s="5">
        <v>1</v>
      </c>
      <c r="Q439" s="5">
        <v>7</v>
      </c>
      <c r="R439">
        <f t="shared" si="34"/>
        <v>1</v>
      </c>
      <c r="S439">
        <f t="shared" si="35"/>
        <v>1</v>
      </c>
      <c r="T439">
        <f t="shared" si="36"/>
        <v>0</v>
      </c>
      <c r="U439">
        <f t="shared" si="37"/>
        <v>1</v>
      </c>
      <c r="V439">
        <f t="shared" si="38"/>
        <v>1</v>
      </c>
    </row>
    <row r="440" spans="1:22" x14ac:dyDescent="0.25">
      <c r="A440" s="4" t="s">
        <v>307</v>
      </c>
      <c r="B440" s="5"/>
      <c r="C440" s="5">
        <v>5</v>
      </c>
      <c r="D440" s="5">
        <v>3</v>
      </c>
      <c r="E440" s="5">
        <v>3</v>
      </c>
      <c r="F440" s="5">
        <v>3</v>
      </c>
      <c r="G440" s="5"/>
      <c r="H440" s="5"/>
      <c r="I440" s="5">
        <v>14</v>
      </c>
      <c r="J440" s="5"/>
      <c r="K440" s="4" t="s">
        <v>307</v>
      </c>
      <c r="L440" s="5"/>
      <c r="M440" s="5">
        <v>5</v>
      </c>
      <c r="N440" s="5">
        <v>3</v>
      </c>
      <c r="O440" s="5">
        <v>3</v>
      </c>
      <c r="P440" s="5">
        <v>3</v>
      </c>
      <c r="Q440" s="5"/>
      <c r="R440">
        <f t="shared" si="34"/>
        <v>0</v>
      </c>
      <c r="S440">
        <f t="shared" si="35"/>
        <v>1</v>
      </c>
      <c r="T440">
        <f t="shared" si="36"/>
        <v>1</v>
      </c>
      <c r="U440">
        <f t="shared" si="37"/>
        <v>1</v>
      </c>
      <c r="V440">
        <f t="shared" si="38"/>
        <v>0</v>
      </c>
    </row>
    <row r="441" spans="1:22" x14ac:dyDescent="0.25">
      <c r="A441" s="4" t="s">
        <v>297</v>
      </c>
      <c r="B441" s="5">
        <v>1</v>
      </c>
      <c r="C441" s="5">
        <v>4</v>
      </c>
      <c r="D441" s="5">
        <v>3</v>
      </c>
      <c r="E441" s="5"/>
      <c r="F441" s="5">
        <v>4</v>
      </c>
      <c r="G441" s="5">
        <v>2</v>
      </c>
      <c r="H441" s="5"/>
      <c r="I441" s="5">
        <v>14</v>
      </c>
      <c r="J441" s="5"/>
      <c r="K441" s="4" t="s">
        <v>297</v>
      </c>
      <c r="L441" s="5">
        <v>1</v>
      </c>
      <c r="M441" s="5">
        <v>4</v>
      </c>
      <c r="N441" s="5">
        <v>3</v>
      </c>
      <c r="O441" s="5"/>
      <c r="P441" s="5">
        <v>4</v>
      </c>
      <c r="Q441" s="5">
        <v>2</v>
      </c>
      <c r="R441">
        <f t="shared" si="34"/>
        <v>1</v>
      </c>
      <c r="S441">
        <f t="shared" si="35"/>
        <v>1</v>
      </c>
      <c r="T441">
        <f t="shared" si="36"/>
        <v>0</v>
      </c>
      <c r="U441">
        <f t="shared" si="37"/>
        <v>1</v>
      </c>
      <c r="V441">
        <f t="shared" si="38"/>
        <v>1</v>
      </c>
    </row>
    <row r="442" spans="1:22" x14ac:dyDescent="0.25">
      <c r="A442" s="4" t="s">
        <v>368</v>
      </c>
      <c r="B442" s="5"/>
      <c r="C442" s="5">
        <v>1</v>
      </c>
      <c r="D442" s="5"/>
      <c r="E442" s="5">
        <v>5</v>
      </c>
      <c r="F442" s="5"/>
      <c r="G442" s="5">
        <v>1</v>
      </c>
      <c r="H442" s="5"/>
      <c r="I442" s="5">
        <v>7</v>
      </c>
      <c r="J442" s="5"/>
      <c r="K442" s="4" t="s">
        <v>368</v>
      </c>
      <c r="L442" s="5"/>
      <c r="M442" s="5">
        <v>1</v>
      </c>
      <c r="N442" s="5"/>
      <c r="O442" s="5">
        <v>5</v>
      </c>
      <c r="P442" s="5"/>
      <c r="Q442" s="5">
        <v>1</v>
      </c>
      <c r="R442">
        <f t="shared" si="34"/>
        <v>0</v>
      </c>
      <c r="S442">
        <f t="shared" si="35"/>
        <v>0</v>
      </c>
      <c r="T442">
        <f t="shared" si="36"/>
        <v>1</v>
      </c>
      <c r="U442">
        <f t="shared" si="37"/>
        <v>0</v>
      </c>
      <c r="V442">
        <f t="shared" si="38"/>
        <v>1</v>
      </c>
    </row>
    <row r="443" spans="1:22" x14ac:dyDescent="0.25">
      <c r="A443" s="4" t="s">
        <v>448</v>
      </c>
      <c r="B443" s="5"/>
      <c r="C443" s="5"/>
      <c r="D443" s="5"/>
      <c r="E443" s="5">
        <v>4</v>
      </c>
      <c r="F443" s="5"/>
      <c r="G443" s="5">
        <v>2</v>
      </c>
      <c r="H443" s="5"/>
      <c r="I443" s="5">
        <v>6</v>
      </c>
      <c r="J443" s="5"/>
      <c r="K443" s="4" t="s">
        <v>448</v>
      </c>
      <c r="L443" s="5"/>
      <c r="M443" s="5"/>
      <c r="N443" s="5"/>
      <c r="O443" s="5">
        <v>4</v>
      </c>
      <c r="P443" s="5"/>
      <c r="Q443" s="5">
        <v>2</v>
      </c>
      <c r="R443">
        <f t="shared" si="34"/>
        <v>0</v>
      </c>
      <c r="S443">
        <f t="shared" si="35"/>
        <v>0</v>
      </c>
      <c r="T443">
        <f t="shared" si="36"/>
        <v>0</v>
      </c>
      <c r="U443">
        <f t="shared" si="37"/>
        <v>0</v>
      </c>
      <c r="V443">
        <f t="shared" si="38"/>
        <v>0</v>
      </c>
    </row>
    <row r="444" spans="1:22" x14ac:dyDescent="0.25">
      <c r="A444" s="4" t="s">
        <v>408</v>
      </c>
      <c r="B444" s="5"/>
      <c r="C444" s="5"/>
      <c r="D444" s="5"/>
      <c r="E444" s="5">
        <v>10</v>
      </c>
      <c r="F444" s="5"/>
      <c r="G444" s="5"/>
      <c r="H444" s="5"/>
      <c r="I444" s="5">
        <v>10</v>
      </c>
      <c r="J444" s="5"/>
      <c r="K444" s="4" t="s">
        <v>408</v>
      </c>
      <c r="L444" s="5"/>
      <c r="M444" s="5"/>
      <c r="N444" s="5"/>
      <c r="O444" s="5">
        <v>10</v>
      </c>
      <c r="P444" s="5"/>
      <c r="Q444" s="5"/>
      <c r="R444">
        <f t="shared" si="34"/>
        <v>0</v>
      </c>
      <c r="S444">
        <f t="shared" si="35"/>
        <v>0</v>
      </c>
      <c r="T444">
        <f t="shared" si="36"/>
        <v>0</v>
      </c>
      <c r="U444">
        <f t="shared" si="37"/>
        <v>0</v>
      </c>
      <c r="V444">
        <f t="shared" si="38"/>
        <v>0</v>
      </c>
    </row>
    <row r="445" spans="1:22" x14ac:dyDescent="0.25">
      <c r="A445" s="4" t="s">
        <v>519</v>
      </c>
      <c r="B445" s="5"/>
      <c r="C445" s="5"/>
      <c r="D445" s="5"/>
      <c r="E445" s="5"/>
      <c r="F445" s="5"/>
      <c r="G445" s="5">
        <v>3</v>
      </c>
      <c r="H445" s="5"/>
      <c r="I445" s="5">
        <v>3</v>
      </c>
      <c r="J445" s="5"/>
      <c r="K445" s="4" t="s">
        <v>519</v>
      </c>
      <c r="L445" s="5"/>
      <c r="M445" s="5"/>
      <c r="N445" s="5"/>
      <c r="O445" s="5"/>
      <c r="P445" s="5"/>
      <c r="Q445" s="5">
        <v>3</v>
      </c>
      <c r="R445">
        <f t="shared" si="34"/>
        <v>0</v>
      </c>
      <c r="S445">
        <f t="shared" si="35"/>
        <v>0</v>
      </c>
      <c r="T445">
        <f t="shared" si="36"/>
        <v>0</v>
      </c>
      <c r="U445">
        <f t="shared" si="37"/>
        <v>0</v>
      </c>
      <c r="V445">
        <f t="shared" si="38"/>
        <v>0</v>
      </c>
    </row>
    <row r="446" spans="1:22" x14ac:dyDescent="0.25">
      <c r="A446" s="4" t="s">
        <v>500</v>
      </c>
      <c r="B446" s="5">
        <v>4</v>
      </c>
      <c r="C446" s="5">
        <v>3</v>
      </c>
      <c r="D446" s="5">
        <v>2</v>
      </c>
      <c r="E446" s="5">
        <v>6</v>
      </c>
      <c r="F446" s="5"/>
      <c r="G446" s="5"/>
      <c r="H446" s="5"/>
      <c r="I446" s="5">
        <v>15</v>
      </c>
      <c r="J446" s="5"/>
      <c r="K446" s="4" t="s">
        <v>500</v>
      </c>
      <c r="L446" s="5">
        <v>4</v>
      </c>
      <c r="M446" s="5">
        <v>3</v>
      </c>
      <c r="N446" s="5">
        <v>2</v>
      </c>
      <c r="O446" s="5">
        <v>6</v>
      </c>
      <c r="P446" s="5"/>
      <c r="Q446" s="5"/>
      <c r="R446">
        <f t="shared" si="34"/>
        <v>1</v>
      </c>
      <c r="S446">
        <f t="shared" si="35"/>
        <v>1</v>
      </c>
      <c r="T446">
        <f t="shared" si="36"/>
        <v>1</v>
      </c>
      <c r="U446">
        <f t="shared" si="37"/>
        <v>0</v>
      </c>
      <c r="V446">
        <f t="shared" si="38"/>
        <v>0</v>
      </c>
    </row>
    <row r="447" spans="1:22" x14ac:dyDescent="0.25">
      <c r="A447" s="4" t="s">
        <v>38</v>
      </c>
      <c r="B447" s="5"/>
      <c r="C447" s="5">
        <v>4</v>
      </c>
      <c r="D447" s="5">
        <v>6</v>
      </c>
      <c r="E447" s="5">
        <v>5</v>
      </c>
      <c r="F447" s="5"/>
      <c r="G447" s="5">
        <v>8</v>
      </c>
      <c r="H447" s="5"/>
      <c r="I447" s="5">
        <v>23</v>
      </c>
      <c r="J447" s="5"/>
      <c r="K447" s="4" t="s">
        <v>38</v>
      </c>
      <c r="L447" s="5"/>
      <c r="M447" s="5">
        <v>4</v>
      </c>
      <c r="N447" s="5">
        <v>6</v>
      </c>
      <c r="O447" s="5">
        <v>5</v>
      </c>
      <c r="P447" s="5"/>
      <c r="Q447" s="5">
        <v>8</v>
      </c>
      <c r="R447">
        <f t="shared" si="34"/>
        <v>0</v>
      </c>
      <c r="S447">
        <f t="shared" si="35"/>
        <v>1</v>
      </c>
      <c r="T447">
        <f t="shared" si="36"/>
        <v>1</v>
      </c>
      <c r="U447">
        <f t="shared" si="37"/>
        <v>0</v>
      </c>
      <c r="V447">
        <f t="shared" si="38"/>
        <v>1</v>
      </c>
    </row>
    <row r="448" spans="1:22" x14ac:dyDescent="0.25">
      <c r="A448" s="4" t="s">
        <v>142</v>
      </c>
      <c r="B448" s="5">
        <v>5</v>
      </c>
      <c r="C448" s="5"/>
      <c r="D448" s="5">
        <v>7</v>
      </c>
      <c r="E448" s="5">
        <v>9</v>
      </c>
      <c r="F448" s="5">
        <v>6</v>
      </c>
      <c r="G448" s="5"/>
      <c r="H448" s="5"/>
      <c r="I448" s="5">
        <v>27</v>
      </c>
      <c r="J448" s="5"/>
      <c r="K448" s="4" t="s">
        <v>142</v>
      </c>
      <c r="L448" s="5">
        <v>5</v>
      </c>
      <c r="M448" s="5"/>
      <c r="N448" s="5">
        <v>7</v>
      </c>
      <c r="O448" s="5">
        <v>9</v>
      </c>
      <c r="P448" s="5">
        <v>6</v>
      </c>
      <c r="Q448" s="5"/>
      <c r="R448">
        <f t="shared" si="34"/>
        <v>0</v>
      </c>
      <c r="S448">
        <f t="shared" si="35"/>
        <v>0</v>
      </c>
      <c r="T448">
        <f t="shared" si="36"/>
        <v>0</v>
      </c>
      <c r="U448">
        <f t="shared" si="37"/>
        <v>0</v>
      </c>
      <c r="V448">
        <f t="shared" si="38"/>
        <v>0</v>
      </c>
    </row>
    <row r="449" spans="1:22" x14ac:dyDescent="0.25">
      <c r="A449" s="4" t="s">
        <v>293</v>
      </c>
      <c r="B449" s="5"/>
      <c r="C449" s="5"/>
      <c r="D449" s="5">
        <v>6</v>
      </c>
      <c r="E449" s="5">
        <v>2</v>
      </c>
      <c r="F449" s="5"/>
      <c r="G449" s="5">
        <v>2</v>
      </c>
      <c r="H449" s="5"/>
      <c r="I449" s="5">
        <v>10</v>
      </c>
      <c r="J449" s="5"/>
      <c r="K449" s="4" t="s">
        <v>293</v>
      </c>
      <c r="L449" s="5"/>
      <c r="M449" s="5"/>
      <c r="N449" s="5">
        <v>6</v>
      </c>
      <c r="O449" s="5">
        <v>2</v>
      </c>
      <c r="P449" s="5"/>
      <c r="Q449" s="5">
        <v>2</v>
      </c>
      <c r="R449">
        <f t="shared" si="34"/>
        <v>0</v>
      </c>
      <c r="S449">
        <f t="shared" si="35"/>
        <v>0</v>
      </c>
      <c r="T449">
        <f t="shared" si="36"/>
        <v>0</v>
      </c>
      <c r="U449">
        <f t="shared" si="37"/>
        <v>0</v>
      </c>
      <c r="V449">
        <f t="shared" si="38"/>
        <v>0</v>
      </c>
    </row>
    <row r="450" spans="1:22" x14ac:dyDescent="0.25">
      <c r="A450" s="4" t="s">
        <v>275</v>
      </c>
      <c r="B450" s="5"/>
      <c r="C450" s="5">
        <v>5</v>
      </c>
      <c r="D450" s="5">
        <v>4</v>
      </c>
      <c r="E450" s="5">
        <v>4</v>
      </c>
      <c r="F450" s="5">
        <v>3</v>
      </c>
      <c r="G450" s="5"/>
      <c r="H450" s="5"/>
      <c r="I450" s="5">
        <v>16</v>
      </c>
      <c r="J450" s="5"/>
      <c r="K450" s="4" t="s">
        <v>275</v>
      </c>
      <c r="L450" s="5"/>
      <c r="M450" s="5">
        <v>5</v>
      </c>
      <c r="N450" s="5">
        <v>4</v>
      </c>
      <c r="O450" s="5">
        <v>4</v>
      </c>
      <c r="P450" s="5">
        <v>3</v>
      </c>
      <c r="Q450" s="5"/>
      <c r="R450">
        <f t="shared" si="34"/>
        <v>0</v>
      </c>
      <c r="S450">
        <f t="shared" si="35"/>
        <v>1</v>
      </c>
      <c r="T450">
        <f t="shared" si="36"/>
        <v>1</v>
      </c>
      <c r="U450">
        <f t="shared" si="37"/>
        <v>1</v>
      </c>
      <c r="V450">
        <f t="shared" si="38"/>
        <v>0</v>
      </c>
    </row>
    <row r="451" spans="1:22" x14ac:dyDescent="0.25">
      <c r="A451" s="4" t="s">
        <v>457</v>
      </c>
      <c r="B451" s="5">
        <v>7</v>
      </c>
      <c r="C451" s="5"/>
      <c r="D451" s="5"/>
      <c r="E451" s="5"/>
      <c r="F451" s="5"/>
      <c r="G451" s="5">
        <v>1</v>
      </c>
      <c r="H451" s="5"/>
      <c r="I451" s="5">
        <v>8</v>
      </c>
      <c r="J451" s="5"/>
      <c r="K451" s="4" t="s">
        <v>457</v>
      </c>
      <c r="L451" s="5">
        <v>7</v>
      </c>
      <c r="M451" s="5"/>
      <c r="N451" s="5"/>
      <c r="O451" s="5"/>
      <c r="P451" s="5"/>
      <c r="Q451" s="5">
        <v>1</v>
      </c>
      <c r="R451">
        <f t="shared" si="34"/>
        <v>0</v>
      </c>
      <c r="S451">
        <f t="shared" si="35"/>
        <v>0</v>
      </c>
      <c r="T451">
        <f t="shared" si="36"/>
        <v>0</v>
      </c>
      <c r="U451">
        <f t="shared" si="37"/>
        <v>0</v>
      </c>
      <c r="V451">
        <f t="shared" si="38"/>
        <v>0</v>
      </c>
    </row>
    <row r="452" spans="1:22" x14ac:dyDescent="0.25">
      <c r="A452" s="4" t="s">
        <v>326</v>
      </c>
      <c r="B452" s="5"/>
      <c r="C452" s="5">
        <v>10</v>
      </c>
      <c r="D452" s="5">
        <v>1</v>
      </c>
      <c r="E452" s="5">
        <v>5</v>
      </c>
      <c r="F452" s="5">
        <v>5</v>
      </c>
      <c r="G452" s="5">
        <v>8</v>
      </c>
      <c r="H452" s="5"/>
      <c r="I452" s="5">
        <v>29</v>
      </c>
      <c r="J452" s="5"/>
      <c r="K452" s="4" t="s">
        <v>326</v>
      </c>
      <c r="L452" s="5"/>
      <c r="M452" s="5">
        <v>10</v>
      </c>
      <c r="N452" s="5">
        <v>1</v>
      </c>
      <c r="O452" s="5">
        <v>5</v>
      </c>
      <c r="P452" s="5">
        <v>5</v>
      </c>
      <c r="Q452" s="5">
        <v>8</v>
      </c>
      <c r="R452">
        <f t="shared" ref="R452:R515" si="39">IF(AND(M452&gt;0, L452&gt;0), 1,0)</f>
        <v>0</v>
      </c>
      <c r="S452">
        <f t="shared" si="35"/>
        <v>1</v>
      </c>
      <c r="T452">
        <f t="shared" si="36"/>
        <v>1</v>
      </c>
      <c r="U452">
        <f t="shared" si="37"/>
        <v>1</v>
      </c>
      <c r="V452">
        <f t="shared" si="38"/>
        <v>1</v>
      </c>
    </row>
    <row r="453" spans="1:22" x14ac:dyDescent="0.25">
      <c r="A453" s="4" t="s">
        <v>241</v>
      </c>
      <c r="B453" s="5">
        <v>3</v>
      </c>
      <c r="C453" s="5"/>
      <c r="D453" s="5">
        <v>5</v>
      </c>
      <c r="E453" s="5">
        <v>1</v>
      </c>
      <c r="F453" s="5"/>
      <c r="G453" s="5">
        <v>4</v>
      </c>
      <c r="H453" s="5"/>
      <c r="I453" s="5">
        <v>13</v>
      </c>
      <c r="J453" s="5"/>
      <c r="K453" s="4" t="s">
        <v>241</v>
      </c>
      <c r="L453" s="5">
        <v>3</v>
      </c>
      <c r="M453" s="5"/>
      <c r="N453" s="5">
        <v>5</v>
      </c>
      <c r="O453" s="5">
        <v>1</v>
      </c>
      <c r="P453" s="5"/>
      <c r="Q453" s="5">
        <v>4</v>
      </c>
      <c r="R453">
        <f t="shared" si="39"/>
        <v>0</v>
      </c>
      <c r="S453">
        <f t="shared" ref="S453:S516" si="40">IF(AND(M453&gt;0, N453&gt;0), 1, 0)</f>
        <v>0</v>
      </c>
      <c r="T453">
        <f t="shared" ref="T453:T516" si="41">IF(AND(M453&gt;0, O453&gt;0), 1, 0)</f>
        <v>0</v>
      </c>
      <c r="U453">
        <f t="shared" ref="U453:U516" si="42">IF(AND(M453&gt;0, P453&gt;0), 1, 0)</f>
        <v>0</v>
      </c>
      <c r="V453">
        <f t="shared" ref="V453:V516" si="43">IF(AND(M453&gt;0, Q453&gt;0), 1, 0)</f>
        <v>0</v>
      </c>
    </row>
    <row r="454" spans="1:22" x14ac:dyDescent="0.25">
      <c r="A454" s="4" t="s">
        <v>349</v>
      </c>
      <c r="B454" s="5"/>
      <c r="C454" s="5">
        <v>1</v>
      </c>
      <c r="D454" s="5"/>
      <c r="E454" s="5"/>
      <c r="F454" s="5"/>
      <c r="G454" s="5">
        <v>6</v>
      </c>
      <c r="H454" s="5"/>
      <c r="I454" s="5">
        <v>7</v>
      </c>
      <c r="J454" s="5"/>
      <c r="K454" s="4" t="s">
        <v>349</v>
      </c>
      <c r="L454" s="5"/>
      <c r="M454" s="5">
        <v>1</v>
      </c>
      <c r="N454" s="5"/>
      <c r="O454" s="5"/>
      <c r="P454" s="5"/>
      <c r="Q454" s="5">
        <v>6</v>
      </c>
      <c r="R454">
        <f t="shared" si="39"/>
        <v>0</v>
      </c>
      <c r="S454">
        <f t="shared" si="40"/>
        <v>0</v>
      </c>
      <c r="T454">
        <f t="shared" si="41"/>
        <v>0</v>
      </c>
      <c r="U454">
        <f t="shared" si="42"/>
        <v>0</v>
      </c>
      <c r="V454">
        <f t="shared" si="43"/>
        <v>1</v>
      </c>
    </row>
    <row r="455" spans="1:22" x14ac:dyDescent="0.25">
      <c r="A455" s="4" t="s">
        <v>358</v>
      </c>
      <c r="B455" s="5">
        <v>5</v>
      </c>
      <c r="C455" s="5">
        <v>3</v>
      </c>
      <c r="D455" s="5"/>
      <c r="E455" s="5">
        <v>6</v>
      </c>
      <c r="F455" s="5">
        <v>4</v>
      </c>
      <c r="G455" s="5"/>
      <c r="H455" s="5"/>
      <c r="I455" s="5">
        <v>18</v>
      </c>
      <c r="J455" s="5"/>
      <c r="K455" s="4" t="s">
        <v>358</v>
      </c>
      <c r="L455" s="5">
        <v>5</v>
      </c>
      <c r="M455" s="5">
        <v>3</v>
      </c>
      <c r="N455" s="5"/>
      <c r="O455" s="5">
        <v>6</v>
      </c>
      <c r="P455" s="5">
        <v>4</v>
      </c>
      <c r="Q455" s="5"/>
      <c r="R455">
        <f t="shared" si="39"/>
        <v>1</v>
      </c>
      <c r="S455">
        <f t="shared" si="40"/>
        <v>0</v>
      </c>
      <c r="T455">
        <f t="shared" si="41"/>
        <v>1</v>
      </c>
      <c r="U455">
        <f t="shared" si="42"/>
        <v>1</v>
      </c>
      <c r="V455">
        <f t="shared" si="43"/>
        <v>0</v>
      </c>
    </row>
    <row r="456" spans="1:22" x14ac:dyDescent="0.25">
      <c r="A456" s="4" t="s">
        <v>243</v>
      </c>
      <c r="B456" s="5"/>
      <c r="C456" s="5"/>
      <c r="D456" s="5"/>
      <c r="E456" s="5">
        <v>4</v>
      </c>
      <c r="F456" s="5">
        <v>5</v>
      </c>
      <c r="G456" s="5">
        <v>16</v>
      </c>
      <c r="H456" s="5"/>
      <c r="I456" s="5">
        <v>25</v>
      </c>
      <c r="J456" s="5"/>
      <c r="K456" s="4" t="s">
        <v>243</v>
      </c>
      <c r="L456" s="5"/>
      <c r="M456" s="5"/>
      <c r="N456" s="5"/>
      <c r="O456" s="5">
        <v>4</v>
      </c>
      <c r="P456" s="5">
        <v>5</v>
      </c>
      <c r="Q456" s="5">
        <v>16</v>
      </c>
      <c r="R456">
        <f t="shared" si="39"/>
        <v>0</v>
      </c>
      <c r="S456">
        <f t="shared" si="40"/>
        <v>0</v>
      </c>
      <c r="T456">
        <f t="shared" si="41"/>
        <v>0</v>
      </c>
      <c r="U456">
        <f t="shared" si="42"/>
        <v>0</v>
      </c>
      <c r="V456">
        <f t="shared" si="43"/>
        <v>0</v>
      </c>
    </row>
    <row r="457" spans="1:22" x14ac:dyDescent="0.25">
      <c r="A457" s="4" t="s">
        <v>327</v>
      </c>
      <c r="B457" s="5">
        <v>5</v>
      </c>
      <c r="C457" s="5">
        <v>8</v>
      </c>
      <c r="D457" s="5"/>
      <c r="E457" s="5">
        <v>2</v>
      </c>
      <c r="F457" s="5"/>
      <c r="G457" s="5">
        <v>7</v>
      </c>
      <c r="H457" s="5"/>
      <c r="I457" s="5">
        <v>22</v>
      </c>
      <c r="J457" s="5"/>
      <c r="K457" s="4" t="s">
        <v>327</v>
      </c>
      <c r="L457" s="5">
        <v>5</v>
      </c>
      <c r="M457" s="5">
        <v>8</v>
      </c>
      <c r="N457" s="5"/>
      <c r="O457" s="5">
        <v>2</v>
      </c>
      <c r="P457" s="5"/>
      <c r="Q457" s="5">
        <v>7</v>
      </c>
      <c r="R457">
        <f t="shared" si="39"/>
        <v>1</v>
      </c>
      <c r="S457">
        <f t="shared" si="40"/>
        <v>0</v>
      </c>
      <c r="T457">
        <f t="shared" si="41"/>
        <v>1</v>
      </c>
      <c r="U457">
        <f t="shared" si="42"/>
        <v>0</v>
      </c>
      <c r="V457">
        <f t="shared" si="43"/>
        <v>1</v>
      </c>
    </row>
    <row r="458" spans="1:22" x14ac:dyDescent="0.25">
      <c r="A458" s="4" t="s">
        <v>453</v>
      </c>
      <c r="B458" s="5">
        <v>3</v>
      </c>
      <c r="C458" s="5">
        <v>6</v>
      </c>
      <c r="D458" s="5"/>
      <c r="E458" s="5">
        <v>4</v>
      </c>
      <c r="F458" s="5">
        <v>10</v>
      </c>
      <c r="G458" s="5"/>
      <c r="H458" s="5"/>
      <c r="I458" s="5">
        <v>23</v>
      </c>
      <c r="J458" s="5"/>
      <c r="K458" s="4" t="s">
        <v>453</v>
      </c>
      <c r="L458" s="5">
        <v>3</v>
      </c>
      <c r="M458" s="5">
        <v>6</v>
      </c>
      <c r="N458" s="5"/>
      <c r="O458" s="5">
        <v>4</v>
      </c>
      <c r="P458" s="5">
        <v>10</v>
      </c>
      <c r="Q458" s="5"/>
      <c r="R458">
        <f t="shared" si="39"/>
        <v>1</v>
      </c>
      <c r="S458">
        <f t="shared" si="40"/>
        <v>0</v>
      </c>
      <c r="T458">
        <f t="shared" si="41"/>
        <v>1</v>
      </c>
      <c r="U458">
        <f t="shared" si="42"/>
        <v>1</v>
      </c>
      <c r="V458">
        <f t="shared" si="43"/>
        <v>0</v>
      </c>
    </row>
    <row r="459" spans="1:22" x14ac:dyDescent="0.25">
      <c r="A459" s="4" t="s">
        <v>141</v>
      </c>
      <c r="B459" s="5"/>
      <c r="C459" s="5">
        <v>8</v>
      </c>
      <c r="D459" s="5">
        <v>1</v>
      </c>
      <c r="E459" s="5"/>
      <c r="F459" s="5"/>
      <c r="G459" s="5"/>
      <c r="H459" s="5"/>
      <c r="I459" s="5">
        <v>9</v>
      </c>
      <c r="J459" s="5"/>
      <c r="K459" s="4" t="s">
        <v>141</v>
      </c>
      <c r="L459" s="5"/>
      <c r="M459" s="5">
        <v>8</v>
      </c>
      <c r="N459" s="5">
        <v>1</v>
      </c>
      <c r="O459" s="5"/>
      <c r="P459" s="5"/>
      <c r="Q459" s="5"/>
      <c r="R459">
        <f t="shared" si="39"/>
        <v>0</v>
      </c>
      <c r="S459">
        <f t="shared" si="40"/>
        <v>1</v>
      </c>
      <c r="T459">
        <f t="shared" si="41"/>
        <v>0</v>
      </c>
      <c r="U459">
        <f t="shared" si="42"/>
        <v>0</v>
      </c>
      <c r="V459">
        <f t="shared" si="43"/>
        <v>0</v>
      </c>
    </row>
    <row r="460" spans="1:22" x14ac:dyDescent="0.25">
      <c r="A460" s="4" t="s">
        <v>376</v>
      </c>
      <c r="B460" s="5"/>
      <c r="C460" s="5">
        <v>4</v>
      </c>
      <c r="D460" s="5"/>
      <c r="E460" s="5">
        <v>5</v>
      </c>
      <c r="F460" s="5">
        <v>5</v>
      </c>
      <c r="G460" s="5">
        <v>1</v>
      </c>
      <c r="H460" s="5"/>
      <c r="I460" s="5">
        <v>15</v>
      </c>
      <c r="J460" s="5"/>
      <c r="K460" s="4" t="s">
        <v>376</v>
      </c>
      <c r="L460" s="5"/>
      <c r="M460" s="5">
        <v>4</v>
      </c>
      <c r="N460" s="5"/>
      <c r="O460" s="5">
        <v>5</v>
      </c>
      <c r="P460" s="5">
        <v>5</v>
      </c>
      <c r="Q460" s="5">
        <v>1</v>
      </c>
      <c r="R460">
        <f t="shared" si="39"/>
        <v>0</v>
      </c>
      <c r="S460">
        <f t="shared" si="40"/>
        <v>0</v>
      </c>
      <c r="T460">
        <f t="shared" si="41"/>
        <v>1</v>
      </c>
      <c r="U460">
        <f t="shared" si="42"/>
        <v>1</v>
      </c>
      <c r="V460">
        <f t="shared" si="43"/>
        <v>1</v>
      </c>
    </row>
    <row r="461" spans="1:22" x14ac:dyDescent="0.25">
      <c r="A461" s="4" t="s">
        <v>361</v>
      </c>
      <c r="B461" s="5"/>
      <c r="C461" s="5">
        <v>3</v>
      </c>
      <c r="D461" s="5"/>
      <c r="E461" s="5">
        <v>3</v>
      </c>
      <c r="F461" s="5"/>
      <c r="G461" s="5">
        <v>4</v>
      </c>
      <c r="H461" s="5"/>
      <c r="I461" s="5">
        <v>10</v>
      </c>
      <c r="J461" s="5"/>
      <c r="K461" s="4" t="s">
        <v>361</v>
      </c>
      <c r="L461" s="5"/>
      <c r="M461" s="5">
        <v>3</v>
      </c>
      <c r="N461" s="5"/>
      <c r="O461" s="5">
        <v>3</v>
      </c>
      <c r="P461" s="5"/>
      <c r="Q461" s="5">
        <v>4</v>
      </c>
      <c r="R461">
        <f t="shared" si="39"/>
        <v>0</v>
      </c>
      <c r="S461">
        <f t="shared" si="40"/>
        <v>0</v>
      </c>
      <c r="T461">
        <f t="shared" si="41"/>
        <v>1</v>
      </c>
      <c r="U461">
        <f t="shared" si="42"/>
        <v>0</v>
      </c>
      <c r="V461">
        <f t="shared" si="43"/>
        <v>1</v>
      </c>
    </row>
    <row r="462" spans="1:22" x14ac:dyDescent="0.25">
      <c r="A462" s="4" t="s">
        <v>507</v>
      </c>
      <c r="B462" s="5"/>
      <c r="C462" s="5"/>
      <c r="D462" s="5">
        <v>1</v>
      </c>
      <c r="E462" s="5">
        <v>1</v>
      </c>
      <c r="F462" s="5">
        <v>3</v>
      </c>
      <c r="G462" s="5">
        <v>5</v>
      </c>
      <c r="H462" s="5"/>
      <c r="I462" s="5">
        <v>10</v>
      </c>
      <c r="J462" s="5"/>
      <c r="K462" s="4" t="s">
        <v>507</v>
      </c>
      <c r="L462" s="5"/>
      <c r="M462" s="5"/>
      <c r="N462" s="5">
        <v>1</v>
      </c>
      <c r="O462" s="5">
        <v>1</v>
      </c>
      <c r="P462" s="5">
        <v>3</v>
      </c>
      <c r="Q462" s="5">
        <v>5</v>
      </c>
      <c r="R462">
        <f t="shared" si="39"/>
        <v>0</v>
      </c>
      <c r="S462">
        <f t="shared" si="40"/>
        <v>0</v>
      </c>
      <c r="T462">
        <f t="shared" si="41"/>
        <v>0</v>
      </c>
      <c r="U462">
        <f t="shared" si="42"/>
        <v>0</v>
      </c>
      <c r="V462">
        <f t="shared" si="43"/>
        <v>0</v>
      </c>
    </row>
    <row r="463" spans="1:22" x14ac:dyDescent="0.25">
      <c r="A463" s="4" t="s">
        <v>286</v>
      </c>
      <c r="B463" s="5"/>
      <c r="C463" s="5">
        <v>3</v>
      </c>
      <c r="D463" s="5"/>
      <c r="E463" s="5">
        <v>4</v>
      </c>
      <c r="F463" s="5">
        <v>1</v>
      </c>
      <c r="G463" s="5">
        <v>5</v>
      </c>
      <c r="H463" s="5"/>
      <c r="I463" s="5">
        <v>13</v>
      </c>
      <c r="J463" s="5"/>
      <c r="K463" s="4" t="s">
        <v>286</v>
      </c>
      <c r="L463" s="5"/>
      <c r="M463" s="5">
        <v>3</v>
      </c>
      <c r="N463" s="5"/>
      <c r="O463" s="5">
        <v>4</v>
      </c>
      <c r="P463" s="5">
        <v>1</v>
      </c>
      <c r="Q463" s="5">
        <v>5</v>
      </c>
      <c r="R463">
        <f t="shared" si="39"/>
        <v>0</v>
      </c>
      <c r="S463">
        <f t="shared" si="40"/>
        <v>0</v>
      </c>
      <c r="T463">
        <f t="shared" si="41"/>
        <v>1</v>
      </c>
      <c r="U463">
        <f t="shared" si="42"/>
        <v>1</v>
      </c>
      <c r="V463">
        <f t="shared" si="43"/>
        <v>1</v>
      </c>
    </row>
    <row r="464" spans="1:22" x14ac:dyDescent="0.25">
      <c r="A464" s="4" t="s">
        <v>505</v>
      </c>
      <c r="B464" s="5"/>
      <c r="C464" s="5">
        <v>5</v>
      </c>
      <c r="D464" s="5">
        <v>9</v>
      </c>
      <c r="E464" s="5">
        <v>1</v>
      </c>
      <c r="F464" s="5">
        <v>5</v>
      </c>
      <c r="G464" s="5">
        <v>4</v>
      </c>
      <c r="H464" s="5"/>
      <c r="I464" s="5">
        <v>24</v>
      </c>
      <c r="J464" s="5"/>
      <c r="K464" s="4" t="s">
        <v>505</v>
      </c>
      <c r="L464" s="5"/>
      <c r="M464" s="5">
        <v>5</v>
      </c>
      <c r="N464" s="5">
        <v>9</v>
      </c>
      <c r="O464" s="5">
        <v>1</v>
      </c>
      <c r="P464" s="5">
        <v>5</v>
      </c>
      <c r="Q464" s="5">
        <v>4</v>
      </c>
      <c r="R464">
        <f t="shared" si="39"/>
        <v>0</v>
      </c>
      <c r="S464">
        <f t="shared" si="40"/>
        <v>1</v>
      </c>
      <c r="T464">
        <f t="shared" si="41"/>
        <v>1</v>
      </c>
      <c r="U464">
        <f t="shared" si="42"/>
        <v>1</v>
      </c>
      <c r="V464">
        <f t="shared" si="43"/>
        <v>1</v>
      </c>
    </row>
    <row r="465" spans="1:22" x14ac:dyDescent="0.25">
      <c r="A465" s="4" t="s">
        <v>359</v>
      </c>
      <c r="B465" s="5">
        <v>5</v>
      </c>
      <c r="C465" s="5">
        <v>4</v>
      </c>
      <c r="D465" s="5">
        <v>2</v>
      </c>
      <c r="E465" s="5">
        <v>2</v>
      </c>
      <c r="F465" s="5"/>
      <c r="G465" s="5">
        <v>4</v>
      </c>
      <c r="H465" s="5"/>
      <c r="I465" s="5">
        <v>17</v>
      </c>
      <c r="J465" s="5"/>
      <c r="K465" s="4" t="s">
        <v>359</v>
      </c>
      <c r="L465" s="5">
        <v>5</v>
      </c>
      <c r="M465" s="5">
        <v>4</v>
      </c>
      <c r="N465" s="5">
        <v>2</v>
      </c>
      <c r="O465" s="5">
        <v>2</v>
      </c>
      <c r="P465" s="5"/>
      <c r="Q465" s="5">
        <v>4</v>
      </c>
      <c r="R465">
        <f t="shared" si="39"/>
        <v>1</v>
      </c>
      <c r="S465">
        <f t="shared" si="40"/>
        <v>1</v>
      </c>
      <c r="T465">
        <f t="shared" si="41"/>
        <v>1</v>
      </c>
      <c r="U465">
        <f t="shared" si="42"/>
        <v>0</v>
      </c>
      <c r="V465">
        <f t="shared" si="43"/>
        <v>1</v>
      </c>
    </row>
    <row r="466" spans="1:22" x14ac:dyDescent="0.25">
      <c r="A466" s="4" t="s">
        <v>369</v>
      </c>
      <c r="B466" s="5">
        <v>5</v>
      </c>
      <c r="C466" s="5"/>
      <c r="D466" s="5">
        <v>3</v>
      </c>
      <c r="E466" s="5">
        <v>4</v>
      </c>
      <c r="F466" s="5"/>
      <c r="G466" s="5">
        <v>8</v>
      </c>
      <c r="H466" s="5"/>
      <c r="I466" s="5">
        <v>20</v>
      </c>
      <c r="J466" s="5"/>
      <c r="K466" s="4" t="s">
        <v>369</v>
      </c>
      <c r="L466" s="5">
        <v>5</v>
      </c>
      <c r="M466" s="5"/>
      <c r="N466" s="5">
        <v>3</v>
      </c>
      <c r="O466" s="5">
        <v>4</v>
      </c>
      <c r="P466" s="5"/>
      <c r="Q466" s="5">
        <v>8</v>
      </c>
      <c r="R466">
        <f t="shared" si="39"/>
        <v>0</v>
      </c>
      <c r="S466">
        <f t="shared" si="40"/>
        <v>0</v>
      </c>
      <c r="T466">
        <f t="shared" si="41"/>
        <v>0</v>
      </c>
      <c r="U466">
        <f t="shared" si="42"/>
        <v>0</v>
      </c>
      <c r="V466">
        <f t="shared" si="43"/>
        <v>0</v>
      </c>
    </row>
    <row r="467" spans="1:22" x14ac:dyDescent="0.25">
      <c r="A467" s="4" t="s">
        <v>264</v>
      </c>
      <c r="B467" s="5"/>
      <c r="C467" s="5">
        <v>6</v>
      </c>
      <c r="D467" s="5"/>
      <c r="E467" s="5">
        <v>3</v>
      </c>
      <c r="F467" s="5">
        <v>5</v>
      </c>
      <c r="G467" s="5">
        <v>4</v>
      </c>
      <c r="H467" s="5"/>
      <c r="I467" s="5">
        <v>18</v>
      </c>
      <c r="J467" s="5"/>
      <c r="K467" s="4" t="s">
        <v>264</v>
      </c>
      <c r="L467" s="5"/>
      <c r="M467" s="5">
        <v>6</v>
      </c>
      <c r="N467" s="5"/>
      <c r="O467" s="5">
        <v>3</v>
      </c>
      <c r="P467" s="5">
        <v>5</v>
      </c>
      <c r="Q467" s="5">
        <v>4</v>
      </c>
      <c r="R467">
        <f t="shared" si="39"/>
        <v>0</v>
      </c>
      <c r="S467">
        <f t="shared" si="40"/>
        <v>0</v>
      </c>
      <c r="T467">
        <f t="shared" si="41"/>
        <v>1</v>
      </c>
      <c r="U467">
        <f t="shared" si="42"/>
        <v>1</v>
      </c>
      <c r="V467">
        <f t="shared" si="43"/>
        <v>1</v>
      </c>
    </row>
    <row r="468" spans="1:22" x14ac:dyDescent="0.25">
      <c r="A468" s="4" t="s">
        <v>270</v>
      </c>
      <c r="B468" s="5">
        <v>6</v>
      </c>
      <c r="C468" s="5"/>
      <c r="D468" s="5">
        <v>8</v>
      </c>
      <c r="E468" s="5">
        <v>5</v>
      </c>
      <c r="F468" s="5">
        <v>2</v>
      </c>
      <c r="G468" s="5">
        <v>5</v>
      </c>
      <c r="H468" s="5"/>
      <c r="I468" s="5">
        <v>26</v>
      </c>
      <c r="J468" s="5"/>
      <c r="K468" s="4" t="s">
        <v>270</v>
      </c>
      <c r="L468" s="5">
        <v>6</v>
      </c>
      <c r="M468" s="5"/>
      <c r="N468" s="5">
        <v>8</v>
      </c>
      <c r="O468" s="5">
        <v>5</v>
      </c>
      <c r="P468" s="5">
        <v>2</v>
      </c>
      <c r="Q468" s="5">
        <v>5</v>
      </c>
      <c r="R468">
        <f t="shared" si="39"/>
        <v>0</v>
      </c>
      <c r="S468">
        <f t="shared" si="40"/>
        <v>0</v>
      </c>
      <c r="T468">
        <f t="shared" si="41"/>
        <v>0</v>
      </c>
      <c r="U468">
        <f t="shared" si="42"/>
        <v>0</v>
      </c>
      <c r="V468">
        <f t="shared" si="43"/>
        <v>0</v>
      </c>
    </row>
    <row r="469" spans="1:22" x14ac:dyDescent="0.25">
      <c r="A469" s="4" t="s">
        <v>447</v>
      </c>
      <c r="B469" s="5">
        <v>2</v>
      </c>
      <c r="C469" s="5">
        <v>1</v>
      </c>
      <c r="D469" s="5"/>
      <c r="E469" s="5">
        <v>9</v>
      </c>
      <c r="F469" s="5"/>
      <c r="G469" s="5"/>
      <c r="H469" s="5"/>
      <c r="I469" s="5">
        <v>12</v>
      </c>
      <c r="J469" s="5"/>
      <c r="K469" s="4" t="s">
        <v>447</v>
      </c>
      <c r="L469" s="5">
        <v>2</v>
      </c>
      <c r="M469" s="5">
        <v>1</v>
      </c>
      <c r="N469" s="5"/>
      <c r="O469" s="5">
        <v>9</v>
      </c>
      <c r="P469" s="5"/>
      <c r="Q469" s="5"/>
      <c r="R469">
        <f t="shared" si="39"/>
        <v>1</v>
      </c>
      <c r="S469">
        <f t="shared" si="40"/>
        <v>0</v>
      </c>
      <c r="T469">
        <f t="shared" si="41"/>
        <v>1</v>
      </c>
      <c r="U469">
        <f t="shared" si="42"/>
        <v>0</v>
      </c>
      <c r="V469">
        <f t="shared" si="43"/>
        <v>0</v>
      </c>
    </row>
    <row r="470" spans="1:22" x14ac:dyDescent="0.25">
      <c r="A470" s="4" t="s">
        <v>184</v>
      </c>
      <c r="B470" s="5">
        <v>1</v>
      </c>
      <c r="C470" s="5"/>
      <c r="D470" s="5"/>
      <c r="E470" s="5"/>
      <c r="F470" s="5"/>
      <c r="G470" s="5">
        <v>1</v>
      </c>
      <c r="H470" s="5"/>
      <c r="I470" s="5">
        <v>2</v>
      </c>
      <c r="J470" s="5"/>
      <c r="K470" s="4" t="s">
        <v>184</v>
      </c>
      <c r="L470" s="5">
        <v>1</v>
      </c>
      <c r="M470" s="5"/>
      <c r="N470" s="5"/>
      <c r="O470" s="5"/>
      <c r="P470" s="5"/>
      <c r="Q470" s="5">
        <v>1</v>
      </c>
      <c r="R470">
        <f t="shared" si="39"/>
        <v>0</v>
      </c>
      <c r="S470">
        <f t="shared" si="40"/>
        <v>0</v>
      </c>
      <c r="T470">
        <f t="shared" si="41"/>
        <v>0</v>
      </c>
      <c r="U470">
        <f t="shared" si="42"/>
        <v>0</v>
      </c>
      <c r="V470">
        <f t="shared" si="43"/>
        <v>0</v>
      </c>
    </row>
    <row r="471" spans="1:22" x14ac:dyDescent="0.25">
      <c r="A471" s="4" t="s">
        <v>541</v>
      </c>
      <c r="B471" s="5"/>
      <c r="C471" s="5"/>
      <c r="D471" s="5"/>
      <c r="E471" s="5">
        <v>1</v>
      </c>
      <c r="F471" s="5"/>
      <c r="G471" s="5"/>
      <c r="H471" s="5"/>
      <c r="I471" s="5">
        <v>1</v>
      </c>
      <c r="J471" s="5"/>
      <c r="K471" s="4" t="s">
        <v>541</v>
      </c>
      <c r="L471" s="5"/>
      <c r="M471" s="5"/>
      <c r="N471" s="5"/>
      <c r="O471" s="5">
        <v>1</v>
      </c>
      <c r="P471" s="5"/>
      <c r="Q471" s="5"/>
      <c r="R471">
        <f t="shared" si="39"/>
        <v>0</v>
      </c>
      <c r="S471">
        <f t="shared" si="40"/>
        <v>0</v>
      </c>
      <c r="T471">
        <f t="shared" si="41"/>
        <v>0</v>
      </c>
      <c r="U471">
        <f t="shared" si="42"/>
        <v>0</v>
      </c>
      <c r="V471">
        <f t="shared" si="43"/>
        <v>0</v>
      </c>
    </row>
    <row r="472" spans="1:22" x14ac:dyDescent="0.25">
      <c r="A472" s="4" t="s">
        <v>468</v>
      </c>
      <c r="B472" s="5"/>
      <c r="C472" s="5">
        <v>3</v>
      </c>
      <c r="D472" s="5">
        <v>7</v>
      </c>
      <c r="E472" s="5"/>
      <c r="F472" s="5">
        <v>3</v>
      </c>
      <c r="G472" s="5"/>
      <c r="H472" s="5"/>
      <c r="I472" s="5">
        <v>13</v>
      </c>
      <c r="J472" s="5"/>
      <c r="K472" s="4" t="s">
        <v>468</v>
      </c>
      <c r="L472" s="5"/>
      <c r="M472" s="5">
        <v>3</v>
      </c>
      <c r="N472" s="5">
        <v>7</v>
      </c>
      <c r="O472" s="5"/>
      <c r="P472" s="5">
        <v>3</v>
      </c>
      <c r="Q472" s="5"/>
      <c r="R472">
        <f t="shared" si="39"/>
        <v>0</v>
      </c>
      <c r="S472">
        <f t="shared" si="40"/>
        <v>1</v>
      </c>
      <c r="T472">
        <f t="shared" si="41"/>
        <v>0</v>
      </c>
      <c r="U472">
        <f t="shared" si="42"/>
        <v>1</v>
      </c>
      <c r="V472">
        <f t="shared" si="43"/>
        <v>0</v>
      </c>
    </row>
    <row r="473" spans="1:22" x14ac:dyDescent="0.25">
      <c r="A473" s="4" t="s">
        <v>308</v>
      </c>
      <c r="B473" s="5"/>
      <c r="C473" s="5"/>
      <c r="D473" s="5"/>
      <c r="E473" s="5">
        <v>12</v>
      </c>
      <c r="F473" s="5">
        <v>5</v>
      </c>
      <c r="G473" s="5"/>
      <c r="H473" s="5"/>
      <c r="I473" s="5">
        <v>17</v>
      </c>
      <c r="J473" s="5"/>
      <c r="K473" s="4" t="s">
        <v>308</v>
      </c>
      <c r="L473" s="5"/>
      <c r="M473" s="5"/>
      <c r="N473" s="5"/>
      <c r="O473" s="5">
        <v>12</v>
      </c>
      <c r="P473" s="5">
        <v>5</v>
      </c>
      <c r="Q473" s="5"/>
      <c r="R473">
        <f t="shared" si="39"/>
        <v>0</v>
      </c>
      <c r="S473">
        <f t="shared" si="40"/>
        <v>0</v>
      </c>
      <c r="T473">
        <f t="shared" si="41"/>
        <v>0</v>
      </c>
      <c r="U473">
        <f t="shared" si="42"/>
        <v>0</v>
      </c>
      <c r="V473">
        <f t="shared" si="43"/>
        <v>0</v>
      </c>
    </row>
    <row r="474" spans="1:22" x14ac:dyDescent="0.25">
      <c r="A474" s="4" t="s">
        <v>322</v>
      </c>
      <c r="B474" s="5"/>
      <c r="C474" s="5">
        <v>2</v>
      </c>
      <c r="D474" s="5">
        <v>7</v>
      </c>
      <c r="E474" s="5"/>
      <c r="F474" s="5"/>
      <c r="G474" s="5">
        <v>9</v>
      </c>
      <c r="H474" s="5"/>
      <c r="I474" s="5">
        <v>18</v>
      </c>
      <c r="J474" s="5"/>
      <c r="K474" s="4" t="s">
        <v>322</v>
      </c>
      <c r="L474" s="5"/>
      <c r="M474" s="5">
        <v>2</v>
      </c>
      <c r="N474" s="5">
        <v>7</v>
      </c>
      <c r="O474" s="5"/>
      <c r="P474" s="5"/>
      <c r="Q474" s="5">
        <v>9</v>
      </c>
      <c r="R474">
        <f t="shared" si="39"/>
        <v>0</v>
      </c>
      <c r="S474">
        <f t="shared" si="40"/>
        <v>1</v>
      </c>
      <c r="T474">
        <f t="shared" si="41"/>
        <v>0</v>
      </c>
      <c r="U474">
        <f t="shared" si="42"/>
        <v>0</v>
      </c>
      <c r="V474">
        <f t="shared" si="43"/>
        <v>1</v>
      </c>
    </row>
    <row r="475" spans="1:22" x14ac:dyDescent="0.25">
      <c r="A475" s="4" t="s">
        <v>511</v>
      </c>
      <c r="B475" s="5"/>
      <c r="C475" s="5">
        <v>4</v>
      </c>
      <c r="D475" s="5"/>
      <c r="E475" s="5"/>
      <c r="F475" s="5">
        <v>5</v>
      </c>
      <c r="G475" s="5"/>
      <c r="H475" s="5"/>
      <c r="I475" s="5">
        <v>9</v>
      </c>
      <c r="J475" s="5"/>
      <c r="K475" s="4" t="s">
        <v>511</v>
      </c>
      <c r="L475" s="5"/>
      <c r="M475" s="5">
        <v>4</v>
      </c>
      <c r="N475" s="5"/>
      <c r="O475" s="5"/>
      <c r="P475" s="5">
        <v>5</v>
      </c>
      <c r="Q475" s="5"/>
      <c r="R475">
        <f t="shared" si="39"/>
        <v>0</v>
      </c>
      <c r="S475">
        <f t="shared" si="40"/>
        <v>0</v>
      </c>
      <c r="T475">
        <f t="shared" si="41"/>
        <v>0</v>
      </c>
      <c r="U475">
        <f t="shared" si="42"/>
        <v>1</v>
      </c>
      <c r="V475">
        <f t="shared" si="43"/>
        <v>0</v>
      </c>
    </row>
    <row r="476" spans="1:22" x14ac:dyDescent="0.25">
      <c r="A476" s="4" t="s">
        <v>493</v>
      </c>
      <c r="B476" s="5">
        <v>10</v>
      </c>
      <c r="C476" s="5">
        <v>5</v>
      </c>
      <c r="D476" s="5">
        <v>5</v>
      </c>
      <c r="E476" s="5"/>
      <c r="F476" s="5"/>
      <c r="G476" s="5"/>
      <c r="H476" s="5"/>
      <c r="I476" s="5">
        <v>20</v>
      </c>
      <c r="J476" s="5"/>
      <c r="K476" s="4" t="s">
        <v>493</v>
      </c>
      <c r="L476" s="5">
        <v>10</v>
      </c>
      <c r="M476" s="5">
        <v>5</v>
      </c>
      <c r="N476" s="5">
        <v>5</v>
      </c>
      <c r="O476" s="5"/>
      <c r="P476" s="5"/>
      <c r="Q476" s="5"/>
      <c r="R476">
        <f t="shared" si="39"/>
        <v>1</v>
      </c>
      <c r="S476">
        <f t="shared" si="40"/>
        <v>1</v>
      </c>
      <c r="T476">
        <f t="shared" si="41"/>
        <v>0</v>
      </c>
      <c r="U476">
        <f t="shared" si="42"/>
        <v>0</v>
      </c>
      <c r="V476">
        <f t="shared" si="43"/>
        <v>0</v>
      </c>
    </row>
    <row r="477" spans="1:22" x14ac:dyDescent="0.25">
      <c r="A477" s="4" t="s">
        <v>348</v>
      </c>
      <c r="B477" s="5">
        <v>2</v>
      </c>
      <c r="C477" s="5">
        <v>14</v>
      </c>
      <c r="D477" s="5">
        <v>4</v>
      </c>
      <c r="E477" s="5">
        <v>6</v>
      </c>
      <c r="F477" s="5">
        <v>3</v>
      </c>
      <c r="G477" s="5">
        <v>9</v>
      </c>
      <c r="H477" s="5"/>
      <c r="I477" s="5">
        <v>38</v>
      </c>
      <c r="J477" s="5"/>
      <c r="K477" s="4" t="s">
        <v>348</v>
      </c>
      <c r="L477" s="5">
        <v>2</v>
      </c>
      <c r="M477" s="5">
        <v>14</v>
      </c>
      <c r="N477" s="5">
        <v>4</v>
      </c>
      <c r="O477" s="5">
        <v>6</v>
      </c>
      <c r="P477" s="5">
        <v>3</v>
      </c>
      <c r="Q477" s="5">
        <v>9</v>
      </c>
      <c r="R477">
        <f t="shared" si="39"/>
        <v>1</v>
      </c>
      <c r="S477">
        <f t="shared" si="40"/>
        <v>1</v>
      </c>
      <c r="T477">
        <f t="shared" si="41"/>
        <v>1</v>
      </c>
      <c r="U477">
        <f t="shared" si="42"/>
        <v>1</v>
      </c>
      <c r="V477">
        <f t="shared" si="43"/>
        <v>1</v>
      </c>
    </row>
    <row r="478" spans="1:22" x14ac:dyDescent="0.25">
      <c r="A478" s="4" t="s">
        <v>266</v>
      </c>
      <c r="B478" s="5">
        <v>1</v>
      </c>
      <c r="C478" s="5">
        <v>8</v>
      </c>
      <c r="D478" s="5">
        <v>7</v>
      </c>
      <c r="E478" s="5">
        <v>3</v>
      </c>
      <c r="F478" s="5">
        <v>1</v>
      </c>
      <c r="G478" s="5">
        <v>9</v>
      </c>
      <c r="H478" s="5"/>
      <c r="I478" s="5">
        <v>29</v>
      </c>
      <c r="J478" s="5"/>
      <c r="K478" s="4" t="s">
        <v>266</v>
      </c>
      <c r="L478" s="5">
        <v>1</v>
      </c>
      <c r="M478" s="5">
        <v>8</v>
      </c>
      <c r="N478" s="5">
        <v>7</v>
      </c>
      <c r="O478" s="5">
        <v>3</v>
      </c>
      <c r="P478" s="5">
        <v>1</v>
      </c>
      <c r="Q478" s="5">
        <v>9</v>
      </c>
      <c r="R478">
        <f t="shared" si="39"/>
        <v>1</v>
      </c>
      <c r="S478">
        <f t="shared" si="40"/>
        <v>1</v>
      </c>
      <c r="T478">
        <f t="shared" si="41"/>
        <v>1</v>
      </c>
      <c r="U478">
        <f t="shared" si="42"/>
        <v>1</v>
      </c>
      <c r="V478">
        <f t="shared" si="43"/>
        <v>1</v>
      </c>
    </row>
    <row r="479" spans="1:22" x14ac:dyDescent="0.25">
      <c r="A479" s="4" t="s">
        <v>259</v>
      </c>
      <c r="B479" s="5"/>
      <c r="C479" s="5">
        <v>4</v>
      </c>
      <c r="D479" s="5"/>
      <c r="E479" s="5">
        <v>10</v>
      </c>
      <c r="F479" s="5"/>
      <c r="G479" s="5"/>
      <c r="H479" s="5"/>
      <c r="I479" s="5">
        <v>14</v>
      </c>
      <c r="J479" s="5"/>
      <c r="K479" s="4" t="s">
        <v>259</v>
      </c>
      <c r="L479" s="5"/>
      <c r="M479" s="5">
        <v>4</v>
      </c>
      <c r="N479" s="5"/>
      <c r="O479" s="5">
        <v>10</v>
      </c>
      <c r="P479" s="5"/>
      <c r="Q479" s="5"/>
      <c r="R479">
        <f t="shared" si="39"/>
        <v>0</v>
      </c>
      <c r="S479">
        <f t="shared" si="40"/>
        <v>0</v>
      </c>
      <c r="T479">
        <f t="shared" si="41"/>
        <v>1</v>
      </c>
      <c r="U479">
        <f t="shared" si="42"/>
        <v>0</v>
      </c>
      <c r="V479">
        <f t="shared" si="43"/>
        <v>0</v>
      </c>
    </row>
    <row r="480" spans="1:22" x14ac:dyDescent="0.25">
      <c r="A480" s="4" t="s">
        <v>442</v>
      </c>
      <c r="B480" s="5"/>
      <c r="C480" s="5"/>
      <c r="D480" s="5">
        <v>5</v>
      </c>
      <c r="E480" s="5">
        <v>8</v>
      </c>
      <c r="F480" s="5">
        <v>1</v>
      </c>
      <c r="G480" s="5">
        <v>2</v>
      </c>
      <c r="H480" s="5"/>
      <c r="I480" s="5">
        <v>16</v>
      </c>
      <c r="J480" s="5"/>
      <c r="K480" s="4" t="s">
        <v>442</v>
      </c>
      <c r="L480" s="5"/>
      <c r="M480" s="5"/>
      <c r="N480" s="5">
        <v>5</v>
      </c>
      <c r="O480" s="5">
        <v>8</v>
      </c>
      <c r="P480" s="5">
        <v>1</v>
      </c>
      <c r="Q480" s="5">
        <v>2</v>
      </c>
      <c r="R480">
        <f t="shared" si="39"/>
        <v>0</v>
      </c>
      <c r="S480">
        <f t="shared" si="40"/>
        <v>0</v>
      </c>
      <c r="T480">
        <f t="shared" si="41"/>
        <v>0</v>
      </c>
      <c r="U480">
        <f t="shared" si="42"/>
        <v>0</v>
      </c>
      <c r="V480">
        <f t="shared" si="43"/>
        <v>0</v>
      </c>
    </row>
    <row r="481" spans="1:22" x14ac:dyDescent="0.25">
      <c r="A481" s="4" t="s">
        <v>7</v>
      </c>
      <c r="B481" s="5"/>
      <c r="C481" s="5"/>
      <c r="D481" s="5"/>
      <c r="E481" s="5">
        <v>5</v>
      </c>
      <c r="F481" s="5">
        <v>7</v>
      </c>
      <c r="G481" s="5"/>
      <c r="H481" s="5"/>
      <c r="I481" s="5">
        <v>12</v>
      </c>
      <c r="J481" s="5"/>
      <c r="K481" s="4" t="s">
        <v>7</v>
      </c>
      <c r="L481" s="5"/>
      <c r="M481" s="5"/>
      <c r="N481" s="5"/>
      <c r="O481" s="5">
        <v>5</v>
      </c>
      <c r="P481" s="5">
        <v>7</v>
      </c>
      <c r="Q481" s="5"/>
      <c r="R481">
        <f t="shared" si="39"/>
        <v>0</v>
      </c>
      <c r="S481">
        <f t="shared" si="40"/>
        <v>0</v>
      </c>
      <c r="T481">
        <f t="shared" si="41"/>
        <v>0</v>
      </c>
      <c r="U481">
        <f t="shared" si="42"/>
        <v>0</v>
      </c>
      <c r="V481">
        <f t="shared" si="43"/>
        <v>0</v>
      </c>
    </row>
    <row r="482" spans="1:22" x14ac:dyDescent="0.25">
      <c r="A482" s="4" t="s">
        <v>246</v>
      </c>
      <c r="B482" s="5"/>
      <c r="C482" s="5"/>
      <c r="D482" s="5">
        <v>4</v>
      </c>
      <c r="E482" s="5">
        <v>5</v>
      </c>
      <c r="F482" s="5">
        <v>5</v>
      </c>
      <c r="G482" s="5">
        <v>5</v>
      </c>
      <c r="H482" s="5"/>
      <c r="I482" s="5">
        <v>19</v>
      </c>
      <c r="J482" s="5"/>
      <c r="K482" s="4" t="s">
        <v>246</v>
      </c>
      <c r="L482" s="5"/>
      <c r="M482" s="5"/>
      <c r="N482" s="5">
        <v>4</v>
      </c>
      <c r="O482" s="5">
        <v>5</v>
      </c>
      <c r="P482" s="5">
        <v>5</v>
      </c>
      <c r="Q482" s="5">
        <v>5</v>
      </c>
      <c r="R482">
        <f t="shared" si="39"/>
        <v>0</v>
      </c>
      <c r="S482">
        <f t="shared" si="40"/>
        <v>0</v>
      </c>
      <c r="T482">
        <f t="shared" si="41"/>
        <v>0</v>
      </c>
      <c r="U482">
        <f t="shared" si="42"/>
        <v>0</v>
      </c>
      <c r="V482">
        <f t="shared" si="43"/>
        <v>0</v>
      </c>
    </row>
    <row r="483" spans="1:22" x14ac:dyDescent="0.25">
      <c r="A483" s="4" t="s">
        <v>382</v>
      </c>
      <c r="B483" s="5"/>
      <c r="C483" s="5"/>
      <c r="D483" s="5">
        <v>10</v>
      </c>
      <c r="E483" s="5">
        <v>2</v>
      </c>
      <c r="F483" s="5">
        <v>1</v>
      </c>
      <c r="G483" s="5">
        <v>3</v>
      </c>
      <c r="H483" s="5"/>
      <c r="I483" s="5">
        <v>16</v>
      </c>
      <c r="J483" s="5"/>
      <c r="K483" s="4" t="s">
        <v>382</v>
      </c>
      <c r="L483" s="5"/>
      <c r="M483" s="5"/>
      <c r="N483" s="5">
        <v>10</v>
      </c>
      <c r="O483" s="5">
        <v>2</v>
      </c>
      <c r="P483" s="5">
        <v>1</v>
      </c>
      <c r="Q483" s="5">
        <v>3</v>
      </c>
      <c r="R483">
        <f t="shared" si="39"/>
        <v>0</v>
      </c>
      <c r="S483">
        <f t="shared" si="40"/>
        <v>0</v>
      </c>
      <c r="T483">
        <f t="shared" si="41"/>
        <v>0</v>
      </c>
      <c r="U483">
        <f t="shared" si="42"/>
        <v>0</v>
      </c>
      <c r="V483">
        <f t="shared" si="43"/>
        <v>0</v>
      </c>
    </row>
    <row r="484" spans="1:22" x14ac:dyDescent="0.25">
      <c r="A484" s="4" t="s">
        <v>46</v>
      </c>
      <c r="B484" s="5">
        <v>4</v>
      </c>
      <c r="C484" s="5">
        <v>2</v>
      </c>
      <c r="D484" s="5">
        <v>12</v>
      </c>
      <c r="E484" s="5">
        <v>1</v>
      </c>
      <c r="F484" s="5">
        <v>3</v>
      </c>
      <c r="G484" s="5">
        <v>4</v>
      </c>
      <c r="H484" s="5"/>
      <c r="I484" s="5">
        <v>26</v>
      </c>
      <c r="J484" s="5"/>
      <c r="K484" s="4" t="s">
        <v>46</v>
      </c>
      <c r="L484" s="5">
        <v>4</v>
      </c>
      <c r="M484" s="5">
        <v>2</v>
      </c>
      <c r="N484" s="5">
        <v>12</v>
      </c>
      <c r="O484" s="5">
        <v>1</v>
      </c>
      <c r="P484" s="5">
        <v>3</v>
      </c>
      <c r="Q484" s="5">
        <v>4</v>
      </c>
      <c r="R484">
        <f t="shared" si="39"/>
        <v>1</v>
      </c>
      <c r="S484">
        <f t="shared" si="40"/>
        <v>1</v>
      </c>
      <c r="T484">
        <f t="shared" si="41"/>
        <v>1</v>
      </c>
      <c r="U484">
        <f t="shared" si="42"/>
        <v>1</v>
      </c>
      <c r="V484">
        <f t="shared" si="43"/>
        <v>1</v>
      </c>
    </row>
    <row r="485" spans="1:22" x14ac:dyDescent="0.25">
      <c r="A485" s="4" t="s">
        <v>12</v>
      </c>
      <c r="B485" s="5"/>
      <c r="C485" s="5">
        <v>7</v>
      </c>
      <c r="D485" s="5"/>
      <c r="E485" s="5"/>
      <c r="F485" s="5">
        <v>2</v>
      </c>
      <c r="G485" s="5">
        <v>8</v>
      </c>
      <c r="H485" s="5"/>
      <c r="I485" s="5">
        <v>17</v>
      </c>
      <c r="J485" s="5"/>
      <c r="K485" s="4" t="s">
        <v>12</v>
      </c>
      <c r="L485" s="5"/>
      <c r="M485" s="5">
        <v>7</v>
      </c>
      <c r="N485" s="5"/>
      <c r="O485" s="5"/>
      <c r="P485" s="5">
        <v>2</v>
      </c>
      <c r="Q485" s="5">
        <v>8</v>
      </c>
      <c r="R485">
        <f t="shared" si="39"/>
        <v>0</v>
      </c>
      <c r="S485">
        <f t="shared" si="40"/>
        <v>0</v>
      </c>
      <c r="T485">
        <f t="shared" si="41"/>
        <v>0</v>
      </c>
      <c r="U485">
        <f t="shared" si="42"/>
        <v>1</v>
      </c>
      <c r="V485">
        <f t="shared" si="43"/>
        <v>1</v>
      </c>
    </row>
    <row r="486" spans="1:22" x14ac:dyDescent="0.25">
      <c r="A486" s="4" t="s">
        <v>180</v>
      </c>
      <c r="B486" s="5"/>
      <c r="C486" s="5"/>
      <c r="D486" s="5"/>
      <c r="E486" s="5">
        <v>8</v>
      </c>
      <c r="F486" s="5"/>
      <c r="G486" s="5"/>
      <c r="H486" s="5"/>
      <c r="I486" s="5">
        <v>8</v>
      </c>
      <c r="J486" s="5"/>
      <c r="K486" s="4" t="s">
        <v>180</v>
      </c>
      <c r="L486" s="5"/>
      <c r="M486" s="5"/>
      <c r="N486" s="5"/>
      <c r="O486" s="5">
        <v>8</v>
      </c>
      <c r="P486" s="5"/>
      <c r="Q486" s="5"/>
      <c r="R486">
        <f t="shared" si="39"/>
        <v>0</v>
      </c>
      <c r="S486">
        <f t="shared" si="40"/>
        <v>0</v>
      </c>
      <c r="T486">
        <f t="shared" si="41"/>
        <v>0</v>
      </c>
      <c r="U486">
        <f t="shared" si="42"/>
        <v>0</v>
      </c>
      <c r="V486">
        <f t="shared" si="43"/>
        <v>0</v>
      </c>
    </row>
    <row r="487" spans="1:22" x14ac:dyDescent="0.25">
      <c r="A487" s="4" t="s">
        <v>113</v>
      </c>
      <c r="B487" s="5">
        <v>5</v>
      </c>
      <c r="C487" s="5"/>
      <c r="D487" s="5"/>
      <c r="E487" s="5">
        <v>2</v>
      </c>
      <c r="F487" s="5">
        <v>3</v>
      </c>
      <c r="G487" s="5">
        <v>1</v>
      </c>
      <c r="H487" s="5"/>
      <c r="I487" s="5">
        <v>11</v>
      </c>
      <c r="J487" s="5"/>
      <c r="K487" s="4" t="s">
        <v>113</v>
      </c>
      <c r="L487" s="5">
        <v>5</v>
      </c>
      <c r="M487" s="5"/>
      <c r="N487" s="5"/>
      <c r="O487" s="5">
        <v>2</v>
      </c>
      <c r="P487" s="5">
        <v>3</v>
      </c>
      <c r="Q487" s="5">
        <v>1</v>
      </c>
      <c r="R487">
        <f t="shared" si="39"/>
        <v>0</v>
      </c>
      <c r="S487">
        <f t="shared" si="40"/>
        <v>0</v>
      </c>
      <c r="T487">
        <f t="shared" si="41"/>
        <v>0</v>
      </c>
      <c r="U487">
        <f t="shared" si="42"/>
        <v>0</v>
      </c>
      <c r="V487">
        <f t="shared" si="43"/>
        <v>0</v>
      </c>
    </row>
    <row r="488" spans="1:22" x14ac:dyDescent="0.25">
      <c r="A488" s="4" t="s">
        <v>49</v>
      </c>
      <c r="B488" s="5"/>
      <c r="C488" s="5">
        <v>3</v>
      </c>
      <c r="D488" s="5">
        <v>5</v>
      </c>
      <c r="E488" s="5"/>
      <c r="F488" s="5">
        <v>7</v>
      </c>
      <c r="G488" s="5">
        <v>3</v>
      </c>
      <c r="H488" s="5"/>
      <c r="I488" s="5">
        <v>18</v>
      </c>
      <c r="J488" s="5"/>
      <c r="K488" s="4" t="s">
        <v>49</v>
      </c>
      <c r="L488" s="5"/>
      <c r="M488" s="5">
        <v>3</v>
      </c>
      <c r="N488" s="5">
        <v>5</v>
      </c>
      <c r="O488" s="5"/>
      <c r="P488" s="5">
        <v>7</v>
      </c>
      <c r="Q488" s="5">
        <v>3</v>
      </c>
      <c r="R488">
        <f t="shared" si="39"/>
        <v>0</v>
      </c>
      <c r="S488">
        <f t="shared" si="40"/>
        <v>1</v>
      </c>
      <c r="T488">
        <f t="shared" si="41"/>
        <v>0</v>
      </c>
      <c r="U488">
        <f t="shared" si="42"/>
        <v>1</v>
      </c>
      <c r="V488">
        <f t="shared" si="43"/>
        <v>1</v>
      </c>
    </row>
    <row r="489" spans="1:22" x14ac:dyDescent="0.25">
      <c r="A489" s="4" t="s">
        <v>130</v>
      </c>
      <c r="B489" s="5"/>
      <c r="C489" s="5"/>
      <c r="D489" s="5"/>
      <c r="E489" s="5"/>
      <c r="F489" s="5"/>
      <c r="G489" s="5">
        <v>5</v>
      </c>
      <c r="H489" s="5"/>
      <c r="I489" s="5">
        <v>5</v>
      </c>
      <c r="J489" s="5"/>
      <c r="K489" s="4" t="s">
        <v>130</v>
      </c>
      <c r="L489" s="5"/>
      <c r="M489" s="5"/>
      <c r="N489" s="5"/>
      <c r="O489" s="5"/>
      <c r="P489" s="5"/>
      <c r="Q489" s="5">
        <v>5</v>
      </c>
      <c r="R489">
        <f t="shared" si="39"/>
        <v>0</v>
      </c>
      <c r="S489">
        <f t="shared" si="40"/>
        <v>0</v>
      </c>
      <c r="T489">
        <f t="shared" si="41"/>
        <v>0</v>
      </c>
      <c r="U489">
        <f t="shared" si="42"/>
        <v>0</v>
      </c>
      <c r="V489">
        <f t="shared" si="43"/>
        <v>0</v>
      </c>
    </row>
    <row r="490" spans="1:22" x14ac:dyDescent="0.25">
      <c r="A490" s="4" t="s">
        <v>58</v>
      </c>
      <c r="B490" s="5"/>
      <c r="C490" s="5"/>
      <c r="D490" s="5"/>
      <c r="E490" s="5"/>
      <c r="F490" s="5">
        <v>4</v>
      </c>
      <c r="G490" s="5"/>
      <c r="H490" s="5"/>
      <c r="I490" s="5">
        <v>4</v>
      </c>
      <c r="J490" s="5"/>
      <c r="K490" s="4" t="s">
        <v>58</v>
      </c>
      <c r="L490" s="5"/>
      <c r="M490" s="5"/>
      <c r="N490" s="5"/>
      <c r="O490" s="5"/>
      <c r="P490" s="5">
        <v>4</v>
      </c>
      <c r="Q490" s="5"/>
      <c r="R490">
        <f t="shared" si="39"/>
        <v>0</v>
      </c>
      <c r="S490">
        <f t="shared" si="40"/>
        <v>0</v>
      </c>
      <c r="T490">
        <f t="shared" si="41"/>
        <v>0</v>
      </c>
      <c r="U490">
        <f t="shared" si="42"/>
        <v>0</v>
      </c>
      <c r="V490">
        <f t="shared" si="43"/>
        <v>0</v>
      </c>
    </row>
    <row r="491" spans="1:22" x14ac:dyDescent="0.25">
      <c r="A491" s="4" t="s">
        <v>210</v>
      </c>
      <c r="B491" s="5">
        <v>2</v>
      </c>
      <c r="C491" s="5"/>
      <c r="D491" s="5"/>
      <c r="E491" s="5"/>
      <c r="F491" s="5"/>
      <c r="G491" s="5"/>
      <c r="H491" s="5"/>
      <c r="I491" s="5">
        <v>2</v>
      </c>
      <c r="J491" s="5"/>
      <c r="K491" s="4" t="s">
        <v>210</v>
      </c>
      <c r="L491" s="5">
        <v>2</v>
      </c>
      <c r="M491" s="5"/>
      <c r="N491" s="5"/>
      <c r="O491" s="5"/>
      <c r="P491" s="5"/>
      <c r="Q491" s="5"/>
      <c r="R491">
        <f t="shared" si="39"/>
        <v>0</v>
      </c>
      <c r="S491">
        <f t="shared" si="40"/>
        <v>0</v>
      </c>
      <c r="T491">
        <f t="shared" si="41"/>
        <v>0</v>
      </c>
      <c r="U491">
        <f t="shared" si="42"/>
        <v>0</v>
      </c>
      <c r="V491">
        <f t="shared" si="43"/>
        <v>0</v>
      </c>
    </row>
    <row r="492" spans="1:22" x14ac:dyDescent="0.25">
      <c r="A492" s="4" t="s">
        <v>133</v>
      </c>
      <c r="B492" s="5">
        <v>3</v>
      </c>
      <c r="C492" s="5">
        <v>1</v>
      </c>
      <c r="D492" s="5"/>
      <c r="E492" s="5"/>
      <c r="F492" s="5">
        <v>9</v>
      </c>
      <c r="G492" s="5">
        <v>1</v>
      </c>
      <c r="H492" s="5"/>
      <c r="I492" s="5">
        <v>14</v>
      </c>
      <c r="J492" s="5"/>
      <c r="K492" s="4" t="s">
        <v>133</v>
      </c>
      <c r="L492" s="5">
        <v>3</v>
      </c>
      <c r="M492" s="5">
        <v>1</v>
      </c>
      <c r="N492" s="5"/>
      <c r="O492" s="5"/>
      <c r="P492" s="5">
        <v>9</v>
      </c>
      <c r="Q492" s="5">
        <v>1</v>
      </c>
      <c r="R492">
        <f t="shared" si="39"/>
        <v>1</v>
      </c>
      <c r="S492">
        <f t="shared" si="40"/>
        <v>0</v>
      </c>
      <c r="T492">
        <f t="shared" si="41"/>
        <v>0</v>
      </c>
      <c r="U492">
        <f t="shared" si="42"/>
        <v>1</v>
      </c>
      <c r="V492">
        <f t="shared" si="43"/>
        <v>1</v>
      </c>
    </row>
    <row r="493" spans="1:22" x14ac:dyDescent="0.25">
      <c r="A493" s="4" t="s">
        <v>209</v>
      </c>
      <c r="B493" s="5">
        <v>1</v>
      </c>
      <c r="C493" s="5">
        <v>8</v>
      </c>
      <c r="D493" s="5">
        <v>3</v>
      </c>
      <c r="E493" s="5">
        <v>4</v>
      </c>
      <c r="F493" s="5">
        <v>10</v>
      </c>
      <c r="G493" s="5"/>
      <c r="H493" s="5"/>
      <c r="I493" s="5">
        <v>26</v>
      </c>
      <c r="J493" s="5"/>
      <c r="K493" s="4" t="s">
        <v>209</v>
      </c>
      <c r="L493" s="5">
        <v>1</v>
      </c>
      <c r="M493" s="5">
        <v>8</v>
      </c>
      <c r="N493" s="5">
        <v>3</v>
      </c>
      <c r="O493" s="5">
        <v>4</v>
      </c>
      <c r="P493" s="5">
        <v>10</v>
      </c>
      <c r="Q493" s="5"/>
      <c r="R493">
        <f t="shared" si="39"/>
        <v>1</v>
      </c>
      <c r="S493">
        <f t="shared" si="40"/>
        <v>1</v>
      </c>
      <c r="T493">
        <f t="shared" si="41"/>
        <v>1</v>
      </c>
      <c r="U493">
        <f t="shared" si="42"/>
        <v>1</v>
      </c>
      <c r="V493">
        <f t="shared" si="43"/>
        <v>0</v>
      </c>
    </row>
    <row r="494" spans="1:22" x14ac:dyDescent="0.25">
      <c r="A494" s="4" t="s">
        <v>69</v>
      </c>
      <c r="B494" s="5"/>
      <c r="C494" s="5"/>
      <c r="D494" s="5"/>
      <c r="E494" s="5">
        <v>1</v>
      </c>
      <c r="F494" s="5"/>
      <c r="G494" s="5">
        <v>2</v>
      </c>
      <c r="H494" s="5"/>
      <c r="I494" s="5">
        <v>3</v>
      </c>
      <c r="J494" s="5"/>
      <c r="K494" s="4" t="s">
        <v>69</v>
      </c>
      <c r="L494" s="5"/>
      <c r="M494" s="5"/>
      <c r="N494" s="5"/>
      <c r="O494" s="5">
        <v>1</v>
      </c>
      <c r="P494" s="5"/>
      <c r="Q494" s="5">
        <v>2</v>
      </c>
      <c r="R494">
        <f t="shared" si="39"/>
        <v>0</v>
      </c>
      <c r="S494">
        <f t="shared" si="40"/>
        <v>0</v>
      </c>
      <c r="T494">
        <f t="shared" si="41"/>
        <v>0</v>
      </c>
      <c r="U494">
        <f t="shared" si="42"/>
        <v>0</v>
      </c>
      <c r="V494">
        <f t="shared" si="43"/>
        <v>0</v>
      </c>
    </row>
    <row r="495" spans="1:22" x14ac:dyDescent="0.25">
      <c r="A495" s="4" t="s">
        <v>21</v>
      </c>
      <c r="B495" s="5"/>
      <c r="C495" s="5"/>
      <c r="D495" s="5"/>
      <c r="E495" s="5">
        <v>9</v>
      </c>
      <c r="F495" s="5">
        <v>4</v>
      </c>
      <c r="G495" s="5"/>
      <c r="H495" s="5"/>
      <c r="I495" s="5">
        <v>13</v>
      </c>
      <c r="J495" s="5"/>
      <c r="K495" s="4" t="s">
        <v>21</v>
      </c>
      <c r="L495" s="5"/>
      <c r="M495" s="5"/>
      <c r="N495" s="5"/>
      <c r="O495" s="5">
        <v>9</v>
      </c>
      <c r="P495" s="5">
        <v>4</v>
      </c>
      <c r="Q495" s="5"/>
      <c r="R495">
        <f t="shared" si="39"/>
        <v>0</v>
      </c>
      <c r="S495">
        <f t="shared" si="40"/>
        <v>0</v>
      </c>
      <c r="T495">
        <f t="shared" si="41"/>
        <v>0</v>
      </c>
      <c r="U495">
        <f t="shared" si="42"/>
        <v>0</v>
      </c>
      <c r="V495">
        <f t="shared" si="43"/>
        <v>0</v>
      </c>
    </row>
    <row r="496" spans="1:22" x14ac:dyDescent="0.25">
      <c r="A496" s="4" t="s">
        <v>22</v>
      </c>
      <c r="B496" s="5">
        <v>1</v>
      </c>
      <c r="C496" s="5">
        <v>2</v>
      </c>
      <c r="D496" s="5">
        <v>4</v>
      </c>
      <c r="E496" s="5">
        <v>1</v>
      </c>
      <c r="F496" s="5">
        <v>1</v>
      </c>
      <c r="G496" s="5">
        <v>4</v>
      </c>
      <c r="H496" s="5"/>
      <c r="I496" s="5">
        <v>13</v>
      </c>
      <c r="J496" s="5"/>
      <c r="K496" s="4" t="s">
        <v>22</v>
      </c>
      <c r="L496" s="5">
        <v>1</v>
      </c>
      <c r="M496" s="5">
        <v>2</v>
      </c>
      <c r="N496" s="5">
        <v>4</v>
      </c>
      <c r="O496" s="5">
        <v>1</v>
      </c>
      <c r="P496" s="5">
        <v>1</v>
      </c>
      <c r="Q496" s="5">
        <v>4</v>
      </c>
      <c r="R496">
        <f t="shared" si="39"/>
        <v>1</v>
      </c>
      <c r="S496">
        <f t="shared" si="40"/>
        <v>1</v>
      </c>
      <c r="T496">
        <f t="shared" si="41"/>
        <v>1</v>
      </c>
      <c r="U496">
        <f t="shared" si="42"/>
        <v>1</v>
      </c>
      <c r="V496">
        <f t="shared" si="43"/>
        <v>1</v>
      </c>
    </row>
    <row r="497" spans="1:22" x14ac:dyDescent="0.25">
      <c r="A497" s="4" t="s">
        <v>115</v>
      </c>
      <c r="B497" s="5">
        <v>2</v>
      </c>
      <c r="C497" s="5">
        <v>4</v>
      </c>
      <c r="D497" s="5">
        <v>5</v>
      </c>
      <c r="E497" s="5">
        <v>2</v>
      </c>
      <c r="F497" s="5"/>
      <c r="G497" s="5">
        <v>5</v>
      </c>
      <c r="H497" s="5"/>
      <c r="I497" s="5">
        <v>18</v>
      </c>
      <c r="J497" s="5"/>
      <c r="K497" s="4" t="s">
        <v>115</v>
      </c>
      <c r="L497" s="5">
        <v>2</v>
      </c>
      <c r="M497" s="5">
        <v>4</v>
      </c>
      <c r="N497" s="5">
        <v>5</v>
      </c>
      <c r="O497" s="5">
        <v>2</v>
      </c>
      <c r="P497" s="5"/>
      <c r="Q497" s="5">
        <v>5</v>
      </c>
      <c r="R497">
        <f t="shared" si="39"/>
        <v>1</v>
      </c>
      <c r="S497">
        <f t="shared" si="40"/>
        <v>1</v>
      </c>
      <c r="T497">
        <f t="shared" si="41"/>
        <v>1</v>
      </c>
      <c r="U497">
        <f t="shared" si="42"/>
        <v>0</v>
      </c>
      <c r="V497">
        <f t="shared" si="43"/>
        <v>1</v>
      </c>
    </row>
    <row r="498" spans="1:22" x14ac:dyDescent="0.25">
      <c r="A498" s="4" t="s">
        <v>62</v>
      </c>
      <c r="B498" s="5"/>
      <c r="C498" s="5">
        <v>5</v>
      </c>
      <c r="D498" s="5">
        <v>5</v>
      </c>
      <c r="E498" s="5">
        <v>2</v>
      </c>
      <c r="F498" s="5"/>
      <c r="G498" s="5">
        <v>3</v>
      </c>
      <c r="H498" s="5"/>
      <c r="I498" s="5">
        <v>15</v>
      </c>
      <c r="J498" s="5"/>
      <c r="K498" s="4" t="s">
        <v>62</v>
      </c>
      <c r="L498" s="5"/>
      <c r="M498" s="5">
        <v>5</v>
      </c>
      <c r="N498" s="5">
        <v>5</v>
      </c>
      <c r="O498" s="5">
        <v>2</v>
      </c>
      <c r="P498" s="5"/>
      <c r="Q498" s="5">
        <v>3</v>
      </c>
      <c r="R498">
        <f t="shared" si="39"/>
        <v>0</v>
      </c>
      <c r="S498">
        <f t="shared" si="40"/>
        <v>1</v>
      </c>
      <c r="T498">
        <f t="shared" si="41"/>
        <v>1</v>
      </c>
      <c r="U498">
        <f t="shared" si="42"/>
        <v>0</v>
      </c>
      <c r="V498">
        <f t="shared" si="43"/>
        <v>1</v>
      </c>
    </row>
    <row r="499" spans="1:22" x14ac:dyDescent="0.25">
      <c r="A499" s="4" t="s">
        <v>74</v>
      </c>
      <c r="B499" s="5">
        <v>12</v>
      </c>
      <c r="C499" s="5"/>
      <c r="D499" s="5"/>
      <c r="E499" s="5"/>
      <c r="F499" s="5">
        <v>7</v>
      </c>
      <c r="G499" s="5"/>
      <c r="H499" s="5"/>
      <c r="I499" s="5">
        <v>19</v>
      </c>
      <c r="J499" s="5"/>
      <c r="K499" s="4" t="s">
        <v>74</v>
      </c>
      <c r="L499" s="5">
        <v>12</v>
      </c>
      <c r="M499" s="5"/>
      <c r="N499" s="5"/>
      <c r="O499" s="5"/>
      <c r="P499" s="5">
        <v>7</v>
      </c>
      <c r="Q499" s="5"/>
      <c r="R499">
        <f t="shared" si="39"/>
        <v>0</v>
      </c>
      <c r="S499">
        <f t="shared" si="40"/>
        <v>0</v>
      </c>
      <c r="T499">
        <f t="shared" si="41"/>
        <v>0</v>
      </c>
      <c r="U499">
        <f t="shared" si="42"/>
        <v>0</v>
      </c>
      <c r="V499">
        <f t="shared" si="43"/>
        <v>0</v>
      </c>
    </row>
    <row r="500" spans="1:22" x14ac:dyDescent="0.25">
      <c r="A500" s="4" t="s">
        <v>93</v>
      </c>
      <c r="B500" s="5">
        <v>3</v>
      </c>
      <c r="C500" s="5"/>
      <c r="D500" s="5">
        <v>3</v>
      </c>
      <c r="E500" s="5">
        <v>7</v>
      </c>
      <c r="F500" s="5">
        <v>16</v>
      </c>
      <c r="G500" s="5">
        <v>4</v>
      </c>
      <c r="H500" s="5"/>
      <c r="I500" s="5">
        <v>33</v>
      </c>
      <c r="J500" s="5"/>
      <c r="K500" s="4" t="s">
        <v>93</v>
      </c>
      <c r="L500" s="5">
        <v>3</v>
      </c>
      <c r="M500" s="5"/>
      <c r="N500" s="5">
        <v>3</v>
      </c>
      <c r="O500" s="5">
        <v>7</v>
      </c>
      <c r="P500" s="5">
        <v>16</v>
      </c>
      <c r="Q500" s="5">
        <v>4</v>
      </c>
      <c r="R500">
        <f t="shared" si="39"/>
        <v>0</v>
      </c>
      <c r="S500">
        <f t="shared" si="40"/>
        <v>0</v>
      </c>
      <c r="T500">
        <f t="shared" si="41"/>
        <v>0</v>
      </c>
      <c r="U500">
        <f t="shared" si="42"/>
        <v>0</v>
      </c>
      <c r="V500">
        <f t="shared" si="43"/>
        <v>0</v>
      </c>
    </row>
    <row r="501" spans="1:22" x14ac:dyDescent="0.25">
      <c r="A501" s="4" t="s">
        <v>99</v>
      </c>
      <c r="B501" s="5">
        <v>5</v>
      </c>
      <c r="C501" s="5">
        <v>5</v>
      </c>
      <c r="D501" s="5"/>
      <c r="E501" s="5"/>
      <c r="F501" s="5">
        <v>4</v>
      </c>
      <c r="G501" s="5"/>
      <c r="H501" s="5"/>
      <c r="I501" s="5">
        <v>14</v>
      </c>
      <c r="J501" s="5"/>
      <c r="K501" s="4" t="s">
        <v>99</v>
      </c>
      <c r="L501" s="5">
        <v>5</v>
      </c>
      <c r="M501" s="5">
        <v>5</v>
      </c>
      <c r="N501" s="5"/>
      <c r="O501" s="5"/>
      <c r="P501" s="5">
        <v>4</v>
      </c>
      <c r="Q501" s="5"/>
      <c r="R501">
        <f t="shared" si="39"/>
        <v>1</v>
      </c>
      <c r="S501">
        <f t="shared" si="40"/>
        <v>0</v>
      </c>
      <c r="T501">
        <f t="shared" si="41"/>
        <v>0</v>
      </c>
      <c r="U501">
        <f t="shared" si="42"/>
        <v>1</v>
      </c>
      <c r="V501">
        <f t="shared" si="43"/>
        <v>0</v>
      </c>
    </row>
    <row r="502" spans="1:22" x14ac:dyDescent="0.25">
      <c r="A502" s="4" t="s">
        <v>197</v>
      </c>
      <c r="B502" s="5">
        <v>4</v>
      </c>
      <c r="C502" s="5">
        <v>6</v>
      </c>
      <c r="D502" s="5">
        <v>3</v>
      </c>
      <c r="E502" s="5"/>
      <c r="F502" s="5">
        <v>1</v>
      </c>
      <c r="G502" s="5">
        <v>4</v>
      </c>
      <c r="H502" s="5"/>
      <c r="I502" s="5">
        <v>18</v>
      </c>
      <c r="J502" s="5"/>
      <c r="K502" s="4" t="s">
        <v>197</v>
      </c>
      <c r="L502" s="5">
        <v>4</v>
      </c>
      <c r="M502" s="5">
        <v>6</v>
      </c>
      <c r="N502" s="5">
        <v>3</v>
      </c>
      <c r="O502" s="5"/>
      <c r="P502" s="5">
        <v>1</v>
      </c>
      <c r="Q502" s="5">
        <v>4</v>
      </c>
      <c r="R502">
        <f t="shared" si="39"/>
        <v>1</v>
      </c>
      <c r="S502">
        <f t="shared" si="40"/>
        <v>1</v>
      </c>
      <c r="T502">
        <f t="shared" si="41"/>
        <v>0</v>
      </c>
      <c r="U502">
        <f t="shared" si="42"/>
        <v>1</v>
      </c>
      <c r="V502">
        <f t="shared" si="43"/>
        <v>1</v>
      </c>
    </row>
    <row r="503" spans="1:22" x14ac:dyDescent="0.25">
      <c r="A503" s="4" t="s">
        <v>238</v>
      </c>
      <c r="B503" s="5"/>
      <c r="C503" s="5">
        <v>3</v>
      </c>
      <c r="D503" s="5"/>
      <c r="E503" s="5">
        <v>3</v>
      </c>
      <c r="F503" s="5"/>
      <c r="G503" s="5"/>
      <c r="H503" s="5"/>
      <c r="I503" s="5">
        <v>6</v>
      </c>
      <c r="J503" s="5"/>
      <c r="K503" s="4" t="s">
        <v>238</v>
      </c>
      <c r="L503" s="5"/>
      <c r="M503" s="5">
        <v>3</v>
      </c>
      <c r="N503" s="5"/>
      <c r="O503" s="5">
        <v>3</v>
      </c>
      <c r="P503" s="5"/>
      <c r="Q503" s="5"/>
      <c r="R503">
        <f t="shared" si="39"/>
        <v>0</v>
      </c>
      <c r="S503">
        <f t="shared" si="40"/>
        <v>0</v>
      </c>
      <c r="T503">
        <f t="shared" si="41"/>
        <v>1</v>
      </c>
      <c r="U503">
        <f t="shared" si="42"/>
        <v>0</v>
      </c>
      <c r="V503">
        <f t="shared" si="43"/>
        <v>0</v>
      </c>
    </row>
    <row r="504" spans="1:22" x14ac:dyDescent="0.25">
      <c r="A504" s="4" t="s">
        <v>172</v>
      </c>
      <c r="B504" s="5"/>
      <c r="C504" s="5">
        <v>4</v>
      </c>
      <c r="D504" s="5"/>
      <c r="E504" s="5"/>
      <c r="F504" s="5"/>
      <c r="G504" s="5"/>
      <c r="H504" s="5"/>
      <c r="I504" s="5">
        <v>4</v>
      </c>
      <c r="J504" s="5"/>
      <c r="K504" s="4" t="s">
        <v>172</v>
      </c>
      <c r="L504" s="5"/>
      <c r="M504" s="5">
        <v>4</v>
      </c>
      <c r="N504" s="5"/>
      <c r="O504" s="5"/>
      <c r="P504" s="5"/>
      <c r="Q504" s="5"/>
      <c r="R504">
        <f t="shared" si="39"/>
        <v>0</v>
      </c>
      <c r="S504">
        <f t="shared" si="40"/>
        <v>0</v>
      </c>
      <c r="T504">
        <f t="shared" si="41"/>
        <v>0</v>
      </c>
      <c r="U504">
        <f t="shared" si="42"/>
        <v>0</v>
      </c>
      <c r="V504">
        <f t="shared" si="43"/>
        <v>0</v>
      </c>
    </row>
    <row r="505" spans="1:22" x14ac:dyDescent="0.25">
      <c r="A505" s="4" t="s">
        <v>87</v>
      </c>
      <c r="B505" s="5">
        <v>2</v>
      </c>
      <c r="C505" s="5"/>
      <c r="D505" s="5"/>
      <c r="E505" s="5">
        <v>4</v>
      </c>
      <c r="F505" s="5">
        <v>8</v>
      </c>
      <c r="G505" s="5">
        <v>3</v>
      </c>
      <c r="H505" s="5"/>
      <c r="I505" s="5">
        <v>17</v>
      </c>
      <c r="J505" s="5"/>
      <c r="K505" s="4" t="s">
        <v>87</v>
      </c>
      <c r="L505" s="5">
        <v>2</v>
      </c>
      <c r="M505" s="5"/>
      <c r="N505" s="5"/>
      <c r="O505" s="5">
        <v>4</v>
      </c>
      <c r="P505" s="5">
        <v>8</v>
      </c>
      <c r="Q505" s="5">
        <v>3</v>
      </c>
      <c r="R505">
        <f t="shared" si="39"/>
        <v>0</v>
      </c>
      <c r="S505">
        <f t="shared" si="40"/>
        <v>0</v>
      </c>
      <c r="T505">
        <f t="shared" si="41"/>
        <v>0</v>
      </c>
      <c r="U505">
        <f t="shared" si="42"/>
        <v>0</v>
      </c>
      <c r="V505">
        <f t="shared" si="43"/>
        <v>0</v>
      </c>
    </row>
    <row r="506" spans="1:22" x14ac:dyDescent="0.25">
      <c r="A506" s="4" t="s">
        <v>215</v>
      </c>
      <c r="B506" s="5">
        <v>11</v>
      </c>
      <c r="C506" s="5">
        <v>1</v>
      </c>
      <c r="D506" s="5">
        <v>9</v>
      </c>
      <c r="E506" s="5"/>
      <c r="F506" s="5"/>
      <c r="G506" s="5"/>
      <c r="H506" s="5"/>
      <c r="I506" s="5">
        <v>21</v>
      </c>
      <c r="J506" s="5"/>
      <c r="K506" s="4" t="s">
        <v>215</v>
      </c>
      <c r="L506" s="5">
        <v>11</v>
      </c>
      <c r="M506" s="5">
        <v>1</v>
      </c>
      <c r="N506" s="5">
        <v>9</v>
      </c>
      <c r="O506" s="5"/>
      <c r="P506" s="5"/>
      <c r="Q506" s="5"/>
      <c r="R506">
        <f t="shared" si="39"/>
        <v>1</v>
      </c>
      <c r="S506">
        <f t="shared" si="40"/>
        <v>1</v>
      </c>
      <c r="T506">
        <f t="shared" si="41"/>
        <v>0</v>
      </c>
      <c r="U506">
        <f t="shared" si="42"/>
        <v>0</v>
      </c>
      <c r="V506">
        <f t="shared" si="43"/>
        <v>0</v>
      </c>
    </row>
    <row r="507" spans="1:22" x14ac:dyDescent="0.25">
      <c r="A507" s="4" t="s">
        <v>120</v>
      </c>
      <c r="B507" s="5"/>
      <c r="C507" s="5"/>
      <c r="D507" s="5"/>
      <c r="E507" s="5">
        <v>2</v>
      </c>
      <c r="F507" s="5">
        <v>3</v>
      </c>
      <c r="G507" s="5">
        <v>1</v>
      </c>
      <c r="H507" s="5"/>
      <c r="I507" s="5">
        <v>6</v>
      </c>
      <c r="J507" s="5"/>
      <c r="K507" s="4" t="s">
        <v>120</v>
      </c>
      <c r="L507" s="5"/>
      <c r="M507" s="5"/>
      <c r="N507" s="5"/>
      <c r="O507" s="5">
        <v>2</v>
      </c>
      <c r="P507" s="5">
        <v>3</v>
      </c>
      <c r="Q507" s="5">
        <v>1</v>
      </c>
      <c r="R507">
        <f t="shared" si="39"/>
        <v>0</v>
      </c>
      <c r="S507">
        <f t="shared" si="40"/>
        <v>0</v>
      </c>
      <c r="T507">
        <f t="shared" si="41"/>
        <v>0</v>
      </c>
      <c r="U507">
        <f t="shared" si="42"/>
        <v>0</v>
      </c>
      <c r="V507">
        <f t="shared" si="43"/>
        <v>0</v>
      </c>
    </row>
    <row r="508" spans="1:22" x14ac:dyDescent="0.25">
      <c r="A508" s="4" t="s">
        <v>134</v>
      </c>
      <c r="B508" s="5"/>
      <c r="C508" s="5">
        <v>5</v>
      </c>
      <c r="D508" s="5">
        <v>7</v>
      </c>
      <c r="E508" s="5"/>
      <c r="F508" s="5">
        <v>4</v>
      </c>
      <c r="G508" s="5"/>
      <c r="H508" s="5"/>
      <c r="I508" s="5">
        <v>16</v>
      </c>
      <c r="J508" s="5"/>
      <c r="K508" s="4" t="s">
        <v>134</v>
      </c>
      <c r="L508" s="5"/>
      <c r="M508" s="5">
        <v>5</v>
      </c>
      <c r="N508" s="5">
        <v>7</v>
      </c>
      <c r="O508" s="5"/>
      <c r="P508" s="5">
        <v>4</v>
      </c>
      <c r="Q508" s="5"/>
      <c r="R508">
        <f t="shared" si="39"/>
        <v>0</v>
      </c>
      <c r="S508">
        <f t="shared" si="40"/>
        <v>1</v>
      </c>
      <c r="T508">
        <f t="shared" si="41"/>
        <v>0</v>
      </c>
      <c r="U508">
        <f t="shared" si="42"/>
        <v>1</v>
      </c>
      <c r="V508">
        <f t="shared" si="43"/>
        <v>0</v>
      </c>
    </row>
    <row r="509" spans="1:22" x14ac:dyDescent="0.25">
      <c r="A509" s="4" t="s">
        <v>15</v>
      </c>
      <c r="B509" s="5"/>
      <c r="C509" s="5"/>
      <c r="D509" s="5"/>
      <c r="E509" s="5">
        <v>5</v>
      </c>
      <c r="F509" s="5">
        <v>4</v>
      </c>
      <c r="G509" s="5"/>
      <c r="H509" s="5"/>
      <c r="I509" s="5">
        <v>9</v>
      </c>
      <c r="J509" s="5"/>
      <c r="K509" s="4" t="s">
        <v>15</v>
      </c>
      <c r="L509" s="5"/>
      <c r="M509" s="5"/>
      <c r="N509" s="5"/>
      <c r="O509" s="5">
        <v>5</v>
      </c>
      <c r="P509" s="5">
        <v>4</v>
      </c>
      <c r="Q509" s="5"/>
      <c r="R509">
        <f t="shared" si="39"/>
        <v>0</v>
      </c>
      <c r="S509">
        <f t="shared" si="40"/>
        <v>0</v>
      </c>
      <c r="T509">
        <f t="shared" si="41"/>
        <v>0</v>
      </c>
      <c r="U509">
        <f t="shared" si="42"/>
        <v>0</v>
      </c>
      <c r="V509">
        <f t="shared" si="43"/>
        <v>0</v>
      </c>
    </row>
    <row r="510" spans="1:22" x14ac:dyDescent="0.25">
      <c r="A510" s="4" t="s">
        <v>145</v>
      </c>
      <c r="B510" s="5"/>
      <c r="C510" s="5">
        <v>1</v>
      </c>
      <c r="D510" s="5">
        <v>2</v>
      </c>
      <c r="E510" s="5"/>
      <c r="F510" s="5">
        <v>3</v>
      </c>
      <c r="G510" s="5">
        <v>3</v>
      </c>
      <c r="H510" s="5"/>
      <c r="I510" s="5">
        <v>9</v>
      </c>
      <c r="J510" s="5"/>
      <c r="K510" s="4" t="s">
        <v>145</v>
      </c>
      <c r="L510" s="5"/>
      <c r="M510" s="5">
        <v>1</v>
      </c>
      <c r="N510" s="5">
        <v>2</v>
      </c>
      <c r="O510" s="5"/>
      <c r="P510" s="5">
        <v>3</v>
      </c>
      <c r="Q510" s="5">
        <v>3</v>
      </c>
      <c r="R510">
        <f t="shared" si="39"/>
        <v>0</v>
      </c>
      <c r="S510">
        <f t="shared" si="40"/>
        <v>1</v>
      </c>
      <c r="T510">
        <f t="shared" si="41"/>
        <v>0</v>
      </c>
      <c r="U510">
        <f t="shared" si="42"/>
        <v>1</v>
      </c>
      <c r="V510">
        <f t="shared" si="43"/>
        <v>1</v>
      </c>
    </row>
    <row r="511" spans="1:22" x14ac:dyDescent="0.25">
      <c r="A511" s="4" t="s">
        <v>18</v>
      </c>
      <c r="B511" s="5">
        <v>3</v>
      </c>
      <c r="C511" s="5"/>
      <c r="D511" s="5">
        <v>3</v>
      </c>
      <c r="E511" s="5">
        <v>3</v>
      </c>
      <c r="F511" s="5"/>
      <c r="G511" s="5">
        <v>5</v>
      </c>
      <c r="H511" s="5"/>
      <c r="I511" s="5">
        <v>14</v>
      </c>
      <c r="J511" s="5"/>
      <c r="K511" s="4" t="s">
        <v>18</v>
      </c>
      <c r="L511" s="5">
        <v>3</v>
      </c>
      <c r="M511" s="5"/>
      <c r="N511" s="5">
        <v>3</v>
      </c>
      <c r="O511" s="5">
        <v>3</v>
      </c>
      <c r="P511" s="5"/>
      <c r="Q511" s="5">
        <v>5</v>
      </c>
      <c r="R511">
        <f t="shared" si="39"/>
        <v>0</v>
      </c>
      <c r="S511">
        <f t="shared" si="40"/>
        <v>0</v>
      </c>
      <c r="T511">
        <f t="shared" si="41"/>
        <v>0</v>
      </c>
      <c r="U511">
        <f t="shared" si="42"/>
        <v>0</v>
      </c>
      <c r="V511">
        <f t="shared" si="43"/>
        <v>0</v>
      </c>
    </row>
    <row r="512" spans="1:22" x14ac:dyDescent="0.25">
      <c r="A512" s="4" t="s">
        <v>129</v>
      </c>
      <c r="B512" s="5">
        <v>6</v>
      </c>
      <c r="C512" s="5"/>
      <c r="D512" s="5"/>
      <c r="E512" s="5">
        <v>1</v>
      </c>
      <c r="F512" s="5"/>
      <c r="G512" s="5"/>
      <c r="H512" s="5"/>
      <c r="I512" s="5">
        <v>7</v>
      </c>
      <c r="J512" s="5"/>
      <c r="K512" s="4" t="s">
        <v>129</v>
      </c>
      <c r="L512" s="5">
        <v>6</v>
      </c>
      <c r="M512" s="5"/>
      <c r="N512" s="5"/>
      <c r="O512" s="5">
        <v>1</v>
      </c>
      <c r="P512" s="5"/>
      <c r="Q512" s="5"/>
      <c r="R512">
        <f t="shared" si="39"/>
        <v>0</v>
      </c>
      <c r="S512">
        <f t="shared" si="40"/>
        <v>0</v>
      </c>
      <c r="T512">
        <f t="shared" si="41"/>
        <v>0</v>
      </c>
      <c r="U512">
        <f t="shared" si="42"/>
        <v>0</v>
      </c>
      <c r="V512">
        <f t="shared" si="43"/>
        <v>0</v>
      </c>
    </row>
    <row r="513" spans="1:22" x14ac:dyDescent="0.25">
      <c r="A513" s="4" t="s">
        <v>212</v>
      </c>
      <c r="B513" s="5">
        <v>3</v>
      </c>
      <c r="C513" s="5">
        <v>1</v>
      </c>
      <c r="D513" s="5"/>
      <c r="E513" s="5"/>
      <c r="F513" s="5"/>
      <c r="G513" s="5">
        <v>9</v>
      </c>
      <c r="H513" s="5"/>
      <c r="I513" s="5">
        <v>13</v>
      </c>
      <c r="J513" s="5"/>
      <c r="K513" s="4" t="s">
        <v>212</v>
      </c>
      <c r="L513" s="5">
        <v>3</v>
      </c>
      <c r="M513" s="5">
        <v>1</v>
      </c>
      <c r="N513" s="5"/>
      <c r="O513" s="5"/>
      <c r="P513" s="5"/>
      <c r="Q513" s="5">
        <v>9</v>
      </c>
      <c r="R513">
        <f t="shared" si="39"/>
        <v>1</v>
      </c>
      <c r="S513">
        <f t="shared" si="40"/>
        <v>0</v>
      </c>
      <c r="T513">
        <f t="shared" si="41"/>
        <v>0</v>
      </c>
      <c r="U513">
        <f t="shared" si="42"/>
        <v>0</v>
      </c>
      <c r="V513">
        <f t="shared" si="43"/>
        <v>1</v>
      </c>
    </row>
    <row r="514" spans="1:22" x14ac:dyDescent="0.25">
      <c r="A514" s="4" t="s">
        <v>84</v>
      </c>
      <c r="B514" s="5"/>
      <c r="C514" s="5">
        <v>5</v>
      </c>
      <c r="D514" s="5">
        <v>2</v>
      </c>
      <c r="E514" s="5">
        <v>2</v>
      </c>
      <c r="F514" s="5"/>
      <c r="G514" s="5">
        <v>2</v>
      </c>
      <c r="H514" s="5"/>
      <c r="I514" s="5">
        <v>11</v>
      </c>
      <c r="J514" s="5"/>
      <c r="K514" s="4" t="s">
        <v>84</v>
      </c>
      <c r="L514" s="5"/>
      <c r="M514" s="5">
        <v>5</v>
      </c>
      <c r="N514" s="5">
        <v>2</v>
      </c>
      <c r="O514" s="5">
        <v>2</v>
      </c>
      <c r="P514" s="5"/>
      <c r="Q514" s="5">
        <v>2</v>
      </c>
      <c r="R514">
        <f t="shared" si="39"/>
        <v>0</v>
      </c>
      <c r="S514">
        <f t="shared" si="40"/>
        <v>1</v>
      </c>
      <c r="T514">
        <f t="shared" si="41"/>
        <v>1</v>
      </c>
      <c r="U514">
        <f t="shared" si="42"/>
        <v>0</v>
      </c>
      <c r="V514">
        <f t="shared" si="43"/>
        <v>1</v>
      </c>
    </row>
    <row r="515" spans="1:22" x14ac:dyDescent="0.25">
      <c r="A515" s="4" t="s">
        <v>91</v>
      </c>
      <c r="B515" s="5">
        <v>6</v>
      </c>
      <c r="C515" s="5">
        <v>1</v>
      </c>
      <c r="D515" s="5">
        <v>1</v>
      </c>
      <c r="E515" s="5">
        <v>5</v>
      </c>
      <c r="F515" s="5">
        <v>1</v>
      </c>
      <c r="G515" s="5"/>
      <c r="H515" s="5"/>
      <c r="I515" s="5">
        <v>14</v>
      </c>
      <c r="J515" s="5"/>
      <c r="K515" s="4" t="s">
        <v>91</v>
      </c>
      <c r="L515" s="5">
        <v>6</v>
      </c>
      <c r="M515" s="5">
        <v>1</v>
      </c>
      <c r="N515" s="5">
        <v>1</v>
      </c>
      <c r="O515" s="5">
        <v>5</v>
      </c>
      <c r="P515" s="5">
        <v>1</v>
      </c>
      <c r="Q515" s="5"/>
      <c r="R515">
        <f t="shared" si="39"/>
        <v>1</v>
      </c>
      <c r="S515">
        <f t="shared" si="40"/>
        <v>1</v>
      </c>
      <c r="T515">
        <f t="shared" si="41"/>
        <v>1</v>
      </c>
      <c r="U515">
        <f t="shared" si="42"/>
        <v>1</v>
      </c>
      <c r="V515">
        <f t="shared" si="43"/>
        <v>0</v>
      </c>
    </row>
    <row r="516" spans="1:22" x14ac:dyDescent="0.25">
      <c r="A516" s="4" t="s">
        <v>159</v>
      </c>
      <c r="B516" s="5">
        <v>2</v>
      </c>
      <c r="C516" s="5">
        <v>2</v>
      </c>
      <c r="D516" s="5"/>
      <c r="E516" s="5">
        <v>3</v>
      </c>
      <c r="F516" s="5"/>
      <c r="G516" s="5">
        <v>5</v>
      </c>
      <c r="H516" s="5"/>
      <c r="I516" s="5">
        <v>12</v>
      </c>
      <c r="J516" s="5"/>
      <c r="K516" s="4" t="s">
        <v>159</v>
      </c>
      <c r="L516" s="5">
        <v>2</v>
      </c>
      <c r="M516" s="5">
        <v>2</v>
      </c>
      <c r="N516" s="5"/>
      <c r="O516" s="5">
        <v>3</v>
      </c>
      <c r="P516" s="5"/>
      <c r="Q516" s="5">
        <v>5</v>
      </c>
      <c r="R516">
        <f t="shared" ref="R516:R532" si="44">IF(AND(M516&gt;0, L516&gt;0), 1,0)</f>
        <v>1</v>
      </c>
      <c r="S516">
        <f t="shared" si="40"/>
        <v>0</v>
      </c>
      <c r="T516">
        <f t="shared" si="41"/>
        <v>1</v>
      </c>
      <c r="U516">
        <f t="shared" si="42"/>
        <v>0</v>
      </c>
      <c r="V516">
        <f t="shared" si="43"/>
        <v>1</v>
      </c>
    </row>
    <row r="517" spans="1:22" x14ac:dyDescent="0.25">
      <c r="A517" s="4" t="s">
        <v>54</v>
      </c>
      <c r="B517" s="5">
        <v>6</v>
      </c>
      <c r="C517" s="5"/>
      <c r="D517" s="5">
        <v>4</v>
      </c>
      <c r="E517" s="5">
        <v>5</v>
      </c>
      <c r="F517" s="5">
        <v>1</v>
      </c>
      <c r="G517" s="5"/>
      <c r="H517" s="5"/>
      <c r="I517" s="5">
        <v>16</v>
      </c>
      <c r="J517" s="5"/>
      <c r="K517" s="4" t="s">
        <v>54</v>
      </c>
      <c r="L517" s="5">
        <v>6</v>
      </c>
      <c r="M517" s="5"/>
      <c r="N517" s="5">
        <v>4</v>
      </c>
      <c r="O517" s="5">
        <v>5</v>
      </c>
      <c r="P517" s="5">
        <v>1</v>
      </c>
      <c r="Q517" s="5"/>
      <c r="R517">
        <f t="shared" si="44"/>
        <v>0</v>
      </c>
      <c r="S517">
        <f t="shared" ref="S517:S532" si="45">IF(AND(M517&gt;0, N517&gt;0), 1, 0)</f>
        <v>0</v>
      </c>
      <c r="T517">
        <f t="shared" ref="T517:T532" si="46">IF(AND(M517&gt;0, O517&gt;0), 1, 0)</f>
        <v>0</v>
      </c>
      <c r="U517">
        <f t="shared" ref="U517:U532" si="47">IF(AND(M517&gt;0, P517&gt;0), 1, 0)</f>
        <v>0</v>
      </c>
      <c r="V517">
        <f t="shared" ref="V517:V532" si="48">IF(AND(M517&gt;0, Q517&gt;0), 1, 0)</f>
        <v>0</v>
      </c>
    </row>
    <row r="518" spans="1:22" x14ac:dyDescent="0.25">
      <c r="A518" s="4" t="s">
        <v>232</v>
      </c>
      <c r="B518" s="5">
        <v>2</v>
      </c>
      <c r="C518" s="5">
        <v>4</v>
      </c>
      <c r="D518" s="5"/>
      <c r="E518" s="5">
        <v>5</v>
      </c>
      <c r="F518" s="5">
        <v>7</v>
      </c>
      <c r="G518" s="5"/>
      <c r="H518" s="5"/>
      <c r="I518" s="5">
        <v>18</v>
      </c>
      <c r="J518" s="5"/>
      <c r="K518" s="4" t="s">
        <v>232</v>
      </c>
      <c r="L518" s="5">
        <v>2</v>
      </c>
      <c r="M518" s="5">
        <v>4</v>
      </c>
      <c r="N518" s="5"/>
      <c r="O518" s="5">
        <v>5</v>
      </c>
      <c r="P518" s="5">
        <v>7</v>
      </c>
      <c r="Q518" s="5"/>
      <c r="R518">
        <f t="shared" si="44"/>
        <v>1</v>
      </c>
      <c r="S518">
        <f t="shared" si="45"/>
        <v>0</v>
      </c>
      <c r="T518">
        <f t="shared" si="46"/>
        <v>1</v>
      </c>
      <c r="U518">
        <f t="shared" si="47"/>
        <v>1</v>
      </c>
      <c r="V518">
        <f t="shared" si="48"/>
        <v>0</v>
      </c>
    </row>
    <row r="519" spans="1:22" x14ac:dyDescent="0.25">
      <c r="A519" s="4" t="s">
        <v>221</v>
      </c>
      <c r="B519" s="5"/>
      <c r="C519" s="5">
        <v>2</v>
      </c>
      <c r="D519" s="5">
        <v>5</v>
      </c>
      <c r="E519" s="5">
        <v>6</v>
      </c>
      <c r="F519" s="5">
        <v>1</v>
      </c>
      <c r="G519" s="5">
        <v>3</v>
      </c>
      <c r="H519" s="5"/>
      <c r="I519" s="5">
        <v>17</v>
      </c>
      <c r="J519" s="5"/>
      <c r="K519" s="4" t="s">
        <v>221</v>
      </c>
      <c r="L519" s="5"/>
      <c r="M519" s="5">
        <v>2</v>
      </c>
      <c r="N519" s="5">
        <v>5</v>
      </c>
      <c r="O519" s="5">
        <v>6</v>
      </c>
      <c r="P519" s="5">
        <v>1</v>
      </c>
      <c r="Q519" s="5">
        <v>3</v>
      </c>
      <c r="R519">
        <f t="shared" si="44"/>
        <v>0</v>
      </c>
      <c r="S519">
        <f t="shared" si="45"/>
        <v>1</v>
      </c>
      <c r="T519">
        <f t="shared" si="46"/>
        <v>1</v>
      </c>
      <c r="U519">
        <f t="shared" si="47"/>
        <v>1</v>
      </c>
      <c r="V519">
        <f t="shared" si="48"/>
        <v>1</v>
      </c>
    </row>
    <row r="520" spans="1:22" x14ac:dyDescent="0.25">
      <c r="A520" s="4" t="s">
        <v>217</v>
      </c>
      <c r="B520" s="5">
        <v>4</v>
      </c>
      <c r="C520" s="5">
        <v>11</v>
      </c>
      <c r="D520" s="5"/>
      <c r="E520" s="5"/>
      <c r="F520" s="5"/>
      <c r="G520" s="5">
        <v>1</v>
      </c>
      <c r="H520" s="5"/>
      <c r="I520" s="5">
        <v>16</v>
      </c>
      <c r="J520" s="5"/>
      <c r="K520" s="4" t="s">
        <v>217</v>
      </c>
      <c r="L520" s="5">
        <v>4</v>
      </c>
      <c r="M520" s="5">
        <v>11</v>
      </c>
      <c r="N520" s="5"/>
      <c r="O520" s="5"/>
      <c r="P520" s="5"/>
      <c r="Q520" s="5">
        <v>1</v>
      </c>
      <c r="R520">
        <f t="shared" si="44"/>
        <v>1</v>
      </c>
      <c r="S520">
        <f t="shared" si="45"/>
        <v>0</v>
      </c>
      <c r="T520">
        <f t="shared" si="46"/>
        <v>0</v>
      </c>
      <c r="U520">
        <f t="shared" si="47"/>
        <v>0</v>
      </c>
      <c r="V520">
        <f t="shared" si="48"/>
        <v>1</v>
      </c>
    </row>
    <row r="521" spans="1:22" x14ac:dyDescent="0.25">
      <c r="A521" s="4" t="s">
        <v>156</v>
      </c>
      <c r="B521" s="5"/>
      <c r="C521" s="5">
        <v>1</v>
      </c>
      <c r="D521" s="5">
        <v>2</v>
      </c>
      <c r="E521" s="5"/>
      <c r="F521" s="5"/>
      <c r="G521" s="5"/>
      <c r="H521" s="5"/>
      <c r="I521" s="5">
        <v>3</v>
      </c>
      <c r="J521" s="5"/>
      <c r="K521" s="4" t="s">
        <v>156</v>
      </c>
      <c r="L521" s="5"/>
      <c r="M521" s="5">
        <v>1</v>
      </c>
      <c r="N521" s="5">
        <v>2</v>
      </c>
      <c r="O521" s="5"/>
      <c r="P521" s="5"/>
      <c r="Q521" s="5"/>
      <c r="R521">
        <f t="shared" si="44"/>
        <v>0</v>
      </c>
      <c r="S521">
        <f t="shared" si="45"/>
        <v>1</v>
      </c>
      <c r="T521">
        <f t="shared" si="46"/>
        <v>0</v>
      </c>
      <c r="U521">
        <f t="shared" si="47"/>
        <v>0</v>
      </c>
      <c r="V521">
        <f t="shared" si="48"/>
        <v>0</v>
      </c>
    </row>
    <row r="522" spans="1:22" x14ac:dyDescent="0.25">
      <c r="A522" s="4" t="s">
        <v>216</v>
      </c>
      <c r="B522" s="5">
        <v>2</v>
      </c>
      <c r="C522" s="5">
        <v>2</v>
      </c>
      <c r="D522" s="5"/>
      <c r="E522" s="5">
        <v>5</v>
      </c>
      <c r="F522" s="5">
        <v>2</v>
      </c>
      <c r="G522" s="5"/>
      <c r="H522" s="5"/>
      <c r="I522" s="5">
        <v>11</v>
      </c>
      <c r="J522" s="5"/>
      <c r="K522" s="4" t="s">
        <v>216</v>
      </c>
      <c r="L522" s="5">
        <v>2</v>
      </c>
      <c r="M522" s="5">
        <v>2</v>
      </c>
      <c r="N522" s="5"/>
      <c r="O522" s="5">
        <v>5</v>
      </c>
      <c r="P522" s="5">
        <v>2</v>
      </c>
      <c r="Q522" s="5"/>
      <c r="R522">
        <f t="shared" si="44"/>
        <v>1</v>
      </c>
      <c r="S522">
        <f t="shared" si="45"/>
        <v>0</v>
      </c>
      <c r="T522">
        <f t="shared" si="46"/>
        <v>1</v>
      </c>
      <c r="U522">
        <f t="shared" si="47"/>
        <v>1</v>
      </c>
      <c r="V522">
        <f t="shared" si="48"/>
        <v>0</v>
      </c>
    </row>
    <row r="523" spans="1:22" x14ac:dyDescent="0.25">
      <c r="A523" s="4" t="s">
        <v>82</v>
      </c>
      <c r="B523" s="5">
        <v>7</v>
      </c>
      <c r="C523" s="5">
        <v>4</v>
      </c>
      <c r="D523" s="5">
        <v>9</v>
      </c>
      <c r="E523" s="5">
        <v>5</v>
      </c>
      <c r="F523" s="5"/>
      <c r="G523" s="5">
        <v>5</v>
      </c>
      <c r="H523" s="5"/>
      <c r="I523" s="5">
        <v>30</v>
      </c>
      <c r="J523" s="5"/>
      <c r="K523" s="4" t="s">
        <v>82</v>
      </c>
      <c r="L523" s="5">
        <v>7</v>
      </c>
      <c r="M523" s="5">
        <v>4</v>
      </c>
      <c r="N523" s="5">
        <v>9</v>
      </c>
      <c r="O523" s="5">
        <v>5</v>
      </c>
      <c r="P523" s="5"/>
      <c r="Q523" s="5">
        <v>5</v>
      </c>
      <c r="R523">
        <f t="shared" si="44"/>
        <v>1</v>
      </c>
      <c r="S523">
        <f t="shared" si="45"/>
        <v>1</v>
      </c>
      <c r="T523">
        <f t="shared" si="46"/>
        <v>1</v>
      </c>
      <c r="U523">
        <f t="shared" si="47"/>
        <v>0</v>
      </c>
      <c r="V523">
        <f t="shared" si="48"/>
        <v>1</v>
      </c>
    </row>
    <row r="524" spans="1:22" x14ac:dyDescent="0.25">
      <c r="A524" s="4" t="s">
        <v>237</v>
      </c>
      <c r="B524" s="5">
        <v>9</v>
      </c>
      <c r="C524" s="5"/>
      <c r="D524" s="5">
        <v>7</v>
      </c>
      <c r="E524" s="5">
        <v>4</v>
      </c>
      <c r="F524" s="5"/>
      <c r="G524" s="5"/>
      <c r="H524" s="5"/>
      <c r="I524" s="5">
        <v>20</v>
      </c>
      <c r="J524" s="5"/>
      <c r="K524" s="4" t="s">
        <v>237</v>
      </c>
      <c r="L524" s="5">
        <v>9</v>
      </c>
      <c r="M524" s="5"/>
      <c r="N524" s="5">
        <v>7</v>
      </c>
      <c r="O524" s="5">
        <v>4</v>
      </c>
      <c r="P524" s="5"/>
      <c r="Q524" s="5"/>
      <c r="R524">
        <f t="shared" si="44"/>
        <v>0</v>
      </c>
      <c r="S524">
        <f t="shared" si="45"/>
        <v>0</v>
      </c>
      <c r="T524">
        <f t="shared" si="46"/>
        <v>0</v>
      </c>
      <c r="U524">
        <f t="shared" si="47"/>
        <v>0</v>
      </c>
      <c r="V524">
        <f t="shared" si="48"/>
        <v>0</v>
      </c>
    </row>
    <row r="525" spans="1:22" x14ac:dyDescent="0.25">
      <c r="A525" s="4" t="s">
        <v>229</v>
      </c>
      <c r="B525" s="5"/>
      <c r="C525" s="5">
        <v>5</v>
      </c>
      <c r="D525" s="5"/>
      <c r="E525" s="5">
        <v>1</v>
      </c>
      <c r="F525" s="5"/>
      <c r="G525" s="5">
        <v>1</v>
      </c>
      <c r="H525" s="5"/>
      <c r="I525" s="5">
        <v>7</v>
      </c>
      <c r="J525" s="5"/>
      <c r="K525" s="4" t="s">
        <v>229</v>
      </c>
      <c r="L525" s="5"/>
      <c r="M525" s="5">
        <v>5</v>
      </c>
      <c r="N525" s="5"/>
      <c r="O525" s="5">
        <v>1</v>
      </c>
      <c r="P525" s="5"/>
      <c r="Q525" s="5">
        <v>1</v>
      </c>
      <c r="R525">
        <f t="shared" si="44"/>
        <v>0</v>
      </c>
      <c r="S525">
        <f t="shared" si="45"/>
        <v>0</v>
      </c>
      <c r="T525">
        <f t="shared" si="46"/>
        <v>1</v>
      </c>
      <c r="U525">
        <f t="shared" si="47"/>
        <v>0</v>
      </c>
      <c r="V525">
        <f t="shared" si="48"/>
        <v>1</v>
      </c>
    </row>
    <row r="526" spans="1:22" x14ac:dyDescent="0.25">
      <c r="A526" s="4" t="s">
        <v>178</v>
      </c>
      <c r="B526" s="5"/>
      <c r="C526" s="5">
        <v>5</v>
      </c>
      <c r="D526" s="5">
        <v>5</v>
      </c>
      <c r="E526" s="5"/>
      <c r="F526" s="5"/>
      <c r="G526" s="5">
        <v>1</v>
      </c>
      <c r="H526" s="5"/>
      <c r="I526" s="5">
        <v>11</v>
      </c>
      <c r="J526" s="5"/>
      <c r="K526" s="4" t="s">
        <v>178</v>
      </c>
      <c r="L526" s="5"/>
      <c r="M526" s="5">
        <v>5</v>
      </c>
      <c r="N526" s="5">
        <v>5</v>
      </c>
      <c r="O526" s="5"/>
      <c r="P526" s="5"/>
      <c r="Q526" s="5">
        <v>1</v>
      </c>
      <c r="R526">
        <f t="shared" si="44"/>
        <v>0</v>
      </c>
      <c r="S526">
        <f t="shared" si="45"/>
        <v>1</v>
      </c>
      <c r="T526">
        <f t="shared" si="46"/>
        <v>0</v>
      </c>
      <c r="U526">
        <f t="shared" si="47"/>
        <v>0</v>
      </c>
      <c r="V526">
        <f t="shared" si="48"/>
        <v>1</v>
      </c>
    </row>
    <row r="527" spans="1:22" x14ac:dyDescent="0.25">
      <c r="A527" s="4" t="s">
        <v>108</v>
      </c>
      <c r="B527" s="5"/>
      <c r="C527" s="5">
        <v>4</v>
      </c>
      <c r="D527" s="5"/>
      <c r="E527" s="5"/>
      <c r="F527" s="5">
        <v>8</v>
      </c>
      <c r="G527" s="5"/>
      <c r="H527" s="5"/>
      <c r="I527" s="5">
        <v>12</v>
      </c>
      <c r="J527" s="5"/>
      <c r="K527" s="4" t="s">
        <v>108</v>
      </c>
      <c r="L527" s="5"/>
      <c r="M527" s="5">
        <v>4</v>
      </c>
      <c r="N527" s="5"/>
      <c r="O527" s="5"/>
      <c r="P527" s="5">
        <v>8</v>
      </c>
      <c r="Q527" s="5"/>
      <c r="R527">
        <f t="shared" si="44"/>
        <v>0</v>
      </c>
      <c r="S527">
        <f t="shared" si="45"/>
        <v>0</v>
      </c>
      <c r="T527">
        <f t="shared" si="46"/>
        <v>0</v>
      </c>
      <c r="U527">
        <f t="shared" si="47"/>
        <v>1</v>
      </c>
      <c r="V527">
        <f t="shared" si="48"/>
        <v>0</v>
      </c>
    </row>
    <row r="528" spans="1:22" x14ac:dyDescent="0.25">
      <c r="A528" s="4" t="s">
        <v>234</v>
      </c>
      <c r="B528" s="5">
        <v>9</v>
      </c>
      <c r="C528" s="5"/>
      <c r="D528" s="5">
        <v>1</v>
      </c>
      <c r="E528" s="5">
        <v>3</v>
      </c>
      <c r="F528" s="5">
        <v>3</v>
      </c>
      <c r="G528" s="5"/>
      <c r="H528" s="5"/>
      <c r="I528" s="5">
        <v>16</v>
      </c>
      <c r="J528" s="5"/>
      <c r="K528" s="4" t="s">
        <v>234</v>
      </c>
      <c r="L528" s="5">
        <v>9</v>
      </c>
      <c r="M528" s="5"/>
      <c r="N528" s="5">
        <v>1</v>
      </c>
      <c r="O528" s="5">
        <v>3</v>
      </c>
      <c r="P528" s="5">
        <v>3</v>
      </c>
      <c r="Q528" s="5"/>
      <c r="R528">
        <f t="shared" si="44"/>
        <v>0</v>
      </c>
      <c r="S528">
        <f t="shared" si="45"/>
        <v>0</v>
      </c>
      <c r="T528">
        <f t="shared" si="46"/>
        <v>0</v>
      </c>
      <c r="U528">
        <f t="shared" si="47"/>
        <v>0</v>
      </c>
      <c r="V528">
        <f t="shared" si="48"/>
        <v>0</v>
      </c>
    </row>
    <row r="529" spans="1:22" x14ac:dyDescent="0.25">
      <c r="A529" s="4" t="s">
        <v>43</v>
      </c>
      <c r="B529" s="5">
        <v>4</v>
      </c>
      <c r="C529" s="5">
        <v>8</v>
      </c>
      <c r="D529" s="5">
        <v>5</v>
      </c>
      <c r="E529" s="5"/>
      <c r="F529" s="5">
        <v>6</v>
      </c>
      <c r="G529" s="5"/>
      <c r="H529" s="5"/>
      <c r="I529" s="5">
        <v>23</v>
      </c>
      <c r="J529" s="5"/>
      <c r="K529" s="4" t="s">
        <v>43</v>
      </c>
      <c r="L529" s="5">
        <v>4</v>
      </c>
      <c r="M529" s="5">
        <v>8</v>
      </c>
      <c r="N529" s="5">
        <v>5</v>
      </c>
      <c r="O529" s="5"/>
      <c r="P529" s="5">
        <v>6</v>
      </c>
      <c r="Q529" s="5"/>
      <c r="R529">
        <f t="shared" si="44"/>
        <v>1</v>
      </c>
      <c r="S529">
        <f t="shared" si="45"/>
        <v>1</v>
      </c>
      <c r="T529">
        <f t="shared" si="46"/>
        <v>0</v>
      </c>
      <c r="U529">
        <f t="shared" si="47"/>
        <v>1</v>
      </c>
      <c r="V529">
        <f t="shared" si="48"/>
        <v>0</v>
      </c>
    </row>
    <row r="530" spans="1:22" x14ac:dyDescent="0.25">
      <c r="A530" s="4" t="s">
        <v>151</v>
      </c>
      <c r="B530" s="5"/>
      <c r="C530" s="5"/>
      <c r="D530" s="5">
        <v>1</v>
      </c>
      <c r="E530" s="5"/>
      <c r="F530" s="5">
        <v>3</v>
      </c>
      <c r="G530" s="5"/>
      <c r="H530" s="5"/>
      <c r="I530" s="5">
        <v>4</v>
      </c>
      <c r="J530" s="5"/>
      <c r="K530" s="4" t="s">
        <v>151</v>
      </c>
      <c r="L530" s="5"/>
      <c r="M530" s="5"/>
      <c r="N530" s="5">
        <v>1</v>
      </c>
      <c r="O530" s="5"/>
      <c r="P530" s="5">
        <v>3</v>
      </c>
      <c r="Q530" s="5"/>
      <c r="R530">
        <f t="shared" si="44"/>
        <v>0</v>
      </c>
      <c r="S530">
        <f t="shared" si="45"/>
        <v>0</v>
      </c>
      <c r="T530">
        <f t="shared" si="46"/>
        <v>0</v>
      </c>
      <c r="U530">
        <f t="shared" si="47"/>
        <v>0</v>
      </c>
      <c r="V530">
        <f t="shared" si="48"/>
        <v>0</v>
      </c>
    </row>
    <row r="531" spans="1:22" x14ac:dyDescent="0.25">
      <c r="A531" s="4" t="s">
        <v>83</v>
      </c>
      <c r="B531" s="5">
        <v>1</v>
      </c>
      <c r="C531" s="5"/>
      <c r="D531" s="5">
        <v>5</v>
      </c>
      <c r="E531" s="5">
        <v>2</v>
      </c>
      <c r="F531" s="5"/>
      <c r="G531" s="5"/>
      <c r="H531" s="5"/>
      <c r="I531" s="5">
        <v>8</v>
      </c>
      <c r="J531" s="5"/>
      <c r="K531" s="4" t="s">
        <v>83</v>
      </c>
      <c r="L531" s="5">
        <v>1</v>
      </c>
      <c r="M531" s="5"/>
      <c r="N531" s="5">
        <v>5</v>
      </c>
      <c r="O531" s="5">
        <v>2</v>
      </c>
      <c r="P531" s="5"/>
      <c r="Q531" s="5"/>
      <c r="R531">
        <f t="shared" si="44"/>
        <v>0</v>
      </c>
      <c r="S531">
        <f t="shared" si="45"/>
        <v>0</v>
      </c>
      <c r="T531">
        <f t="shared" si="46"/>
        <v>0</v>
      </c>
      <c r="U531">
        <f t="shared" si="47"/>
        <v>0</v>
      </c>
      <c r="V531">
        <f t="shared" si="48"/>
        <v>0</v>
      </c>
    </row>
    <row r="532" spans="1:22" x14ac:dyDescent="0.25">
      <c r="A532" s="4" t="s">
        <v>81</v>
      </c>
      <c r="B532" s="5">
        <v>1</v>
      </c>
      <c r="C532" s="5"/>
      <c r="D532" s="5"/>
      <c r="E532" s="5"/>
      <c r="F532" s="5"/>
      <c r="G532" s="5"/>
      <c r="H532" s="5"/>
      <c r="I532" s="5">
        <v>1</v>
      </c>
      <c r="J532" s="5"/>
      <c r="K532" s="4" t="s">
        <v>81</v>
      </c>
      <c r="L532" s="5">
        <v>1</v>
      </c>
      <c r="M532" s="5"/>
      <c r="N532" s="5"/>
      <c r="O532" s="5"/>
      <c r="P532" s="5"/>
      <c r="Q532" s="5"/>
      <c r="R532">
        <f t="shared" si="44"/>
        <v>0</v>
      </c>
      <c r="S532">
        <f t="shared" si="45"/>
        <v>0</v>
      </c>
      <c r="T532">
        <f t="shared" si="46"/>
        <v>0</v>
      </c>
      <c r="U532">
        <f t="shared" si="47"/>
        <v>0</v>
      </c>
      <c r="V532">
        <f t="shared" si="48"/>
        <v>0</v>
      </c>
    </row>
    <row r="533" spans="1:22" x14ac:dyDescent="0.25">
      <c r="A533" s="4" t="s">
        <v>544</v>
      </c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</row>
    <row r="534" spans="1:22" x14ac:dyDescent="0.25">
      <c r="A534" s="4" t="s">
        <v>545</v>
      </c>
      <c r="B534" s="5">
        <v>1259</v>
      </c>
      <c r="C534" s="5">
        <v>1348</v>
      </c>
      <c r="D534" s="5">
        <v>1213</v>
      </c>
      <c r="E534" s="5">
        <v>1235</v>
      </c>
      <c r="F534" s="5">
        <v>1202</v>
      </c>
      <c r="G534" s="5">
        <v>1307</v>
      </c>
      <c r="H534" s="5"/>
      <c r="I534" s="5">
        <v>7564</v>
      </c>
      <c r="J534" s="5"/>
      <c r="K534" s="5"/>
      <c r="L534" s="5"/>
      <c r="M534" s="5"/>
      <c r="N534" s="5"/>
      <c r="O534" s="5"/>
      <c r="P534" s="5"/>
      <c r="Q534" s="5"/>
    </row>
  </sheetData>
  <mergeCells count="1">
    <mergeCell ref="Y12:AF12"/>
  </mergeCell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58B83-9C0F-4A02-8D2A-268C2C1507DF}">
  <sheetPr codeName="Sheet6"/>
  <dimension ref="A1:U41"/>
  <sheetViews>
    <sheetView topLeftCell="A13" workbookViewId="0">
      <selection activeCell="D33" sqref="D33"/>
    </sheetView>
  </sheetViews>
  <sheetFormatPr defaultRowHeight="15" x14ac:dyDescent="0.25"/>
  <cols>
    <col min="2" max="2" width="11.5703125" bestFit="1" customWidth="1"/>
    <col min="3" max="5" width="14.85546875" bestFit="1" customWidth="1"/>
    <col min="8" max="8" width="12" bestFit="1" customWidth="1"/>
    <col min="9" max="9" width="14.85546875" bestFit="1" customWidth="1"/>
    <col min="10" max="10" width="13.5703125" bestFit="1" customWidth="1"/>
    <col min="14" max="14" width="12" bestFit="1" customWidth="1"/>
  </cols>
  <sheetData>
    <row r="1" spans="1:21" x14ac:dyDescent="0.25">
      <c r="M1" t="s">
        <v>609</v>
      </c>
      <c r="R1" s="34" t="s">
        <v>668</v>
      </c>
    </row>
    <row r="2" spans="1:21" ht="15.75" thickBot="1" x14ac:dyDescent="0.3">
      <c r="B2" s="1" t="s">
        <v>551</v>
      </c>
      <c r="C2" s="13" t="s">
        <v>554</v>
      </c>
    </row>
    <row r="3" spans="1:21" x14ac:dyDescent="0.25">
      <c r="A3">
        <v>1</v>
      </c>
      <c r="B3" s="22" t="s">
        <v>583</v>
      </c>
      <c r="C3" s="13">
        <v>628</v>
      </c>
      <c r="M3" s="26" t="s">
        <v>610</v>
      </c>
      <c r="N3" s="26"/>
    </row>
    <row r="4" spans="1:21" x14ac:dyDescent="0.25">
      <c r="A4">
        <v>2</v>
      </c>
      <c r="B4" s="22" t="s">
        <v>584</v>
      </c>
      <c r="C4" s="13">
        <v>526</v>
      </c>
      <c r="M4" s="23" t="s">
        <v>611</v>
      </c>
      <c r="N4" s="23">
        <v>0.42684640043041394</v>
      </c>
    </row>
    <row r="5" spans="1:21" x14ac:dyDescent="0.25">
      <c r="A5">
        <v>3</v>
      </c>
      <c r="B5" s="22" t="s">
        <v>585</v>
      </c>
      <c r="C5" s="13">
        <v>583</v>
      </c>
      <c r="M5" s="23" t="s">
        <v>612</v>
      </c>
      <c r="N5" s="23">
        <v>0.18219784956040128</v>
      </c>
    </row>
    <row r="6" spans="1:21" x14ac:dyDescent="0.25">
      <c r="A6">
        <v>4</v>
      </c>
      <c r="B6" s="22" t="s">
        <v>586</v>
      </c>
      <c r="C6" s="13">
        <v>621</v>
      </c>
      <c r="M6" s="23" t="s">
        <v>613</v>
      </c>
      <c r="N6" s="23">
        <v>0.10041763451644141</v>
      </c>
    </row>
    <row r="7" spans="1:21" x14ac:dyDescent="0.25">
      <c r="A7">
        <v>5</v>
      </c>
      <c r="B7" s="22" t="s">
        <v>587</v>
      </c>
      <c r="C7" s="13">
        <v>637</v>
      </c>
      <c r="M7" s="23" t="s">
        <v>614</v>
      </c>
      <c r="N7" s="23">
        <v>44.988346069302011</v>
      </c>
    </row>
    <row r="8" spans="1:21" ht="15.75" thickBot="1" x14ac:dyDescent="0.3">
      <c r="A8">
        <v>6</v>
      </c>
      <c r="B8" s="22" t="s">
        <v>588</v>
      </c>
      <c r="C8" s="13">
        <v>713</v>
      </c>
      <c r="M8" s="24" t="s">
        <v>615</v>
      </c>
      <c r="N8" s="24">
        <v>12</v>
      </c>
    </row>
    <row r="9" spans="1:21" x14ac:dyDescent="0.25">
      <c r="A9">
        <v>7</v>
      </c>
      <c r="B9" s="22" t="s">
        <v>589</v>
      </c>
      <c r="C9" s="13">
        <v>656</v>
      </c>
    </row>
    <row r="10" spans="1:21" ht="15.75" thickBot="1" x14ac:dyDescent="0.3">
      <c r="A10">
        <v>8</v>
      </c>
      <c r="B10" s="22" t="s">
        <v>590</v>
      </c>
      <c r="C10" s="13">
        <v>632</v>
      </c>
      <c r="M10" t="s">
        <v>616</v>
      </c>
    </row>
    <row r="11" spans="1:21" x14ac:dyDescent="0.25">
      <c r="A11">
        <v>9</v>
      </c>
      <c r="B11" s="22" t="s">
        <v>591</v>
      </c>
      <c r="C11" s="13">
        <v>676</v>
      </c>
      <c r="M11" s="25"/>
      <c r="N11" s="25" t="s">
        <v>621</v>
      </c>
      <c r="O11" s="25" t="s">
        <v>622</v>
      </c>
      <c r="P11" s="25" t="s">
        <v>623</v>
      </c>
      <c r="Q11" s="25" t="s">
        <v>624</v>
      </c>
      <c r="R11" s="25" t="s">
        <v>625</v>
      </c>
    </row>
    <row r="12" spans="1:21" x14ac:dyDescent="0.25">
      <c r="A12">
        <v>10</v>
      </c>
      <c r="B12" s="22" t="s">
        <v>592</v>
      </c>
      <c r="C12" s="13">
        <v>617</v>
      </c>
      <c r="M12" s="23" t="s">
        <v>617</v>
      </c>
      <c r="N12" s="23">
        <v>1</v>
      </c>
      <c r="O12" s="23">
        <v>4509.1538461538512</v>
      </c>
      <c r="P12" s="23">
        <v>4509.1538461538512</v>
      </c>
      <c r="Q12" s="23">
        <v>2.2278964351275334</v>
      </c>
      <c r="R12" s="23">
        <v>0.16639933701580376</v>
      </c>
    </row>
    <row r="13" spans="1:21" x14ac:dyDescent="0.25">
      <c r="A13">
        <v>11</v>
      </c>
      <c r="B13" s="22" t="s">
        <v>593</v>
      </c>
      <c r="C13" s="13">
        <v>609</v>
      </c>
      <c r="M13" s="23" t="s">
        <v>618</v>
      </c>
      <c r="N13" s="23">
        <v>10</v>
      </c>
      <c r="O13" s="23">
        <v>20239.512820512817</v>
      </c>
      <c r="P13" s="23">
        <v>2023.9512820512816</v>
      </c>
      <c r="Q13" s="23"/>
      <c r="R13" s="23"/>
    </row>
    <row r="14" spans="1:21" ht="15.75" thickBot="1" x14ac:dyDescent="0.3">
      <c r="A14">
        <v>12</v>
      </c>
      <c r="B14" s="22" t="s">
        <v>594</v>
      </c>
      <c r="C14" s="13">
        <v>666</v>
      </c>
      <c r="M14" s="24" t="s">
        <v>619</v>
      </c>
      <c r="N14" s="24">
        <v>11</v>
      </c>
      <c r="O14" s="24">
        <v>24748.666666666668</v>
      </c>
      <c r="P14" s="24"/>
      <c r="Q14" s="24"/>
      <c r="R14" s="24"/>
    </row>
    <row r="15" spans="1:21" ht="15.75" thickBot="1" x14ac:dyDescent="0.3"/>
    <row r="16" spans="1:21" x14ac:dyDescent="0.25">
      <c r="M16" s="25"/>
      <c r="N16" s="25" t="s">
        <v>626</v>
      </c>
      <c r="O16" s="25" t="s">
        <v>614</v>
      </c>
      <c r="P16" s="25" t="s">
        <v>627</v>
      </c>
      <c r="Q16" s="25" t="s">
        <v>628</v>
      </c>
      <c r="R16" s="25" t="s">
        <v>629</v>
      </c>
      <c r="S16" s="25" t="s">
        <v>630</v>
      </c>
      <c r="T16" s="25" t="s">
        <v>631</v>
      </c>
      <c r="U16" s="25" t="s">
        <v>632</v>
      </c>
    </row>
    <row r="17" spans="1:21" x14ac:dyDescent="0.25">
      <c r="B17" s="1" t="s">
        <v>551</v>
      </c>
      <c r="C17" s="13" t="s">
        <v>580</v>
      </c>
      <c r="D17" t="s">
        <v>581</v>
      </c>
      <c r="E17" t="s">
        <v>582</v>
      </c>
      <c r="G17" t="s">
        <v>551</v>
      </c>
      <c r="H17" t="s">
        <v>581</v>
      </c>
      <c r="I17" t="s">
        <v>667</v>
      </c>
      <c r="M17" s="23" t="s">
        <v>620</v>
      </c>
      <c r="N17" s="23">
        <v>593.83333333333337</v>
      </c>
      <c r="O17" s="23">
        <v>27.688412971822938</v>
      </c>
      <c r="P17" s="23">
        <v>21.446997844825802</v>
      </c>
      <c r="Q17" s="23">
        <v>1.0829767474472659E-9</v>
      </c>
      <c r="R17" s="23">
        <v>532.13970464097395</v>
      </c>
      <c r="S17" s="23">
        <v>655.5269620256928</v>
      </c>
      <c r="T17" s="23">
        <v>532.13970464097395</v>
      </c>
      <c r="U17" s="23">
        <v>655.5269620256928</v>
      </c>
    </row>
    <row r="18" spans="1:21" ht="15.75" thickBot="1" x14ac:dyDescent="0.3">
      <c r="A18">
        <v>1</v>
      </c>
      <c r="B18" s="22" t="s">
        <v>583</v>
      </c>
      <c r="C18" s="13">
        <v>628</v>
      </c>
      <c r="D18" s="27">
        <f>($N$18*A18)+$N$17</f>
        <v>599.44871794871801</v>
      </c>
      <c r="E18" s="27">
        <f>C18/D18</f>
        <v>1.0476292319866543</v>
      </c>
      <c r="G18" s="22" t="s">
        <v>597</v>
      </c>
      <c r="H18" s="27">
        <f t="shared" ref="H18:H29" si="0">($N$18*A30)+$N$17</f>
        <v>666.83333333333337</v>
      </c>
      <c r="I18" s="27">
        <f t="shared" ref="I18:I29" si="1">H18*E18</f>
        <v>698.59409286310063</v>
      </c>
      <c r="M18" s="24" t="s">
        <v>633</v>
      </c>
      <c r="N18" s="24">
        <v>5.6153846153846168</v>
      </c>
      <c r="O18" s="24">
        <v>3.7621144943887717</v>
      </c>
      <c r="P18" s="24">
        <v>1.4926139605160913</v>
      </c>
      <c r="Q18" s="24">
        <v>0.16639933701580389</v>
      </c>
      <c r="R18" s="24">
        <v>-2.7671288551837048</v>
      </c>
      <c r="S18" s="24">
        <v>13.997898085952938</v>
      </c>
      <c r="T18" s="24">
        <v>-2.7671288551837048</v>
      </c>
      <c r="U18" s="24">
        <v>13.997898085952938</v>
      </c>
    </row>
    <row r="19" spans="1:21" x14ac:dyDescent="0.25">
      <c r="A19">
        <v>2</v>
      </c>
      <c r="B19" s="22" t="s">
        <v>584</v>
      </c>
      <c r="C19" s="13">
        <v>526</v>
      </c>
      <c r="D19" s="27">
        <f t="shared" ref="D19:D29" si="2">($N$18*A19)+$N$17</f>
        <v>605.06410256410265</v>
      </c>
      <c r="E19" s="27">
        <f t="shared" ref="E19:E29" si="3">C19/D19</f>
        <v>0.86932937811208799</v>
      </c>
      <c r="G19" s="22" t="s">
        <v>598</v>
      </c>
      <c r="H19" s="27">
        <f t="shared" si="0"/>
        <v>672.44871794871801</v>
      </c>
      <c r="I19" s="27">
        <f t="shared" si="1"/>
        <v>584.57942578662994</v>
      </c>
    </row>
    <row r="20" spans="1:21" x14ac:dyDescent="0.25">
      <c r="A20">
        <v>3</v>
      </c>
      <c r="B20" s="22" t="s">
        <v>585</v>
      </c>
      <c r="C20" s="13">
        <v>583</v>
      </c>
      <c r="D20" s="27">
        <f t="shared" si="2"/>
        <v>610.67948717948718</v>
      </c>
      <c r="E20" s="27">
        <f t="shared" si="3"/>
        <v>0.95467428043583225</v>
      </c>
      <c r="G20" s="22" t="s">
        <v>599</v>
      </c>
      <c r="H20" s="27">
        <f t="shared" si="0"/>
        <v>678.06410256410265</v>
      </c>
      <c r="I20" s="27">
        <f t="shared" si="1"/>
        <v>647.33035920475311</v>
      </c>
    </row>
    <row r="21" spans="1:21" x14ac:dyDescent="0.25">
      <c r="A21">
        <v>4</v>
      </c>
      <c r="B21" s="22" t="s">
        <v>586</v>
      </c>
      <c r="C21" s="13">
        <v>621</v>
      </c>
      <c r="D21" s="27">
        <f t="shared" si="2"/>
        <v>616.29487179487182</v>
      </c>
      <c r="E21" s="27">
        <f t="shared" si="3"/>
        <v>1.0076345405753988</v>
      </c>
      <c r="G21" s="22" t="s">
        <v>600</v>
      </c>
      <c r="H21" s="27">
        <f t="shared" si="0"/>
        <v>683.6794871794873</v>
      </c>
      <c r="I21" s="27">
        <f t="shared" si="1"/>
        <v>688.89906596492699</v>
      </c>
    </row>
    <row r="22" spans="1:21" x14ac:dyDescent="0.25">
      <c r="A22">
        <v>5</v>
      </c>
      <c r="B22" s="22" t="s">
        <v>587</v>
      </c>
      <c r="C22" s="13">
        <v>637</v>
      </c>
      <c r="D22" s="27">
        <f t="shared" si="2"/>
        <v>621.91025641025647</v>
      </c>
      <c r="E22" s="27">
        <f t="shared" si="3"/>
        <v>1.0242635387247727</v>
      </c>
      <c r="G22" s="22" t="s">
        <v>601</v>
      </c>
      <c r="H22" s="27">
        <f t="shared" si="0"/>
        <v>689.29487179487182</v>
      </c>
      <c r="I22" s="27">
        <f t="shared" si="1"/>
        <v>706.01960460945395</v>
      </c>
    </row>
    <row r="23" spans="1:21" x14ac:dyDescent="0.25">
      <c r="A23">
        <v>6</v>
      </c>
      <c r="B23" s="22" t="s">
        <v>588</v>
      </c>
      <c r="C23" s="13">
        <v>713</v>
      </c>
      <c r="D23" s="27">
        <f t="shared" si="2"/>
        <v>627.52564102564111</v>
      </c>
      <c r="E23" s="27">
        <f t="shared" si="3"/>
        <v>1.1362085521073813</v>
      </c>
      <c r="G23" s="22" t="s">
        <v>602</v>
      </c>
      <c r="H23" s="27">
        <f t="shared" si="0"/>
        <v>694.91025641025647</v>
      </c>
      <c r="I23" s="27">
        <f t="shared" si="1"/>
        <v>789.5629762804665</v>
      </c>
    </row>
    <row r="24" spans="1:21" x14ac:dyDescent="0.25">
      <c r="A24">
        <v>7</v>
      </c>
      <c r="B24" s="22" t="s">
        <v>589</v>
      </c>
      <c r="C24" s="13">
        <v>656</v>
      </c>
      <c r="D24" s="27">
        <f t="shared" si="2"/>
        <v>633.14102564102564</v>
      </c>
      <c r="E24" s="27">
        <f t="shared" si="3"/>
        <v>1.0361040801862913</v>
      </c>
      <c r="G24" s="22" t="s">
        <v>603</v>
      </c>
      <c r="H24" s="27">
        <f t="shared" si="0"/>
        <v>700.52564102564111</v>
      </c>
      <c r="I24" s="27">
        <f t="shared" si="1"/>
        <v>725.81747494178398</v>
      </c>
    </row>
    <row r="25" spans="1:21" x14ac:dyDescent="0.25">
      <c r="A25">
        <v>8</v>
      </c>
      <c r="B25" s="22" t="s">
        <v>590</v>
      </c>
      <c r="C25" s="13">
        <v>632</v>
      </c>
      <c r="D25" s="27">
        <f t="shared" si="2"/>
        <v>638.75641025641028</v>
      </c>
      <c r="E25" s="27">
        <f t="shared" si="3"/>
        <v>0.98942255584770078</v>
      </c>
      <c r="G25" s="22" t="s">
        <v>604</v>
      </c>
      <c r="H25" s="27">
        <f t="shared" si="0"/>
        <v>706.14102564102575</v>
      </c>
      <c r="I25" s="27">
        <f t="shared" si="1"/>
        <v>698.67185837866054</v>
      </c>
    </row>
    <row r="26" spans="1:21" x14ac:dyDescent="0.25">
      <c r="A26">
        <v>9</v>
      </c>
      <c r="B26" s="22" t="s">
        <v>591</v>
      </c>
      <c r="C26" s="13">
        <v>676</v>
      </c>
      <c r="D26" s="27">
        <f t="shared" si="2"/>
        <v>644.37179487179492</v>
      </c>
      <c r="E26" s="27">
        <f t="shared" si="3"/>
        <v>1.0490837826545432</v>
      </c>
      <c r="G26" s="22" t="s">
        <v>605</v>
      </c>
      <c r="H26" s="27">
        <f t="shared" si="0"/>
        <v>711.75641025641028</v>
      </c>
      <c r="I26" s="27">
        <f t="shared" si="1"/>
        <v>746.69210720041383</v>
      </c>
    </row>
    <row r="27" spans="1:21" x14ac:dyDescent="0.25">
      <c r="A27">
        <v>10</v>
      </c>
      <c r="B27" s="22" t="s">
        <v>592</v>
      </c>
      <c r="C27" s="13">
        <v>617</v>
      </c>
      <c r="D27" s="27">
        <f t="shared" si="2"/>
        <v>649.98717948717956</v>
      </c>
      <c r="E27" s="27">
        <f t="shared" si="3"/>
        <v>0.94924949210043585</v>
      </c>
      <c r="G27" s="22" t="s">
        <v>606</v>
      </c>
      <c r="H27" s="27">
        <f t="shared" si="0"/>
        <v>717.37179487179492</v>
      </c>
      <c r="I27" s="27">
        <f t="shared" si="1"/>
        <v>680.96481192922943</v>
      </c>
    </row>
    <row r="28" spans="1:21" x14ac:dyDescent="0.25">
      <c r="A28">
        <v>11</v>
      </c>
      <c r="B28" s="22" t="s">
        <v>593</v>
      </c>
      <c r="C28" s="13">
        <v>609</v>
      </c>
      <c r="D28" s="27">
        <f t="shared" si="2"/>
        <v>655.6025641025642</v>
      </c>
      <c r="E28" s="27">
        <f t="shared" si="3"/>
        <v>0.92891644015096686</v>
      </c>
      <c r="G28" s="22" t="s">
        <v>607</v>
      </c>
      <c r="H28" s="27">
        <f t="shared" si="0"/>
        <v>722.98717948717956</v>
      </c>
      <c r="I28" s="27">
        <f t="shared" si="1"/>
        <v>671.59467704401902</v>
      </c>
    </row>
    <row r="29" spans="1:21" x14ac:dyDescent="0.25">
      <c r="A29">
        <v>12</v>
      </c>
      <c r="B29" s="22" t="s">
        <v>594</v>
      </c>
      <c r="C29" s="13">
        <v>666</v>
      </c>
      <c r="D29" s="27">
        <f t="shared" si="2"/>
        <v>661.21794871794873</v>
      </c>
      <c r="E29" s="27">
        <f t="shared" si="3"/>
        <v>1.0072321861366942</v>
      </c>
      <c r="G29" s="22" t="s">
        <v>608</v>
      </c>
      <c r="H29" s="27">
        <f t="shared" si="0"/>
        <v>728.6025641025642</v>
      </c>
      <c r="I29" s="27">
        <f t="shared" si="1"/>
        <v>733.87195346582655</v>
      </c>
    </row>
    <row r="30" spans="1:21" x14ac:dyDescent="0.25">
      <c r="A30">
        <v>13</v>
      </c>
      <c r="B30" s="22" t="s">
        <v>597</v>
      </c>
      <c r="C30" s="28">
        <f t="shared" ref="C30:C41" si="4">I18</f>
        <v>698.59409286310063</v>
      </c>
    </row>
    <row r="31" spans="1:21" x14ac:dyDescent="0.25">
      <c r="A31">
        <v>14</v>
      </c>
      <c r="B31" s="22" t="s">
        <v>598</v>
      </c>
      <c r="C31" s="28">
        <f t="shared" si="4"/>
        <v>584.57942578662994</v>
      </c>
    </row>
    <row r="32" spans="1:21" x14ac:dyDescent="0.25">
      <c r="A32">
        <v>15</v>
      </c>
      <c r="B32" s="22" t="s">
        <v>599</v>
      </c>
      <c r="C32" s="28">
        <f t="shared" si="4"/>
        <v>647.33035920475311</v>
      </c>
    </row>
    <row r="33" spans="1:3" x14ac:dyDescent="0.25">
      <c r="A33">
        <v>16</v>
      </c>
      <c r="B33" s="22" t="s">
        <v>600</v>
      </c>
      <c r="C33" s="28">
        <f t="shared" si="4"/>
        <v>688.89906596492699</v>
      </c>
    </row>
    <row r="34" spans="1:3" x14ac:dyDescent="0.25">
      <c r="A34">
        <v>17</v>
      </c>
      <c r="B34" s="22" t="s">
        <v>601</v>
      </c>
      <c r="C34" s="28">
        <f t="shared" si="4"/>
        <v>706.01960460945395</v>
      </c>
    </row>
    <row r="35" spans="1:3" x14ac:dyDescent="0.25">
      <c r="A35">
        <v>18</v>
      </c>
      <c r="B35" s="22" t="s">
        <v>602</v>
      </c>
      <c r="C35" s="28">
        <f t="shared" si="4"/>
        <v>789.5629762804665</v>
      </c>
    </row>
    <row r="36" spans="1:3" x14ac:dyDescent="0.25">
      <c r="A36">
        <v>19</v>
      </c>
      <c r="B36" s="22" t="s">
        <v>603</v>
      </c>
      <c r="C36" s="28">
        <f t="shared" si="4"/>
        <v>725.81747494178398</v>
      </c>
    </row>
    <row r="37" spans="1:3" x14ac:dyDescent="0.25">
      <c r="A37">
        <v>20</v>
      </c>
      <c r="B37" s="22" t="s">
        <v>604</v>
      </c>
      <c r="C37" s="28">
        <f t="shared" si="4"/>
        <v>698.67185837866054</v>
      </c>
    </row>
    <row r="38" spans="1:3" x14ac:dyDescent="0.25">
      <c r="A38">
        <v>21</v>
      </c>
      <c r="B38" s="22" t="s">
        <v>605</v>
      </c>
      <c r="C38" s="28">
        <f t="shared" si="4"/>
        <v>746.69210720041383</v>
      </c>
    </row>
    <row r="39" spans="1:3" x14ac:dyDescent="0.25">
      <c r="A39">
        <v>22</v>
      </c>
      <c r="B39" s="22" t="s">
        <v>606</v>
      </c>
      <c r="C39" s="28">
        <f t="shared" si="4"/>
        <v>680.96481192922943</v>
      </c>
    </row>
    <row r="40" spans="1:3" x14ac:dyDescent="0.25">
      <c r="A40">
        <v>23</v>
      </c>
      <c r="B40" s="22" t="s">
        <v>607</v>
      </c>
      <c r="C40" s="28">
        <f t="shared" si="4"/>
        <v>671.59467704401902</v>
      </c>
    </row>
    <row r="41" spans="1:3" x14ac:dyDescent="0.25">
      <c r="A41">
        <v>24</v>
      </c>
      <c r="B41" s="22" t="s">
        <v>608</v>
      </c>
      <c r="C41" s="28">
        <f t="shared" si="4"/>
        <v>733.87195346582655</v>
      </c>
    </row>
  </sheetData>
  <hyperlinks>
    <hyperlink ref="R1" r:id="rId1" display="https://statisticsbyjim.com/time-series/exponential-smoothing-time-series-forecasting/" xr:uid="{C22637CD-6D0B-4D70-91BC-7D2572747BCD}"/>
  </hyperlink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9678A-6D17-4D62-AB4B-A572085D18EA}">
  <sheetPr codeName="Sheet7"/>
  <dimension ref="A1:V41"/>
  <sheetViews>
    <sheetView topLeftCell="A7" zoomScale="110" zoomScaleNormal="110" workbookViewId="0">
      <selection activeCell="E18" sqref="E18"/>
    </sheetView>
  </sheetViews>
  <sheetFormatPr defaultRowHeight="15" x14ac:dyDescent="0.25"/>
  <cols>
    <col min="3" max="3" width="15" bestFit="1" customWidth="1"/>
    <col min="4" max="6" width="14.85546875" bestFit="1" customWidth="1"/>
    <col min="8" max="8" width="12.5703125" bestFit="1" customWidth="1"/>
    <col min="9" max="9" width="14.85546875" bestFit="1" customWidth="1"/>
    <col min="10" max="10" width="12.5703125" bestFit="1" customWidth="1"/>
  </cols>
  <sheetData>
    <row r="1" spans="2:22" x14ac:dyDescent="0.25">
      <c r="N1" t="s">
        <v>609</v>
      </c>
    </row>
    <row r="2" spans="2:22" ht="15.75" thickBot="1" x14ac:dyDescent="0.3">
      <c r="C2" s="1" t="s">
        <v>551</v>
      </c>
      <c r="D2" s="1" t="s">
        <v>557</v>
      </c>
    </row>
    <row r="3" spans="2:22" x14ac:dyDescent="0.25">
      <c r="B3">
        <v>1</v>
      </c>
      <c r="C3" s="22" t="s">
        <v>583</v>
      </c>
      <c r="D3" s="29">
        <v>410450</v>
      </c>
      <c r="N3" s="26" t="s">
        <v>610</v>
      </c>
      <c r="O3" s="26"/>
    </row>
    <row r="4" spans="2:22" x14ac:dyDescent="0.25">
      <c r="B4">
        <v>2</v>
      </c>
      <c r="C4" s="22" t="s">
        <v>584</v>
      </c>
      <c r="D4" s="29">
        <v>332150</v>
      </c>
      <c r="N4" s="23" t="s">
        <v>611</v>
      </c>
      <c r="O4" s="23">
        <v>0.49632639848465288</v>
      </c>
    </row>
    <row r="5" spans="2:22" x14ac:dyDescent="0.25">
      <c r="B5">
        <v>3</v>
      </c>
      <c r="C5" s="22" t="s">
        <v>585</v>
      </c>
      <c r="D5" s="29">
        <v>401200</v>
      </c>
      <c r="N5" s="23" t="s">
        <v>612</v>
      </c>
      <c r="O5" s="23">
        <v>0.24633989383274643</v>
      </c>
    </row>
    <row r="6" spans="2:22" x14ac:dyDescent="0.25">
      <c r="B6">
        <v>4</v>
      </c>
      <c r="C6" s="22" t="s">
        <v>586</v>
      </c>
      <c r="D6" s="29">
        <v>455000</v>
      </c>
      <c r="N6" s="23" t="s">
        <v>613</v>
      </c>
      <c r="O6" s="23">
        <v>0.17097388321602108</v>
      </c>
    </row>
    <row r="7" spans="2:22" x14ac:dyDescent="0.25">
      <c r="B7">
        <v>5</v>
      </c>
      <c r="C7" s="22" t="s">
        <v>587</v>
      </c>
      <c r="D7" s="29">
        <v>456000</v>
      </c>
      <c r="N7" s="23" t="s">
        <v>614</v>
      </c>
      <c r="O7" s="23">
        <v>45755.936999340811</v>
      </c>
    </row>
    <row r="8" spans="2:22" ht="15.75" thickBot="1" x14ac:dyDescent="0.3">
      <c r="B8">
        <v>6</v>
      </c>
      <c r="C8" s="22" t="s">
        <v>588</v>
      </c>
      <c r="D8" s="29">
        <v>528850</v>
      </c>
      <c r="N8" s="24" t="s">
        <v>615</v>
      </c>
      <c r="O8" s="24">
        <v>12</v>
      </c>
    </row>
    <row r="9" spans="2:22" x14ac:dyDescent="0.25">
      <c r="B9">
        <v>7</v>
      </c>
      <c r="C9" s="22" t="s">
        <v>589</v>
      </c>
      <c r="D9" s="29">
        <v>477000</v>
      </c>
    </row>
    <row r="10" spans="2:22" ht="15.75" thickBot="1" x14ac:dyDescent="0.3">
      <c r="B10">
        <v>8</v>
      </c>
      <c r="C10" s="22" t="s">
        <v>590</v>
      </c>
      <c r="D10" s="29">
        <v>403900</v>
      </c>
      <c r="N10" t="s">
        <v>616</v>
      </c>
    </row>
    <row r="11" spans="2:22" x14ac:dyDescent="0.25">
      <c r="B11">
        <v>9</v>
      </c>
      <c r="C11" s="22" t="s">
        <v>591</v>
      </c>
      <c r="D11" s="29">
        <v>474800</v>
      </c>
      <c r="N11" s="25"/>
      <c r="O11" s="25" t="s">
        <v>621</v>
      </c>
      <c r="P11" s="25" t="s">
        <v>622</v>
      </c>
      <c r="Q11" s="25" t="s">
        <v>623</v>
      </c>
      <c r="R11" s="25" t="s">
        <v>624</v>
      </c>
      <c r="S11" s="25" t="s">
        <v>625</v>
      </c>
    </row>
    <row r="12" spans="2:22" x14ac:dyDescent="0.25">
      <c r="B12">
        <v>10</v>
      </c>
      <c r="C12" s="22" t="s">
        <v>592</v>
      </c>
      <c r="D12" s="29">
        <v>438600</v>
      </c>
      <c r="N12" s="23" t="s">
        <v>617</v>
      </c>
      <c r="O12" s="23">
        <v>1</v>
      </c>
      <c r="P12" s="23">
        <v>6843119584.7902069</v>
      </c>
      <c r="Q12" s="23">
        <v>6843119584.7902069</v>
      </c>
      <c r="R12" s="23">
        <v>3.2685807808709764</v>
      </c>
      <c r="S12" s="23">
        <v>0.10074317630375598</v>
      </c>
    </row>
    <row r="13" spans="2:22" x14ac:dyDescent="0.25">
      <c r="B13">
        <v>11</v>
      </c>
      <c r="C13" s="22" t="s">
        <v>593</v>
      </c>
      <c r="D13" s="29">
        <v>474700</v>
      </c>
      <c r="N13" s="23" t="s">
        <v>618</v>
      </c>
      <c r="O13" s="23">
        <v>10</v>
      </c>
      <c r="P13" s="23">
        <v>20936057706.876457</v>
      </c>
      <c r="Q13" s="23">
        <v>2093605770.6876457</v>
      </c>
      <c r="R13" s="23"/>
      <c r="S13" s="23"/>
    </row>
    <row r="14" spans="2:22" ht="15.75" thickBot="1" x14ac:dyDescent="0.3">
      <c r="B14">
        <v>12</v>
      </c>
      <c r="C14" s="22" t="s">
        <v>594</v>
      </c>
      <c r="D14" s="29">
        <v>459800</v>
      </c>
      <c r="N14" s="24" t="s">
        <v>619</v>
      </c>
      <c r="O14" s="24">
        <v>11</v>
      </c>
      <c r="P14" s="24">
        <v>27779177291.666664</v>
      </c>
      <c r="Q14" s="24"/>
      <c r="R14" s="24"/>
      <c r="S14" s="24"/>
    </row>
    <row r="15" spans="2:22" ht="15.75" thickBot="1" x14ac:dyDescent="0.3"/>
    <row r="16" spans="2:22" x14ac:dyDescent="0.25">
      <c r="N16" s="25"/>
      <c r="O16" s="25" t="s">
        <v>626</v>
      </c>
      <c r="P16" s="25" t="s">
        <v>614</v>
      </c>
      <c r="Q16" s="25" t="s">
        <v>627</v>
      </c>
      <c r="R16" s="25" t="s">
        <v>628</v>
      </c>
      <c r="S16" s="25" t="s">
        <v>629</v>
      </c>
      <c r="T16" s="25" t="s">
        <v>630</v>
      </c>
      <c r="U16" s="25" t="s">
        <v>631</v>
      </c>
      <c r="V16" s="25" t="s">
        <v>632</v>
      </c>
    </row>
    <row r="17" spans="1:22" x14ac:dyDescent="0.25">
      <c r="B17" s="1" t="s">
        <v>551</v>
      </c>
      <c r="C17" s="13" t="s">
        <v>634</v>
      </c>
      <c r="D17" t="s">
        <v>635</v>
      </c>
      <c r="E17" t="s">
        <v>582</v>
      </c>
      <c r="G17" t="s">
        <v>551</v>
      </c>
      <c r="H17" t="s">
        <v>595</v>
      </c>
      <c r="I17" t="s">
        <v>582</v>
      </c>
      <c r="J17" t="s">
        <v>596</v>
      </c>
      <c r="N17" s="23" t="s">
        <v>620</v>
      </c>
      <c r="O17" s="23">
        <v>397739.39393939392</v>
      </c>
      <c r="P17" s="23">
        <v>28160.832532026383</v>
      </c>
      <c r="Q17" s="23">
        <v>14.123850688258527</v>
      </c>
      <c r="R17" s="23">
        <v>6.2255493322180799E-8</v>
      </c>
      <c r="S17" s="23">
        <v>334993.14887050691</v>
      </c>
      <c r="T17" s="23">
        <v>460485.63900828094</v>
      </c>
      <c r="U17" s="23">
        <v>334993.14887050691</v>
      </c>
      <c r="V17" s="23">
        <v>460485.63900828094</v>
      </c>
    </row>
    <row r="18" spans="1:22" ht="15.75" thickBot="1" x14ac:dyDescent="0.3">
      <c r="A18">
        <v>1</v>
      </c>
      <c r="B18" s="22" t="s">
        <v>583</v>
      </c>
      <c r="C18" s="29">
        <v>410450</v>
      </c>
      <c r="D18" s="6">
        <f>($O$18*A18)+$O$17</f>
        <v>404657.05128205125</v>
      </c>
      <c r="E18" s="27">
        <f>C18/D18</f>
        <v>1.0143156994289246</v>
      </c>
      <c r="G18" s="22" t="s">
        <v>597</v>
      </c>
      <c r="H18" s="6">
        <f>($O$18*A30)+$O$17</f>
        <v>487668.93939393945</v>
      </c>
      <c r="I18">
        <v>1.0476292319866543</v>
      </c>
      <c r="J18" s="6">
        <f>H18*I18</f>
        <v>510896.23644101905</v>
      </c>
      <c r="N18" s="24" t="s">
        <v>633</v>
      </c>
      <c r="O18" s="24">
        <v>6917.6573426573468</v>
      </c>
      <c r="P18" s="24">
        <v>3826.303672608658</v>
      </c>
      <c r="Q18" s="24">
        <v>1.8079216744292272</v>
      </c>
      <c r="R18" s="24">
        <v>0.1007431763037558</v>
      </c>
      <c r="S18" s="24">
        <v>-1607.8785297797731</v>
      </c>
      <c r="T18" s="24">
        <v>15443.193215094467</v>
      </c>
      <c r="U18" s="24">
        <v>-1607.8785297797731</v>
      </c>
      <c r="V18" s="24">
        <v>15443.193215094467</v>
      </c>
    </row>
    <row r="19" spans="1:22" x14ac:dyDescent="0.25">
      <c r="A19">
        <v>2</v>
      </c>
      <c r="B19" s="22" t="s">
        <v>584</v>
      </c>
      <c r="C19" s="29">
        <v>332150</v>
      </c>
      <c r="D19" s="6">
        <f t="shared" ref="D19:D29" si="0">($O$18*A19)+$O$17</f>
        <v>411574.70862470864</v>
      </c>
      <c r="E19" s="27">
        <f t="shared" ref="E19:E29" si="1">C19/D19</f>
        <v>0.80702237780812847</v>
      </c>
      <c r="G19" s="22" t="s">
        <v>598</v>
      </c>
      <c r="H19" s="6">
        <f t="shared" ref="H19:H29" si="2">($O$18*A31)+$O$17</f>
        <v>494586.59673659678</v>
      </c>
      <c r="I19">
        <v>0.86932937811208799</v>
      </c>
      <c r="J19" s="6">
        <f t="shared" ref="J19:J29" si="3">H19*I19</f>
        <v>429958.65856359975</v>
      </c>
    </row>
    <row r="20" spans="1:22" x14ac:dyDescent="0.25">
      <c r="A20">
        <v>3</v>
      </c>
      <c r="B20" s="22" t="s">
        <v>585</v>
      </c>
      <c r="C20" s="29">
        <v>401200</v>
      </c>
      <c r="D20" s="6">
        <f t="shared" si="0"/>
        <v>418492.36596736597</v>
      </c>
      <c r="E20" s="27">
        <f t="shared" si="1"/>
        <v>0.95867937536352954</v>
      </c>
      <c r="G20" s="22" t="s">
        <v>599</v>
      </c>
      <c r="H20" s="6">
        <f t="shared" si="2"/>
        <v>501504.25407925411</v>
      </c>
      <c r="I20">
        <v>0.95467428043583225</v>
      </c>
      <c r="J20" s="6">
        <f t="shared" si="3"/>
        <v>478773.2128986207</v>
      </c>
    </row>
    <row r="21" spans="1:22" x14ac:dyDescent="0.25">
      <c r="A21">
        <v>4</v>
      </c>
      <c r="B21" s="22" t="s">
        <v>586</v>
      </c>
      <c r="C21" s="29">
        <v>455000</v>
      </c>
      <c r="D21" s="6">
        <f t="shared" si="0"/>
        <v>425410.0233100233</v>
      </c>
      <c r="E21" s="27">
        <f t="shared" si="1"/>
        <v>1.0695563693110555</v>
      </c>
      <c r="G21" s="22" t="s">
        <v>600</v>
      </c>
      <c r="H21" s="6">
        <f t="shared" si="2"/>
        <v>508421.91142191144</v>
      </c>
      <c r="I21">
        <v>1.0076345405753988</v>
      </c>
      <c r="J21" s="6">
        <f t="shared" si="3"/>
        <v>512303.47913408384</v>
      </c>
    </row>
    <row r="22" spans="1:22" x14ac:dyDescent="0.25">
      <c r="A22">
        <v>5</v>
      </c>
      <c r="B22" s="22" t="s">
        <v>587</v>
      </c>
      <c r="C22" s="29">
        <v>456000</v>
      </c>
      <c r="D22" s="6">
        <f t="shared" si="0"/>
        <v>432327.68065268063</v>
      </c>
      <c r="E22" s="27">
        <f t="shared" si="1"/>
        <v>1.054755502380929</v>
      </c>
      <c r="G22" s="22" t="s">
        <v>601</v>
      </c>
      <c r="H22" s="6">
        <f t="shared" si="2"/>
        <v>515339.56876456883</v>
      </c>
      <c r="I22">
        <v>1.0242635387247727</v>
      </c>
      <c r="J22" s="6">
        <f t="shared" si="3"/>
        <v>527843.53034769557</v>
      </c>
    </row>
    <row r="23" spans="1:22" x14ac:dyDescent="0.25">
      <c r="A23">
        <v>6</v>
      </c>
      <c r="B23" s="22" t="s">
        <v>588</v>
      </c>
      <c r="C23" s="29">
        <v>528850</v>
      </c>
      <c r="D23" s="6">
        <f t="shared" si="0"/>
        <v>439245.33799533802</v>
      </c>
      <c r="E23" s="27">
        <f t="shared" si="1"/>
        <v>1.2039968424334488</v>
      </c>
      <c r="G23" s="22" t="s">
        <v>602</v>
      </c>
      <c r="H23" s="6">
        <f t="shared" si="2"/>
        <v>522257.22610722616</v>
      </c>
      <c r="I23">
        <v>1.1362085521073813</v>
      </c>
      <c r="J23" s="6">
        <f t="shared" si="3"/>
        <v>593393.12670290866</v>
      </c>
    </row>
    <row r="24" spans="1:22" x14ac:dyDescent="0.25">
      <c r="A24">
        <v>7</v>
      </c>
      <c r="B24" s="22" t="s">
        <v>589</v>
      </c>
      <c r="C24" s="29">
        <v>477000</v>
      </c>
      <c r="D24" s="6">
        <f t="shared" si="0"/>
        <v>446162.99533799535</v>
      </c>
      <c r="E24" s="27">
        <f t="shared" si="1"/>
        <v>1.0691160068948429</v>
      </c>
      <c r="G24" s="22" t="s">
        <v>603</v>
      </c>
      <c r="H24" s="6">
        <f t="shared" si="2"/>
        <v>529174.88344988355</v>
      </c>
      <c r="I24">
        <v>1.0361040801862913</v>
      </c>
      <c r="J24" s="6">
        <f t="shared" si="3"/>
        <v>548280.25587452948</v>
      </c>
    </row>
    <row r="25" spans="1:22" x14ac:dyDescent="0.25">
      <c r="A25">
        <v>8</v>
      </c>
      <c r="B25" s="22" t="s">
        <v>590</v>
      </c>
      <c r="C25" s="29">
        <v>403900</v>
      </c>
      <c r="D25" s="6">
        <f t="shared" si="0"/>
        <v>453080.65268065268</v>
      </c>
      <c r="E25" s="27">
        <f t="shared" si="1"/>
        <v>0.89145276367535176</v>
      </c>
      <c r="G25" s="22" t="s">
        <v>604</v>
      </c>
      <c r="H25" s="6">
        <f t="shared" si="2"/>
        <v>536092.54079254088</v>
      </c>
      <c r="I25">
        <v>0.98942255584770078</v>
      </c>
      <c r="J25" s="6">
        <f t="shared" si="3"/>
        <v>530422.0518818436</v>
      </c>
    </row>
    <row r="26" spans="1:22" x14ac:dyDescent="0.25">
      <c r="A26">
        <v>9</v>
      </c>
      <c r="B26" s="22" t="s">
        <v>591</v>
      </c>
      <c r="C26" s="29">
        <v>474800</v>
      </c>
      <c r="D26" s="6">
        <f t="shared" si="0"/>
        <v>459998.31002331001</v>
      </c>
      <c r="E26" s="27">
        <f t="shared" si="1"/>
        <v>1.0321777051223078</v>
      </c>
      <c r="G26" s="22" t="s">
        <v>605</v>
      </c>
      <c r="H26" s="6">
        <f t="shared" si="2"/>
        <v>543010.19813519821</v>
      </c>
      <c r="I26">
        <v>1.0490837826545432</v>
      </c>
      <c r="J26" s="6">
        <f t="shared" si="3"/>
        <v>569663.19267966668</v>
      </c>
    </row>
    <row r="27" spans="1:22" x14ac:dyDescent="0.25">
      <c r="A27">
        <v>10</v>
      </c>
      <c r="B27" s="22" t="s">
        <v>592</v>
      </c>
      <c r="C27" s="29">
        <v>438600</v>
      </c>
      <c r="D27" s="6">
        <f t="shared" si="0"/>
        <v>466915.9673659674</v>
      </c>
      <c r="E27" s="27">
        <f t="shared" si="1"/>
        <v>0.93935532441585268</v>
      </c>
      <c r="G27" s="22" t="s">
        <v>606</v>
      </c>
      <c r="H27" s="6">
        <f t="shared" si="2"/>
        <v>549927.85547785554</v>
      </c>
      <c r="I27">
        <v>0.94924949210043585</v>
      </c>
      <c r="J27" s="6">
        <f t="shared" si="3"/>
        <v>522018.73750423628</v>
      </c>
    </row>
    <row r="28" spans="1:22" x14ac:dyDescent="0.25">
      <c r="A28">
        <v>11</v>
      </c>
      <c r="B28" s="22" t="s">
        <v>593</v>
      </c>
      <c r="C28" s="29">
        <v>474700</v>
      </c>
      <c r="D28" s="6">
        <f t="shared" si="0"/>
        <v>473833.62470862473</v>
      </c>
      <c r="E28" s="27">
        <f t="shared" si="1"/>
        <v>1.0018284377600006</v>
      </c>
      <c r="G28" s="22" t="s">
        <v>607</v>
      </c>
      <c r="H28" s="6">
        <f t="shared" si="2"/>
        <v>556845.51282051287</v>
      </c>
      <c r="I28">
        <v>0.92891644015096686</v>
      </c>
      <c r="J28" s="6">
        <f t="shared" si="3"/>
        <v>517262.95148327039</v>
      </c>
    </row>
    <row r="29" spans="1:22" x14ac:dyDescent="0.25">
      <c r="A29">
        <v>12</v>
      </c>
      <c r="B29" s="22" t="s">
        <v>594</v>
      </c>
      <c r="C29" s="29">
        <v>459800</v>
      </c>
      <c r="D29" s="6">
        <f t="shared" si="0"/>
        <v>480751.28205128212</v>
      </c>
      <c r="E29" s="27">
        <f t="shared" si="1"/>
        <v>0.95641970633570306</v>
      </c>
      <c r="G29" s="22" t="s">
        <v>608</v>
      </c>
      <c r="H29" s="6">
        <f t="shared" si="2"/>
        <v>563763.1701631702</v>
      </c>
      <c r="I29">
        <v>1.0072321861366942</v>
      </c>
      <c r="J29" s="6">
        <f t="shared" si="3"/>
        <v>567840.41034680302</v>
      </c>
    </row>
    <row r="30" spans="1:22" x14ac:dyDescent="0.25">
      <c r="A30">
        <v>13</v>
      </c>
      <c r="B30" s="22" t="s">
        <v>597</v>
      </c>
      <c r="C30" s="30">
        <f t="shared" ref="C30:C41" si="4">J18</f>
        <v>510896.23644101905</v>
      </c>
    </row>
    <row r="31" spans="1:22" x14ac:dyDescent="0.25">
      <c r="A31">
        <v>14</v>
      </c>
      <c r="B31" s="22" t="s">
        <v>598</v>
      </c>
      <c r="C31" s="30">
        <f t="shared" si="4"/>
        <v>429958.65856359975</v>
      </c>
    </row>
    <row r="32" spans="1:22" x14ac:dyDescent="0.25">
      <c r="A32">
        <v>15</v>
      </c>
      <c r="B32" s="22" t="s">
        <v>599</v>
      </c>
      <c r="C32" s="30">
        <f t="shared" si="4"/>
        <v>478773.2128986207</v>
      </c>
    </row>
    <row r="33" spans="1:3" x14ac:dyDescent="0.25">
      <c r="A33">
        <v>16</v>
      </c>
      <c r="B33" s="22" t="s">
        <v>600</v>
      </c>
      <c r="C33" s="30">
        <f t="shared" si="4"/>
        <v>512303.47913408384</v>
      </c>
    </row>
    <row r="34" spans="1:3" x14ac:dyDescent="0.25">
      <c r="A34">
        <v>17</v>
      </c>
      <c r="B34" s="22" t="s">
        <v>601</v>
      </c>
      <c r="C34" s="30">
        <f t="shared" si="4"/>
        <v>527843.53034769557</v>
      </c>
    </row>
    <row r="35" spans="1:3" x14ac:dyDescent="0.25">
      <c r="A35">
        <v>18</v>
      </c>
      <c r="B35" s="22" t="s">
        <v>602</v>
      </c>
      <c r="C35" s="30">
        <f t="shared" si="4"/>
        <v>593393.12670290866</v>
      </c>
    </row>
    <row r="36" spans="1:3" x14ac:dyDescent="0.25">
      <c r="A36">
        <v>19</v>
      </c>
      <c r="B36" s="22" t="s">
        <v>603</v>
      </c>
      <c r="C36" s="30">
        <f t="shared" si="4"/>
        <v>548280.25587452948</v>
      </c>
    </row>
    <row r="37" spans="1:3" x14ac:dyDescent="0.25">
      <c r="A37">
        <v>20</v>
      </c>
      <c r="B37" s="22" t="s">
        <v>604</v>
      </c>
      <c r="C37" s="30">
        <f t="shared" si="4"/>
        <v>530422.0518818436</v>
      </c>
    </row>
    <row r="38" spans="1:3" x14ac:dyDescent="0.25">
      <c r="A38">
        <v>21</v>
      </c>
      <c r="B38" s="22" t="s">
        <v>605</v>
      </c>
      <c r="C38" s="30">
        <f t="shared" si="4"/>
        <v>569663.19267966668</v>
      </c>
    </row>
    <row r="39" spans="1:3" x14ac:dyDescent="0.25">
      <c r="A39">
        <v>22</v>
      </c>
      <c r="B39" s="22" t="s">
        <v>606</v>
      </c>
      <c r="C39" s="30">
        <f t="shared" si="4"/>
        <v>522018.73750423628</v>
      </c>
    </row>
    <row r="40" spans="1:3" x14ac:dyDescent="0.25">
      <c r="A40">
        <v>23</v>
      </c>
      <c r="B40" s="22" t="s">
        <v>607</v>
      </c>
      <c r="C40" s="30">
        <f t="shared" si="4"/>
        <v>517262.95148327039</v>
      </c>
    </row>
    <row r="41" spans="1:3" x14ac:dyDescent="0.25">
      <c r="A41">
        <v>24</v>
      </c>
      <c r="B41" s="22" t="s">
        <v>608</v>
      </c>
      <c r="C41" s="30">
        <f t="shared" si="4"/>
        <v>567840.41034680302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A1E8E-AAAF-431E-A2DB-59A50BCB5D9C}">
  <sheetPr codeName="Sheet8"/>
  <dimension ref="A1:K29"/>
  <sheetViews>
    <sheetView workbookViewId="0">
      <selection activeCell="J22" sqref="J22"/>
    </sheetView>
  </sheetViews>
  <sheetFormatPr defaultRowHeight="15" x14ac:dyDescent="0.25"/>
  <cols>
    <col min="1" max="7" width="12.7109375" style="11" customWidth="1"/>
    <col min="8" max="8" width="12" bestFit="1" customWidth="1"/>
    <col min="9" max="9" width="14.85546875" bestFit="1" customWidth="1"/>
    <col min="10" max="10" width="13.5703125" bestFit="1" customWidth="1"/>
    <col min="11" max="11" width="15.85546875" bestFit="1" customWidth="1"/>
  </cols>
  <sheetData>
    <row r="1" spans="1:11" x14ac:dyDescent="0.25">
      <c r="C1" s="11" t="s">
        <v>669</v>
      </c>
      <c r="D1" s="11" t="s">
        <v>670</v>
      </c>
      <c r="E1" s="11" t="s">
        <v>671</v>
      </c>
      <c r="F1" s="11" t="s">
        <v>672</v>
      </c>
    </row>
    <row r="2" spans="1:11" x14ac:dyDescent="0.25">
      <c r="C2" s="39">
        <v>0.7</v>
      </c>
      <c r="D2" s="11">
        <f>1-C2</f>
        <v>0.30000000000000004</v>
      </c>
      <c r="E2" s="43">
        <v>0.56350941226594631</v>
      </c>
      <c r="F2" s="43">
        <f>1-E2</f>
        <v>0.43649058773405369</v>
      </c>
    </row>
    <row r="3" spans="1:11" x14ac:dyDescent="0.25">
      <c r="C3" s="39"/>
      <c r="D3" s="49" t="s">
        <v>676</v>
      </c>
      <c r="E3" s="49"/>
      <c r="F3" s="49"/>
    </row>
    <row r="4" spans="1:11" x14ac:dyDescent="0.25">
      <c r="B4" s="1" t="s">
        <v>551</v>
      </c>
      <c r="C4" s="13" t="s">
        <v>580</v>
      </c>
      <c r="D4" s="11" t="s">
        <v>673</v>
      </c>
      <c r="E4" s="11" t="s">
        <v>674</v>
      </c>
      <c r="F4" s="11" t="s">
        <v>675</v>
      </c>
      <c r="G4" s="11" t="s">
        <v>677</v>
      </c>
      <c r="I4" s="1"/>
      <c r="J4" s="11"/>
      <c r="K4" s="11"/>
    </row>
    <row r="5" spans="1:11" x14ac:dyDescent="0.25">
      <c r="A5" s="11">
        <v>1</v>
      </c>
      <c r="B5" s="22" t="s">
        <v>583</v>
      </c>
      <c r="C5" s="13">
        <v>628</v>
      </c>
      <c r="D5" s="13"/>
      <c r="E5" s="38"/>
      <c r="F5" s="37"/>
      <c r="I5" s="22"/>
      <c r="J5" s="13"/>
    </row>
    <row r="6" spans="1:11" x14ac:dyDescent="0.25">
      <c r="A6" s="11">
        <v>2</v>
      </c>
      <c r="B6" s="22" t="s">
        <v>584</v>
      </c>
      <c r="C6" s="13">
        <v>526</v>
      </c>
      <c r="D6" s="44">
        <f>C6</f>
        <v>526</v>
      </c>
      <c r="E6" s="45">
        <f>C6-C5</f>
        <v>-102</v>
      </c>
      <c r="F6" s="41"/>
      <c r="I6" s="22"/>
      <c r="J6" s="13"/>
    </row>
    <row r="7" spans="1:11" x14ac:dyDescent="0.25">
      <c r="A7" s="11">
        <v>3</v>
      </c>
      <c r="B7" s="22" t="s">
        <v>585</v>
      </c>
      <c r="C7" s="13">
        <v>583</v>
      </c>
      <c r="D7" s="40">
        <f>$C$2*C7+($D$2*(D6+E6))</f>
        <v>535.29999999999995</v>
      </c>
      <c r="E7" s="38">
        <f>$E$2*(D7-D6)+($F$2*E6)</f>
        <v>-39.281402414800205</v>
      </c>
      <c r="F7" s="41">
        <f>D6+E6</f>
        <v>424</v>
      </c>
      <c r="G7" s="42">
        <f>ABS(C7-F7)/C7</f>
        <v>0.27272727272727271</v>
      </c>
      <c r="I7" s="22"/>
      <c r="J7" s="13"/>
      <c r="K7" s="41"/>
    </row>
    <row r="8" spans="1:11" x14ac:dyDescent="0.25">
      <c r="A8" s="11">
        <v>4</v>
      </c>
      <c r="B8" s="22" t="s">
        <v>586</v>
      </c>
      <c r="C8" s="13">
        <v>621</v>
      </c>
      <c r="D8" s="40">
        <f t="shared" ref="D8:D16" si="0">$C$2*C8+($D$2*(D7+E7))</f>
        <v>583.50557927555997</v>
      </c>
      <c r="E8" s="38">
        <f t="shared" ref="E8:E16" si="1">$E$2*(D8-D7)+($F$2*E7)</f>
        <v>10.01833521845629</v>
      </c>
      <c r="F8" s="41">
        <f t="shared" ref="F8:F17" si="2">D7+E7</f>
        <v>496.01859758519976</v>
      </c>
      <c r="G8" s="42">
        <f t="shared" ref="G8:G16" si="3">ABS(C8-F8)/C8</f>
        <v>0.2012582969642516</v>
      </c>
      <c r="I8" s="22"/>
      <c r="J8" s="13"/>
      <c r="K8" s="41"/>
    </row>
    <row r="9" spans="1:11" x14ac:dyDescent="0.25">
      <c r="A9" s="11">
        <v>5</v>
      </c>
      <c r="B9" s="22" t="s">
        <v>587</v>
      </c>
      <c r="C9" s="13">
        <v>637</v>
      </c>
      <c r="D9" s="40">
        <f t="shared" si="0"/>
        <v>623.95717434820494</v>
      </c>
      <c r="E9" s="38">
        <f t="shared" si="1"/>
        <v>27.167763592226976</v>
      </c>
      <c r="F9" s="41">
        <f t="shared" si="2"/>
        <v>593.52391449401625</v>
      </c>
      <c r="G9" s="42">
        <f t="shared" si="3"/>
        <v>6.8251311626348107E-2</v>
      </c>
      <c r="I9" s="22"/>
      <c r="J9" s="13"/>
      <c r="K9" s="41"/>
    </row>
    <row r="10" spans="1:11" x14ac:dyDescent="0.25">
      <c r="A10" s="11">
        <v>6</v>
      </c>
      <c r="B10" s="22" t="s">
        <v>588</v>
      </c>
      <c r="C10" s="13">
        <v>713</v>
      </c>
      <c r="D10" s="40">
        <f t="shared" si="0"/>
        <v>694.43748138212959</v>
      </c>
      <c r="E10" s="38">
        <f t="shared" si="1"/>
        <v>51.574789490801294</v>
      </c>
      <c r="F10" s="41">
        <f t="shared" si="2"/>
        <v>651.12493794043189</v>
      </c>
      <c r="G10" s="42">
        <f t="shared" si="3"/>
        <v>8.6781293211175461E-2</v>
      </c>
      <c r="I10" s="22"/>
      <c r="J10" s="13"/>
      <c r="K10" s="41"/>
    </row>
    <row r="11" spans="1:11" x14ac:dyDescent="0.25">
      <c r="A11" s="11">
        <v>7</v>
      </c>
      <c r="B11" s="22" t="s">
        <v>589</v>
      </c>
      <c r="C11" s="13">
        <v>656</v>
      </c>
      <c r="D11" s="40">
        <f t="shared" si="0"/>
        <v>683.00368126187936</v>
      </c>
      <c r="E11" s="38">
        <f t="shared" si="1"/>
        <v>16.068856191371442</v>
      </c>
      <c r="F11" s="41">
        <f t="shared" si="2"/>
        <v>746.01227087293091</v>
      </c>
      <c r="G11" s="42">
        <f t="shared" si="3"/>
        <v>0.13721382755019956</v>
      </c>
      <c r="I11" s="22"/>
      <c r="J11" s="13"/>
      <c r="K11" s="41"/>
    </row>
    <row r="12" spans="1:11" x14ac:dyDescent="0.25">
      <c r="A12" s="11">
        <v>8</v>
      </c>
      <c r="B12" s="22" t="s">
        <v>590</v>
      </c>
      <c r="C12" s="13">
        <v>632</v>
      </c>
      <c r="D12" s="40">
        <f t="shared" si="0"/>
        <v>652.12176123597521</v>
      </c>
      <c r="E12" s="38">
        <f t="shared" si="1"/>
        <v>-10.388348120255497</v>
      </c>
      <c r="F12" s="41">
        <f t="shared" si="2"/>
        <v>699.07253745325079</v>
      </c>
      <c r="G12" s="42">
        <f t="shared" si="3"/>
        <v>0.10612743267919429</v>
      </c>
      <c r="I12" s="22"/>
      <c r="J12" s="13"/>
      <c r="K12" s="41"/>
    </row>
    <row r="13" spans="1:11" x14ac:dyDescent="0.25">
      <c r="A13" s="11">
        <v>9</v>
      </c>
      <c r="B13" s="22" t="s">
        <v>591</v>
      </c>
      <c r="C13" s="13">
        <v>676</v>
      </c>
      <c r="D13" s="40">
        <f t="shared" si="0"/>
        <v>665.72002393471598</v>
      </c>
      <c r="E13" s="38">
        <f t="shared" si="1"/>
        <v>3.1283328446090772</v>
      </c>
      <c r="F13" s="41">
        <f t="shared" si="2"/>
        <v>641.73341311571971</v>
      </c>
      <c r="G13" s="42">
        <f t="shared" si="3"/>
        <v>5.0690217284438295E-2</v>
      </c>
      <c r="I13" s="22"/>
      <c r="J13" s="13"/>
      <c r="K13" s="41"/>
    </row>
    <row r="14" spans="1:11" x14ac:dyDescent="0.25">
      <c r="A14" s="11">
        <v>10</v>
      </c>
      <c r="B14" s="22" t="s">
        <v>592</v>
      </c>
      <c r="C14" s="13">
        <v>617</v>
      </c>
      <c r="D14" s="40">
        <f t="shared" si="0"/>
        <v>632.55450703379756</v>
      </c>
      <c r="E14" s="38">
        <f t="shared" si="1"/>
        <v>-17.323593094361687</v>
      </c>
      <c r="F14" s="41">
        <f t="shared" si="2"/>
        <v>668.84835677932506</v>
      </c>
      <c r="G14" s="42">
        <f t="shared" si="3"/>
        <v>8.4032993159359901E-2</v>
      </c>
      <c r="I14" s="22"/>
      <c r="J14" s="13"/>
      <c r="K14" s="41"/>
    </row>
    <row r="15" spans="1:11" x14ac:dyDescent="0.25">
      <c r="A15" s="11">
        <v>11</v>
      </c>
      <c r="B15" s="22" t="s">
        <v>593</v>
      </c>
      <c r="C15" s="13">
        <v>609</v>
      </c>
      <c r="D15" s="40">
        <f t="shared" si="0"/>
        <v>610.86927418183075</v>
      </c>
      <c r="E15" s="38">
        <f t="shared" si="1"/>
        <v>-19.781418150685539</v>
      </c>
      <c r="F15" s="41">
        <f t="shared" si="2"/>
        <v>615.23091393943582</v>
      </c>
      <c r="G15" s="42">
        <f t="shared" si="3"/>
        <v>1.023138577904076E-2</v>
      </c>
      <c r="I15" s="22"/>
      <c r="J15" s="13"/>
      <c r="K15" s="41"/>
    </row>
    <row r="16" spans="1:11" x14ac:dyDescent="0.25">
      <c r="A16" s="11">
        <v>12</v>
      </c>
      <c r="B16" s="22" t="s">
        <v>594</v>
      </c>
      <c r="C16" s="13">
        <v>666</v>
      </c>
      <c r="D16" s="40">
        <f t="shared" si="0"/>
        <v>643.52635680934361</v>
      </c>
      <c r="E16" s="38">
        <f t="shared" si="1"/>
        <v>9.7681706029444122</v>
      </c>
      <c r="F16" s="41">
        <f t="shared" si="2"/>
        <v>591.08785603114518</v>
      </c>
      <c r="G16" s="42">
        <f t="shared" si="3"/>
        <v>0.11248069664993217</v>
      </c>
      <c r="I16" s="22"/>
      <c r="J16" s="13"/>
      <c r="K16" s="41"/>
    </row>
    <row r="17" spans="1:11" x14ac:dyDescent="0.25">
      <c r="A17" s="11">
        <v>13</v>
      </c>
      <c r="B17" s="22" t="s">
        <v>597</v>
      </c>
      <c r="D17" s="40"/>
      <c r="E17" s="46">
        <v>1</v>
      </c>
      <c r="F17" s="41">
        <f t="shared" si="2"/>
        <v>653.29452741228806</v>
      </c>
      <c r="I17" s="22"/>
      <c r="K17" s="41"/>
    </row>
    <row r="18" spans="1:11" x14ac:dyDescent="0.25">
      <c r="A18" s="11">
        <v>14</v>
      </c>
      <c r="B18" s="22" t="s">
        <v>598</v>
      </c>
      <c r="D18" s="40"/>
      <c r="E18" s="46">
        <v>2</v>
      </c>
      <c r="F18" s="41">
        <f>$D$16+E18*$E$16</f>
        <v>663.0626980152324</v>
      </c>
      <c r="I18" s="22"/>
      <c r="K18" s="41"/>
    </row>
    <row r="19" spans="1:11" x14ac:dyDescent="0.25">
      <c r="A19" s="11">
        <v>15</v>
      </c>
      <c r="B19" s="22" t="s">
        <v>599</v>
      </c>
      <c r="D19" s="40"/>
      <c r="E19" s="46">
        <v>3</v>
      </c>
      <c r="F19" s="41">
        <f t="shared" ref="F19:F28" si="4">$D$16+E19*$E$16</f>
        <v>672.83086861817685</v>
      </c>
      <c r="I19" s="22"/>
      <c r="K19" s="41"/>
    </row>
    <row r="20" spans="1:11" x14ac:dyDescent="0.25">
      <c r="A20" s="11">
        <v>16</v>
      </c>
      <c r="B20" s="22" t="s">
        <v>600</v>
      </c>
      <c r="D20" s="40"/>
      <c r="E20" s="46">
        <v>4</v>
      </c>
      <c r="F20" s="41">
        <f t="shared" si="4"/>
        <v>682.5990392211213</v>
      </c>
      <c r="I20" s="22"/>
      <c r="K20" s="41"/>
    </row>
    <row r="21" spans="1:11" x14ac:dyDescent="0.25">
      <c r="A21" s="11">
        <v>17</v>
      </c>
      <c r="B21" s="22" t="s">
        <v>601</v>
      </c>
      <c r="D21" s="40"/>
      <c r="E21" s="46">
        <v>5</v>
      </c>
      <c r="F21" s="41">
        <f t="shared" si="4"/>
        <v>692.36720982406564</v>
      </c>
      <c r="I21" s="22"/>
      <c r="K21" s="41"/>
    </row>
    <row r="22" spans="1:11" x14ac:dyDescent="0.25">
      <c r="A22" s="11">
        <v>18</v>
      </c>
      <c r="B22" s="22" t="s">
        <v>602</v>
      </c>
      <c r="D22" s="40"/>
      <c r="E22" s="46">
        <v>6</v>
      </c>
      <c r="F22" s="41">
        <f t="shared" si="4"/>
        <v>702.13538042701009</v>
      </c>
      <c r="I22" s="22"/>
      <c r="K22" s="41"/>
    </row>
    <row r="23" spans="1:11" x14ac:dyDescent="0.25">
      <c r="A23" s="11">
        <v>19</v>
      </c>
      <c r="B23" s="22" t="s">
        <v>603</v>
      </c>
      <c r="D23" s="40"/>
      <c r="E23" s="46">
        <v>7</v>
      </c>
      <c r="F23" s="41">
        <f t="shared" si="4"/>
        <v>711.90355102995454</v>
      </c>
      <c r="I23" s="22"/>
      <c r="K23" s="41"/>
    </row>
    <row r="24" spans="1:11" x14ac:dyDescent="0.25">
      <c r="A24" s="11">
        <v>20</v>
      </c>
      <c r="B24" s="22" t="s">
        <v>604</v>
      </c>
      <c r="D24" s="40"/>
      <c r="E24" s="46">
        <v>8</v>
      </c>
      <c r="F24" s="41">
        <f t="shared" si="4"/>
        <v>721.67172163289888</v>
      </c>
      <c r="I24" s="22"/>
      <c r="K24" s="41"/>
    </row>
    <row r="25" spans="1:11" x14ac:dyDescent="0.25">
      <c r="A25" s="11">
        <v>21</v>
      </c>
      <c r="B25" s="22" t="s">
        <v>605</v>
      </c>
      <c r="D25" s="40"/>
      <c r="E25" s="46">
        <v>9</v>
      </c>
      <c r="F25" s="41">
        <f t="shared" si="4"/>
        <v>731.43989223584333</v>
      </c>
      <c r="I25" s="22"/>
      <c r="K25" s="41"/>
    </row>
    <row r="26" spans="1:11" x14ac:dyDescent="0.25">
      <c r="A26" s="11">
        <v>22</v>
      </c>
      <c r="B26" s="22" t="s">
        <v>606</v>
      </c>
      <c r="D26" s="40"/>
      <c r="E26" s="46">
        <v>10</v>
      </c>
      <c r="F26" s="41">
        <f t="shared" si="4"/>
        <v>741.20806283878778</v>
      </c>
      <c r="I26" s="22"/>
      <c r="K26" s="41"/>
    </row>
    <row r="27" spans="1:11" x14ac:dyDescent="0.25">
      <c r="A27" s="11">
        <v>23</v>
      </c>
      <c r="B27" s="22" t="s">
        <v>607</v>
      </c>
      <c r="D27" s="40"/>
      <c r="E27" s="46">
        <v>11</v>
      </c>
      <c r="F27" s="41">
        <f t="shared" si="4"/>
        <v>750.97623344173212</v>
      </c>
      <c r="I27" s="22"/>
      <c r="K27" s="41"/>
    </row>
    <row r="28" spans="1:11" x14ac:dyDescent="0.25">
      <c r="A28" s="11">
        <v>24</v>
      </c>
      <c r="B28" s="22" t="s">
        <v>608</v>
      </c>
      <c r="D28" s="40"/>
      <c r="E28" s="46">
        <v>12</v>
      </c>
      <c r="F28" s="41">
        <f t="shared" si="4"/>
        <v>760.74440404467657</v>
      </c>
      <c r="I28" s="22"/>
      <c r="K28" s="41"/>
    </row>
    <row r="29" spans="1:11" x14ac:dyDescent="0.25">
      <c r="G29" s="37">
        <f>AVERAGE(G7:G16)</f>
        <v>0.1129794727631213</v>
      </c>
    </row>
  </sheetData>
  <mergeCells count="1">
    <mergeCell ref="D3:F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1E74B-4FEC-427B-87A2-0204A99BD593}">
  <dimension ref="A1:U35"/>
  <sheetViews>
    <sheetView tabSelected="1" workbookViewId="0">
      <selection activeCell="R3" sqref="R3"/>
    </sheetView>
  </sheetViews>
  <sheetFormatPr defaultRowHeight="15" x14ac:dyDescent="0.25"/>
  <cols>
    <col min="1" max="1" width="24.28515625" customWidth="1"/>
    <col min="2" max="2" width="21.140625" bestFit="1" customWidth="1"/>
    <col min="3" max="3" width="9.85546875" bestFit="1" customWidth="1"/>
    <col min="4" max="4" width="12.140625" bestFit="1" customWidth="1"/>
    <col min="5" max="5" width="21.140625" bestFit="1" customWidth="1"/>
    <col min="7" max="7" width="24.85546875" bestFit="1" customWidth="1"/>
    <col min="12" max="14" width="10.7109375" customWidth="1"/>
    <col min="15" max="15" width="12.140625" bestFit="1" customWidth="1"/>
    <col min="16" max="18" width="10.7109375" customWidth="1"/>
    <col min="19" max="19" width="10.140625" bestFit="1" customWidth="1"/>
  </cols>
  <sheetData>
    <row r="1" spans="1:21" x14ac:dyDescent="0.25">
      <c r="A1" s="50" t="s">
        <v>690</v>
      </c>
      <c r="L1" s="47" t="s">
        <v>686</v>
      </c>
      <c r="M1" s="47"/>
      <c r="N1" s="47"/>
      <c r="O1" s="47"/>
      <c r="P1" s="47"/>
      <c r="Q1" s="47"/>
      <c r="R1" s="47"/>
    </row>
    <row r="2" spans="1:21" x14ac:dyDescent="0.25">
      <c r="A2" s="48" t="s">
        <v>700</v>
      </c>
      <c r="B2" s="48"/>
      <c r="C2" s="48"/>
      <c r="D2" s="48"/>
      <c r="E2" s="48"/>
      <c r="F2" s="48"/>
      <c r="G2" s="48"/>
      <c r="H2" s="48"/>
      <c r="I2" s="48"/>
      <c r="J2" s="48"/>
      <c r="L2" s="47" t="s">
        <v>687</v>
      </c>
      <c r="M2" s="47" t="s">
        <v>8</v>
      </c>
      <c r="N2" s="47" t="s">
        <v>37</v>
      </c>
      <c r="O2" s="47" t="s">
        <v>16</v>
      </c>
      <c r="P2" s="47" t="s">
        <v>14</v>
      </c>
      <c r="Q2" s="47" t="s">
        <v>11</v>
      </c>
      <c r="R2" s="47" t="s">
        <v>542</v>
      </c>
    </row>
    <row r="3" spans="1:21" x14ac:dyDescent="0.25">
      <c r="A3" s="1" t="s">
        <v>562</v>
      </c>
      <c r="B3" s="1" t="s">
        <v>563</v>
      </c>
      <c r="L3" s="47" t="s">
        <v>688</v>
      </c>
      <c r="M3" s="47">
        <v>131</v>
      </c>
      <c r="N3" s="47">
        <v>157</v>
      </c>
      <c r="O3" s="47">
        <v>72</v>
      </c>
      <c r="P3" s="47">
        <v>122</v>
      </c>
      <c r="Q3" s="47">
        <v>95</v>
      </c>
      <c r="R3" s="47">
        <v>122</v>
      </c>
      <c r="S3" s="52" t="s">
        <v>689</v>
      </c>
    </row>
    <row r="4" spans="1:21" x14ac:dyDescent="0.25">
      <c r="A4" s="20" t="s">
        <v>8</v>
      </c>
      <c r="B4" s="56">
        <v>1500</v>
      </c>
      <c r="L4" s="47" t="s">
        <v>689</v>
      </c>
      <c r="M4" s="47">
        <v>1500</v>
      </c>
      <c r="N4" s="47">
        <v>600</v>
      </c>
      <c r="O4" s="47">
        <v>150</v>
      </c>
      <c r="P4" s="47">
        <v>500</v>
      </c>
      <c r="Q4" s="47">
        <v>1000</v>
      </c>
      <c r="R4" s="47">
        <v>400</v>
      </c>
      <c r="S4" s="52">
        <f>SUMPRODUCT(M3:R3,M4:R4)</f>
        <v>506300</v>
      </c>
    </row>
    <row r="5" spans="1:21" x14ac:dyDescent="0.25">
      <c r="A5" s="1" t="s">
        <v>37</v>
      </c>
      <c r="B5" s="29">
        <v>600</v>
      </c>
      <c r="L5" s="47" t="s">
        <v>679</v>
      </c>
      <c r="M5" s="47"/>
      <c r="N5" s="47"/>
      <c r="O5" s="47"/>
      <c r="P5" s="47"/>
      <c r="Q5" s="47"/>
      <c r="R5" s="47"/>
      <c r="S5" s="47" t="s">
        <v>691</v>
      </c>
      <c r="T5" s="47" t="s">
        <v>692</v>
      </c>
      <c r="U5" s="47" t="s">
        <v>693</v>
      </c>
    </row>
    <row r="6" spans="1:21" x14ac:dyDescent="0.25">
      <c r="A6" s="1" t="s">
        <v>16</v>
      </c>
      <c r="B6" s="29">
        <v>150</v>
      </c>
      <c r="L6" s="47"/>
      <c r="M6" s="47">
        <f>E13</f>
        <v>30</v>
      </c>
      <c r="N6" s="47">
        <f>E14</f>
        <v>10</v>
      </c>
      <c r="O6" s="47">
        <f>E15</f>
        <v>4</v>
      </c>
      <c r="P6" s="47">
        <f>E16</f>
        <v>8</v>
      </c>
      <c r="Q6" s="47">
        <f>E17</f>
        <v>22</v>
      </c>
      <c r="R6" s="47">
        <f>E18</f>
        <v>6</v>
      </c>
      <c r="S6" s="47">
        <f>SUMPRODUCT($M$3:$R$3,M6:R6)</f>
        <v>9586</v>
      </c>
      <c r="T6" s="47" t="s">
        <v>694</v>
      </c>
      <c r="U6" s="47">
        <f>H14</f>
        <v>9600</v>
      </c>
    </row>
    <row r="7" spans="1:21" x14ac:dyDescent="0.25">
      <c r="A7" s="1" t="s">
        <v>14</v>
      </c>
      <c r="B7" s="29">
        <v>500</v>
      </c>
      <c r="L7" s="47"/>
      <c r="M7" s="47">
        <v>1</v>
      </c>
      <c r="N7" s="47"/>
      <c r="O7" s="47"/>
      <c r="P7" s="47"/>
      <c r="Q7" s="47"/>
      <c r="R7" s="47"/>
      <c r="S7" s="47">
        <f t="shared" ref="S7:S19" si="0">SUMPRODUCT($M$3:$R$3,M7:R7)</f>
        <v>131</v>
      </c>
      <c r="T7" s="47" t="s">
        <v>695</v>
      </c>
      <c r="U7" s="47">
        <f>B34</f>
        <v>73</v>
      </c>
    </row>
    <row r="8" spans="1:21" x14ac:dyDescent="0.25">
      <c r="A8" s="1" t="s">
        <v>11</v>
      </c>
      <c r="B8" s="29">
        <v>1000</v>
      </c>
      <c r="L8" s="47"/>
      <c r="M8" s="47"/>
      <c r="N8" s="47">
        <v>1</v>
      </c>
      <c r="O8" s="47"/>
      <c r="P8" s="47"/>
      <c r="Q8" s="47"/>
      <c r="R8" s="47"/>
      <c r="S8" s="47">
        <f t="shared" si="0"/>
        <v>157</v>
      </c>
      <c r="T8" s="47" t="s">
        <v>695</v>
      </c>
      <c r="U8" s="47">
        <f>C34</f>
        <v>77</v>
      </c>
    </row>
    <row r="9" spans="1:21" x14ac:dyDescent="0.25">
      <c r="A9" s="1" t="s">
        <v>542</v>
      </c>
      <c r="B9" s="29">
        <v>400</v>
      </c>
      <c r="L9" s="47"/>
      <c r="M9" s="47"/>
      <c r="N9" s="47"/>
      <c r="O9" s="47">
        <v>1</v>
      </c>
      <c r="P9" s="47"/>
      <c r="Q9" s="47"/>
      <c r="R9" s="47"/>
      <c r="S9" s="47">
        <f t="shared" si="0"/>
        <v>72</v>
      </c>
      <c r="T9" s="47" t="s">
        <v>695</v>
      </c>
      <c r="U9" s="47">
        <f>D34</f>
        <v>72</v>
      </c>
    </row>
    <row r="10" spans="1:21" x14ac:dyDescent="0.25">
      <c r="L10" s="47"/>
      <c r="M10" s="47"/>
      <c r="N10" s="47"/>
      <c r="O10" s="47"/>
      <c r="P10" s="47">
        <v>1</v>
      </c>
      <c r="Q10" s="47"/>
      <c r="R10" s="47"/>
      <c r="S10" s="47">
        <f t="shared" si="0"/>
        <v>122</v>
      </c>
      <c r="T10" s="47" t="s">
        <v>695</v>
      </c>
      <c r="U10" s="47">
        <f>E34</f>
        <v>60</v>
      </c>
    </row>
    <row r="11" spans="1:21" x14ac:dyDescent="0.25">
      <c r="A11" s="51" t="s">
        <v>680</v>
      </c>
      <c r="B11" s="51"/>
      <c r="C11" s="51"/>
      <c r="D11" s="51"/>
      <c r="E11" s="51"/>
      <c r="F11" s="51"/>
      <c r="G11" s="51"/>
      <c r="H11" s="51"/>
      <c r="I11" s="51"/>
      <c r="J11" s="51"/>
      <c r="L11" s="47"/>
      <c r="M11" s="47"/>
      <c r="N11" s="47"/>
      <c r="O11" s="47"/>
      <c r="P11" s="47"/>
      <c r="Q11" s="47">
        <v>1</v>
      </c>
      <c r="R11" s="47"/>
      <c r="S11" s="47">
        <f t="shared" si="0"/>
        <v>95</v>
      </c>
      <c r="T11" s="47" t="s">
        <v>695</v>
      </c>
      <c r="U11" s="47">
        <f>F34</f>
        <v>73</v>
      </c>
    </row>
    <row r="12" spans="1:21" x14ac:dyDescent="0.25">
      <c r="A12" s="47" t="s">
        <v>551</v>
      </c>
      <c r="B12" t="s">
        <v>678</v>
      </c>
      <c r="D12" s="1" t="s">
        <v>562</v>
      </c>
      <c r="E12" s="1" t="s">
        <v>681</v>
      </c>
      <c r="G12" s="1" t="s">
        <v>682</v>
      </c>
      <c r="H12" s="1">
        <v>40</v>
      </c>
      <c r="L12" s="47"/>
      <c r="M12" s="47"/>
      <c r="N12" s="47"/>
      <c r="O12" s="47"/>
      <c r="P12" s="47"/>
      <c r="Q12" s="47"/>
      <c r="R12" s="47">
        <v>1</v>
      </c>
      <c r="S12" s="47">
        <f t="shared" si="0"/>
        <v>122</v>
      </c>
      <c r="T12" s="47" t="s">
        <v>695</v>
      </c>
      <c r="U12" s="47">
        <f>G34</f>
        <v>76</v>
      </c>
    </row>
    <row r="13" spans="1:21" x14ac:dyDescent="0.25">
      <c r="A13" s="22" t="s">
        <v>597</v>
      </c>
      <c r="B13" s="28">
        <v>698.59409286310063</v>
      </c>
      <c r="D13" s="20" t="s">
        <v>8</v>
      </c>
      <c r="E13" s="20">
        <v>30</v>
      </c>
      <c r="G13" s="1" t="s">
        <v>684</v>
      </c>
      <c r="H13" s="47">
        <f>30*8</f>
        <v>240</v>
      </c>
      <c r="I13" t="s">
        <v>685</v>
      </c>
      <c r="M13" s="47">
        <v>1</v>
      </c>
      <c r="N13" s="47">
        <v>1</v>
      </c>
      <c r="O13" s="47">
        <v>1</v>
      </c>
      <c r="P13" s="47">
        <v>1</v>
      </c>
      <c r="Q13" s="47">
        <v>1</v>
      </c>
      <c r="R13" s="47">
        <v>1</v>
      </c>
      <c r="S13" s="47">
        <f t="shared" si="0"/>
        <v>699</v>
      </c>
      <c r="T13" s="47" t="s">
        <v>694</v>
      </c>
      <c r="U13" s="47">
        <v>699</v>
      </c>
    </row>
    <row r="14" spans="1:21" x14ac:dyDescent="0.25">
      <c r="A14" s="22"/>
      <c r="B14" s="28"/>
      <c r="D14" s="1" t="s">
        <v>37</v>
      </c>
      <c r="E14" s="1">
        <v>10</v>
      </c>
      <c r="G14" s="1" t="s">
        <v>683</v>
      </c>
      <c r="H14" s="47">
        <f>H12*H13</f>
        <v>9600</v>
      </c>
      <c r="M14" s="47">
        <v>1</v>
      </c>
      <c r="N14" s="47"/>
      <c r="O14" s="47"/>
      <c r="P14" s="47"/>
      <c r="Q14" s="47"/>
      <c r="R14" s="47"/>
      <c r="S14" s="47">
        <f t="shared" si="0"/>
        <v>131</v>
      </c>
      <c r="T14" s="47" t="s">
        <v>694</v>
      </c>
      <c r="U14" s="47">
        <f>B35</f>
        <v>131</v>
      </c>
    </row>
    <row r="15" spans="1:21" x14ac:dyDescent="0.25">
      <c r="A15" s="22"/>
      <c r="B15" s="28"/>
      <c r="D15" s="1" t="s">
        <v>16</v>
      </c>
      <c r="E15" s="1">
        <v>4</v>
      </c>
      <c r="M15" s="47"/>
      <c r="N15" s="47">
        <v>1</v>
      </c>
      <c r="O15" s="47"/>
      <c r="P15" s="47"/>
      <c r="Q15" s="47"/>
      <c r="R15" s="47"/>
      <c r="S15" s="47">
        <f t="shared" si="0"/>
        <v>157</v>
      </c>
      <c r="T15" s="47" t="s">
        <v>694</v>
      </c>
      <c r="U15" s="47">
        <f>C35</f>
        <v>157</v>
      </c>
    </row>
    <row r="16" spans="1:21" x14ac:dyDescent="0.25">
      <c r="A16" s="22"/>
      <c r="B16" s="28"/>
      <c r="D16" s="1" t="s">
        <v>14</v>
      </c>
      <c r="E16" s="1">
        <v>8</v>
      </c>
      <c r="M16" s="47"/>
      <c r="N16" s="47"/>
      <c r="O16" s="47">
        <v>1</v>
      </c>
      <c r="P16" s="47"/>
      <c r="Q16" s="47"/>
      <c r="R16" s="47"/>
      <c r="S16" s="47">
        <f t="shared" si="0"/>
        <v>72</v>
      </c>
      <c r="T16" s="47" t="s">
        <v>694</v>
      </c>
      <c r="U16" s="47">
        <f>D35</f>
        <v>138</v>
      </c>
    </row>
    <row r="17" spans="1:21" x14ac:dyDescent="0.25">
      <c r="A17" s="22"/>
      <c r="B17" s="28"/>
      <c r="D17" s="1" t="s">
        <v>11</v>
      </c>
      <c r="E17" s="1">
        <v>22</v>
      </c>
      <c r="M17" s="47"/>
      <c r="N17" s="47"/>
      <c r="O17" s="47"/>
      <c r="P17" s="47">
        <v>1</v>
      </c>
      <c r="Q17" s="47"/>
      <c r="R17" s="47"/>
      <c r="S17" s="47">
        <f t="shared" si="0"/>
        <v>122</v>
      </c>
      <c r="T17" s="47" t="s">
        <v>694</v>
      </c>
      <c r="U17" s="47">
        <f>E35</f>
        <v>122</v>
      </c>
    </row>
    <row r="18" spans="1:21" x14ac:dyDescent="0.25">
      <c r="A18" s="22"/>
      <c r="B18" s="28"/>
      <c r="D18" s="1" t="s">
        <v>542</v>
      </c>
      <c r="E18" s="1">
        <v>6</v>
      </c>
      <c r="M18" s="47"/>
      <c r="N18" s="47"/>
      <c r="O18" s="47"/>
      <c r="P18" s="47"/>
      <c r="Q18" s="47">
        <v>1</v>
      </c>
      <c r="R18" s="47"/>
      <c r="S18" s="47">
        <f t="shared" si="0"/>
        <v>95</v>
      </c>
      <c r="T18" s="47" t="s">
        <v>694</v>
      </c>
      <c r="U18" s="47">
        <f>F35</f>
        <v>142</v>
      </c>
    </row>
    <row r="19" spans="1:21" x14ac:dyDescent="0.25">
      <c r="A19" s="54" t="s">
        <v>697</v>
      </c>
      <c r="B19" s="28"/>
      <c r="M19" s="47"/>
      <c r="N19" s="47"/>
      <c r="O19" s="47"/>
      <c r="P19" s="47"/>
      <c r="Q19" s="47"/>
      <c r="R19" s="47">
        <v>1</v>
      </c>
      <c r="S19" s="47">
        <f t="shared" si="0"/>
        <v>122</v>
      </c>
      <c r="T19" s="47" t="s">
        <v>694</v>
      </c>
      <c r="U19" s="47">
        <f>G35</f>
        <v>138</v>
      </c>
    </row>
    <row r="20" spans="1:21" x14ac:dyDescent="0.25">
      <c r="A20" t="s">
        <v>696</v>
      </c>
      <c r="B20" s="53"/>
      <c r="C20" s="53"/>
      <c r="D20" s="53"/>
      <c r="E20" s="53"/>
      <c r="F20" s="53"/>
      <c r="G20" s="53"/>
    </row>
    <row r="21" spans="1:21" x14ac:dyDescent="0.25">
      <c r="B21" s="47" t="s">
        <v>14</v>
      </c>
      <c r="C21" s="47" t="s">
        <v>8</v>
      </c>
      <c r="D21" s="47" t="s">
        <v>16</v>
      </c>
      <c r="E21" s="47" t="s">
        <v>11</v>
      </c>
      <c r="F21" s="47" t="s">
        <v>37</v>
      </c>
      <c r="G21" s="47" t="s">
        <v>542</v>
      </c>
      <c r="H21" s="47" t="s">
        <v>619</v>
      </c>
    </row>
    <row r="22" spans="1:21" x14ac:dyDescent="0.25">
      <c r="A22" s="8">
        <v>44562</v>
      </c>
      <c r="B22" s="47">
        <v>130</v>
      </c>
      <c r="C22" s="47">
        <v>77</v>
      </c>
      <c r="D22" s="47">
        <v>93</v>
      </c>
      <c r="E22" s="47">
        <v>117</v>
      </c>
      <c r="F22" s="47">
        <v>73</v>
      </c>
      <c r="G22" s="47">
        <v>138</v>
      </c>
      <c r="H22" s="47">
        <f>SUM(B22:G22)</f>
        <v>628</v>
      </c>
    </row>
    <row r="23" spans="1:21" x14ac:dyDescent="0.25">
      <c r="A23" s="8">
        <v>44593</v>
      </c>
      <c r="B23" s="47">
        <v>87</v>
      </c>
      <c r="C23" s="47">
        <v>82</v>
      </c>
      <c r="D23" s="47">
        <v>115</v>
      </c>
      <c r="E23" s="47">
        <v>60</v>
      </c>
      <c r="F23" s="47">
        <v>78</v>
      </c>
      <c r="G23" s="47">
        <v>104</v>
      </c>
      <c r="H23" s="47">
        <f t="shared" ref="H23:H33" si="1">SUM(B23:G23)</f>
        <v>526</v>
      </c>
    </row>
    <row r="24" spans="1:21" x14ac:dyDescent="0.25">
      <c r="A24" s="8">
        <v>44621</v>
      </c>
      <c r="B24" s="47">
        <v>73</v>
      </c>
      <c r="C24" s="47">
        <v>93</v>
      </c>
      <c r="D24" s="47">
        <v>88</v>
      </c>
      <c r="E24" s="47">
        <v>91</v>
      </c>
      <c r="F24" s="47">
        <v>129</v>
      </c>
      <c r="G24" s="47">
        <v>109</v>
      </c>
      <c r="H24" s="47">
        <f t="shared" si="1"/>
        <v>583</v>
      </c>
    </row>
    <row r="25" spans="1:21" x14ac:dyDescent="0.25">
      <c r="A25" s="8">
        <v>44652</v>
      </c>
      <c r="B25" s="47">
        <v>90</v>
      </c>
      <c r="C25" s="47">
        <v>133</v>
      </c>
      <c r="D25" s="47">
        <v>98</v>
      </c>
      <c r="E25" s="47">
        <v>92</v>
      </c>
      <c r="F25" s="47">
        <v>103</v>
      </c>
      <c r="G25" s="47">
        <v>105</v>
      </c>
      <c r="H25" s="47">
        <f t="shared" si="1"/>
        <v>621</v>
      </c>
    </row>
    <row r="26" spans="1:21" x14ac:dyDescent="0.25">
      <c r="A26" s="8">
        <v>44682</v>
      </c>
      <c r="B26" s="47">
        <v>111</v>
      </c>
      <c r="C26" s="47">
        <v>117</v>
      </c>
      <c r="D26" s="47">
        <v>72</v>
      </c>
      <c r="E26" s="47">
        <v>90</v>
      </c>
      <c r="F26" s="47">
        <v>127</v>
      </c>
      <c r="G26" s="47">
        <v>120</v>
      </c>
      <c r="H26" s="47">
        <f t="shared" si="1"/>
        <v>637</v>
      </c>
    </row>
    <row r="27" spans="1:21" x14ac:dyDescent="0.25">
      <c r="A27" s="8">
        <v>44713</v>
      </c>
      <c r="B27" s="47">
        <v>112</v>
      </c>
      <c r="C27" s="47">
        <v>157</v>
      </c>
      <c r="D27" s="47">
        <v>109</v>
      </c>
      <c r="E27" s="47">
        <v>115</v>
      </c>
      <c r="F27" s="47">
        <v>90</v>
      </c>
      <c r="G27" s="47">
        <v>130</v>
      </c>
      <c r="H27" s="47">
        <f t="shared" si="1"/>
        <v>713</v>
      </c>
    </row>
    <row r="28" spans="1:21" x14ac:dyDescent="0.25">
      <c r="A28" s="8">
        <v>44743</v>
      </c>
      <c r="B28" s="47">
        <v>125</v>
      </c>
      <c r="C28" s="47">
        <v>124</v>
      </c>
      <c r="D28" s="47">
        <v>74</v>
      </c>
      <c r="E28" s="47">
        <v>93</v>
      </c>
      <c r="F28" s="47">
        <v>142</v>
      </c>
      <c r="G28" s="47">
        <v>98</v>
      </c>
      <c r="H28" s="47">
        <f t="shared" si="1"/>
        <v>656</v>
      </c>
    </row>
    <row r="29" spans="1:21" x14ac:dyDescent="0.25">
      <c r="A29" s="8">
        <v>44774</v>
      </c>
      <c r="B29" s="47">
        <v>82</v>
      </c>
      <c r="C29" s="47">
        <v>80</v>
      </c>
      <c r="D29" s="47">
        <v>138</v>
      </c>
      <c r="E29" s="47">
        <v>116</v>
      </c>
      <c r="F29" s="47">
        <v>99</v>
      </c>
      <c r="G29" s="47">
        <v>117</v>
      </c>
      <c r="H29" s="47">
        <f t="shared" si="1"/>
        <v>632</v>
      </c>
    </row>
    <row r="30" spans="1:21" x14ac:dyDescent="0.25">
      <c r="A30" s="8">
        <v>44805</v>
      </c>
      <c r="B30" s="47">
        <v>121</v>
      </c>
      <c r="C30" s="47">
        <v>121</v>
      </c>
      <c r="D30" s="47">
        <v>124</v>
      </c>
      <c r="E30" s="47">
        <v>122</v>
      </c>
      <c r="F30" s="47">
        <v>85</v>
      </c>
      <c r="G30" s="47">
        <v>103</v>
      </c>
      <c r="H30" s="47">
        <f t="shared" si="1"/>
        <v>676</v>
      </c>
    </row>
    <row r="31" spans="1:21" x14ac:dyDescent="0.25">
      <c r="A31" s="8">
        <v>44835</v>
      </c>
      <c r="B31" s="47">
        <v>77</v>
      </c>
      <c r="C31" s="47">
        <v>111</v>
      </c>
      <c r="D31" s="47">
        <v>116</v>
      </c>
      <c r="E31" s="47">
        <v>119</v>
      </c>
      <c r="F31" s="47">
        <v>98</v>
      </c>
      <c r="G31" s="47">
        <v>96</v>
      </c>
      <c r="H31" s="47">
        <f t="shared" si="1"/>
        <v>617</v>
      </c>
    </row>
    <row r="32" spans="1:21" x14ac:dyDescent="0.25">
      <c r="A32" s="8">
        <v>44866</v>
      </c>
      <c r="B32" s="47">
        <v>120</v>
      </c>
      <c r="C32" s="47">
        <v>138</v>
      </c>
      <c r="D32" s="47">
        <v>74</v>
      </c>
      <c r="E32" s="47">
        <v>114</v>
      </c>
      <c r="F32" s="47">
        <v>87</v>
      </c>
      <c r="G32" s="47">
        <v>76</v>
      </c>
      <c r="H32" s="47">
        <f t="shared" si="1"/>
        <v>609</v>
      </c>
    </row>
    <row r="33" spans="1:8" x14ac:dyDescent="0.25">
      <c r="A33" s="8">
        <v>44896</v>
      </c>
      <c r="B33" s="47">
        <v>131</v>
      </c>
      <c r="C33" s="47">
        <v>115</v>
      </c>
      <c r="D33" s="47">
        <v>112</v>
      </c>
      <c r="E33" s="47">
        <v>106</v>
      </c>
      <c r="F33" s="47">
        <v>91</v>
      </c>
      <c r="G33" s="47">
        <v>111</v>
      </c>
      <c r="H33" s="47">
        <f t="shared" si="1"/>
        <v>666</v>
      </c>
    </row>
    <row r="34" spans="1:8" x14ac:dyDescent="0.25">
      <c r="A34" s="55" t="s">
        <v>698</v>
      </c>
      <c r="B34" s="55">
        <f>MIN(B22:B33)</f>
        <v>73</v>
      </c>
      <c r="C34" s="55">
        <f>MIN(C22:C33)</f>
        <v>77</v>
      </c>
      <c r="D34" s="55">
        <f>MIN(D22:D33)</f>
        <v>72</v>
      </c>
      <c r="E34" s="55">
        <f>MIN(E22:E33)</f>
        <v>60</v>
      </c>
      <c r="F34" s="55">
        <f>MIN(F22:F33)</f>
        <v>73</v>
      </c>
      <c r="G34" s="55">
        <f>MIN(G22:G33)</f>
        <v>76</v>
      </c>
    </row>
    <row r="35" spans="1:8" x14ac:dyDescent="0.25">
      <c r="A35" s="55" t="s">
        <v>699</v>
      </c>
      <c r="B35" s="55">
        <f>MAX(B22:B33)</f>
        <v>131</v>
      </c>
      <c r="C35" s="55">
        <f t="shared" ref="C35:G35" si="2">MAX(C22:C33)</f>
        <v>157</v>
      </c>
      <c r="D35" s="55">
        <f t="shared" si="2"/>
        <v>138</v>
      </c>
      <c r="E35" s="55">
        <f t="shared" si="2"/>
        <v>122</v>
      </c>
      <c r="F35" s="55">
        <f t="shared" si="2"/>
        <v>142</v>
      </c>
      <c r="G35" s="55">
        <f t="shared" si="2"/>
        <v>138</v>
      </c>
      <c r="H35" s="47"/>
    </row>
  </sheetData>
  <mergeCells count="2">
    <mergeCell ref="A11:J11"/>
    <mergeCell ref="A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 Data</vt:lpstr>
      <vt:lpstr>Sales Analysis</vt:lpstr>
      <vt:lpstr>Customer Behavior</vt:lpstr>
      <vt:lpstr>Market Basket Analysis</vt:lpstr>
      <vt:lpstr>2023 Total Sales</vt:lpstr>
      <vt:lpstr>2023 Total Revenue</vt:lpstr>
      <vt:lpstr>Double Exponential Smoothing</vt:lpstr>
      <vt:lpstr>Product Mix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Rakesh alasakani</dc:creator>
  <cp:lastModifiedBy>Fudge, Katherine, Celanese</cp:lastModifiedBy>
  <dcterms:created xsi:type="dcterms:W3CDTF">2015-06-05T18:17:20Z</dcterms:created>
  <dcterms:modified xsi:type="dcterms:W3CDTF">2023-11-18T23:40:10Z</dcterms:modified>
</cp:coreProperties>
</file>