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chen\Desktop\TCAM_Project\"/>
    </mc:Choice>
  </mc:AlternateContent>
  <xr:revisionPtr revIDLastSave="0" documentId="13_ncr:1_{790FC9E8-D0D4-418C-95E3-9D6DFC70B8EB}" xr6:coauthVersionLast="46" xr6:coauthVersionMax="46" xr10:uidLastSave="{00000000-0000-0000-0000-000000000000}"/>
  <bookViews>
    <workbookView xWindow="-103" yWindow="-103" windowWidth="22149" windowHeight="11949" activeTab="1" xr2:uid="{5742EEE7-CEC0-43AA-9760-23F3F9542A83}"/>
  </bookViews>
  <sheets>
    <sheet name="preliminary" sheetId="3" r:id="rId1"/>
    <sheet name="SA_1bit" sheetId="1" r:id="rId2"/>
    <sheet name="SA_2bi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10" i="1"/>
  <c r="G9" i="1"/>
  <c r="E17" i="3"/>
  <c r="E16" i="3"/>
  <c r="E15" i="3"/>
  <c r="E14" i="3"/>
  <c r="H13" i="3"/>
  <c r="E13" i="3"/>
  <c r="G19" i="3" s="1"/>
  <c r="E6" i="3"/>
  <c r="E5" i="3"/>
  <c r="E4" i="3"/>
  <c r="E3" i="3"/>
  <c r="G8" i="3" s="1"/>
  <c r="H2" i="3"/>
  <c r="G9" i="3" s="1"/>
  <c r="G10" i="3" s="1"/>
  <c r="E2" i="3"/>
  <c r="E37" i="2"/>
  <c r="H36" i="2"/>
  <c r="D36" i="2"/>
  <c r="E36" i="2" s="1"/>
  <c r="G42" i="2" s="1"/>
  <c r="E26" i="2"/>
  <c r="H25" i="2"/>
  <c r="D25" i="2"/>
  <c r="E25" i="2" s="1"/>
  <c r="G31" i="2" s="1"/>
  <c r="E15" i="2"/>
  <c r="H14" i="2"/>
  <c r="D14" i="2"/>
  <c r="E14" i="2" s="1"/>
  <c r="G20" i="2" s="1"/>
  <c r="G21" i="2" s="1"/>
  <c r="G22" i="2" s="1"/>
  <c r="E4" i="2"/>
  <c r="H3" i="2"/>
  <c r="D3" i="2"/>
  <c r="E3" i="2" s="1"/>
  <c r="G9" i="2" s="1"/>
  <c r="G10" i="2" s="1"/>
  <c r="G11" i="2" s="1"/>
  <c r="E37" i="1"/>
  <c r="H36" i="1"/>
  <c r="D36" i="1"/>
  <c r="E36" i="1" s="1"/>
  <c r="E26" i="1"/>
  <c r="H25" i="1"/>
  <c r="D25" i="1"/>
  <c r="E25" i="1" s="1"/>
  <c r="E15" i="1"/>
  <c r="H14" i="1"/>
  <c r="D14" i="1"/>
  <c r="E14" i="1" s="1"/>
  <c r="D3" i="1"/>
  <c r="E4" i="1"/>
  <c r="E3" i="1"/>
  <c r="H3" i="1"/>
  <c r="G11" i="1" l="1"/>
  <c r="G20" i="3"/>
  <c r="G21" i="3" s="1"/>
  <c r="G44" i="1"/>
  <c r="G32" i="2"/>
  <c r="G33" i="2" s="1"/>
  <c r="G43" i="2"/>
  <c r="G44" i="2" s="1"/>
  <c r="G31" i="1"/>
  <c r="G20" i="1"/>
  <c r="G32" i="1" l="1"/>
  <c r="G33" i="1" s="1"/>
  <c r="G21" i="1"/>
  <c r="G22" i="1" s="1"/>
</calcChain>
</file>

<file path=xl/sharedStrings.xml><?xml version="1.0" encoding="utf-8"?>
<sst xmlns="http://schemas.openxmlformats.org/spreadsheetml/2006/main" count="220" uniqueCount="25">
  <si>
    <t>sa_bias</t>
    <phoneticPr fontId="1" type="noConversion"/>
  </si>
  <si>
    <t>sa_vdd</t>
    <phoneticPr fontId="1" type="noConversion"/>
  </si>
  <si>
    <t>vdd_core</t>
    <phoneticPr fontId="1" type="noConversion"/>
  </si>
  <si>
    <t>vdd_io (analog vdd)</t>
    <phoneticPr fontId="1" type="noConversion"/>
  </si>
  <si>
    <t>vdd_io (digital)</t>
    <phoneticPr fontId="1" type="noConversion"/>
  </si>
  <si>
    <t>voltage</t>
    <phoneticPr fontId="1" type="noConversion"/>
  </si>
  <si>
    <t>operating(uA)</t>
    <phoneticPr fontId="1" type="noConversion"/>
  </si>
  <si>
    <t>leakage (uA)</t>
    <phoneticPr fontId="1" type="noConversion"/>
  </si>
  <si>
    <t>mW</t>
    <phoneticPr fontId="1" type="noConversion"/>
  </si>
  <si>
    <t>power (uW)</t>
    <phoneticPr fontId="1" type="noConversion"/>
  </si>
  <si>
    <t>ns</t>
    <phoneticPr fontId="1" type="noConversion"/>
  </si>
  <si>
    <t>MHz</t>
    <phoneticPr fontId="1" type="noConversion"/>
  </si>
  <si>
    <t>mJ</t>
    <phoneticPr fontId="1" type="noConversion"/>
  </si>
  <si>
    <t>pJ</t>
    <phoneticPr fontId="1" type="noConversion"/>
  </si>
  <si>
    <t>total power</t>
    <phoneticPr fontId="1" type="noConversion"/>
  </si>
  <si>
    <t>Energy per row search</t>
    <phoneticPr fontId="1" type="noConversion"/>
  </si>
  <si>
    <t>clock frequency</t>
    <phoneticPr fontId="1" type="noConversion"/>
  </si>
  <si>
    <t>clock period</t>
    <phoneticPr fontId="1" type="noConversion"/>
  </si>
  <si>
    <t>volt</t>
    <phoneticPr fontId="1" type="noConversion"/>
  </si>
  <si>
    <t>bit</t>
    <phoneticPr fontId="1" type="noConversion"/>
  </si>
  <si>
    <t>SA resolution</t>
    <phoneticPr fontId="1" type="noConversion"/>
  </si>
  <si>
    <t>wl_ext_0</t>
    <phoneticPr fontId="1" type="noConversion"/>
  </si>
  <si>
    <t>wl_ext_1</t>
    <phoneticPr fontId="1" type="noConversion"/>
  </si>
  <si>
    <t>wl_ext_2</t>
  </si>
  <si>
    <t>wl_ext_3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</si>
</sst>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F7E1-AD4E-4396-971F-0F5E8C0040D5}">
  <dimension ref="A1:I21"/>
  <sheetViews>
    <sheetView workbookViewId="0">
      <selection activeCell="K5" sqref="K5"/>
    </sheetView>
  </sheetViews>
  <sheetFormatPr defaultRowHeight="16.75" x14ac:dyDescent="0.45"/>
  <cols>
    <col min="2" max="2" width="12.921875" bestFit="1" customWidth="1"/>
    <col min="3" max="3" width="12" bestFit="1" customWidth="1"/>
    <col min="4" max="4" width="7.15234375" bestFit="1" customWidth="1"/>
    <col min="5" max="5" width="11.23046875" bestFit="1" customWidth="1"/>
    <col min="6" max="6" width="20.3828125" bestFit="1" customWidth="1"/>
    <col min="7" max="7" width="14.61328125" bestFit="1" customWidth="1"/>
    <col min="8" max="8" width="4.69140625" bestFit="1" customWidth="1"/>
    <col min="9" max="9" width="5.3828125" bestFit="1" customWidth="1"/>
  </cols>
  <sheetData>
    <row r="1" spans="1:9" x14ac:dyDescent="0.45">
      <c r="B1" s="1" t="s">
        <v>6</v>
      </c>
      <c r="C1" s="1" t="s">
        <v>7</v>
      </c>
      <c r="D1" s="1" t="s">
        <v>5</v>
      </c>
      <c r="E1" s="1" t="s">
        <v>9</v>
      </c>
      <c r="G1" s="1" t="s">
        <v>16</v>
      </c>
      <c r="H1">
        <v>10</v>
      </c>
      <c r="I1" s="2" t="s">
        <v>11</v>
      </c>
    </row>
    <row r="2" spans="1:9" x14ac:dyDescent="0.45">
      <c r="A2" t="s">
        <v>0</v>
      </c>
      <c r="B2">
        <v>0</v>
      </c>
      <c r="C2">
        <v>0</v>
      </c>
      <c r="D2">
        <v>0.34300000000000003</v>
      </c>
      <c r="E2">
        <f>B2*D2</f>
        <v>0</v>
      </c>
      <c r="G2" t="s">
        <v>17</v>
      </c>
      <c r="H2">
        <f>1000/H1</f>
        <v>100</v>
      </c>
      <c r="I2" s="2" t="s">
        <v>10</v>
      </c>
    </row>
    <row r="3" spans="1:9" x14ac:dyDescent="0.45">
      <c r="A3" t="s">
        <v>1</v>
      </c>
      <c r="B3">
        <v>67.84</v>
      </c>
      <c r="C3">
        <v>0.15</v>
      </c>
      <c r="D3">
        <v>1</v>
      </c>
      <c r="E3">
        <f>B3*D3</f>
        <v>67.84</v>
      </c>
    </row>
    <row r="4" spans="1:9" x14ac:dyDescent="0.45">
      <c r="A4" t="s">
        <v>2</v>
      </c>
      <c r="B4">
        <v>147.69999999999999</v>
      </c>
      <c r="C4">
        <v>6.9379999999999997</v>
      </c>
      <c r="D4">
        <v>1.1000000000000001</v>
      </c>
      <c r="E4">
        <f>B4*D4</f>
        <v>162.47</v>
      </c>
    </row>
    <row r="5" spans="1:9" x14ac:dyDescent="0.45">
      <c r="A5" t="s">
        <v>3</v>
      </c>
      <c r="B5">
        <v>0</v>
      </c>
      <c r="C5">
        <v>0</v>
      </c>
      <c r="D5">
        <v>3.3</v>
      </c>
      <c r="E5">
        <f>B5*D5</f>
        <v>0</v>
      </c>
    </row>
    <row r="6" spans="1:9" x14ac:dyDescent="0.45">
      <c r="A6" t="s">
        <v>4</v>
      </c>
      <c r="B6">
        <v>24245</v>
      </c>
      <c r="C6">
        <v>1.04</v>
      </c>
      <c r="D6">
        <v>2.5</v>
      </c>
      <c r="E6">
        <f>B6*D6</f>
        <v>60612.5</v>
      </c>
    </row>
    <row r="8" spans="1:9" x14ac:dyDescent="0.45">
      <c r="F8" t="s">
        <v>14</v>
      </c>
      <c r="G8">
        <f>SUM(E2:E5)/1000</f>
        <v>0.23031000000000001</v>
      </c>
      <c r="H8" t="s">
        <v>8</v>
      </c>
    </row>
    <row r="9" spans="1:9" x14ac:dyDescent="0.45">
      <c r="F9" t="s">
        <v>15</v>
      </c>
      <c r="G9">
        <f>((64*H2)/10^9)*G8/32</f>
        <v>4.6061999999999999E-8</v>
      </c>
      <c r="H9" t="s">
        <v>12</v>
      </c>
    </row>
    <row r="10" spans="1:9" x14ac:dyDescent="0.45">
      <c r="G10">
        <f>ROUND(G9*10^9,2)</f>
        <v>46.06</v>
      </c>
      <c r="H10" t="s">
        <v>13</v>
      </c>
    </row>
    <row r="12" spans="1:9" x14ac:dyDescent="0.45">
      <c r="B12" s="1" t="s">
        <v>6</v>
      </c>
      <c r="C12" s="1" t="s">
        <v>7</v>
      </c>
      <c r="D12" s="1" t="s">
        <v>5</v>
      </c>
      <c r="E12" s="1" t="s">
        <v>9</v>
      </c>
      <c r="G12" s="1" t="s">
        <v>16</v>
      </c>
      <c r="H12">
        <v>50</v>
      </c>
      <c r="I12" s="2" t="s">
        <v>11</v>
      </c>
    </row>
    <row r="13" spans="1:9" x14ac:dyDescent="0.45">
      <c r="A13" t="s">
        <v>0</v>
      </c>
      <c r="D13">
        <v>0.34300000000000003</v>
      </c>
      <c r="E13">
        <f>B13*D13</f>
        <v>0</v>
      </c>
      <c r="G13" t="s">
        <v>17</v>
      </c>
      <c r="H13">
        <f>1000/H12</f>
        <v>20</v>
      </c>
      <c r="I13" s="2" t="s">
        <v>10</v>
      </c>
    </row>
    <row r="14" spans="1:9" x14ac:dyDescent="0.45">
      <c r="A14" t="s">
        <v>1</v>
      </c>
      <c r="B14">
        <v>153.4</v>
      </c>
      <c r="C14">
        <v>0.16300000000000001</v>
      </c>
      <c r="D14">
        <v>1</v>
      </c>
      <c r="E14">
        <f>B14*D14</f>
        <v>153.4</v>
      </c>
    </row>
    <row r="15" spans="1:9" x14ac:dyDescent="0.45">
      <c r="A15" t="s">
        <v>2</v>
      </c>
      <c r="B15">
        <v>707</v>
      </c>
      <c r="C15">
        <v>7.27</v>
      </c>
      <c r="D15">
        <v>1.1000000000000001</v>
      </c>
      <c r="E15">
        <f>B15*D15</f>
        <v>777.7</v>
      </c>
    </row>
    <row r="16" spans="1:9" x14ac:dyDescent="0.45">
      <c r="A16" t="s">
        <v>3</v>
      </c>
      <c r="D16">
        <v>3.3</v>
      </c>
      <c r="E16">
        <f>B16*D16</f>
        <v>0</v>
      </c>
    </row>
    <row r="17" spans="1:8" x14ac:dyDescent="0.45">
      <c r="A17" t="s">
        <v>4</v>
      </c>
      <c r="B17">
        <v>31386</v>
      </c>
      <c r="D17">
        <v>2.5</v>
      </c>
      <c r="E17">
        <f>B17*D17</f>
        <v>78465</v>
      </c>
    </row>
    <row r="19" spans="1:8" x14ac:dyDescent="0.45">
      <c r="F19" t="s">
        <v>14</v>
      </c>
      <c r="G19">
        <f>SUM(E13:E16)/1000</f>
        <v>0.93110000000000004</v>
      </c>
      <c r="H19" t="s">
        <v>8</v>
      </c>
    </row>
    <row r="20" spans="1:8" x14ac:dyDescent="0.45">
      <c r="F20" t="s">
        <v>15</v>
      </c>
      <c r="G20">
        <f>((64*H13)/10^9)*G19/32</f>
        <v>3.7243999999999999E-8</v>
      </c>
      <c r="H20" t="s">
        <v>12</v>
      </c>
    </row>
    <row r="21" spans="1:8" x14ac:dyDescent="0.45">
      <c r="G21">
        <f>ROUND(G20*10^9,2)</f>
        <v>37.24</v>
      </c>
      <c r="H2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9B42-B85D-46E9-B0DA-5C849E3533D7}">
  <dimension ref="A1:I44"/>
  <sheetViews>
    <sheetView tabSelected="1" topLeftCell="A25" workbookViewId="0">
      <selection activeCell="L38" sqref="L38"/>
    </sheetView>
  </sheetViews>
  <sheetFormatPr defaultRowHeight="16.75" x14ac:dyDescent="0.45"/>
  <cols>
    <col min="1" max="1" width="8.765625" bestFit="1" customWidth="1"/>
    <col min="2" max="2" width="12.921875" bestFit="1" customWidth="1"/>
    <col min="3" max="3" width="12" bestFit="1" customWidth="1"/>
    <col min="4" max="4" width="7.15234375" bestFit="1" customWidth="1"/>
    <col min="5" max="5" width="11.23046875" bestFit="1" customWidth="1"/>
    <col min="6" max="6" width="20.3828125" bestFit="1" customWidth="1"/>
    <col min="7" max="7" width="14.61328125" bestFit="1" customWidth="1"/>
    <col min="8" max="8" width="6.23046875" bestFit="1" customWidth="1"/>
    <col min="9" max="9" width="5.3828125" bestFit="1" customWidth="1"/>
  </cols>
  <sheetData>
    <row r="1" spans="1:9" x14ac:dyDescent="0.45">
      <c r="A1" s="3"/>
      <c r="B1" s="3"/>
      <c r="C1" s="3"/>
      <c r="D1" s="3"/>
      <c r="E1" s="3"/>
      <c r="F1" s="3"/>
      <c r="G1" s="3"/>
      <c r="H1" s="3"/>
      <c r="I1" s="3"/>
    </row>
    <row r="2" spans="1:9" x14ac:dyDescent="0.45">
      <c r="B2" s="1" t="s">
        <v>6</v>
      </c>
      <c r="C2" s="1" t="s">
        <v>7</v>
      </c>
      <c r="D2" s="1" t="s">
        <v>5</v>
      </c>
      <c r="E2" s="1" t="s">
        <v>9</v>
      </c>
      <c r="G2" s="1" t="s">
        <v>16</v>
      </c>
      <c r="H2">
        <v>10</v>
      </c>
      <c r="I2" s="2" t="s">
        <v>11</v>
      </c>
    </row>
    <row r="3" spans="1:9" x14ac:dyDescent="0.45">
      <c r="A3" t="s">
        <v>1</v>
      </c>
      <c r="B3">
        <v>52.1</v>
      </c>
      <c r="C3">
        <v>0.1</v>
      </c>
      <c r="D3">
        <f>H4</f>
        <v>0.8</v>
      </c>
      <c r="E3">
        <f>B3*D3</f>
        <v>41.680000000000007</v>
      </c>
      <c r="G3" t="s">
        <v>17</v>
      </c>
      <c r="H3">
        <f>1000/H2</f>
        <v>100</v>
      </c>
      <c r="I3" s="2" t="s">
        <v>10</v>
      </c>
    </row>
    <row r="4" spans="1:9" x14ac:dyDescent="0.45">
      <c r="A4" t="s">
        <v>2</v>
      </c>
      <c r="B4">
        <v>151</v>
      </c>
      <c r="C4">
        <v>11.9</v>
      </c>
      <c r="D4">
        <v>1.1000000000000001</v>
      </c>
      <c r="E4">
        <f>B4*D4</f>
        <v>166.10000000000002</v>
      </c>
      <c r="G4" s="4" t="s">
        <v>1</v>
      </c>
      <c r="H4" s="4">
        <v>0.8</v>
      </c>
      <c r="I4" t="s">
        <v>18</v>
      </c>
    </row>
    <row r="5" spans="1:9" x14ac:dyDescent="0.45">
      <c r="A5" t="s">
        <v>21</v>
      </c>
      <c r="C5">
        <v>4.2999999999999997E-2</v>
      </c>
      <c r="D5">
        <v>1.8</v>
      </c>
      <c r="G5" s="4" t="s">
        <v>0</v>
      </c>
      <c r="H5" s="4">
        <v>0.13</v>
      </c>
      <c r="I5" t="s">
        <v>18</v>
      </c>
    </row>
    <row r="6" spans="1:9" x14ac:dyDescent="0.45">
      <c r="A6" t="s">
        <v>22</v>
      </c>
      <c r="D6">
        <v>1.8</v>
      </c>
      <c r="G6" t="s">
        <v>20</v>
      </c>
      <c r="H6">
        <v>1</v>
      </c>
      <c r="I6" t="s">
        <v>19</v>
      </c>
    </row>
    <row r="7" spans="1:9" x14ac:dyDescent="0.45">
      <c r="A7" t="s">
        <v>23</v>
      </c>
      <c r="D7">
        <v>1.8</v>
      </c>
    </row>
    <row r="8" spans="1:9" x14ac:dyDescent="0.45">
      <c r="A8" t="s">
        <v>24</v>
      </c>
      <c r="D8">
        <v>1.8</v>
      </c>
    </row>
    <row r="9" spans="1:9" x14ac:dyDescent="0.45">
      <c r="F9" t="s">
        <v>14</v>
      </c>
      <c r="G9">
        <f>SUM(E3:E4)/1000</f>
        <v>0.20778000000000002</v>
      </c>
      <c r="H9" t="s">
        <v>8</v>
      </c>
    </row>
    <row r="10" spans="1:9" x14ac:dyDescent="0.45">
      <c r="F10" t="s">
        <v>15</v>
      </c>
      <c r="G10">
        <f>((128*H3)/10^9)*G9/32</f>
        <v>8.311200000000001E-8</v>
      </c>
      <c r="H10" t="s">
        <v>12</v>
      </c>
    </row>
    <row r="11" spans="1:9" x14ac:dyDescent="0.45">
      <c r="G11">
        <f>ROUND(G10*10^9,2)</f>
        <v>83.11</v>
      </c>
      <c r="H11" t="s">
        <v>13</v>
      </c>
    </row>
    <row r="12" spans="1:9" x14ac:dyDescent="0.4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45">
      <c r="B13" s="1" t="s">
        <v>6</v>
      </c>
      <c r="C13" s="1" t="s">
        <v>7</v>
      </c>
      <c r="D13" s="1" t="s">
        <v>5</v>
      </c>
      <c r="E13" s="1" t="s">
        <v>9</v>
      </c>
      <c r="G13" s="1" t="s">
        <v>16</v>
      </c>
      <c r="H13">
        <v>50</v>
      </c>
      <c r="I13" s="2" t="s">
        <v>11</v>
      </c>
    </row>
    <row r="14" spans="1:9" x14ac:dyDescent="0.45">
      <c r="A14" t="s">
        <v>1</v>
      </c>
      <c r="B14">
        <v>179</v>
      </c>
      <c r="C14">
        <v>0.13</v>
      </c>
      <c r="D14">
        <f>H15</f>
        <v>0.85</v>
      </c>
      <c r="E14">
        <f t="shared" ref="E14:E15" si="0">B14*D14</f>
        <v>152.15</v>
      </c>
      <c r="G14" t="s">
        <v>17</v>
      </c>
      <c r="H14">
        <f>1000/H13</f>
        <v>20</v>
      </c>
      <c r="I14" s="2" t="s">
        <v>10</v>
      </c>
    </row>
    <row r="15" spans="1:9" x14ac:dyDescent="0.45">
      <c r="A15" t="s">
        <v>2</v>
      </c>
      <c r="B15">
        <v>713</v>
      </c>
      <c r="C15">
        <v>8.67</v>
      </c>
      <c r="D15">
        <v>1.1000000000000001</v>
      </c>
      <c r="E15">
        <f t="shared" si="0"/>
        <v>784.30000000000007</v>
      </c>
      <c r="G15" s="4" t="s">
        <v>1</v>
      </c>
      <c r="H15" s="4">
        <v>0.85</v>
      </c>
      <c r="I15" t="s">
        <v>18</v>
      </c>
    </row>
    <row r="16" spans="1:9" x14ac:dyDescent="0.45">
      <c r="A16" t="s">
        <v>21</v>
      </c>
      <c r="D16">
        <v>1.8</v>
      </c>
      <c r="G16" s="4" t="s">
        <v>0</v>
      </c>
      <c r="H16" s="4">
        <v>2.8000000000000001E-2</v>
      </c>
      <c r="I16" t="s">
        <v>18</v>
      </c>
    </row>
    <row r="17" spans="1:9" x14ac:dyDescent="0.45">
      <c r="A17" t="s">
        <v>22</v>
      </c>
      <c r="D17">
        <v>1.8</v>
      </c>
      <c r="G17" t="s">
        <v>20</v>
      </c>
      <c r="H17">
        <v>1</v>
      </c>
      <c r="I17" t="s">
        <v>19</v>
      </c>
    </row>
    <row r="18" spans="1:9" x14ac:dyDescent="0.45">
      <c r="A18" t="s">
        <v>23</v>
      </c>
      <c r="D18">
        <v>1.8</v>
      </c>
    </row>
    <row r="19" spans="1:9" x14ac:dyDescent="0.45">
      <c r="A19" t="s">
        <v>24</v>
      </c>
      <c r="D19">
        <v>1.8</v>
      </c>
    </row>
    <row r="20" spans="1:9" x14ac:dyDescent="0.45">
      <c r="F20" t="s">
        <v>14</v>
      </c>
      <c r="G20">
        <f>SUM(E14:E15)/1000</f>
        <v>0.93645</v>
      </c>
      <c r="H20" t="s">
        <v>8</v>
      </c>
    </row>
    <row r="21" spans="1:9" x14ac:dyDescent="0.45">
      <c r="F21" t="s">
        <v>15</v>
      </c>
      <c r="G21">
        <f>((128*H14)/10^9)*G20/32</f>
        <v>7.4916000000000007E-8</v>
      </c>
      <c r="H21" t="s">
        <v>12</v>
      </c>
    </row>
    <row r="22" spans="1:9" x14ac:dyDescent="0.45">
      <c r="G22">
        <f>ROUND(G21*10^9,2)</f>
        <v>74.92</v>
      </c>
      <c r="H22" t="s">
        <v>13</v>
      </c>
    </row>
    <row r="23" spans="1:9" x14ac:dyDescent="0.4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45">
      <c r="B24" s="1" t="s">
        <v>6</v>
      </c>
      <c r="C24" s="1" t="s">
        <v>7</v>
      </c>
      <c r="D24" s="1" t="s">
        <v>5</v>
      </c>
      <c r="E24" s="1" t="s">
        <v>9</v>
      </c>
      <c r="G24" s="1" t="s">
        <v>16</v>
      </c>
      <c r="H24">
        <v>100</v>
      </c>
      <c r="I24" s="2" t="s">
        <v>11</v>
      </c>
    </row>
    <row r="25" spans="1:9" x14ac:dyDescent="0.45">
      <c r="A25" t="s">
        <v>1</v>
      </c>
      <c r="B25">
        <v>336</v>
      </c>
      <c r="C25">
        <v>0.14000000000000001</v>
      </c>
      <c r="D25">
        <f>H26</f>
        <v>0.87</v>
      </c>
      <c r="E25">
        <f t="shared" ref="E25:E26" si="1">B25*D25</f>
        <v>292.32</v>
      </c>
      <c r="G25" t="s">
        <v>17</v>
      </c>
      <c r="H25">
        <f>1000/H24</f>
        <v>10</v>
      </c>
      <c r="I25" s="2" t="s">
        <v>10</v>
      </c>
    </row>
    <row r="26" spans="1:9" x14ac:dyDescent="0.45">
      <c r="A26" t="s">
        <v>2</v>
      </c>
      <c r="B26">
        <v>1417</v>
      </c>
      <c r="C26">
        <v>8.1</v>
      </c>
      <c r="D26">
        <v>1.1000000000000001</v>
      </c>
      <c r="E26">
        <f t="shared" si="1"/>
        <v>1558.7</v>
      </c>
      <c r="G26" s="4" t="s">
        <v>1</v>
      </c>
      <c r="H26" s="4">
        <v>0.87</v>
      </c>
      <c r="I26" t="s">
        <v>18</v>
      </c>
    </row>
    <row r="27" spans="1:9" x14ac:dyDescent="0.45">
      <c r="A27" t="s">
        <v>21</v>
      </c>
      <c r="D27">
        <v>1.8</v>
      </c>
      <c r="G27" s="4" t="s">
        <v>0</v>
      </c>
      <c r="H27" s="4">
        <v>8.0000000000000002E-3</v>
      </c>
      <c r="I27" t="s">
        <v>18</v>
      </c>
    </row>
    <row r="28" spans="1:9" x14ac:dyDescent="0.45">
      <c r="A28" t="s">
        <v>22</v>
      </c>
      <c r="D28">
        <v>1.8</v>
      </c>
      <c r="G28" t="s">
        <v>20</v>
      </c>
      <c r="H28">
        <v>1</v>
      </c>
      <c r="I28" t="s">
        <v>19</v>
      </c>
    </row>
    <row r="29" spans="1:9" x14ac:dyDescent="0.45">
      <c r="A29" t="s">
        <v>23</v>
      </c>
      <c r="D29">
        <v>1.8</v>
      </c>
    </row>
    <row r="30" spans="1:9" x14ac:dyDescent="0.45">
      <c r="A30" t="s">
        <v>24</v>
      </c>
      <c r="D30">
        <v>1.8</v>
      </c>
    </row>
    <row r="31" spans="1:9" x14ac:dyDescent="0.45">
      <c r="F31" t="s">
        <v>14</v>
      </c>
      <c r="G31">
        <f>SUM(E25:E26)/1000</f>
        <v>1.8510199999999999</v>
      </c>
      <c r="H31" t="s">
        <v>8</v>
      </c>
    </row>
    <row r="32" spans="1:9" x14ac:dyDescent="0.45">
      <c r="F32" t="s">
        <v>15</v>
      </c>
      <c r="G32">
        <f>((128*H25)/10^9)*G31/32</f>
        <v>7.4040799999999997E-8</v>
      </c>
      <c r="H32" t="s">
        <v>12</v>
      </c>
    </row>
    <row r="33" spans="1:9" x14ac:dyDescent="0.45">
      <c r="G33">
        <f>ROUND(G32*10^9,2)</f>
        <v>74.040000000000006</v>
      </c>
      <c r="H33" t="s">
        <v>13</v>
      </c>
    </row>
    <row r="34" spans="1:9" x14ac:dyDescent="0.4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45">
      <c r="B35" s="1" t="s">
        <v>6</v>
      </c>
      <c r="C35" s="1" t="s">
        <v>7</v>
      </c>
      <c r="D35" s="1" t="s">
        <v>5</v>
      </c>
      <c r="E35" s="1" t="s">
        <v>9</v>
      </c>
      <c r="G35" s="1" t="s">
        <v>16</v>
      </c>
      <c r="H35">
        <v>200</v>
      </c>
      <c r="I35" s="2" t="s">
        <v>11</v>
      </c>
    </row>
    <row r="36" spans="1:9" x14ac:dyDescent="0.45">
      <c r="A36" t="s">
        <v>1</v>
      </c>
      <c r="B36">
        <v>467</v>
      </c>
      <c r="C36">
        <v>0.154</v>
      </c>
      <c r="D36">
        <f>H37</f>
        <v>0.91</v>
      </c>
      <c r="E36">
        <f t="shared" ref="E36:E37" si="2">B36*D36</f>
        <v>424.97</v>
      </c>
      <c r="G36" t="s">
        <v>17</v>
      </c>
      <c r="H36">
        <f>1000/H35</f>
        <v>5</v>
      </c>
      <c r="I36" s="2" t="s">
        <v>10</v>
      </c>
    </row>
    <row r="37" spans="1:9" x14ac:dyDescent="0.45">
      <c r="A37" t="s">
        <v>2</v>
      </c>
      <c r="B37">
        <v>2702</v>
      </c>
      <c r="C37">
        <v>7.47</v>
      </c>
      <c r="D37">
        <v>1.1000000000000001</v>
      </c>
      <c r="E37">
        <f t="shared" si="2"/>
        <v>2972.2000000000003</v>
      </c>
      <c r="G37" s="4" t="s">
        <v>1</v>
      </c>
      <c r="H37" s="4">
        <v>0.91</v>
      </c>
      <c r="I37" t="s">
        <v>18</v>
      </c>
    </row>
    <row r="38" spans="1:9" x14ac:dyDescent="0.45">
      <c r="A38" t="s">
        <v>21</v>
      </c>
      <c r="D38">
        <v>1.8</v>
      </c>
      <c r="G38" s="4" t="s">
        <v>0</v>
      </c>
      <c r="H38" s="4">
        <v>2.8000000000000001E-2</v>
      </c>
      <c r="I38" t="s">
        <v>18</v>
      </c>
    </row>
    <row r="39" spans="1:9" x14ac:dyDescent="0.45">
      <c r="A39" t="s">
        <v>22</v>
      </c>
      <c r="D39">
        <v>1.8</v>
      </c>
      <c r="G39" t="s">
        <v>20</v>
      </c>
      <c r="H39">
        <v>1</v>
      </c>
      <c r="I39" t="s">
        <v>19</v>
      </c>
    </row>
    <row r="40" spans="1:9" x14ac:dyDescent="0.45">
      <c r="A40" t="s">
        <v>23</v>
      </c>
      <c r="D40">
        <v>1.8</v>
      </c>
    </row>
    <row r="41" spans="1:9" x14ac:dyDescent="0.45">
      <c r="A41" t="s">
        <v>24</v>
      </c>
      <c r="D41">
        <v>1.8</v>
      </c>
    </row>
    <row r="42" spans="1:9" x14ac:dyDescent="0.45">
      <c r="F42" t="s">
        <v>14</v>
      </c>
      <c r="G42">
        <f>SUM(E36:E36)/1000</f>
        <v>0.42497000000000001</v>
      </c>
      <c r="H42" t="s">
        <v>8</v>
      </c>
    </row>
    <row r="43" spans="1:9" x14ac:dyDescent="0.45">
      <c r="F43" t="s">
        <v>15</v>
      </c>
      <c r="G43">
        <f>((128*H36)/10^9)*G42/32</f>
        <v>8.4994000000000007E-9</v>
      </c>
      <c r="H43" t="s">
        <v>12</v>
      </c>
    </row>
    <row r="44" spans="1:9" x14ac:dyDescent="0.45">
      <c r="G44">
        <f>ROUND(G43*10^9,2)</f>
        <v>8.5</v>
      </c>
      <c r="H44" t="s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BBE5-9D4F-4E28-8A73-9A5779F1AE1A}">
  <dimension ref="A1:I44"/>
  <sheetViews>
    <sheetView topLeftCell="A34" workbookViewId="0">
      <selection activeCell="J49" sqref="J49"/>
    </sheetView>
  </sheetViews>
  <sheetFormatPr defaultRowHeight="16.75" x14ac:dyDescent="0.45"/>
  <cols>
    <col min="1" max="1" width="8.765625" bestFit="1" customWidth="1"/>
    <col min="2" max="2" width="12.921875" bestFit="1" customWidth="1"/>
    <col min="3" max="3" width="12" bestFit="1" customWidth="1"/>
    <col min="4" max="4" width="7.15234375" bestFit="1" customWidth="1"/>
    <col min="5" max="5" width="11.23046875" bestFit="1" customWidth="1"/>
    <col min="6" max="6" width="20.3828125" bestFit="1" customWidth="1"/>
    <col min="7" max="7" width="14.61328125" bestFit="1" customWidth="1"/>
    <col min="8" max="8" width="6.23046875" bestFit="1" customWidth="1"/>
    <col min="9" max="9" width="5.3828125" bestFit="1" customWidth="1"/>
  </cols>
  <sheetData>
    <row r="1" spans="1:9" x14ac:dyDescent="0.45">
      <c r="A1" s="3"/>
      <c r="B1" s="3"/>
      <c r="C1" s="3"/>
      <c r="D1" s="3"/>
      <c r="E1" s="3"/>
      <c r="F1" s="3"/>
      <c r="G1" s="3"/>
      <c r="H1" s="3"/>
      <c r="I1" s="3"/>
    </row>
    <row r="2" spans="1:9" x14ac:dyDescent="0.45">
      <c r="B2" s="1" t="s">
        <v>6</v>
      </c>
      <c r="C2" s="1" t="s">
        <v>7</v>
      </c>
      <c r="D2" s="1" t="s">
        <v>5</v>
      </c>
      <c r="E2" s="1" t="s">
        <v>9</v>
      </c>
      <c r="G2" s="1" t="s">
        <v>16</v>
      </c>
      <c r="H2">
        <v>10</v>
      </c>
      <c r="I2" s="2" t="s">
        <v>11</v>
      </c>
    </row>
    <row r="3" spans="1:9" x14ac:dyDescent="0.45">
      <c r="A3" t="s">
        <v>1</v>
      </c>
      <c r="D3">
        <f>H4</f>
        <v>0</v>
      </c>
      <c r="E3">
        <f t="shared" ref="E3:E4" si="0">B3*D3</f>
        <v>0</v>
      </c>
      <c r="G3" t="s">
        <v>17</v>
      </c>
      <c r="H3">
        <f>1000/H2</f>
        <v>100</v>
      </c>
      <c r="I3" s="2" t="s">
        <v>10</v>
      </c>
    </row>
    <row r="4" spans="1:9" x14ac:dyDescent="0.45">
      <c r="A4" t="s">
        <v>2</v>
      </c>
      <c r="D4">
        <v>1.1000000000000001</v>
      </c>
      <c r="E4">
        <f t="shared" si="0"/>
        <v>0</v>
      </c>
      <c r="G4" s="4" t="s">
        <v>1</v>
      </c>
      <c r="H4" s="4"/>
      <c r="I4" t="s">
        <v>18</v>
      </c>
    </row>
    <row r="5" spans="1:9" x14ac:dyDescent="0.45">
      <c r="G5" s="4" t="s">
        <v>0</v>
      </c>
      <c r="H5" s="4"/>
      <c r="I5" t="s">
        <v>18</v>
      </c>
    </row>
    <row r="6" spans="1:9" x14ac:dyDescent="0.45">
      <c r="G6" t="s">
        <v>20</v>
      </c>
      <c r="H6">
        <v>2</v>
      </c>
      <c r="I6" t="s">
        <v>19</v>
      </c>
    </row>
    <row r="9" spans="1:9" x14ac:dyDescent="0.45">
      <c r="F9" t="s">
        <v>14</v>
      </c>
      <c r="G9">
        <f>SUM(E3:E4)/1000</f>
        <v>0</v>
      </c>
      <c r="H9" t="s">
        <v>8</v>
      </c>
    </row>
    <row r="10" spans="1:9" x14ac:dyDescent="0.45">
      <c r="F10" t="s">
        <v>15</v>
      </c>
      <c r="G10">
        <f>((128*H3)/10^9)*G9/32</f>
        <v>0</v>
      </c>
      <c r="H10" t="s">
        <v>12</v>
      </c>
    </row>
    <row r="11" spans="1:9" x14ac:dyDescent="0.45">
      <c r="G11">
        <f>ROUND(G10*10^9,2)</f>
        <v>0</v>
      </c>
      <c r="H11" t="s">
        <v>13</v>
      </c>
    </row>
    <row r="12" spans="1:9" x14ac:dyDescent="0.4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45">
      <c r="B13" s="1" t="s">
        <v>6</v>
      </c>
      <c r="C13" s="1" t="s">
        <v>7</v>
      </c>
      <c r="D13" s="1" t="s">
        <v>5</v>
      </c>
      <c r="E13" s="1" t="s">
        <v>9</v>
      </c>
      <c r="G13" s="1" t="s">
        <v>16</v>
      </c>
      <c r="H13">
        <v>50</v>
      </c>
      <c r="I13" s="2" t="s">
        <v>11</v>
      </c>
    </row>
    <row r="14" spans="1:9" x14ac:dyDescent="0.45">
      <c r="A14" t="s">
        <v>1</v>
      </c>
      <c r="D14">
        <f>H15</f>
        <v>0</v>
      </c>
      <c r="E14">
        <f t="shared" ref="E14:E15" si="1">B14*D14</f>
        <v>0</v>
      </c>
      <c r="G14" t="s">
        <v>17</v>
      </c>
      <c r="H14">
        <f>1000/H13</f>
        <v>20</v>
      </c>
      <c r="I14" s="2" t="s">
        <v>10</v>
      </c>
    </row>
    <row r="15" spans="1:9" x14ac:dyDescent="0.45">
      <c r="A15" t="s">
        <v>2</v>
      </c>
      <c r="D15">
        <v>1.1000000000000001</v>
      </c>
      <c r="E15">
        <f t="shared" si="1"/>
        <v>0</v>
      </c>
      <c r="G15" s="4" t="s">
        <v>1</v>
      </c>
      <c r="H15" s="4"/>
      <c r="I15" t="s">
        <v>18</v>
      </c>
    </row>
    <row r="16" spans="1:9" x14ac:dyDescent="0.45">
      <c r="G16" s="4" t="s">
        <v>0</v>
      </c>
      <c r="H16" s="4"/>
      <c r="I16" t="s">
        <v>18</v>
      </c>
    </row>
    <row r="17" spans="1:9" x14ac:dyDescent="0.45">
      <c r="G17" t="s">
        <v>20</v>
      </c>
      <c r="H17">
        <v>2</v>
      </c>
      <c r="I17" t="s">
        <v>19</v>
      </c>
    </row>
    <row r="20" spans="1:9" x14ac:dyDescent="0.45">
      <c r="F20" t="s">
        <v>14</v>
      </c>
      <c r="G20">
        <f>SUM(E14:E15)/1000</f>
        <v>0</v>
      </c>
      <c r="H20" t="s">
        <v>8</v>
      </c>
    </row>
    <row r="21" spans="1:9" x14ac:dyDescent="0.45">
      <c r="F21" t="s">
        <v>15</v>
      </c>
      <c r="G21">
        <f>((128*H14)/10^9)*G20/32</f>
        <v>0</v>
      </c>
      <c r="H21" t="s">
        <v>12</v>
      </c>
    </row>
    <row r="22" spans="1:9" x14ac:dyDescent="0.45">
      <c r="G22">
        <f>ROUND(G21*10^9,2)</f>
        <v>0</v>
      </c>
      <c r="H22" t="s">
        <v>13</v>
      </c>
    </row>
    <row r="23" spans="1:9" x14ac:dyDescent="0.4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45">
      <c r="B24" s="1" t="s">
        <v>6</v>
      </c>
      <c r="C24" s="1" t="s">
        <v>7</v>
      </c>
      <c r="D24" s="1" t="s">
        <v>5</v>
      </c>
      <c r="E24" s="1" t="s">
        <v>9</v>
      </c>
      <c r="G24" s="1" t="s">
        <v>16</v>
      </c>
      <c r="H24">
        <v>100</v>
      </c>
      <c r="I24" s="2" t="s">
        <v>11</v>
      </c>
    </row>
    <row r="25" spans="1:9" x14ac:dyDescent="0.45">
      <c r="A25" t="s">
        <v>1</v>
      </c>
      <c r="D25">
        <f>H26</f>
        <v>0</v>
      </c>
      <c r="E25">
        <f t="shared" ref="E25:E26" si="2">B25*D25</f>
        <v>0</v>
      </c>
      <c r="G25" t="s">
        <v>17</v>
      </c>
      <c r="H25">
        <f>1000/H24</f>
        <v>10</v>
      </c>
      <c r="I25" s="2" t="s">
        <v>10</v>
      </c>
    </row>
    <row r="26" spans="1:9" x14ac:dyDescent="0.45">
      <c r="A26" t="s">
        <v>2</v>
      </c>
      <c r="D26">
        <v>1.1000000000000001</v>
      </c>
      <c r="E26">
        <f t="shared" si="2"/>
        <v>0</v>
      </c>
      <c r="G26" s="4" t="s">
        <v>1</v>
      </c>
      <c r="H26" s="4"/>
      <c r="I26" t="s">
        <v>18</v>
      </c>
    </row>
    <row r="27" spans="1:9" x14ac:dyDescent="0.45">
      <c r="G27" s="4" t="s">
        <v>0</v>
      </c>
      <c r="H27" s="4"/>
      <c r="I27" t="s">
        <v>18</v>
      </c>
    </row>
    <row r="28" spans="1:9" x14ac:dyDescent="0.45">
      <c r="G28" t="s">
        <v>20</v>
      </c>
      <c r="H28">
        <v>2</v>
      </c>
      <c r="I28" t="s">
        <v>19</v>
      </c>
    </row>
    <row r="31" spans="1:9" x14ac:dyDescent="0.45">
      <c r="F31" t="s">
        <v>14</v>
      </c>
      <c r="G31">
        <f>SUM(E25:E26)/1000</f>
        <v>0</v>
      </c>
      <c r="H31" t="s">
        <v>8</v>
      </c>
    </row>
    <row r="32" spans="1:9" x14ac:dyDescent="0.45">
      <c r="F32" t="s">
        <v>15</v>
      </c>
      <c r="G32">
        <f>((128*H25)/10^9)*G31/32</f>
        <v>0</v>
      </c>
      <c r="H32" t="s">
        <v>12</v>
      </c>
    </row>
    <row r="33" spans="1:9" x14ac:dyDescent="0.45">
      <c r="G33">
        <f>ROUND(G32*10^9,2)</f>
        <v>0</v>
      </c>
      <c r="H33" t="s">
        <v>13</v>
      </c>
    </row>
    <row r="34" spans="1:9" x14ac:dyDescent="0.4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45">
      <c r="B35" s="1" t="s">
        <v>6</v>
      </c>
      <c r="C35" s="1" t="s">
        <v>7</v>
      </c>
      <c r="D35" s="1" t="s">
        <v>5</v>
      </c>
      <c r="E35" s="1" t="s">
        <v>9</v>
      </c>
      <c r="G35" s="1" t="s">
        <v>16</v>
      </c>
      <c r="H35">
        <v>200</v>
      </c>
      <c r="I35" s="2" t="s">
        <v>11</v>
      </c>
    </row>
    <row r="36" spans="1:9" x14ac:dyDescent="0.45">
      <c r="A36" t="s">
        <v>1</v>
      </c>
      <c r="D36">
        <f>H37</f>
        <v>0</v>
      </c>
      <c r="E36">
        <f t="shared" ref="E36:E37" si="3">B36*D36</f>
        <v>0</v>
      </c>
      <c r="G36" t="s">
        <v>17</v>
      </c>
      <c r="H36">
        <f>1000/H35</f>
        <v>5</v>
      </c>
      <c r="I36" s="2" t="s">
        <v>10</v>
      </c>
    </row>
    <row r="37" spans="1:9" x14ac:dyDescent="0.45">
      <c r="A37" t="s">
        <v>2</v>
      </c>
      <c r="D37">
        <v>1.1000000000000001</v>
      </c>
      <c r="E37">
        <f t="shared" si="3"/>
        <v>0</v>
      </c>
      <c r="G37" s="4" t="s">
        <v>1</v>
      </c>
      <c r="H37" s="4"/>
      <c r="I37" t="s">
        <v>18</v>
      </c>
    </row>
    <row r="38" spans="1:9" x14ac:dyDescent="0.45">
      <c r="G38" s="4" t="s">
        <v>0</v>
      </c>
      <c r="H38" s="4"/>
      <c r="I38" t="s">
        <v>18</v>
      </c>
    </row>
    <row r="39" spans="1:9" x14ac:dyDescent="0.45">
      <c r="G39" t="s">
        <v>20</v>
      </c>
      <c r="H39">
        <v>2</v>
      </c>
      <c r="I39" t="s">
        <v>19</v>
      </c>
    </row>
    <row r="42" spans="1:9" x14ac:dyDescent="0.45">
      <c r="F42" t="s">
        <v>14</v>
      </c>
      <c r="G42">
        <f>SUM(E36:E37)/1000</f>
        <v>0</v>
      </c>
      <c r="H42" t="s">
        <v>8</v>
      </c>
    </row>
    <row r="43" spans="1:9" x14ac:dyDescent="0.45">
      <c r="F43" t="s">
        <v>15</v>
      </c>
      <c r="G43">
        <f>((128*H36)/10^9)*G42/32</f>
        <v>0</v>
      </c>
      <c r="H43" t="s">
        <v>12</v>
      </c>
    </row>
    <row r="44" spans="1:9" x14ac:dyDescent="0.45">
      <c r="G44">
        <f>ROUND(G43*10^9,2)</f>
        <v>0</v>
      </c>
      <c r="H4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preliminary</vt:lpstr>
      <vt:lpstr>SA_1bit</vt:lpstr>
      <vt:lpstr>SA_2bit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phchen</dc:creator>
  <cp:lastModifiedBy>phchen</cp:lastModifiedBy>
  <dcterms:created xsi:type="dcterms:W3CDTF">2021-02-06T22:43:51Z</dcterms:created>
  <dcterms:modified xsi:type="dcterms:W3CDTF">2021-02-08T07:40:20Z</dcterms:modified>
</cp:coreProperties>
</file>