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H111" i="1" l="1"/>
  <c r="H110" i="1"/>
  <c r="H109" i="1"/>
  <c r="H108" i="1"/>
  <c r="H107" i="1"/>
  <c r="H106" i="1"/>
  <c r="H102" i="1"/>
  <c r="H101" i="1"/>
  <c r="H100" i="1"/>
  <c r="H99" i="1"/>
  <c r="H81" i="1"/>
  <c r="H94" i="1"/>
  <c r="H93" i="1"/>
  <c r="H92" i="1"/>
  <c r="H91" i="1"/>
  <c r="H89" i="1"/>
  <c r="H88" i="1"/>
  <c r="H87" i="1"/>
  <c r="H86" i="1"/>
  <c r="H85" i="1"/>
  <c r="G90" i="1"/>
  <c r="H90" i="1" s="1"/>
  <c r="H67" i="1"/>
  <c r="H66" i="1"/>
  <c r="H65" i="1"/>
  <c r="H63" i="1"/>
  <c r="H62" i="1"/>
  <c r="H61" i="1"/>
  <c r="G64" i="1"/>
  <c r="H64" i="1" s="1"/>
  <c r="H57" i="1"/>
  <c r="H56" i="1"/>
  <c r="H55" i="1"/>
  <c r="H50" i="1"/>
  <c r="H49" i="1"/>
  <c r="H48" i="1"/>
  <c r="H47" i="1"/>
  <c r="H46" i="1"/>
  <c r="G45" i="1"/>
  <c r="H45" i="1" s="1"/>
  <c r="H22" i="1"/>
  <c r="H21" i="1"/>
  <c r="H20" i="1"/>
  <c r="H19" i="1"/>
  <c r="H18" i="1"/>
  <c r="H17" i="1"/>
  <c r="H80" i="1"/>
  <c r="H79" i="1"/>
  <c r="H78" i="1"/>
  <c r="H77" i="1"/>
  <c r="H76" i="1"/>
  <c r="H75" i="1"/>
  <c r="H74" i="1"/>
  <c r="H73" i="1"/>
  <c r="H7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G13" i="1"/>
  <c r="H13" i="1" s="1"/>
  <c r="G12" i="1"/>
  <c r="H12" i="1" s="1"/>
  <c r="H11" i="1"/>
  <c r="H10" i="1"/>
  <c r="H9" i="1"/>
  <c r="H8" i="1"/>
  <c r="H7" i="1"/>
  <c r="H6" i="1"/>
  <c r="H5" i="1"/>
  <c r="H4" i="1"/>
  <c r="H23" i="1" l="1"/>
  <c r="H82" i="1"/>
  <c r="H68" i="1"/>
  <c r="H14" i="1"/>
  <c r="H51" i="1"/>
  <c r="H58" i="1"/>
  <c r="H103" i="1"/>
  <c r="H112" i="1"/>
  <c r="H42" i="1"/>
  <c r="H95" i="1"/>
</calcChain>
</file>

<file path=xl/sharedStrings.xml><?xml version="1.0" encoding="utf-8"?>
<sst xmlns="http://schemas.openxmlformats.org/spreadsheetml/2006/main" count="399" uniqueCount="75">
  <si>
    <t>Connector, High Power, &gt; 2 Amps</t>
  </si>
  <si>
    <t>Any</t>
  </si>
  <si>
    <t>Electronics</t>
  </si>
  <si>
    <t>pin(s)</t>
  </si>
  <si>
    <t>Connector, Single Wire</t>
  </si>
  <si>
    <t>wire</t>
  </si>
  <si>
    <t>Heat Shrink Tubing</t>
  </si>
  <si>
    <t>m</t>
  </si>
  <si>
    <t>Lamp, LED</t>
  </si>
  <si>
    <t>unit</t>
  </si>
  <si>
    <t>Motor, 12 Volt, DC Brush</t>
  </si>
  <si>
    <t>Switch, Kill</t>
  </si>
  <si>
    <t>Switch, Pushbutton</t>
  </si>
  <si>
    <t>Switch, Toggle</t>
  </si>
  <si>
    <t>Wire, Control</t>
  </si>
  <si>
    <t>Wire, Power</t>
  </si>
  <si>
    <t>SYSTEMS AND INSTRUMENTS</t>
  </si>
  <si>
    <t>ASSEMBLY NO.</t>
  </si>
  <si>
    <t>Attach Wire, Terminated wire with screw and nut</t>
  </si>
  <si>
    <t>Electrical - Attach Wires</t>
  </si>
  <si>
    <t>Shrink Tube</t>
  </si>
  <si>
    <t>cm</t>
  </si>
  <si>
    <t>Electrical - Bundle Processing</t>
  </si>
  <si>
    <t>Connector Install, Square, Latch/Snap-on Type</t>
  </si>
  <si>
    <t>Electrical - Connections</t>
  </si>
  <si>
    <t>Crimp Wire</t>
  </si>
  <si>
    <t>Electrical - Prep</t>
  </si>
  <si>
    <t>Cut wire</t>
  </si>
  <si>
    <t>Strip Wire</t>
  </si>
  <si>
    <t>ASSEMBLY:</t>
  </si>
  <si>
    <t>ASSEMBLY:ENGINE,DI,SENSORS</t>
  </si>
  <si>
    <t>Connector, Computer  Type</t>
  </si>
  <si>
    <t>Connector, OEM Quality</t>
  </si>
  <si>
    <t>Display, 7 Segment</t>
  </si>
  <si>
    <t>digit</t>
  </si>
  <si>
    <t>Switch, Rotary Multi-position Selector</t>
  </si>
  <si>
    <t>Wire, Signal</t>
  </si>
  <si>
    <t>Sensor, Accelerometer, 3 Axis</t>
  </si>
  <si>
    <t>Sensors</t>
  </si>
  <si>
    <t>Sensor, Air Temperature</t>
  </si>
  <si>
    <t>Sensor, Angular Position</t>
  </si>
  <si>
    <t>Sensor, Fluid Pressure</t>
  </si>
  <si>
    <t>Sensor, Hall Effect</t>
  </si>
  <si>
    <t>Sensor, Manifold Absolute Pressure (MAP)</t>
  </si>
  <si>
    <t>Sensor, Temperature</t>
  </si>
  <si>
    <t>Sensor, Wide Band Air Fuel Raito</t>
  </si>
  <si>
    <t>Insert Bundle Into Tube or Sleeve</t>
  </si>
  <si>
    <t>Lay Wire - Control</t>
  </si>
  <si>
    <t>Electrical - Layout</t>
  </si>
  <si>
    <t>ASSEMBLY:MOTEC HUB</t>
  </si>
  <si>
    <t>Attach Wire, Wire to screw with nut</t>
  </si>
  <si>
    <t>Lay Wire - Signal</t>
  </si>
  <si>
    <t>ASSEMBLY:CONTROL RELAYS</t>
  </si>
  <si>
    <t>CONTROL AND POWER WIRING</t>
  </si>
  <si>
    <t>Unit 1</t>
  </si>
  <si>
    <t>Cost/Unit</t>
  </si>
  <si>
    <t>Quantity</t>
  </si>
  <si>
    <t>Cost</t>
  </si>
  <si>
    <t>Type</t>
  </si>
  <si>
    <t>Relay, Control</t>
  </si>
  <si>
    <t>Relay, Power</t>
  </si>
  <si>
    <t>Terminal Block, Wiring</t>
  </si>
  <si>
    <t>Fuse, Control</t>
  </si>
  <si>
    <t>Fuse, Power</t>
  </si>
  <si>
    <t>Fuse, Signal</t>
  </si>
  <si>
    <t>Attach Wire, Wire to terminal block</t>
  </si>
  <si>
    <t>Connector Install, Square, Friction</t>
  </si>
  <si>
    <t>Lay Wire - Power</t>
  </si>
  <si>
    <t>Ratchet &lt;= 6.35 mm</t>
  </si>
  <si>
    <t>Fasteners</t>
  </si>
  <si>
    <t>TOTAL</t>
  </si>
  <si>
    <t>ASSEMBLY:COOLING SYSTEM</t>
  </si>
  <si>
    <t>Category</t>
  </si>
  <si>
    <t>Processes</t>
  </si>
  <si>
    <t>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</si>
</sst>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_(&quot;$&quot;* #,##0.00_);_(&quot;$&quot;* \(#,##0.00\);_(&quot;$&quot;* &quot;-&quot;??_);_(@_)"/>
    <numFmt numFmtId="165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4" tint="0.79998168889431442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164" fontId="2" fillId="2" borderId="1">
      <alignment vertical="center" wrapText="1"/>
    </xf>
    <xf numFmtId="164" fontId="4" fillId="4" borderId="1">
      <alignment vertical="center" wrapText="1"/>
    </xf>
    <xf numFmtId="0" fontId="10" fillId="0" borderId="0"/>
    <xf numFmtId="164" fontId="3" fillId="3" borderId="1">
      <alignment vertical="center" wrapText="1"/>
    </xf>
  </cellStyleXfs>
  <cellXfs count="28">
    <xf numFmtId="0" fontId="0" fillId="0" borderId="0" xfId="0"/>
    <xf numFmtId="0" fontId="0" fillId="5" borderId="0" xfId="0" applyFill="1"/>
    <xf numFmtId="0" fontId="7" fillId="0" borderId="0" xfId="0" applyFont="1" applyBorder="1"/>
    <xf numFmtId="0" fontId="7" fillId="0" borderId="0" xfId="0" applyFont="1" applyFill="1" applyBorder="1" applyAlignment="1" applyProtection="1">
      <alignment vertical="center" wrapText="1"/>
    </xf>
    <xf numFmtId="164" fontId="8" fillId="0" borderId="0" xfId="4" applyFont="1" applyFill="1" applyBorder="1">
      <alignment vertical="center" wrapText="1"/>
    </xf>
    <xf numFmtId="165" fontId="7" fillId="0" borderId="0" xfId="0" applyNumberFormat="1" applyFont="1" applyFill="1" applyBorder="1" applyAlignment="1" applyProtection="1">
      <alignment vertical="center" wrapText="1"/>
    </xf>
    <xf numFmtId="164" fontId="8" fillId="0" borderId="0" xfId="2" applyNumberFormat="1" applyFont="1" applyFill="1" applyBorder="1" applyAlignment="1" applyProtection="1">
      <alignment horizontal="right" vertical="center" wrapText="1"/>
    </xf>
    <xf numFmtId="164" fontId="8" fillId="0" borderId="0" xfId="3" applyNumberFormat="1" applyFont="1" applyFill="1" applyBorder="1" applyAlignment="1" applyProtection="1">
      <alignment horizontal="right" vertical="center" wrapText="1"/>
    </xf>
    <xf numFmtId="164" fontId="8" fillId="0" borderId="0" xfId="5" applyFont="1" applyFill="1" applyBorder="1">
      <alignment vertical="center" wrapText="1"/>
    </xf>
    <xf numFmtId="0" fontId="0" fillId="6" borderId="0" xfId="0" applyFill="1"/>
    <xf numFmtId="0" fontId="11" fillId="0" borderId="1" xfId="6" applyFont="1" applyFill="1" applyBorder="1" applyAlignment="1">
      <alignment wrapText="1"/>
    </xf>
    <xf numFmtId="44" fontId="1" fillId="0" borderId="1" xfId="1" applyFont="1" applyBorder="1"/>
    <xf numFmtId="0" fontId="11" fillId="0" borderId="0" xfId="6" applyFont="1" applyFill="1" applyBorder="1" applyAlignment="1">
      <alignment wrapText="1"/>
    </xf>
    <xf numFmtId="14" fontId="7" fillId="0" borderId="0" xfId="0" applyNumberFormat="1" applyFont="1" applyFill="1" applyBorder="1" applyAlignment="1" applyProtection="1">
      <alignment vertical="center" wrapText="1"/>
    </xf>
    <xf numFmtId="164" fontId="8" fillId="0" borderId="0" xfId="7" applyFont="1" applyFill="1" applyBorder="1">
      <alignment vertical="center" wrapText="1"/>
    </xf>
    <xf numFmtId="0" fontId="0" fillId="8" borderId="0" xfId="0" applyFill="1"/>
    <xf numFmtId="0" fontId="0" fillId="0" borderId="1" xfId="0" applyBorder="1"/>
    <xf numFmtId="0" fontId="0" fillId="0" borderId="0" xfId="0" applyBorder="1"/>
    <xf numFmtId="44" fontId="11" fillId="0" borderId="0" xfId="6" applyNumberFormat="1" applyFont="1" applyFill="1" applyBorder="1" applyAlignment="1">
      <alignment wrapText="1"/>
    </xf>
    <xf numFmtId="44" fontId="0" fillId="0" borderId="0" xfId="0" applyNumberFormat="1"/>
    <xf numFmtId="165" fontId="0" fillId="0" borderId="0" xfId="0" applyNumberFormat="1"/>
    <xf numFmtId="14" fontId="6" fillId="5" borderId="0" xfId="0" applyNumberFormat="1" applyFont="1" applyFill="1"/>
    <xf numFmtId="14" fontId="6" fillId="7" borderId="0" xfId="0" applyNumberFormat="1" applyFont="1" applyFill="1"/>
    <xf numFmtId="14" fontId="0" fillId="7" borderId="0" xfId="0" applyNumberFormat="1" applyFont="1" applyFill="1" applyAlignment="1">
      <alignment horizontal="center"/>
    </xf>
    <xf numFmtId="14" fontId="9" fillId="7" borderId="0" xfId="0" applyNumberFormat="1" applyFont="1" applyFill="1"/>
    <xf numFmtId="14" fontId="0" fillId="7" borderId="0" xfId="0" applyNumberFormat="1" applyFont="1" applyFill="1"/>
    <xf numFmtId="0" fontId="5" fillId="5" borderId="0" xfId="0" applyFont="1" applyFill="1"/>
    <xf numFmtId="14" fontId="6" fillId="5" borderId="0" xfId="0" applyNumberFormat="1" applyFont="1" applyFill="1" applyAlignment="1">
      <alignment horizontal="center"/>
    </xf>
  </cellXfs>
  <cellStyles count="8">
    <cellStyle name="Bad" xfId="3" builtinId="27"/>
    <cellStyle name="Cost_Green" xfId="4"/>
    <cellStyle name="Cost_Red" xfId="7"/>
    <cellStyle name="Cost_Yellow" xfId="5"/>
    <cellStyle name="Currency" xfId="1" builtinId="4"/>
    <cellStyle name="Good" xfId="2" builtinId="26"/>
    <cellStyle name="Normal" xfId="0" builtinId="0"/>
    <cellStyle name="Normal_Sheet1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B/tblMaterials_HU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lay%20box/tblMaterials_Relay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Materials"/>
      <sheetName val="Cross Reference List"/>
      <sheetName val="EV"/>
    </sheetNames>
    <sheetDataSet>
      <sheetData sheetId="0">
        <row r="5">
          <cell r="G5">
            <v>1.6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Materials"/>
      <sheetName val="Cross Reference List"/>
      <sheetName val="EV"/>
    </sheetNames>
    <sheetDataSet>
      <sheetData sheetId="0">
        <row r="10">
          <cell r="G10">
            <v>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I112"/>
  <sheetViews>
    <sheetView tabSelected="1" topLeftCell="A41" workbookViewId="0">
      <selection activeCell="H51" sqref="H51"/>
    </sheetView>
  </sheetViews>
  <sheetFormatPr defaultRowHeight="15" x14ac:dyDescent="0.25"/>
  <cols>
    <col min="2" max="2" width="18.140625" customWidth="1"/>
    <col min="4" max="4" width="12.7109375" customWidth="1"/>
    <col min="5" max="5" width="10.42578125" customWidth="1"/>
    <col min="7" max="7" width="10.7109375" bestFit="1" customWidth="1"/>
  </cols>
  <sheetData>
    <row r="1" spans="1:399" ht="15.75" x14ac:dyDescent="0.25">
      <c r="A1" s="21"/>
      <c r="B1" s="27"/>
      <c r="C1" s="21"/>
      <c r="D1" s="21" t="s">
        <v>16</v>
      </c>
      <c r="E1" s="21"/>
      <c r="F1" s="21"/>
      <c r="G1" s="21"/>
      <c r="H1" s="21"/>
      <c r="I1" s="21"/>
    </row>
    <row r="2" spans="1:399" ht="15.75" x14ac:dyDescent="0.25">
      <c r="A2" s="21"/>
      <c r="B2" s="27" t="s">
        <v>29</v>
      </c>
      <c r="C2" s="21" t="s">
        <v>53</v>
      </c>
      <c r="D2" s="21"/>
      <c r="E2" s="21"/>
      <c r="F2" s="21"/>
      <c r="G2" s="21"/>
      <c r="H2" s="21" t="s">
        <v>17</v>
      </c>
      <c r="I2" s="21"/>
    </row>
    <row r="3" spans="1:399" s="9" customFormat="1" ht="15.75" x14ac:dyDescent="0.25">
      <c r="A3" s="22"/>
      <c r="B3" s="23" t="s">
        <v>74</v>
      </c>
      <c r="C3" s="24" t="s">
        <v>58</v>
      </c>
      <c r="D3" s="24" t="s">
        <v>72</v>
      </c>
      <c r="E3" s="25" t="s">
        <v>55</v>
      </c>
      <c r="F3" s="24" t="s">
        <v>54</v>
      </c>
      <c r="G3" s="24" t="s">
        <v>56</v>
      </c>
      <c r="H3" s="24" t="s">
        <v>57</v>
      </c>
      <c r="I3" s="22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</row>
    <row r="4" spans="1:399" ht="60" x14ac:dyDescent="0.25">
      <c r="A4" s="2"/>
      <c r="B4" s="3" t="s">
        <v>0</v>
      </c>
      <c r="C4" s="3" t="s">
        <v>1</v>
      </c>
      <c r="D4" s="3" t="s">
        <v>2</v>
      </c>
      <c r="E4" s="4">
        <v>2</v>
      </c>
      <c r="F4" s="3" t="s">
        <v>3</v>
      </c>
      <c r="G4" s="3">
        <v>2</v>
      </c>
      <c r="H4" s="5">
        <f t="shared" ref="H4:H11" si="0">E4*G4</f>
        <v>4</v>
      </c>
    </row>
    <row r="5" spans="1:399" ht="48.75" customHeight="1" x14ac:dyDescent="0.25">
      <c r="A5" s="2"/>
      <c r="B5" s="3" t="s">
        <v>4</v>
      </c>
      <c r="C5" s="3" t="s">
        <v>1</v>
      </c>
      <c r="D5" s="3" t="s">
        <v>2</v>
      </c>
      <c r="E5" s="4">
        <v>0.05</v>
      </c>
      <c r="F5" s="3" t="s">
        <v>5</v>
      </c>
      <c r="G5" s="3">
        <v>9</v>
      </c>
      <c r="H5" s="5">
        <f t="shared" si="0"/>
        <v>0.45</v>
      </c>
    </row>
    <row r="6" spans="1:399" ht="39" customHeight="1" x14ac:dyDescent="0.25">
      <c r="A6" s="2"/>
      <c r="B6" s="3" t="s">
        <v>6</v>
      </c>
      <c r="C6" s="3" t="s">
        <v>1</v>
      </c>
      <c r="D6" s="3" t="s">
        <v>2</v>
      </c>
      <c r="E6" s="6">
        <v>0.5</v>
      </c>
      <c r="F6" s="3" t="s">
        <v>7</v>
      </c>
      <c r="G6" s="3">
        <v>9.4</v>
      </c>
      <c r="H6" s="5">
        <f t="shared" si="0"/>
        <v>4.7</v>
      </c>
    </row>
    <row r="7" spans="1:399" ht="30" x14ac:dyDescent="0.25">
      <c r="A7" s="2"/>
      <c r="B7" s="3" t="s">
        <v>8</v>
      </c>
      <c r="C7" s="3" t="s">
        <v>1</v>
      </c>
      <c r="D7" s="3" t="s">
        <v>2</v>
      </c>
      <c r="E7" s="4">
        <v>0.5</v>
      </c>
      <c r="F7" s="3" t="s">
        <v>9</v>
      </c>
      <c r="G7" s="3">
        <v>30</v>
      </c>
      <c r="H7" s="5">
        <f t="shared" si="0"/>
        <v>15</v>
      </c>
    </row>
    <row r="8" spans="1:399" ht="45" x14ac:dyDescent="0.25">
      <c r="A8" s="2"/>
      <c r="B8" s="3" t="s">
        <v>10</v>
      </c>
      <c r="C8" s="3" t="s">
        <v>1</v>
      </c>
      <c r="D8" s="3" t="s">
        <v>2</v>
      </c>
      <c r="E8" s="7">
        <v>20</v>
      </c>
      <c r="F8" s="3" t="s">
        <v>9</v>
      </c>
      <c r="G8" s="3"/>
      <c r="H8" s="5">
        <f t="shared" si="0"/>
        <v>0</v>
      </c>
    </row>
    <row r="9" spans="1:399" ht="30" x14ac:dyDescent="0.25">
      <c r="A9" s="2"/>
      <c r="B9" s="3" t="s">
        <v>11</v>
      </c>
      <c r="C9" s="3" t="s">
        <v>1</v>
      </c>
      <c r="D9" s="3" t="s">
        <v>2</v>
      </c>
      <c r="E9" s="6">
        <v>3</v>
      </c>
      <c r="F9" s="3" t="s">
        <v>9</v>
      </c>
      <c r="G9" s="3">
        <v>2</v>
      </c>
      <c r="H9" s="5">
        <f t="shared" si="0"/>
        <v>6</v>
      </c>
    </row>
    <row r="10" spans="1:399" ht="30" x14ac:dyDescent="0.25">
      <c r="A10" s="2"/>
      <c r="B10" s="3" t="s">
        <v>12</v>
      </c>
      <c r="C10" s="3" t="s">
        <v>1</v>
      </c>
      <c r="D10" s="3" t="s">
        <v>2</v>
      </c>
      <c r="E10" s="6">
        <v>1</v>
      </c>
      <c r="F10" s="3" t="s">
        <v>9</v>
      </c>
      <c r="G10" s="3">
        <v>1</v>
      </c>
      <c r="H10" s="5">
        <f t="shared" si="0"/>
        <v>1</v>
      </c>
    </row>
    <row r="11" spans="1:399" ht="30" x14ac:dyDescent="0.25">
      <c r="A11" s="2"/>
      <c r="B11" s="3" t="s">
        <v>13</v>
      </c>
      <c r="C11" s="3" t="s">
        <v>1</v>
      </c>
      <c r="D11" s="3" t="s">
        <v>2</v>
      </c>
      <c r="E11" s="6">
        <v>1</v>
      </c>
      <c r="F11" s="3" t="s">
        <v>9</v>
      </c>
      <c r="G11" s="3">
        <v>1</v>
      </c>
      <c r="H11" s="5">
        <f t="shared" si="0"/>
        <v>1</v>
      </c>
    </row>
    <row r="12" spans="1:399" ht="30" x14ac:dyDescent="0.25">
      <c r="A12" s="2"/>
      <c r="B12" s="3" t="s">
        <v>14</v>
      </c>
      <c r="C12" s="3" t="s">
        <v>1</v>
      </c>
      <c r="D12" s="3" t="s">
        <v>2</v>
      </c>
      <c r="E12" s="8">
        <v>1</v>
      </c>
      <c r="F12" s="3" t="s">
        <v>7</v>
      </c>
      <c r="G12" s="3">
        <f>7.42+4.72+1.5</f>
        <v>13.64</v>
      </c>
      <c r="H12" s="5">
        <f>E12*G12</f>
        <v>13.64</v>
      </c>
    </row>
    <row r="13" spans="1:399" ht="30" x14ac:dyDescent="0.25">
      <c r="A13" s="2"/>
      <c r="B13" s="3" t="s">
        <v>15</v>
      </c>
      <c r="C13" s="3" t="s">
        <v>1</v>
      </c>
      <c r="D13" s="3" t="s">
        <v>2</v>
      </c>
      <c r="E13" s="8">
        <v>3</v>
      </c>
      <c r="F13" s="3" t="s">
        <v>7</v>
      </c>
      <c r="G13" s="3">
        <f>11.65+1.25</f>
        <v>12.9</v>
      </c>
      <c r="H13" s="5">
        <f>E13*G13</f>
        <v>38.700000000000003</v>
      </c>
    </row>
    <row r="14" spans="1:399" x14ac:dyDescent="0.25">
      <c r="A14" s="2"/>
      <c r="B14" s="3"/>
      <c r="C14" s="3"/>
      <c r="D14" s="3"/>
      <c r="E14" s="8"/>
      <c r="F14" s="3"/>
      <c r="G14" s="13" t="s">
        <v>70</v>
      </c>
      <c r="H14" s="5">
        <f>SUM(H4:H13)</f>
        <v>84.490000000000009</v>
      </c>
    </row>
    <row r="16" spans="1:399" ht="15.75" x14ac:dyDescent="0.25">
      <c r="A16" s="22"/>
      <c r="B16" s="23" t="s">
        <v>73</v>
      </c>
      <c r="C16" s="24" t="s">
        <v>58</v>
      </c>
      <c r="D16" s="24" t="s">
        <v>72</v>
      </c>
      <c r="E16" s="25" t="s">
        <v>55</v>
      </c>
      <c r="F16" s="24" t="s">
        <v>54</v>
      </c>
      <c r="G16" s="24" t="s">
        <v>56</v>
      </c>
      <c r="H16" s="24" t="s">
        <v>57</v>
      </c>
      <c r="I16" s="22"/>
    </row>
    <row r="17" spans="1:12" ht="45" x14ac:dyDescent="0.25">
      <c r="B17" s="10" t="s">
        <v>18</v>
      </c>
      <c r="C17" s="10" t="s">
        <v>19</v>
      </c>
      <c r="D17" s="10" t="s">
        <v>2</v>
      </c>
      <c r="E17" s="11">
        <v>0.52083333333333326</v>
      </c>
      <c r="F17" s="10" t="s">
        <v>9</v>
      </c>
      <c r="G17" s="12">
        <v>4</v>
      </c>
      <c r="H17" s="18">
        <f t="shared" ref="H17:H22" si="1">E17*G17</f>
        <v>2.083333333333333</v>
      </c>
      <c r="J17" s="10"/>
      <c r="L17" s="12"/>
    </row>
    <row r="18" spans="1:12" ht="60" x14ac:dyDescent="0.25">
      <c r="B18" s="10" t="s">
        <v>20</v>
      </c>
      <c r="C18" s="10" t="s">
        <v>22</v>
      </c>
      <c r="D18" s="10" t="s">
        <v>2</v>
      </c>
      <c r="E18" s="11">
        <v>0.15</v>
      </c>
      <c r="F18" s="10" t="s">
        <v>21</v>
      </c>
      <c r="G18" s="12">
        <v>940</v>
      </c>
      <c r="H18" s="18">
        <f t="shared" si="1"/>
        <v>141</v>
      </c>
      <c r="J18" s="10"/>
      <c r="L18" s="12"/>
    </row>
    <row r="19" spans="1:12" ht="60" x14ac:dyDescent="0.25">
      <c r="B19" s="10" t="s">
        <v>23</v>
      </c>
      <c r="C19" s="10" t="s">
        <v>24</v>
      </c>
      <c r="D19" s="10" t="s">
        <v>2</v>
      </c>
      <c r="E19" s="11">
        <v>0.16874999999999998</v>
      </c>
      <c r="F19" s="10" t="s">
        <v>9</v>
      </c>
      <c r="G19" s="12">
        <v>1</v>
      </c>
      <c r="H19" s="18">
        <f t="shared" si="1"/>
        <v>0.16874999999999998</v>
      </c>
      <c r="J19" s="10"/>
      <c r="L19" s="12"/>
    </row>
    <row r="20" spans="1:12" ht="30" x14ac:dyDescent="0.25">
      <c r="B20" s="10" t="s">
        <v>25</v>
      </c>
      <c r="C20" s="10" t="s">
        <v>26</v>
      </c>
      <c r="D20" s="10" t="s">
        <v>2</v>
      </c>
      <c r="E20" s="11">
        <v>0.16666666666666666</v>
      </c>
      <c r="F20" s="10" t="s">
        <v>9</v>
      </c>
      <c r="G20" s="12">
        <v>24</v>
      </c>
      <c r="H20" s="18">
        <f t="shared" si="1"/>
        <v>4</v>
      </c>
      <c r="J20" s="10"/>
      <c r="L20" s="12"/>
    </row>
    <row r="21" spans="1:12" ht="30" x14ac:dyDescent="0.25">
      <c r="B21" s="10" t="s">
        <v>27</v>
      </c>
      <c r="C21" s="10" t="s">
        <v>26</v>
      </c>
      <c r="D21" s="10" t="s">
        <v>2</v>
      </c>
      <c r="E21" s="11">
        <v>8.3333333333333329E-2</v>
      </c>
      <c r="F21" s="10" t="s">
        <v>9</v>
      </c>
      <c r="G21" s="12">
        <v>24</v>
      </c>
      <c r="H21" s="18">
        <f t="shared" si="1"/>
        <v>2</v>
      </c>
      <c r="J21" s="10"/>
      <c r="L21" s="12"/>
    </row>
    <row r="22" spans="1:12" ht="30" x14ac:dyDescent="0.25">
      <c r="B22" s="10" t="s">
        <v>28</v>
      </c>
      <c r="C22" s="10" t="s">
        <v>26</v>
      </c>
      <c r="D22" s="10" t="s">
        <v>2</v>
      </c>
      <c r="E22" s="11">
        <v>8.3333333333333329E-2</v>
      </c>
      <c r="F22" s="10" t="s">
        <v>9</v>
      </c>
      <c r="G22" s="12">
        <v>24</v>
      </c>
      <c r="H22" s="18">
        <f t="shared" si="1"/>
        <v>2</v>
      </c>
      <c r="J22" s="10"/>
      <c r="L22" s="12"/>
    </row>
    <row r="23" spans="1:12" x14ac:dyDescent="0.25">
      <c r="G23" t="s">
        <v>70</v>
      </c>
      <c r="H23" s="19">
        <f>SUM(H17:H22)</f>
        <v>151.25208333333333</v>
      </c>
    </row>
    <row r="25" spans="1:12" x14ac:dyDescent="0.25">
      <c r="A25" s="1"/>
      <c r="B25" s="26" t="s">
        <v>30</v>
      </c>
      <c r="C25" s="1"/>
      <c r="D25" s="26"/>
      <c r="E25" s="1"/>
      <c r="F25" s="1"/>
      <c r="G25" s="1"/>
      <c r="H25" s="26" t="s">
        <v>17</v>
      </c>
      <c r="I25" s="1"/>
    </row>
    <row r="26" spans="1:12" ht="15.75" x14ac:dyDescent="0.25">
      <c r="A26" s="22"/>
      <c r="B26" s="23" t="s">
        <v>74</v>
      </c>
      <c r="C26" s="24" t="s">
        <v>58</v>
      </c>
      <c r="D26" s="24" t="s">
        <v>72</v>
      </c>
      <c r="E26" s="25" t="s">
        <v>55</v>
      </c>
      <c r="F26" s="24" t="s">
        <v>54</v>
      </c>
      <c r="G26" s="24" t="s">
        <v>56</v>
      </c>
      <c r="H26" s="24" t="s">
        <v>57</v>
      </c>
      <c r="I26" s="22"/>
    </row>
    <row r="27" spans="1:12" ht="30" x14ac:dyDescent="0.25">
      <c r="A27" s="2"/>
      <c r="B27" s="3" t="s">
        <v>31</v>
      </c>
      <c r="C27" s="3" t="s">
        <v>1</v>
      </c>
      <c r="D27" s="3" t="s">
        <v>2</v>
      </c>
      <c r="E27" s="4">
        <v>1</v>
      </c>
      <c r="F27" s="3" t="s">
        <v>3</v>
      </c>
      <c r="G27" s="3">
        <v>8</v>
      </c>
      <c r="H27" s="5">
        <f t="shared" ref="H27:H32" si="2">E27*G27</f>
        <v>8</v>
      </c>
    </row>
    <row r="28" spans="1:12" ht="30" x14ac:dyDescent="0.25">
      <c r="A28" s="2"/>
      <c r="B28" s="3" t="s">
        <v>32</v>
      </c>
      <c r="C28" s="3" t="s">
        <v>1</v>
      </c>
      <c r="D28" s="3" t="s">
        <v>2</v>
      </c>
      <c r="E28" s="4">
        <v>0.5</v>
      </c>
      <c r="F28" s="3" t="s">
        <v>3</v>
      </c>
      <c r="G28" s="3">
        <v>35</v>
      </c>
      <c r="H28" s="5">
        <f t="shared" si="2"/>
        <v>17.5</v>
      </c>
    </row>
    <row r="29" spans="1:12" x14ac:dyDescent="0.25">
      <c r="A29" s="2"/>
      <c r="B29" s="3" t="s">
        <v>33</v>
      </c>
      <c r="C29" s="3" t="s">
        <v>1</v>
      </c>
      <c r="D29" s="3" t="s">
        <v>2</v>
      </c>
      <c r="E29" s="4">
        <v>1</v>
      </c>
      <c r="F29" s="3" t="s">
        <v>34</v>
      </c>
      <c r="G29" s="3">
        <v>9</v>
      </c>
      <c r="H29" s="5">
        <f t="shared" si="2"/>
        <v>9</v>
      </c>
    </row>
    <row r="30" spans="1:12" x14ac:dyDescent="0.25">
      <c r="A30" s="2"/>
      <c r="B30" s="3" t="s">
        <v>6</v>
      </c>
      <c r="C30" s="3" t="s">
        <v>1</v>
      </c>
      <c r="D30" s="3" t="s">
        <v>2</v>
      </c>
      <c r="E30" s="6">
        <v>0.5</v>
      </c>
      <c r="F30" s="3" t="s">
        <v>7</v>
      </c>
      <c r="G30" s="3">
        <v>8.4</v>
      </c>
      <c r="H30" s="5">
        <f t="shared" si="2"/>
        <v>4.2</v>
      </c>
    </row>
    <row r="31" spans="1:12" x14ac:dyDescent="0.25">
      <c r="A31" s="2"/>
      <c r="B31" s="3" t="s">
        <v>8</v>
      </c>
      <c r="C31" s="3" t="s">
        <v>1</v>
      </c>
      <c r="D31" s="3" t="s">
        <v>2</v>
      </c>
      <c r="E31" s="4">
        <v>0.5</v>
      </c>
      <c r="F31" s="3" t="s">
        <v>9</v>
      </c>
      <c r="G31" s="3">
        <v>16</v>
      </c>
      <c r="H31" s="5">
        <f t="shared" si="2"/>
        <v>8</v>
      </c>
    </row>
    <row r="32" spans="1:12" ht="45" x14ac:dyDescent="0.25">
      <c r="A32" s="2"/>
      <c r="B32" s="3" t="s">
        <v>35</v>
      </c>
      <c r="C32" s="3" t="s">
        <v>1</v>
      </c>
      <c r="D32" s="3" t="s">
        <v>2</v>
      </c>
      <c r="E32" s="6">
        <v>3</v>
      </c>
      <c r="F32" s="3"/>
      <c r="G32" s="3">
        <v>2</v>
      </c>
      <c r="H32" s="5">
        <f t="shared" si="2"/>
        <v>6</v>
      </c>
    </row>
    <row r="33" spans="1:10" x14ac:dyDescent="0.25">
      <c r="A33" s="2"/>
      <c r="B33" s="3" t="s">
        <v>36</v>
      </c>
      <c r="C33" s="3" t="s">
        <v>1</v>
      </c>
      <c r="D33" s="3" t="s">
        <v>2</v>
      </c>
      <c r="E33" s="8">
        <v>1</v>
      </c>
      <c r="F33" s="3" t="s">
        <v>7</v>
      </c>
      <c r="G33" s="3">
        <v>31.7</v>
      </c>
      <c r="H33" s="5">
        <f>E33*G33</f>
        <v>31.7</v>
      </c>
    </row>
    <row r="34" spans="1:10" ht="45" x14ac:dyDescent="0.25">
      <c r="A34" s="2"/>
      <c r="B34" s="3" t="s">
        <v>37</v>
      </c>
      <c r="C34" s="3" t="s">
        <v>1</v>
      </c>
      <c r="D34" s="3" t="s">
        <v>38</v>
      </c>
      <c r="E34" s="14">
        <v>8</v>
      </c>
      <c r="F34" s="3" t="s">
        <v>9</v>
      </c>
      <c r="G34" s="3">
        <v>1</v>
      </c>
      <c r="H34" s="5">
        <f t="shared" ref="H34:H41" si="3">E34*G34</f>
        <v>8</v>
      </c>
    </row>
    <row r="35" spans="1:10" ht="30" x14ac:dyDescent="0.25">
      <c r="A35" s="2"/>
      <c r="B35" s="3" t="s">
        <v>39</v>
      </c>
      <c r="C35" s="3" t="s">
        <v>1</v>
      </c>
      <c r="D35" s="3" t="s">
        <v>38</v>
      </c>
      <c r="E35" s="4">
        <v>4</v>
      </c>
      <c r="F35" s="3" t="s">
        <v>9</v>
      </c>
      <c r="G35" s="3">
        <v>1</v>
      </c>
      <c r="H35" s="5">
        <f t="shared" si="3"/>
        <v>4</v>
      </c>
    </row>
    <row r="36" spans="1:10" ht="30" x14ac:dyDescent="0.25">
      <c r="A36" s="2"/>
      <c r="B36" s="3" t="s">
        <v>40</v>
      </c>
      <c r="C36" s="3" t="s">
        <v>1</v>
      </c>
      <c r="D36" s="3" t="s">
        <v>38</v>
      </c>
      <c r="E36" s="4">
        <v>4</v>
      </c>
      <c r="F36" s="3" t="s">
        <v>9</v>
      </c>
      <c r="G36" s="3">
        <v>2</v>
      </c>
      <c r="H36" s="5">
        <f t="shared" si="3"/>
        <v>8</v>
      </c>
    </row>
    <row r="37" spans="1:10" ht="30" x14ac:dyDescent="0.25">
      <c r="A37" s="2"/>
      <c r="B37" s="3" t="s">
        <v>41</v>
      </c>
      <c r="C37" s="3" t="s">
        <v>1</v>
      </c>
      <c r="D37" s="3" t="s">
        <v>38</v>
      </c>
      <c r="E37" s="14">
        <v>4</v>
      </c>
      <c r="F37" s="3" t="s">
        <v>9</v>
      </c>
      <c r="G37" s="3">
        <v>2</v>
      </c>
      <c r="H37" s="5">
        <f t="shared" si="3"/>
        <v>8</v>
      </c>
    </row>
    <row r="38" spans="1:10" x14ac:dyDescent="0.25">
      <c r="A38" s="2"/>
      <c r="B38" s="3" t="s">
        <v>42</v>
      </c>
      <c r="C38" s="3" t="s">
        <v>1</v>
      </c>
      <c r="D38" s="3" t="s">
        <v>38</v>
      </c>
      <c r="E38" s="4">
        <v>4</v>
      </c>
      <c r="F38" s="3" t="s">
        <v>9</v>
      </c>
      <c r="G38" s="3">
        <v>4</v>
      </c>
      <c r="H38" s="5">
        <f t="shared" si="3"/>
        <v>16</v>
      </c>
    </row>
    <row r="39" spans="1:10" ht="45" x14ac:dyDescent="0.25">
      <c r="A39" s="2"/>
      <c r="B39" s="3" t="s">
        <v>43</v>
      </c>
      <c r="C39" s="3" t="s">
        <v>1</v>
      </c>
      <c r="D39" s="3" t="s">
        <v>38</v>
      </c>
      <c r="E39" s="8">
        <v>4</v>
      </c>
      <c r="F39" s="3" t="s">
        <v>9</v>
      </c>
      <c r="G39" s="3">
        <v>1</v>
      </c>
      <c r="H39" s="5">
        <f t="shared" si="3"/>
        <v>4</v>
      </c>
    </row>
    <row r="40" spans="1:10" ht="30" x14ac:dyDescent="0.25">
      <c r="A40" s="12"/>
      <c r="B40" s="3" t="s">
        <v>44</v>
      </c>
      <c r="C40" s="3" t="s">
        <v>1</v>
      </c>
      <c r="D40" s="3" t="s">
        <v>38</v>
      </c>
      <c r="E40" s="14">
        <v>8</v>
      </c>
      <c r="F40" s="3" t="s">
        <v>9</v>
      </c>
      <c r="G40" s="3">
        <v>6</v>
      </c>
      <c r="H40" s="5">
        <f t="shared" si="3"/>
        <v>48</v>
      </c>
    </row>
    <row r="41" spans="1:10" ht="30" x14ac:dyDescent="0.25">
      <c r="A41" s="2"/>
      <c r="B41" s="3" t="s">
        <v>45</v>
      </c>
      <c r="C41" s="3" t="s">
        <v>1</v>
      </c>
      <c r="D41" s="3" t="s">
        <v>38</v>
      </c>
      <c r="E41" s="14">
        <v>35</v>
      </c>
      <c r="F41" s="3" t="s">
        <v>9</v>
      </c>
      <c r="G41" s="3">
        <v>1</v>
      </c>
      <c r="H41" s="5">
        <f t="shared" si="3"/>
        <v>35</v>
      </c>
    </row>
    <row r="42" spans="1:10" x14ac:dyDescent="0.25">
      <c r="G42" t="s">
        <v>70</v>
      </c>
      <c r="H42" s="20">
        <f>SUM(H27:H41)</f>
        <v>215.4</v>
      </c>
    </row>
    <row r="44" spans="1:10" ht="15.75" x14ac:dyDescent="0.25">
      <c r="A44" s="22"/>
      <c r="B44" s="23" t="s">
        <v>73</v>
      </c>
      <c r="C44" s="24" t="s">
        <v>58</v>
      </c>
      <c r="D44" s="24" t="s">
        <v>72</v>
      </c>
      <c r="E44" s="25" t="s">
        <v>55</v>
      </c>
      <c r="F44" s="24" t="s">
        <v>54</v>
      </c>
      <c r="G44" s="24" t="s">
        <v>56</v>
      </c>
      <c r="H44" s="24" t="s">
        <v>57</v>
      </c>
      <c r="I44" s="22"/>
    </row>
    <row r="45" spans="1:10" ht="60" x14ac:dyDescent="0.25">
      <c r="B45" s="10" t="s">
        <v>46</v>
      </c>
      <c r="C45" s="10" t="s">
        <v>22</v>
      </c>
      <c r="D45" s="10" t="s">
        <v>2</v>
      </c>
      <c r="E45" s="11">
        <v>0.02</v>
      </c>
      <c r="F45" s="10" t="s">
        <v>7</v>
      </c>
      <c r="G45" s="12">
        <f>G47</f>
        <v>31.7</v>
      </c>
      <c r="H45" s="18">
        <f t="shared" ref="H45:H50" si="4">E45*G45</f>
        <v>0.63400000000000001</v>
      </c>
      <c r="J45" s="11"/>
    </row>
    <row r="46" spans="1:10" ht="60" x14ac:dyDescent="0.25">
      <c r="B46" s="10" t="s">
        <v>23</v>
      </c>
      <c r="C46" s="10" t="s">
        <v>24</v>
      </c>
      <c r="D46" s="10" t="s">
        <v>2</v>
      </c>
      <c r="E46" s="11">
        <v>0.16874999999999998</v>
      </c>
      <c r="F46" s="10" t="s">
        <v>9</v>
      </c>
      <c r="G46" s="12">
        <v>11</v>
      </c>
      <c r="H46" s="19">
        <f t="shared" si="4"/>
        <v>1.8562499999999997</v>
      </c>
      <c r="J46" s="11"/>
    </row>
    <row r="47" spans="1:10" ht="30" x14ac:dyDescent="0.25">
      <c r="B47" s="10" t="s">
        <v>47</v>
      </c>
      <c r="C47" s="10" t="s">
        <v>48</v>
      </c>
      <c r="D47" s="10" t="s">
        <v>2</v>
      </c>
      <c r="E47" s="11">
        <v>0.02</v>
      </c>
      <c r="F47" s="10" t="s">
        <v>7</v>
      </c>
      <c r="G47" s="12">
        <v>31.7</v>
      </c>
      <c r="H47" s="19">
        <f t="shared" si="4"/>
        <v>0.63400000000000001</v>
      </c>
      <c r="J47" s="11"/>
    </row>
    <row r="48" spans="1:10" ht="30" x14ac:dyDescent="0.25">
      <c r="B48" s="10" t="s">
        <v>25</v>
      </c>
      <c r="C48" s="10" t="s">
        <v>26</v>
      </c>
      <c r="D48" s="10" t="s">
        <v>2</v>
      </c>
      <c r="E48" s="11">
        <v>0.17</v>
      </c>
      <c r="F48" s="10" t="s">
        <v>9</v>
      </c>
      <c r="G48" s="12">
        <v>59</v>
      </c>
      <c r="H48" s="19">
        <f t="shared" si="4"/>
        <v>10.030000000000001</v>
      </c>
      <c r="J48" s="11"/>
    </row>
    <row r="49" spans="1:10" ht="30" x14ac:dyDescent="0.25">
      <c r="B49" s="10" t="s">
        <v>27</v>
      </c>
      <c r="C49" s="10" t="s">
        <v>26</v>
      </c>
      <c r="D49" s="10" t="s">
        <v>2</v>
      </c>
      <c r="E49" s="11">
        <v>8.3333333333333329E-2</v>
      </c>
      <c r="F49" s="10" t="s">
        <v>9</v>
      </c>
      <c r="G49" s="12">
        <v>59</v>
      </c>
      <c r="H49" s="19">
        <f t="shared" si="4"/>
        <v>4.9166666666666661</v>
      </c>
      <c r="J49" s="11"/>
    </row>
    <row r="50" spans="1:10" ht="30" x14ac:dyDescent="0.25">
      <c r="B50" s="10" t="s">
        <v>28</v>
      </c>
      <c r="C50" s="10" t="s">
        <v>26</v>
      </c>
      <c r="D50" s="10" t="s">
        <v>2</v>
      </c>
      <c r="E50" s="11">
        <v>8.3333333333333329E-2</v>
      </c>
      <c r="F50" s="10" t="s">
        <v>9</v>
      </c>
      <c r="G50" s="12">
        <v>59</v>
      </c>
      <c r="H50" s="19">
        <f t="shared" si="4"/>
        <v>4.9166666666666661</v>
      </c>
      <c r="J50" s="11"/>
    </row>
    <row r="51" spans="1:10" x14ac:dyDescent="0.25">
      <c r="G51" t="s">
        <v>70</v>
      </c>
      <c r="H51" s="19">
        <f>SUM(H45:H50)</f>
        <v>22.987583333333333</v>
      </c>
    </row>
    <row r="53" spans="1:10" x14ac:dyDescent="0.25">
      <c r="A53" s="26"/>
      <c r="B53" s="26" t="s">
        <v>49</v>
      </c>
      <c r="C53" s="26"/>
      <c r="D53" s="26"/>
      <c r="E53" s="26"/>
      <c r="F53" s="26"/>
      <c r="G53" s="26"/>
      <c r="H53" s="26" t="s">
        <v>17</v>
      </c>
      <c r="I53" s="26"/>
    </row>
    <row r="54" spans="1:10" ht="15.75" x14ac:dyDescent="0.25">
      <c r="A54" s="22"/>
      <c r="B54" s="23" t="s">
        <v>74</v>
      </c>
      <c r="C54" s="24" t="s">
        <v>58</v>
      </c>
      <c r="D54" s="24" t="s">
        <v>72</v>
      </c>
      <c r="E54" s="25" t="s">
        <v>55</v>
      </c>
      <c r="F54" s="24" t="s">
        <v>54</v>
      </c>
      <c r="G54" s="24" t="s">
        <v>56</v>
      </c>
      <c r="H54" s="24" t="s">
        <v>57</v>
      </c>
      <c r="I54" s="22"/>
    </row>
    <row r="55" spans="1:10" x14ac:dyDescent="0.25">
      <c r="B55" t="s">
        <v>0</v>
      </c>
      <c r="C55" t="s">
        <v>1</v>
      </c>
      <c r="D55" t="s">
        <v>2</v>
      </c>
      <c r="E55">
        <v>2</v>
      </c>
      <c r="F55" t="s">
        <v>3</v>
      </c>
      <c r="G55">
        <v>36</v>
      </c>
      <c r="H55">
        <f>E55*G55</f>
        <v>72</v>
      </c>
    </row>
    <row r="56" spans="1:10" x14ac:dyDescent="0.25">
      <c r="B56" t="s">
        <v>6</v>
      </c>
      <c r="C56" t="s">
        <v>1</v>
      </c>
      <c r="D56" t="s">
        <v>2</v>
      </c>
      <c r="E56">
        <v>0.5</v>
      </c>
      <c r="F56" t="s">
        <v>7</v>
      </c>
      <c r="G56">
        <v>0.5</v>
      </c>
      <c r="H56">
        <f>E56*G56</f>
        <v>0.25</v>
      </c>
    </row>
    <row r="57" spans="1:10" x14ac:dyDescent="0.25">
      <c r="B57" t="s">
        <v>36</v>
      </c>
      <c r="C57" t="s">
        <v>1</v>
      </c>
      <c r="D57" t="s">
        <v>2</v>
      </c>
      <c r="E57">
        <v>1</v>
      </c>
      <c r="F57" t="s">
        <v>7</v>
      </c>
      <c r="G57">
        <v>1.6</v>
      </c>
      <c r="H57">
        <f>E57*G57</f>
        <v>1.6</v>
      </c>
    </row>
    <row r="58" spans="1:10" x14ac:dyDescent="0.25">
      <c r="G58" t="s">
        <v>70</v>
      </c>
      <c r="H58">
        <f>SUM(H55:H57)</f>
        <v>73.849999999999994</v>
      </c>
    </row>
    <row r="60" spans="1:10" ht="15.75" x14ac:dyDescent="0.25">
      <c r="A60" s="22"/>
      <c r="B60" s="23" t="s">
        <v>73</v>
      </c>
      <c r="C60" s="24" t="s">
        <v>58</v>
      </c>
      <c r="D60" s="24" t="s">
        <v>72</v>
      </c>
      <c r="E60" s="25" t="s">
        <v>55</v>
      </c>
      <c r="F60" s="24" t="s">
        <v>54</v>
      </c>
      <c r="G60" s="24" t="s">
        <v>56</v>
      </c>
      <c r="H60" s="24" t="s">
        <v>57</v>
      </c>
      <c r="I60" s="22"/>
    </row>
    <row r="61" spans="1:10" ht="45" x14ac:dyDescent="0.25">
      <c r="B61" s="10" t="s">
        <v>50</v>
      </c>
      <c r="C61" s="10" t="s">
        <v>19</v>
      </c>
      <c r="D61" s="10" t="s">
        <v>2</v>
      </c>
      <c r="E61" s="11">
        <v>0.64583333333333326</v>
      </c>
      <c r="F61" s="10" t="s">
        <v>9</v>
      </c>
      <c r="G61" s="12">
        <v>4</v>
      </c>
      <c r="H61" s="19">
        <f t="shared" ref="H61:H67" si="5">E61*G61</f>
        <v>2.583333333333333</v>
      </c>
      <c r="J61" s="11"/>
    </row>
    <row r="62" spans="1:10" ht="60" x14ac:dyDescent="0.25">
      <c r="B62" s="10" t="s">
        <v>20</v>
      </c>
      <c r="C62" s="10" t="s">
        <v>22</v>
      </c>
      <c r="D62" s="10" t="s">
        <v>2</v>
      </c>
      <c r="E62" s="11">
        <v>0.15</v>
      </c>
      <c r="F62" s="10" t="s">
        <v>21</v>
      </c>
      <c r="G62" s="12">
        <v>6</v>
      </c>
      <c r="H62" s="19">
        <f t="shared" si="5"/>
        <v>0.89999999999999991</v>
      </c>
      <c r="J62" s="11"/>
    </row>
    <row r="63" spans="1:10" ht="60" x14ac:dyDescent="0.25">
      <c r="B63" s="10" t="s">
        <v>23</v>
      </c>
      <c r="C63" s="10" t="s">
        <v>24</v>
      </c>
      <c r="D63" s="10" t="s">
        <v>2</v>
      </c>
      <c r="E63" s="11">
        <v>0.16874999999999998</v>
      </c>
      <c r="F63" s="10" t="s">
        <v>9</v>
      </c>
      <c r="G63" s="12">
        <v>14</v>
      </c>
      <c r="H63" s="19">
        <f t="shared" si="5"/>
        <v>2.3624999999999998</v>
      </c>
      <c r="J63" s="11"/>
    </row>
    <row r="64" spans="1:10" ht="30" x14ac:dyDescent="0.25">
      <c r="B64" s="10" t="s">
        <v>51</v>
      </c>
      <c r="C64" s="10" t="s">
        <v>48</v>
      </c>
      <c r="D64" s="10" t="s">
        <v>2</v>
      </c>
      <c r="E64" s="11">
        <v>0.02</v>
      </c>
      <c r="F64" s="10" t="s">
        <v>7</v>
      </c>
      <c r="G64" s="12">
        <f>[1]tblMaterials!$G$5</f>
        <v>1.6</v>
      </c>
      <c r="H64" s="19">
        <f t="shared" si="5"/>
        <v>3.2000000000000001E-2</v>
      </c>
      <c r="J64" s="11"/>
    </row>
    <row r="65" spans="1:10" ht="30" x14ac:dyDescent="0.25">
      <c r="B65" s="10" t="s">
        <v>25</v>
      </c>
      <c r="C65" s="10" t="s">
        <v>26</v>
      </c>
      <c r="D65" s="10" t="s">
        <v>2</v>
      </c>
      <c r="E65" s="11">
        <v>0.16666666666666666</v>
      </c>
      <c r="F65" s="10" t="s">
        <v>9</v>
      </c>
      <c r="G65" s="12">
        <v>36</v>
      </c>
      <c r="H65" s="19">
        <f t="shared" si="5"/>
        <v>6</v>
      </c>
      <c r="J65" s="11"/>
    </row>
    <row r="66" spans="1:10" ht="30" x14ac:dyDescent="0.25">
      <c r="B66" s="10" t="s">
        <v>27</v>
      </c>
      <c r="C66" s="10" t="s">
        <v>26</v>
      </c>
      <c r="D66" s="10" t="s">
        <v>2</v>
      </c>
      <c r="E66" s="11">
        <v>8.3333333333333329E-2</v>
      </c>
      <c r="F66" s="10" t="s">
        <v>9</v>
      </c>
      <c r="G66" s="12">
        <v>72</v>
      </c>
      <c r="H66" s="19">
        <f t="shared" si="5"/>
        <v>6</v>
      </c>
      <c r="J66" s="11"/>
    </row>
    <row r="67" spans="1:10" ht="30" x14ac:dyDescent="0.25">
      <c r="B67" s="10" t="s">
        <v>28</v>
      </c>
      <c r="C67" s="10" t="s">
        <v>26</v>
      </c>
      <c r="D67" s="10" t="s">
        <v>2</v>
      </c>
      <c r="E67" s="11">
        <v>8.3333333333333329E-2</v>
      </c>
      <c r="F67" s="10" t="s">
        <v>9</v>
      </c>
      <c r="G67" s="12">
        <v>72</v>
      </c>
      <c r="H67" s="19">
        <f t="shared" si="5"/>
        <v>6</v>
      </c>
      <c r="J67" s="11"/>
    </row>
    <row r="68" spans="1:10" x14ac:dyDescent="0.25">
      <c r="G68" t="s">
        <v>70</v>
      </c>
      <c r="H68" s="19">
        <f>SUM(H61:H67)</f>
        <v>23.877833333333335</v>
      </c>
    </row>
    <row r="70" spans="1:10" x14ac:dyDescent="0.25">
      <c r="A70" s="26"/>
      <c r="B70" s="26" t="s">
        <v>52</v>
      </c>
      <c r="C70" s="26"/>
      <c r="D70" s="26"/>
      <c r="E70" s="26"/>
      <c r="F70" s="26"/>
      <c r="G70" s="26"/>
      <c r="H70" s="26" t="s">
        <v>17</v>
      </c>
      <c r="I70" s="26"/>
    </row>
    <row r="71" spans="1:10" ht="15.75" x14ac:dyDescent="0.25">
      <c r="A71" s="22"/>
      <c r="B71" s="23" t="s">
        <v>74</v>
      </c>
      <c r="C71" s="24" t="s">
        <v>58</v>
      </c>
      <c r="D71" s="24" t="s">
        <v>72</v>
      </c>
      <c r="E71" s="25" t="s">
        <v>55</v>
      </c>
      <c r="F71" s="24" t="s">
        <v>54</v>
      </c>
      <c r="G71" s="24" t="s">
        <v>56</v>
      </c>
      <c r="H71" s="24" t="s">
        <v>57</v>
      </c>
      <c r="I71" s="22"/>
    </row>
    <row r="72" spans="1:10" ht="30" x14ac:dyDescent="0.25">
      <c r="A72" s="2"/>
      <c r="B72" s="3" t="s">
        <v>31</v>
      </c>
      <c r="C72" s="3" t="s">
        <v>1</v>
      </c>
      <c r="D72" s="3" t="s">
        <v>2</v>
      </c>
      <c r="E72" s="4">
        <v>1</v>
      </c>
      <c r="F72" s="3" t="s">
        <v>3</v>
      </c>
      <c r="G72" s="3">
        <v>8</v>
      </c>
      <c r="H72" s="5">
        <f t="shared" ref="H72:H77" si="6">E72*G72</f>
        <v>8</v>
      </c>
    </row>
    <row r="73" spans="1:10" ht="30" x14ac:dyDescent="0.25">
      <c r="A73" s="2"/>
      <c r="B73" s="3" t="s">
        <v>4</v>
      </c>
      <c r="C73" s="3" t="s">
        <v>1</v>
      </c>
      <c r="D73" s="3" t="s">
        <v>2</v>
      </c>
      <c r="E73" s="4">
        <v>0.05</v>
      </c>
      <c r="F73" s="3" t="s">
        <v>5</v>
      </c>
      <c r="G73" s="3">
        <v>6</v>
      </c>
      <c r="H73" s="5">
        <f t="shared" si="6"/>
        <v>0.30000000000000004</v>
      </c>
    </row>
    <row r="74" spans="1:10" x14ac:dyDescent="0.25">
      <c r="A74" s="2"/>
      <c r="B74" s="3" t="s">
        <v>6</v>
      </c>
      <c r="C74" s="3" t="s">
        <v>1</v>
      </c>
      <c r="D74" s="3" t="s">
        <v>2</v>
      </c>
      <c r="E74" s="6">
        <v>0.5</v>
      </c>
      <c r="F74" s="3" t="s">
        <v>7</v>
      </c>
      <c r="G74" s="3">
        <v>2.5</v>
      </c>
      <c r="H74" s="5">
        <f t="shared" si="6"/>
        <v>1.25</v>
      </c>
    </row>
    <row r="75" spans="1:10" x14ac:dyDescent="0.25">
      <c r="A75" s="2"/>
      <c r="B75" s="3" t="s">
        <v>59</v>
      </c>
      <c r="C75" s="3" t="s">
        <v>1</v>
      </c>
      <c r="D75" s="3" t="s">
        <v>2</v>
      </c>
      <c r="E75" s="8">
        <v>2</v>
      </c>
      <c r="F75" s="3" t="s">
        <v>9</v>
      </c>
      <c r="G75" s="3">
        <v>3</v>
      </c>
      <c r="H75" s="5">
        <f t="shared" si="6"/>
        <v>6</v>
      </c>
    </row>
    <row r="76" spans="1:10" x14ac:dyDescent="0.25">
      <c r="A76" s="2"/>
      <c r="B76" s="3" t="s">
        <v>60</v>
      </c>
      <c r="C76" s="3" t="s">
        <v>1</v>
      </c>
      <c r="D76" s="3" t="s">
        <v>2</v>
      </c>
      <c r="E76" s="8">
        <v>4</v>
      </c>
      <c r="F76" s="3" t="s">
        <v>9</v>
      </c>
      <c r="G76" s="3">
        <v>1</v>
      </c>
      <c r="H76" s="5">
        <f t="shared" si="6"/>
        <v>4</v>
      </c>
    </row>
    <row r="77" spans="1:10" ht="30" x14ac:dyDescent="0.25">
      <c r="A77" s="2"/>
      <c r="B77" s="3" t="s">
        <v>61</v>
      </c>
      <c r="C77" s="3" t="s">
        <v>1</v>
      </c>
      <c r="D77" s="3" t="s">
        <v>2</v>
      </c>
      <c r="E77" s="8">
        <v>0.25</v>
      </c>
      <c r="F77" s="3" t="s">
        <v>3</v>
      </c>
      <c r="G77" s="3">
        <v>3</v>
      </c>
      <c r="H77" s="5">
        <f t="shared" si="6"/>
        <v>0.75</v>
      </c>
    </row>
    <row r="78" spans="1:10" x14ac:dyDescent="0.25">
      <c r="A78" s="2"/>
      <c r="B78" s="3" t="s">
        <v>15</v>
      </c>
      <c r="C78" s="3" t="s">
        <v>1</v>
      </c>
      <c r="D78" s="3" t="s">
        <v>2</v>
      </c>
      <c r="E78" s="8">
        <v>3</v>
      </c>
      <c r="F78" s="3" t="s">
        <v>7</v>
      </c>
      <c r="G78" s="3">
        <v>0.25</v>
      </c>
      <c r="H78" s="5">
        <f>E78*G78</f>
        <v>0.75</v>
      </c>
    </row>
    <row r="79" spans="1:10" x14ac:dyDescent="0.25">
      <c r="A79" s="2"/>
      <c r="B79" s="3" t="s">
        <v>62</v>
      </c>
      <c r="C79" s="3" t="s">
        <v>1</v>
      </c>
      <c r="D79" s="3" t="s">
        <v>2</v>
      </c>
      <c r="E79" s="4">
        <v>0.5</v>
      </c>
      <c r="F79" s="3" t="s">
        <v>9</v>
      </c>
      <c r="G79" s="3">
        <v>3</v>
      </c>
      <c r="H79" s="5">
        <f>E79*G79</f>
        <v>1.5</v>
      </c>
    </row>
    <row r="80" spans="1:10" x14ac:dyDescent="0.25">
      <c r="A80" s="2"/>
      <c r="B80" s="3" t="s">
        <v>63</v>
      </c>
      <c r="C80" s="3" t="s">
        <v>1</v>
      </c>
      <c r="D80" s="3" t="s">
        <v>2</v>
      </c>
      <c r="E80" s="4">
        <v>1</v>
      </c>
      <c r="F80" s="3" t="s">
        <v>9</v>
      </c>
      <c r="G80" s="3">
        <v>1</v>
      </c>
      <c r="H80" s="5">
        <f>E80*G80</f>
        <v>1</v>
      </c>
    </row>
    <row r="81" spans="1:10" x14ac:dyDescent="0.25">
      <c r="A81" s="2"/>
      <c r="B81" s="3" t="s">
        <v>64</v>
      </c>
      <c r="C81" s="3" t="s">
        <v>1</v>
      </c>
      <c r="D81" s="3" t="s">
        <v>2</v>
      </c>
      <c r="E81" s="4">
        <v>0.5</v>
      </c>
      <c r="F81" s="3" t="s">
        <v>9</v>
      </c>
      <c r="G81" s="3"/>
      <c r="H81" s="5">
        <f>E81*G81</f>
        <v>0</v>
      </c>
    </row>
    <row r="82" spans="1:10" x14ac:dyDescent="0.25">
      <c r="G82" t="s">
        <v>70</v>
      </c>
      <c r="H82" s="20">
        <f>SUM(H72:H81)</f>
        <v>23.55</v>
      </c>
    </row>
    <row r="84" spans="1:10" ht="15.75" x14ac:dyDescent="0.25">
      <c r="A84" s="22"/>
      <c r="B84" s="23" t="s">
        <v>73</v>
      </c>
      <c r="C84" s="24" t="s">
        <v>58</v>
      </c>
      <c r="D84" s="24" t="s">
        <v>72</v>
      </c>
      <c r="E84" s="25" t="s">
        <v>55</v>
      </c>
      <c r="F84" s="24" t="s">
        <v>54</v>
      </c>
      <c r="G84" s="24" t="s">
        <v>56</v>
      </c>
      <c r="H84" s="24" t="s">
        <v>57</v>
      </c>
      <c r="I84" s="22"/>
    </row>
    <row r="85" spans="1:10" ht="45" x14ac:dyDescent="0.25">
      <c r="B85" s="10" t="s">
        <v>50</v>
      </c>
      <c r="C85" s="10" t="s">
        <v>19</v>
      </c>
      <c r="D85" s="10" t="s">
        <v>2</v>
      </c>
      <c r="E85" s="11">
        <v>0.64583333333333326</v>
      </c>
      <c r="F85" s="10" t="s">
        <v>9</v>
      </c>
      <c r="G85" s="12">
        <v>7</v>
      </c>
      <c r="H85" s="19">
        <f t="shared" ref="H85:H94" si="7">E85*G85</f>
        <v>4.520833333333333</v>
      </c>
      <c r="J85" s="11"/>
    </row>
    <row r="86" spans="1:10" ht="45" x14ac:dyDescent="0.25">
      <c r="B86" s="10" t="s">
        <v>65</v>
      </c>
      <c r="C86" s="10" t="s">
        <v>19</v>
      </c>
      <c r="D86" s="10" t="s">
        <v>2</v>
      </c>
      <c r="E86" s="11">
        <v>0.35416666666666663</v>
      </c>
      <c r="F86" s="10" t="s">
        <v>9</v>
      </c>
      <c r="G86" s="12">
        <v>3</v>
      </c>
      <c r="H86" s="19">
        <f t="shared" si="7"/>
        <v>1.0625</v>
      </c>
      <c r="J86" s="11"/>
    </row>
    <row r="87" spans="1:10" ht="60" x14ac:dyDescent="0.25">
      <c r="B87" s="10" t="s">
        <v>20</v>
      </c>
      <c r="C87" s="10" t="s">
        <v>22</v>
      </c>
      <c r="D87" s="10" t="s">
        <v>2</v>
      </c>
      <c r="E87" s="11">
        <v>0.15</v>
      </c>
      <c r="F87" s="10" t="s">
        <v>21</v>
      </c>
      <c r="G87" s="12">
        <v>250</v>
      </c>
      <c r="H87" s="19">
        <f t="shared" si="7"/>
        <v>37.5</v>
      </c>
      <c r="J87" s="11"/>
    </row>
    <row r="88" spans="1:10" ht="60" x14ac:dyDescent="0.25">
      <c r="B88" s="10" t="s">
        <v>66</v>
      </c>
      <c r="C88" s="10" t="s">
        <v>24</v>
      </c>
      <c r="D88" s="10" t="s">
        <v>2</v>
      </c>
      <c r="E88" s="11">
        <v>0.13958333333333334</v>
      </c>
      <c r="F88" s="10" t="s">
        <v>9</v>
      </c>
      <c r="G88" s="12">
        <v>4</v>
      </c>
      <c r="H88" s="19">
        <f t="shared" si="7"/>
        <v>0.55833333333333335</v>
      </c>
      <c r="J88" s="11"/>
    </row>
    <row r="89" spans="1:10" ht="60" x14ac:dyDescent="0.25">
      <c r="B89" s="10" t="s">
        <v>23</v>
      </c>
      <c r="C89" s="10" t="s">
        <v>24</v>
      </c>
      <c r="D89" s="10" t="s">
        <v>2</v>
      </c>
      <c r="E89" s="11">
        <v>0.16874999999999998</v>
      </c>
      <c r="F89" s="10" t="s">
        <v>9</v>
      </c>
      <c r="G89" s="12">
        <v>7</v>
      </c>
      <c r="H89" s="19">
        <f t="shared" si="7"/>
        <v>1.1812499999999999</v>
      </c>
      <c r="J89" s="11"/>
    </row>
    <row r="90" spans="1:10" ht="30" x14ac:dyDescent="0.25">
      <c r="B90" s="10" t="s">
        <v>67</v>
      </c>
      <c r="C90" s="10" t="s">
        <v>48</v>
      </c>
      <c r="D90" s="10" t="s">
        <v>2</v>
      </c>
      <c r="E90" s="11">
        <v>0.03</v>
      </c>
      <c r="F90" s="10" t="s">
        <v>7</v>
      </c>
      <c r="G90" s="12">
        <f>[2]tblMaterials!$G$10</f>
        <v>3</v>
      </c>
      <c r="H90" s="19">
        <f t="shared" si="7"/>
        <v>0.09</v>
      </c>
      <c r="J90" s="11"/>
    </row>
    <row r="91" spans="1:10" ht="30" x14ac:dyDescent="0.25">
      <c r="B91" s="10" t="s">
        <v>25</v>
      </c>
      <c r="C91" s="10" t="s">
        <v>26</v>
      </c>
      <c r="D91" s="10" t="s">
        <v>2</v>
      </c>
      <c r="E91" s="11">
        <v>0.16666666666666666</v>
      </c>
      <c r="F91" s="10" t="s">
        <v>9</v>
      </c>
      <c r="G91" s="12">
        <v>12</v>
      </c>
      <c r="H91" s="19">
        <f t="shared" si="7"/>
        <v>2</v>
      </c>
      <c r="J91" s="11"/>
    </row>
    <row r="92" spans="1:10" ht="30" x14ac:dyDescent="0.25">
      <c r="B92" s="10" t="s">
        <v>27</v>
      </c>
      <c r="C92" s="10" t="s">
        <v>26</v>
      </c>
      <c r="D92" s="10" t="s">
        <v>2</v>
      </c>
      <c r="E92" s="11">
        <v>8.3333333333333329E-2</v>
      </c>
      <c r="F92" s="10" t="s">
        <v>9</v>
      </c>
      <c r="G92" s="12">
        <v>12</v>
      </c>
      <c r="H92" s="19">
        <f t="shared" si="7"/>
        <v>1</v>
      </c>
      <c r="J92" s="11"/>
    </row>
    <row r="93" spans="1:10" ht="30" x14ac:dyDescent="0.25">
      <c r="B93" s="10" t="s">
        <v>28</v>
      </c>
      <c r="C93" s="10" t="s">
        <v>26</v>
      </c>
      <c r="D93" s="10" t="s">
        <v>2</v>
      </c>
      <c r="E93" s="11">
        <v>8.3333333333333329E-2</v>
      </c>
      <c r="F93" s="10" t="s">
        <v>9</v>
      </c>
      <c r="G93" s="12">
        <v>12</v>
      </c>
      <c r="H93" s="19">
        <f t="shared" si="7"/>
        <v>1</v>
      </c>
      <c r="J93" s="11"/>
    </row>
    <row r="94" spans="1:10" ht="30" x14ac:dyDescent="0.25">
      <c r="B94" s="10" t="s">
        <v>68</v>
      </c>
      <c r="C94" s="16" t="s">
        <v>69</v>
      </c>
      <c r="D94" s="10" t="s">
        <v>2</v>
      </c>
      <c r="E94" s="11">
        <v>0.5</v>
      </c>
      <c r="F94" s="10" t="s">
        <v>9</v>
      </c>
      <c r="G94" s="17">
        <v>7</v>
      </c>
      <c r="H94" s="19">
        <f t="shared" si="7"/>
        <v>3.5</v>
      </c>
      <c r="J94" s="11"/>
    </row>
    <row r="95" spans="1:10" x14ac:dyDescent="0.25">
      <c r="G95" t="s">
        <v>70</v>
      </c>
      <c r="H95" s="19">
        <f>SUM(H85:H94)</f>
        <v>52.412916666666668</v>
      </c>
    </row>
    <row r="97" spans="1:10" x14ac:dyDescent="0.25">
      <c r="A97" s="26"/>
      <c r="B97" s="26" t="s">
        <v>71</v>
      </c>
      <c r="C97" s="26"/>
      <c r="D97" s="26"/>
      <c r="E97" s="26"/>
      <c r="F97" s="26"/>
      <c r="G97" s="26"/>
      <c r="H97" s="26" t="s">
        <v>17</v>
      </c>
      <c r="I97" s="26"/>
    </row>
    <row r="98" spans="1:10" ht="15.75" x14ac:dyDescent="0.25">
      <c r="A98" s="22"/>
      <c r="B98" s="23" t="s">
        <v>74</v>
      </c>
      <c r="C98" s="24" t="s">
        <v>58</v>
      </c>
      <c r="D98" s="24" t="s">
        <v>72</v>
      </c>
      <c r="E98" s="25" t="s">
        <v>55</v>
      </c>
      <c r="F98" s="24" t="s">
        <v>54</v>
      </c>
      <c r="G98" s="24" t="s">
        <v>56</v>
      </c>
      <c r="H98" s="24" t="s">
        <v>57</v>
      </c>
      <c r="I98" s="22"/>
    </row>
    <row r="99" spans="1:10" ht="30" x14ac:dyDescent="0.25">
      <c r="A99" s="2"/>
      <c r="B99" s="3" t="s">
        <v>32</v>
      </c>
      <c r="C99" s="3" t="s">
        <v>1</v>
      </c>
      <c r="D99" s="3" t="s">
        <v>2</v>
      </c>
      <c r="E99" s="4">
        <v>0.5</v>
      </c>
      <c r="F99" s="3" t="s">
        <v>3</v>
      </c>
      <c r="G99" s="3">
        <v>2</v>
      </c>
      <c r="H99" s="5">
        <f>E99*G99</f>
        <v>1</v>
      </c>
    </row>
    <row r="100" spans="1:10" ht="30" x14ac:dyDescent="0.25">
      <c r="A100" s="2"/>
      <c r="B100" s="3" t="s">
        <v>4</v>
      </c>
      <c r="C100" s="3" t="s">
        <v>1</v>
      </c>
      <c r="D100" s="3" t="s">
        <v>2</v>
      </c>
      <c r="E100" s="4">
        <v>0.05</v>
      </c>
      <c r="F100" s="3" t="s">
        <v>5</v>
      </c>
      <c r="G100" s="3">
        <v>2</v>
      </c>
      <c r="H100" s="5">
        <f>E100*G100</f>
        <v>0.1</v>
      </c>
    </row>
    <row r="101" spans="1:10" x14ac:dyDescent="0.25">
      <c r="A101" s="2"/>
      <c r="B101" s="3" t="s">
        <v>6</v>
      </c>
      <c r="C101" s="3" t="s">
        <v>1</v>
      </c>
      <c r="D101" s="3" t="s">
        <v>2</v>
      </c>
      <c r="E101" s="6">
        <v>0.5</v>
      </c>
      <c r="F101" s="3" t="s">
        <v>7</v>
      </c>
      <c r="G101" s="3">
        <v>0.5</v>
      </c>
      <c r="H101" s="5">
        <f>E101*G101</f>
        <v>0.25</v>
      </c>
    </row>
    <row r="102" spans="1:10" x14ac:dyDescent="0.25">
      <c r="A102" s="2"/>
      <c r="B102" s="3" t="s">
        <v>15</v>
      </c>
      <c r="C102" s="3" t="s">
        <v>1</v>
      </c>
      <c r="D102" s="3" t="s">
        <v>2</v>
      </c>
      <c r="E102" s="8">
        <v>3</v>
      </c>
      <c r="F102" s="3" t="s">
        <v>7</v>
      </c>
      <c r="G102" s="3">
        <v>1.25</v>
      </c>
      <c r="H102" s="5">
        <f>E102*G102</f>
        <v>3.75</v>
      </c>
    </row>
    <row r="103" spans="1:10" x14ac:dyDescent="0.25">
      <c r="A103" s="2"/>
      <c r="B103" s="3"/>
      <c r="C103" s="3"/>
      <c r="D103" s="3"/>
      <c r="E103" s="8"/>
      <c r="F103" s="3"/>
      <c r="G103" s="3" t="s">
        <v>70</v>
      </c>
      <c r="H103" s="5">
        <f>SUM(H99:H102)</f>
        <v>5.0999999999999996</v>
      </c>
    </row>
    <row r="105" spans="1:10" ht="15.75" x14ac:dyDescent="0.25">
      <c r="A105" s="22"/>
      <c r="B105" s="23" t="s">
        <v>73</v>
      </c>
      <c r="C105" s="24" t="s">
        <v>58</v>
      </c>
      <c r="D105" s="24" t="s">
        <v>72</v>
      </c>
      <c r="E105" s="25" t="s">
        <v>55</v>
      </c>
      <c r="F105" s="24" t="s">
        <v>54</v>
      </c>
      <c r="G105" s="24" t="s">
        <v>56</v>
      </c>
      <c r="H105" s="24" t="s">
        <v>57</v>
      </c>
      <c r="I105" s="22"/>
    </row>
    <row r="106" spans="1:10" ht="45" x14ac:dyDescent="0.25">
      <c r="B106" s="10" t="s">
        <v>18</v>
      </c>
      <c r="C106" s="10" t="s">
        <v>19</v>
      </c>
      <c r="D106" s="10" t="s">
        <v>2</v>
      </c>
      <c r="E106" s="11">
        <v>0.52083333333333326</v>
      </c>
      <c r="F106" s="10" t="s">
        <v>9</v>
      </c>
      <c r="G106" s="12">
        <v>3</v>
      </c>
      <c r="H106" s="19">
        <f t="shared" ref="H106:H111" si="8">E106*G106</f>
        <v>1.5624999999999998</v>
      </c>
      <c r="J106" s="10"/>
    </row>
    <row r="107" spans="1:10" ht="60" x14ac:dyDescent="0.25">
      <c r="B107" s="10" t="s">
        <v>23</v>
      </c>
      <c r="C107" s="10" t="s">
        <v>24</v>
      </c>
      <c r="D107" s="10" t="s">
        <v>2</v>
      </c>
      <c r="E107" s="11">
        <v>0.16874999999999998</v>
      </c>
      <c r="F107" s="10" t="s">
        <v>9</v>
      </c>
      <c r="G107" s="12">
        <v>1</v>
      </c>
      <c r="H107" s="19">
        <f t="shared" si="8"/>
        <v>0.16874999999999998</v>
      </c>
      <c r="J107" s="10"/>
    </row>
    <row r="108" spans="1:10" ht="30" x14ac:dyDescent="0.25">
      <c r="B108" s="10" t="s">
        <v>67</v>
      </c>
      <c r="C108" s="10" t="s">
        <v>48</v>
      </c>
      <c r="D108" s="10" t="s">
        <v>2</v>
      </c>
      <c r="E108" s="11">
        <v>0.03</v>
      </c>
      <c r="F108" s="10" t="s">
        <v>7</v>
      </c>
      <c r="G108" s="12">
        <v>1.25</v>
      </c>
      <c r="H108" s="19">
        <f t="shared" si="8"/>
        <v>3.7499999999999999E-2</v>
      </c>
      <c r="J108" s="10"/>
    </row>
    <row r="109" spans="1:10" ht="30" x14ac:dyDescent="0.25">
      <c r="B109" s="10" t="s">
        <v>25</v>
      </c>
      <c r="C109" s="10" t="s">
        <v>26</v>
      </c>
      <c r="D109" s="10" t="s">
        <v>2</v>
      </c>
      <c r="E109" s="11">
        <v>0.16666666666666666</v>
      </c>
      <c r="F109" s="10" t="s">
        <v>9</v>
      </c>
      <c r="G109" s="12">
        <v>6</v>
      </c>
      <c r="H109" s="19">
        <f t="shared" si="8"/>
        <v>1</v>
      </c>
      <c r="J109" s="10"/>
    </row>
    <row r="110" spans="1:10" ht="30" x14ac:dyDescent="0.25">
      <c r="B110" s="10" t="s">
        <v>27</v>
      </c>
      <c r="C110" s="10" t="s">
        <v>26</v>
      </c>
      <c r="D110" s="10" t="s">
        <v>2</v>
      </c>
      <c r="E110" s="11">
        <v>8.3333333333333329E-2</v>
      </c>
      <c r="F110" s="10" t="s">
        <v>9</v>
      </c>
      <c r="G110" s="12">
        <v>6</v>
      </c>
      <c r="H110" s="19">
        <f t="shared" si="8"/>
        <v>0.5</v>
      </c>
      <c r="J110" s="10"/>
    </row>
    <row r="111" spans="1:10" ht="30" x14ac:dyDescent="0.25">
      <c r="B111" s="10" t="s">
        <v>28</v>
      </c>
      <c r="C111" s="10" t="s">
        <v>26</v>
      </c>
      <c r="D111" s="10" t="s">
        <v>2</v>
      </c>
      <c r="E111" s="11">
        <v>8.3333333333333329E-2</v>
      </c>
      <c r="F111" s="10" t="s">
        <v>9</v>
      </c>
      <c r="G111" s="12">
        <v>6</v>
      </c>
      <c r="H111" s="19">
        <f t="shared" si="8"/>
        <v>0.5</v>
      </c>
      <c r="J111" s="10"/>
    </row>
    <row r="112" spans="1:10" x14ac:dyDescent="0.25">
      <c r="G112" t="s">
        <v>70</v>
      </c>
      <c r="H112" s="19">
        <f>SUM(H106:H111)</f>
        <v>3.7687499999999998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2013-05-30T13:00:46Z</dcterms:modified>
</cp:coreProperties>
</file>