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ET\Desktop\"/>
    </mc:Choice>
  </mc:AlternateContent>
  <bookViews>
    <workbookView xWindow="0" yWindow="0" windowWidth="23040" windowHeight="9192" activeTab="1"/>
  </bookViews>
  <sheets>
    <sheet name="SUTUDENT MARKS" sheetId="1" r:id="rId1"/>
    <sheet name="EMPLOYEE DETAILS" sheetId="2" r:id="rId2"/>
    <sheet name="Sheet3" sheetId="3" r:id="rId3"/>
    <sheet name="countif" sheetId="4" r:id="rId4"/>
    <sheet name="COUNT IFS" sheetId="5" r:id="rId5"/>
    <sheet name="VLOOKUP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J19" i="5"/>
  <c r="H15" i="5"/>
  <c r="I12" i="5"/>
  <c r="N13" i="6"/>
  <c r="I13" i="6"/>
  <c r="H20" i="6" l="1"/>
  <c r="H19" i="6"/>
  <c r="I12" i="6" l="1"/>
  <c r="I8" i="6"/>
  <c r="I7" i="6"/>
  <c r="E7" i="6"/>
  <c r="E8" i="6"/>
  <c r="E9" i="6"/>
  <c r="E10" i="6"/>
  <c r="E11" i="6"/>
  <c r="E12" i="6"/>
  <c r="E6" i="6"/>
  <c r="B18" i="5"/>
  <c r="B15" i="5"/>
  <c r="B14" i="5"/>
  <c r="B14" i="4"/>
  <c r="C15" i="3"/>
  <c r="C14" i="3"/>
  <c r="C13" i="3"/>
  <c r="C12" i="3"/>
  <c r="E14" i="2"/>
  <c r="E13" i="2"/>
  <c r="E12" i="2"/>
  <c r="E11" i="2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<sst xmlns="http://schemas.openxmlformats.org/spreadsheetml/2006/main" count="160" uniqueCount="100">
  <si>
    <t>roll no</t>
  </si>
  <si>
    <t>name</t>
  </si>
  <si>
    <t>age</t>
  </si>
  <si>
    <t>physics</t>
  </si>
  <si>
    <t>chemistry</t>
  </si>
  <si>
    <t>maths</t>
  </si>
  <si>
    <t>Akash pal ajdoad</t>
  </si>
  <si>
    <t>Ratan chaudhary</t>
  </si>
  <si>
    <t>Abisheik sahani</t>
  </si>
  <si>
    <t>Prashant Jha</t>
  </si>
  <si>
    <t xml:space="preserve">suraj </t>
  </si>
  <si>
    <t>total marks</t>
  </si>
  <si>
    <t>percent</t>
  </si>
  <si>
    <t>division</t>
  </si>
  <si>
    <t>grade</t>
  </si>
  <si>
    <t>EMP ID</t>
  </si>
  <si>
    <t>EMPLOYEE NAME</t>
  </si>
  <si>
    <t>DEP NAME</t>
  </si>
  <si>
    <t>CITY</t>
  </si>
  <si>
    <t>SALARY</t>
  </si>
  <si>
    <t>PANKAJ</t>
  </si>
  <si>
    <t>ANU</t>
  </si>
  <si>
    <t>OPERATOR</t>
  </si>
  <si>
    <t>SALES</t>
  </si>
  <si>
    <t>PUNE</t>
  </si>
  <si>
    <t>MUMBAI</t>
  </si>
  <si>
    <t>KIRAN</t>
  </si>
  <si>
    <t>HR</t>
  </si>
  <si>
    <t>AKASH</t>
  </si>
  <si>
    <t>RATAN</t>
  </si>
  <si>
    <t>SURAJ</t>
  </si>
  <si>
    <t>PRASHANT</t>
  </si>
  <si>
    <t>ACCOUNTS</t>
  </si>
  <si>
    <t>IT</t>
  </si>
  <si>
    <t>GOA</t>
  </si>
  <si>
    <t>BIHAR</t>
  </si>
  <si>
    <t>ABHISHEK</t>
  </si>
  <si>
    <t>SUMAN</t>
  </si>
  <si>
    <t>SERVICE</t>
  </si>
  <si>
    <t>UP</t>
  </si>
  <si>
    <t>PATNA</t>
  </si>
  <si>
    <t>TOTAL</t>
  </si>
  <si>
    <t>SUM FORMULA</t>
  </si>
  <si>
    <t>ALT+=</t>
  </si>
  <si>
    <t>SUMIF</t>
  </si>
  <si>
    <t>SINGLE CONDITION</t>
  </si>
  <si>
    <t>to find the sum of salary of those employee whose deptname=</t>
  </si>
  <si>
    <t>sumifs</t>
  </si>
  <si>
    <t>multiple condition</t>
  </si>
  <si>
    <t>to find the sum of salary of those employees whose deptname="operation"and city="pune",use sumifs() why</t>
  </si>
  <si>
    <t>sumifs operates on AND logic</t>
  </si>
  <si>
    <t>How many employees in Empid: use count () inbuilt function</t>
  </si>
  <si>
    <t>doesn't count strings only count numeric value</t>
  </si>
  <si>
    <t>count() function</t>
  </si>
  <si>
    <t>countA()</t>
  </si>
  <si>
    <t>countbalank()</t>
  </si>
  <si>
    <t>countif()</t>
  </si>
  <si>
    <t>salary</t>
  </si>
  <si>
    <t>to count no.of records/rows whose got salary&gt;50000,use countif()inbuilt function of excel</t>
  </si>
  <si>
    <t>countif(): count no.of according to single condition</t>
  </si>
  <si>
    <t>countif</t>
  </si>
  <si>
    <t xml:space="preserve"> countifS()inbuilt function :it is used to count no.of rows according to multiple condition</t>
  </si>
  <si>
    <t>atleast 2 condition must be required or more</t>
  </si>
  <si>
    <t>for eg. To count those rows whose salary&gt;50000and city"pune"</t>
  </si>
  <si>
    <t>countifs</t>
  </si>
  <si>
    <t>fix condition</t>
  </si>
  <si>
    <t>statics</t>
  </si>
  <si>
    <t>dynamic coundtion</t>
  </si>
  <si>
    <t>salary coundition</t>
  </si>
  <si>
    <t>&gt;60000</t>
  </si>
  <si>
    <t>city condition</t>
  </si>
  <si>
    <t>salary condition</t>
  </si>
  <si>
    <t>pune</t>
  </si>
  <si>
    <t>&gt;50000</t>
  </si>
  <si>
    <t>dynamic condition</t>
  </si>
  <si>
    <t>Vlookup:vertical lookup: it is used to search a particular record from givrn table</t>
  </si>
  <si>
    <t xml:space="preserve">iteamid </t>
  </si>
  <si>
    <t>iteamname</t>
  </si>
  <si>
    <t>qty</t>
  </si>
  <si>
    <t>price</t>
  </si>
  <si>
    <t>amount</t>
  </si>
  <si>
    <t>keyboard</t>
  </si>
  <si>
    <t>scanner</t>
  </si>
  <si>
    <t>hard disk</t>
  </si>
  <si>
    <t>pen drive</t>
  </si>
  <si>
    <t>cpu</t>
  </si>
  <si>
    <t>ssd</t>
  </si>
  <si>
    <t>mouse</t>
  </si>
  <si>
    <t>Enter itemid to be searched:</t>
  </si>
  <si>
    <t>item name</t>
  </si>
  <si>
    <t xml:space="preserve">always run from left to right,condition </t>
  </si>
  <si>
    <t>Enter item name to be searched</t>
  </si>
  <si>
    <t>condition always search from 1 columns</t>
  </si>
  <si>
    <t>SEARCH</t>
  </si>
  <si>
    <t>ITEM NAME</t>
  </si>
  <si>
    <t>QTY</t>
  </si>
  <si>
    <t>PRICE</t>
  </si>
  <si>
    <t>HARD DISK</t>
  </si>
  <si>
    <t>&gt;30000</t>
  </si>
  <si>
    <t>&gt;80000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</si>
</sst>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7" sqref="H17"/>
    </sheetView>
  </sheetViews>
  <sheetFormatPr defaultRowHeight="14.4" x14ac:dyDescent="0.3"/>
  <cols>
    <col min="2" max="2" width="14.77734375" bestFit="1" customWidth="1"/>
    <col min="3" max="3" width="3.88671875" bestFit="1" customWidth="1"/>
    <col min="7" max="7" width="10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>
        <v>101</v>
      </c>
      <c r="B2" t="s">
        <v>6</v>
      </c>
      <c r="C2">
        <v>23</v>
      </c>
      <c r="D2">
        <v>64</v>
      </c>
      <c r="E2">
        <v>74</v>
      </c>
      <c r="F2">
        <v>67</v>
      </c>
      <c r="G2">
        <v>205</v>
      </c>
      <c r="H2" s="1">
        <f>G2*100/300</f>
        <v>68.333333333333329</v>
      </c>
      <c r="I2" t="str">
        <f>IF(H2&gt;60,"pass","fail")</f>
        <v>pass</v>
      </c>
      <c r="J2" t="str">
        <f>IF(H2&gt;60,"A",IF(H2&gt;50,"B",IF(H2&gt;40,"C","FAIL")))</f>
        <v>A</v>
      </c>
    </row>
    <row r="3" spans="1:10" x14ac:dyDescent="0.3">
      <c r="A3">
        <v>102</v>
      </c>
      <c r="B3" t="s">
        <v>7</v>
      </c>
      <c r="C3">
        <v>22</v>
      </c>
      <c r="D3">
        <v>65</v>
      </c>
      <c r="E3">
        <v>44</v>
      </c>
      <c r="F3">
        <v>94</v>
      </c>
      <c r="G3">
        <v>203</v>
      </c>
      <c r="H3" s="1">
        <f t="shared" ref="H3:H6" si="0">G3*100/300</f>
        <v>67.666666666666671</v>
      </c>
      <c r="I3" t="str">
        <f t="shared" ref="I3:I6" si="1">IF(H3&gt;60,"pass","fail")</f>
        <v>pass</v>
      </c>
      <c r="J3" t="str">
        <f t="shared" ref="J3:J6" si="2">IF(H3&gt;60,"A",IF(H3&gt;50,"B",IF(H3&gt;40,"C","FAIL")))</f>
        <v>A</v>
      </c>
    </row>
    <row r="4" spans="1:10" x14ac:dyDescent="0.3">
      <c r="A4">
        <v>103</v>
      </c>
      <c r="B4" t="s">
        <v>8</v>
      </c>
      <c r="C4">
        <v>24</v>
      </c>
      <c r="D4">
        <v>45</v>
      </c>
      <c r="E4">
        <v>46</v>
      </c>
      <c r="F4">
        <v>46</v>
      </c>
      <c r="G4">
        <v>137</v>
      </c>
      <c r="H4" s="1">
        <f t="shared" si="0"/>
        <v>45.666666666666664</v>
      </c>
      <c r="I4" t="str">
        <f t="shared" si="1"/>
        <v>fail</v>
      </c>
      <c r="J4" t="str">
        <f t="shared" si="2"/>
        <v>C</v>
      </c>
    </row>
    <row r="5" spans="1:10" x14ac:dyDescent="0.3">
      <c r="A5">
        <v>104</v>
      </c>
      <c r="B5" t="s">
        <v>9</v>
      </c>
      <c r="C5">
        <v>25</v>
      </c>
      <c r="D5">
        <v>54</v>
      </c>
      <c r="E5">
        <v>46</v>
      </c>
      <c r="F5">
        <v>46</v>
      </c>
      <c r="G5">
        <v>146</v>
      </c>
      <c r="H5" s="1">
        <f t="shared" si="0"/>
        <v>48.666666666666664</v>
      </c>
      <c r="I5" t="str">
        <f t="shared" si="1"/>
        <v>fail</v>
      </c>
      <c r="J5" t="str">
        <f t="shared" si="2"/>
        <v>C</v>
      </c>
    </row>
    <row r="6" spans="1:10" x14ac:dyDescent="0.3">
      <c r="A6">
        <v>105</v>
      </c>
      <c r="B6" t="s">
        <v>10</v>
      </c>
      <c r="C6">
        <v>26</v>
      </c>
      <c r="D6">
        <v>64</v>
      </c>
      <c r="E6">
        <v>44</v>
      </c>
      <c r="F6">
        <v>97</v>
      </c>
      <c r="G6">
        <v>205</v>
      </c>
      <c r="H6" s="1">
        <f t="shared" si="0"/>
        <v>68.333333333333329</v>
      </c>
      <c r="I6" t="str">
        <f t="shared" si="1"/>
        <v>pass</v>
      </c>
      <c r="J6" t="str">
        <f t="shared" si="2"/>
        <v>A</v>
      </c>
    </row>
    <row r="7" spans="1:10" x14ac:dyDescent="0.3">
      <c r="A7">
        <v>106</v>
      </c>
    </row>
    <row r="8" spans="1:10" x14ac:dyDescent="0.3">
      <c r="A8">
        <v>107</v>
      </c>
    </row>
    <row r="9" spans="1:10" x14ac:dyDescent="0.3">
      <c r="A9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I22" sqref="I22"/>
    </sheetView>
  </sheetViews>
  <sheetFormatPr defaultRowHeight="14.4" x14ac:dyDescent="0.3"/>
  <cols>
    <col min="1" max="1" width="6.88671875" bestFit="1" customWidth="1"/>
    <col min="2" max="2" width="15.5546875" bestFit="1" customWidth="1"/>
    <col min="3" max="3" width="15.109375" customWidth="1"/>
    <col min="4" max="4" width="17.33203125" bestFit="1" customWidth="1"/>
    <col min="5" max="5" width="7.109375" bestFit="1" customWidth="1"/>
  </cols>
  <sheetData>
    <row r="1" spans="1:13" x14ac:dyDescent="0.3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/>
    </row>
    <row r="2" spans="1:13" x14ac:dyDescent="0.3">
      <c r="A2" s="2">
        <v>10</v>
      </c>
      <c r="B2" s="2" t="s">
        <v>20</v>
      </c>
      <c r="C2" s="2" t="s">
        <v>22</v>
      </c>
      <c r="D2" s="2" t="s">
        <v>24</v>
      </c>
      <c r="E2" s="2">
        <v>46600</v>
      </c>
      <c r="F2" s="2"/>
      <c r="H2" s="11" t="s">
        <v>46</v>
      </c>
      <c r="I2" s="11"/>
      <c r="J2" s="11"/>
      <c r="K2" s="11"/>
      <c r="L2" s="11"/>
      <c r="M2" s="11"/>
    </row>
    <row r="3" spans="1:13" x14ac:dyDescent="0.3">
      <c r="A3" s="2">
        <v>20</v>
      </c>
      <c r="B3" s="2" t="s">
        <v>21</v>
      </c>
      <c r="C3" s="2" t="s">
        <v>23</v>
      </c>
      <c r="D3" s="2" t="s">
        <v>25</v>
      </c>
      <c r="E3" s="2">
        <v>30000</v>
      </c>
      <c r="F3" s="2"/>
      <c r="H3" s="11"/>
      <c r="I3" s="11"/>
      <c r="J3" s="11"/>
      <c r="K3" s="11"/>
      <c r="L3" s="11"/>
      <c r="M3" s="11"/>
    </row>
    <row r="4" spans="1:13" x14ac:dyDescent="0.3">
      <c r="A4" s="2">
        <v>30</v>
      </c>
      <c r="B4" s="2" t="s">
        <v>26</v>
      </c>
      <c r="C4" s="2" t="s">
        <v>27</v>
      </c>
      <c r="D4" s="2" t="s">
        <v>25</v>
      </c>
      <c r="E4" s="2">
        <v>25000</v>
      </c>
      <c r="F4" s="2"/>
    </row>
    <row r="5" spans="1:13" x14ac:dyDescent="0.3">
      <c r="A5" s="2">
        <v>40</v>
      </c>
      <c r="B5" s="2" t="s">
        <v>28</v>
      </c>
      <c r="C5" s="2" t="s">
        <v>32</v>
      </c>
      <c r="D5" s="2" t="s">
        <v>24</v>
      </c>
      <c r="E5" s="2">
        <v>15000</v>
      </c>
      <c r="F5" s="2"/>
    </row>
    <row r="6" spans="1:13" x14ac:dyDescent="0.3">
      <c r="A6" s="2">
        <v>50</v>
      </c>
      <c r="B6" s="2" t="s">
        <v>29</v>
      </c>
      <c r="C6" s="2" t="s">
        <v>33</v>
      </c>
      <c r="D6" s="2" t="s">
        <v>25</v>
      </c>
      <c r="E6" s="2">
        <v>25000</v>
      </c>
      <c r="F6" s="2"/>
      <c r="H6" s="10" t="s">
        <v>49</v>
      </c>
      <c r="I6" s="10"/>
      <c r="J6" s="10"/>
      <c r="K6" s="10"/>
      <c r="L6" s="10"/>
      <c r="M6" s="10"/>
    </row>
    <row r="7" spans="1:13" x14ac:dyDescent="0.3">
      <c r="A7" s="2">
        <v>60</v>
      </c>
      <c r="B7" s="2" t="s">
        <v>30</v>
      </c>
      <c r="C7" s="2" t="s">
        <v>23</v>
      </c>
      <c r="D7" s="2" t="s">
        <v>34</v>
      </c>
      <c r="E7" s="2">
        <v>20000</v>
      </c>
      <c r="F7" s="2"/>
      <c r="H7" s="10"/>
      <c r="I7" s="10"/>
      <c r="J7" s="10"/>
      <c r="K7" s="10"/>
      <c r="L7" s="10"/>
      <c r="M7" s="10"/>
    </row>
    <row r="8" spans="1:13" x14ac:dyDescent="0.3">
      <c r="A8" s="2">
        <v>70</v>
      </c>
      <c r="B8" s="2" t="s">
        <v>31</v>
      </c>
      <c r="C8" s="2" t="s">
        <v>33</v>
      </c>
      <c r="D8" s="2" t="s">
        <v>35</v>
      </c>
      <c r="E8" s="2">
        <v>10000</v>
      </c>
      <c r="F8" s="2"/>
      <c r="I8" s="12" t="s">
        <v>50</v>
      </c>
      <c r="J8" s="12"/>
      <c r="K8" s="12"/>
    </row>
    <row r="9" spans="1:13" x14ac:dyDescent="0.3">
      <c r="A9" s="2">
        <v>80</v>
      </c>
      <c r="B9" s="2" t="s">
        <v>36</v>
      </c>
      <c r="C9" s="2" t="s">
        <v>38</v>
      </c>
      <c r="D9" s="2" t="s">
        <v>39</v>
      </c>
      <c r="E9" s="2">
        <v>15000</v>
      </c>
      <c r="F9" s="2"/>
    </row>
    <row r="10" spans="1:13" x14ac:dyDescent="0.3">
      <c r="A10" s="2">
        <v>90</v>
      </c>
      <c r="B10" s="2" t="s">
        <v>37</v>
      </c>
      <c r="C10" s="2" t="s">
        <v>23</v>
      </c>
      <c r="D10" s="2" t="s">
        <v>40</v>
      </c>
      <c r="E10" s="2">
        <v>20000</v>
      </c>
      <c r="F10" s="2"/>
    </row>
    <row r="11" spans="1:13" x14ac:dyDescent="0.3">
      <c r="A11" s="2"/>
      <c r="B11" s="2"/>
      <c r="C11" s="3" t="s">
        <v>42</v>
      </c>
      <c r="D11" s="3" t="s">
        <v>41</v>
      </c>
      <c r="E11" s="3">
        <f>SUM(E2:E10)</f>
        <v>206600</v>
      </c>
      <c r="F11" s="3"/>
    </row>
    <row r="12" spans="1:13" x14ac:dyDescent="0.3">
      <c r="A12" s="2"/>
      <c r="B12" s="2"/>
      <c r="C12" s="3" t="s">
        <v>43</v>
      </c>
      <c r="D12" s="3"/>
      <c r="E12" s="3">
        <f>SUM(E11)</f>
        <v>206600</v>
      </c>
      <c r="F12" s="3"/>
    </row>
    <row r="13" spans="1:13" x14ac:dyDescent="0.3">
      <c r="A13" s="2"/>
      <c r="B13" s="2"/>
      <c r="C13" s="3" t="s">
        <v>44</v>
      </c>
      <c r="D13" s="3" t="s">
        <v>45</v>
      </c>
      <c r="E13" s="3">
        <f>SUMIF(C2:C10,"sales",E2:E10)</f>
        <v>70000</v>
      </c>
      <c r="F13" s="3"/>
    </row>
    <row r="14" spans="1:13" x14ac:dyDescent="0.3">
      <c r="A14" s="2"/>
      <c r="B14" s="2"/>
      <c r="C14" s="3" t="s">
        <v>47</v>
      </c>
      <c r="D14" s="3" t="s">
        <v>48</v>
      </c>
      <c r="E14" s="3">
        <f>SUMIFS(E2:E10,C2:C10,"accounts",D2:D10,"pune")</f>
        <v>15000</v>
      </c>
      <c r="F14" s="3"/>
    </row>
    <row r="15" spans="1:13" x14ac:dyDescent="0.3">
      <c r="A15" s="2"/>
      <c r="B15" s="2"/>
      <c r="C15" s="3"/>
      <c r="D15" s="3"/>
      <c r="E15" s="3"/>
      <c r="F15" s="3"/>
    </row>
    <row r="16" spans="1:13" x14ac:dyDescent="0.3">
      <c r="A16" s="2"/>
      <c r="B16" s="2"/>
      <c r="C16" s="3"/>
      <c r="D16" s="3"/>
      <c r="E16" s="3"/>
      <c r="F16" s="3"/>
    </row>
    <row r="17" spans="1:9" x14ac:dyDescent="0.3">
      <c r="A17" s="2"/>
      <c r="B17" s="2"/>
      <c r="C17" s="3"/>
      <c r="D17" s="3"/>
      <c r="E17" s="3"/>
      <c r="F17" s="3"/>
    </row>
    <row r="18" spans="1:9" x14ac:dyDescent="0.3">
      <c r="A18" s="2"/>
      <c r="B18" s="2"/>
      <c r="C18" s="3"/>
      <c r="D18" s="3"/>
      <c r="E18" s="3"/>
      <c r="F18" s="3"/>
    </row>
    <row r="21" spans="1:9" x14ac:dyDescent="0.3">
      <c r="I21">
        <f>SUMIF(C2:C10,"SALES",E2:E10)</f>
        <v>70000</v>
      </c>
    </row>
  </sheetData>
  <mergeCells count="3">
    <mergeCell ref="H6:M7"/>
    <mergeCell ref="H2:M3"/>
    <mergeCell ref="I8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C13" sqref="C13"/>
    </sheetView>
  </sheetViews>
  <sheetFormatPr defaultRowHeight="14.4" x14ac:dyDescent="0.3"/>
  <cols>
    <col min="1" max="1" width="6.88671875" bestFit="1" customWidth="1"/>
    <col min="2" max="2" width="15.5546875" bestFit="1" customWidth="1"/>
    <col min="3" max="3" width="10.21875" bestFit="1" customWidth="1"/>
    <col min="4" max="4" width="8.44140625" bestFit="1" customWidth="1"/>
    <col min="5" max="5" width="7.109375" bestFit="1" customWidth="1"/>
  </cols>
  <sheetData>
    <row r="1" spans="1:17" x14ac:dyDescent="0.3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/>
    </row>
    <row r="2" spans="1:17" x14ac:dyDescent="0.3">
      <c r="A2" s="2">
        <v>10</v>
      </c>
      <c r="B2" s="2" t="s">
        <v>20</v>
      </c>
      <c r="C2" s="2" t="s">
        <v>22</v>
      </c>
      <c r="D2" s="2" t="s">
        <v>24</v>
      </c>
      <c r="E2" s="2">
        <v>46600</v>
      </c>
      <c r="F2" s="2"/>
      <c r="J2" s="13" t="s">
        <v>51</v>
      </c>
      <c r="K2" s="13"/>
      <c r="L2" s="13"/>
      <c r="M2" s="13"/>
      <c r="N2" s="13"/>
      <c r="O2" s="13"/>
      <c r="P2" s="13"/>
      <c r="Q2" s="13"/>
    </row>
    <row r="3" spans="1:17" x14ac:dyDescent="0.3">
      <c r="A3" s="2">
        <v>20</v>
      </c>
      <c r="B3" s="2" t="s">
        <v>21</v>
      </c>
      <c r="C3" s="2" t="s">
        <v>23</v>
      </c>
      <c r="D3" s="2" t="s">
        <v>25</v>
      </c>
      <c r="E3" s="2">
        <v>30000</v>
      </c>
      <c r="F3" s="2"/>
    </row>
    <row r="4" spans="1:17" x14ac:dyDescent="0.3">
      <c r="A4" s="2">
        <v>30</v>
      </c>
      <c r="B4" s="2" t="s">
        <v>26</v>
      </c>
      <c r="C4" s="2" t="s">
        <v>27</v>
      </c>
      <c r="D4" s="2" t="s">
        <v>25</v>
      </c>
      <c r="E4" s="2">
        <v>25000</v>
      </c>
      <c r="F4" s="2"/>
    </row>
    <row r="5" spans="1:17" x14ac:dyDescent="0.3">
      <c r="A5" s="2">
        <v>40</v>
      </c>
      <c r="B5" s="2" t="s">
        <v>28</v>
      </c>
      <c r="C5" s="2" t="s">
        <v>32</v>
      </c>
      <c r="D5" s="2" t="s">
        <v>24</v>
      </c>
      <c r="E5" s="2">
        <v>15000</v>
      </c>
      <c r="F5" s="2"/>
    </row>
    <row r="6" spans="1:17" x14ac:dyDescent="0.3">
      <c r="A6" s="2">
        <v>50</v>
      </c>
      <c r="B6" s="2" t="s">
        <v>29</v>
      </c>
      <c r="C6" s="2" t="s">
        <v>33</v>
      </c>
      <c r="D6" s="2" t="s">
        <v>25</v>
      </c>
      <c r="E6" s="2">
        <v>25000</v>
      </c>
      <c r="F6" s="2"/>
    </row>
    <row r="7" spans="1:17" x14ac:dyDescent="0.3">
      <c r="A7" s="2"/>
      <c r="B7" s="2" t="s">
        <v>30</v>
      </c>
      <c r="C7" s="2" t="s">
        <v>23</v>
      </c>
      <c r="D7" s="2" t="s">
        <v>34</v>
      </c>
      <c r="E7" s="2">
        <v>20000</v>
      </c>
      <c r="F7" s="2"/>
    </row>
    <row r="8" spans="1:17" x14ac:dyDescent="0.3">
      <c r="A8" s="2">
        <v>70</v>
      </c>
      <c r="B8" s="2" t="s">
        <v>31</v>
      </c>
      <c r="C8" s="2" t="s">
        <v>33</v>
      </c>
      <c r="D8" s="2" t="s">
        <v>35</v>
      </c>
      <c r="E8" s="2">
        <v>10000</v>
      </c>
      <c r="F8" s="2"/>
    </row>
    <row r="9" spans="1:17" x14ac:dyDescent="0.3">
      <c r="A9" s="2"/>
      <c r="B9" s="2" t="s">
        <v>36</v>
      </c>
      <c r="C9" s="2" t="s">
        <v>38</v>
      </c>
      <c r="D9" s="2" t="s">
        <v>39</v>
      </c>
      <c r="E9" s="2">
        <v>15000</v>
      </c>
      <c r="F9" s="2"/>
    </row>
    <row r="10" spans="1:17" x14ac:dyDescent="0.3">
      <c r="A10" s="2">
        <v>90</v>
      </c>
      <c r="B10" s="2" t="s">
        <v>37</v>
      </c>
      <c r="C10" s="2" t="s">
        <v>23</v>
      </c>
      <c r="D10" s="2" t="s">
        <v>40</v>
      </c>
      <c r="E10" s="2">
        <v>20000</v>
      </c>
      <c r="F10" s="2"/>
    </row>
    <row r="11" spans="1:17" x14ac:dyDescent="0.3">
      <c r="A11" s="2"/>
      <c r="B11" s="2"/>
      <c r="C11" s="3"/>
      <c r="D11" s="3"/>
      <c r="E11" s="3"/>
      <c r="F11" s="3"/>
    </row>
    <row r="12" spans="1:17" x14ac:dyDescent="0.3">
      <c r="A12" s="2"/>
      <c r="B12" s="3" t="s">
        <v>53</v>
      </c>
      <c r="C12" s="3">
        <f>COUNT(A2:A10)</f>
        <v>7</v>
      </c>
      <c r="D12" s="3"/>
      <c r="E12" s="3"/>
      <c r="F12" s="3"/>
      <c r="H12" s="4" t="s">
        <v>52</v>
      </c>
      <c r="I12" s="4"/>
      <c r="J12" s="4"/>
      <c r="K12" s="4"/>
      <c r="L12" s="4"/>
    </row>
    <row r="13" spans="1:17" x14ac:dyDescent="0.3">
      <c r="A13" s="2"/>
      <c r="B13" s="3" t="s">
        <v>54</v>
      </c>
      <c r="C13" s="3">
        <f>COUNTA(A2:B10)</f>
        <v>16</v>
      </c>
      <c r="D13" s="3"/>
      <c r="E13" s="3"/>
      <c r="F13" s="3"/>
    </row>
    <row r="14" spans="1:17" x14ac:dyDescent="0.3">
      <c r="A14" s="2"/>
      <c r="B14" s="3" t="s">
        <v>55</v>
      </c>
      <c r="C14" s="3">
        <f>COUNTBLANK(A2:A10)</f>
        <v>2</v>
      </c>
      <c r="D14" s="3"/>
      <c r="E14" s="3"/>
      <c r="F14" s="3"/>
    </row>
    <row r="15" spans="1:17" x14ac:dyDescent="0.3">
      <c r="A15" s="2"/>
      <c r="B15" s="3" t="s">
        <v>56</v>
      </c>
      <c r="C15" s="3">
        <f>COUNTIF(C2:C10,"sales")</f>
        <v>3</v>
      </c>
      <c r="D15" s="3"/>
      <c r="E15" s="3"/>
      <c r="F15" s="3"/>
    </row>
    <row r="16" spans="1:17" x14ac:dyDescent="0.3">
      <c r="A16" s="2"/>
      <c r="B16" s="3"/>
      <c r="C16" s="3"/>
      <c r="D16" s="3"/>
      <c r="E16" s="3"/>
      <c r="F16" s="3"/>
    </row>
    <row r="17" spans="1:6" x14ac:dyDescent="0.3">
      <c r="A17" s="2"/>
      <c r="B17" s="3"/>
      <c r="C17" s="3"/>
      <c r="D17" s="3"/>
      <c r="E17" s="3"/>
      <c r="F17" s="3"/>
    </row>
    <row r="18" spans="1:6" x14ac:dyDescent="0.3">
      <c r="A18" s="2"/>
      <c r="B18" s="3"/>
      <c r="C18" s="3"/>
      <c r="D18" s="3"/>
      <c r="E18" s="3"/>
      <c r="F18" s="3"/>
    </row>
  </sheetData>
  <mergeCells count="1">
    <mergeCell ref="J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B14" sqref="B14"/>
    </sheetView>
  </sheetViews>
  <sheetFormatPr defaultRowHeight="14.4" x14ac:dyDescent="0.3"/>
  <sheetData>
    <row r="1" spans="1:16" x14ac:dyDescent="0.3">
      <c r="A1" t="s">
        <v>57</v>
      </c>
      <c r="B1" t="s">
        <v>18</v>
      </c>
    </row>
    <row r="2" spans="1:16" x14ac:dyDescent="0.3">
      <c r="A2">
        <v>46656</v>
      </c>
      <c r="B2" s="2" t="s">
        <v>24</v>
      </c>
      <c r="I2" s="5" t="s">
        <v>58</v>
      </c>
      <c r="J2" s="5"/>
      <c r="K2" s="5"/>
      <c r="L2" s="5"/>
      <c r="M2" s="5"/>
      <c r="N2" s="5"/>
      <c r="O2" s="5"/>
      <c r="P2" s="5"/>
    </row>
    <row r="3" spans="1:16" x14ac:dyDescent="0.3">
      <c r="A3">
        <v>45466</v>
      </c>
      <c r="B3" s="2" t="s">
        <v>25</v>
      </c>
      <c r="I3" s="13" t="s">
        <v>59</v>
      </c>
      <c r="J3" s="13"/>
      <c r="K3" s="13"/>
      <c r="L3" s="13"/>
      <c r="M3" s="13"/>
      <c r="N3" s="13"/>
      <c r="O3" s="13"/>
      <c r="P3" s="13"/>
    </row>
    <row r="4" spans="1:16" x14ac:dyDescent="0.3">
      <c r="A4">
        <v>86546</v>
      </c>
      <c r="B4" s="2" t="s">
        <v>25</v>
      </c>
    </row>
    <row r="5" spans="1:16" x14ac:dyDescent="0.3">
      <c r="A5">
        <v>78645</v>
      </c>
      <c r="B5" s="2" t="s">
        <v>24</v>
      </c>
    </row>
    <row r="6" spans="1:16" x14ac:dyDescent="0.3">
      <c r="A6">
        <v>49968</v>
      </c>
      <c r="B6" s="2" t="s">
        <v>25</v>
      </c>
    </row>
    <row r="7" spans="1:16" x14ac:dyDescent="0.3">
      <c r="A7">
        <v>85654</v>
      </c>
      <c r="B7" s="2" t="s">
        <v>34</v>
      </c>
    </row>
    <row r="8" spans="1:16" x14ac:dyDescent="0.3">
      <c r="B8" s="6"/>
    </row>
    <row r="9" spans="1:16" x14ac:dyDescent="0.3">
      <c r="B9" s="6"/>
    </row>
    <row r="10" spans="1:16" x14ac:dyDescent="0.3">
      <c r="B10" s="6"/>
    </row>
    <row r="11" spans="1:16" x14ac:dyDescent="0.3">
      <c r="B11" s="6"/>
    </row>
    <row r="12" spans="1:16" x14ac:dyDescent="0.3">
      <c r="B12" s="6"/>
    </row>
    <row r="13" spans="1:16" ht="13.8" customHeight="1" x14ac:dyDescent="0.3"/>
    <row r="14" spans="1:16" x14ac:dyDescent="0.3">
      <c r="A14" t="s">
        <v>60</v>
      </c>
      <c r="B14">
        <f>COUNTIF(A2:A7,"&gt;50000")</f>
        <v>3</v>
      </c>
    </row>
  </sheetData>
  <mergeCells count="1">
    <mergeCell ref="I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J20" sqref="J20"/>
    </sheetView>
  </sheetViews>
  <sheetFormatPr defaultRowHeight="14.4" x14ac:dyDescent="0.3"/>
  <cols>
    <col min="1" max="1" width="14" bestFit="1" customWidth="1"/>
    <col min="2" max="2" width="15" bestFit="1" customWidth="1"/>
  </cols>
  <sheetData>
    <row r="1" spans="1:16" x14ac:dyDescent="0.3">
      <c r="A1" t="s">
        <v>57</v>
      </c>
      <c r="B1" t="s">
        <v>18</v>
      </c>
    </row>
    <row r="2" spans="1:16" x14ac:dyDescent="0.3">
      <c r="A2">
        <v>46656</v>
      </c>
      <c r="B2" s="2" t="s">
        <v>24</v>
      </c>
      <c r="I2" s="5" t="s">
        <v>61</v>
      </c>
      <c r="J2" s="5"/>
      <c r="K2" s="5"/>
      <c r="L2" s="5"/>
      <c r="M2" s="5"/>
      <c r="N2" s="5"/>
      <c r="O2" s="5"/>
      <c r="P2" s="5"/>
    </row>
    <row r="3" spans="1:16" x14ac:dyDescent="0.3">
      <c r="A3">
        <v>45466</v>
      </c>
      <c r="B3" s="2" t="s">
        <v>25</v>
      </c>
      <c r="I3" s="13" t="s">
        <v>62</v>
      </c>
      <c r="J3" s="13"/>
      <c r="K3" s="13"/>
      <c r="L3" s="13"/>
      <c r="M3" s="13"/>
      <c r="N3" s="13"/>
      <c r="O3" s="13"/>
      <c r="P3" s="13"/>
    </row>
    <row r="4" spans="1:16" x14ac:dyDescent="0.3">
      <c r="A4">
        <v>86546</v>
      </c>
      <c r="B4" s="2" t="s">
        <v>25</v>
      </c>
      <c r="I4" s="13" t="s">
        <v>63</v>
      </c>
      <c r="J4" s="13"/>
      <c r="K4" s="13"/>
      <c r="L4" s="13"/>
      <c r="M4" s="13"/>
      <c r="N4" s="13"/>
      <c r="O4" s="13"/>
      <c r="P4" s="13"/>
    </row>
    <row r="5" spans="1:16" x14ac:dyDescent="0.3">
      <c r="A5">
        <v>78645</v>
      </c>
      <c r="B5" s="2" t="s">
        <v>24</v>
      </c>
    </row>
    <row r="6" spans="1:16" x14ac:dyDescent="0.3">
      <c r="A6">
        <v>49968</v>
      </c>
      <c r="B6" s="2" t="s">
        <v>25</v>
      </c>
    </row>
    <row r="7" spans="1:16" x14ac:dyDescent="0.3">
      <c r="A7">
        <v>85654</v>
      </c>
      <c r="B7" s="2" t="s">
        <v>34</v>
      </c>
    </row>
    <row r="8" spans="1:16" x14ac:dyDescent="0.3">
      <c r="B8" s="6"/>
    </row>
    <row r="9" spans="1:16" x14ac:dyDescent="0.3">
      <c r="B9" s="6"/>
    </row>
    <row r="10" spans="1:16" x14ac:dyDescent="0.3">
      <c r="B10" s="6"/>
      <c r="J10" t="s">
        <v>25</v>
      </c>
    </row>
    <row r="11" spans="1:16" x14ac:dyDescent="0.3">
      <c r="B11" s="6"/>
      <c r="J11" t="s">
        <v>98</v>
      </c>
    </row>
    <row r="12" spans="1:16" x14ac:dyDescent="0.3">
      <c r="B12" s="6" t="s">
        <v>68</v>
      </c>
      <c r="C12" t="s">
        <v>69</v>
      </c>
      <c r="I12">
        <f>COUNTIFS(A2:A7,J11,B2:B7,J10)</f>
        <v>3</v>
      </c>
    </row>
    <row r="13" spans="1:16" ht="13.8" customHeight="1" x14ac:dyDescent="0.3"/>
    <row r="14" spans="1:16" x14ac:dyDescent="0.3">
      <c r="A14" t="s">
        <v>64</v>
      </c>
      <c r="B14">
        <f>COUNTIFS(A2:A7,"&gt;50000",B2:B7,"pune")</f>
        <v>1</v>
      </c>
      <c r="C14" t="s">
        <v>65</v>
      </c>
      <c r="E14" s="7" t="s">
        <v>66</v>
      </c>
      <c r="I14" s="9" t="s">
        <v>99</v>
      </c>
    </row>
    <row r="15" spans="1:16" x14ac:dyDescent="0.3">
      <c r="A15" t="s">
        <v>64</v>
      </c>
      <c r="B15">
        <f>COUNTIF(A2:A7,C12)</f>
        <v>3</v>
      </c>
      <c r="E15" s="2" t="s">
        <v>67</v>
      </c>
      <c r="F15" s="2"/>
      <c r="H15">
        <f>COUNTIF(A2:A7,"&gt;50000")</f>
        <v>3</v>
      </c>
    </row>
    <row r="16" spans="1:16" x14ac:dyDescent="0.3">
      <c r="A16" t="s">
        <v>70</v>
      </c>
      <c r="B16" t="s">
        <v>72</v>
      </c>
    </row>
    <row r="17" spans="1:10" x14ac:dyDescent="0.3">
      <c r="A17" t="s">
        <v>71</v>
      </c>
      <c r="B17" t="s">
        <v>73</v>
      </c>
    </row>
    <row r="18" spans="1:10" x14ac:dyDescent="0.3">
      <c r="B18">
        <f>COUNTIFS(A2:A7,B17,B2:B7,B16)</f>
        <v>1</v>
      </c>
      <c r="E18" s="2" t="s">
        <v>74</v>
      </c>
    </row>
    <row r="19" spans="1:10" x14ac:dyDescent="0.3">
      <c r="J19">
        <f>COUNTIFS(A2:A7,"&gt;50000",B2:B7,"MUMBAI")</f>
        <v>1</v>
      </c>
    </row>
  </sheetData>
  <mergeCells count="2">
    <mergeCell ref="I3:P3"/>
    <mergeCell ref="I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N13" sqref="N13"/>
    </sheetView>
  </sheetViews>
  <sheetFormatPr defaultRowHeight="14.4" x14ac:dyDescent="0.3"/>
  <cols>
    <col min="1" max="1" width="7.5546875" bestFit="1" customWidth="1"/>
    <col min="2" max="2" width="10.21875" bestFit="1" customWidth="1"/>
    <col min="3" max="3" width="3.5546875" bestFit="1" customWidth="1"/>
    <col min="4" max="4" width="6" bestFit="1" customWidth="1"/>
    <col min="5" max="5" width="8" bestFit="1" customWidth="1"/>
    <col min="7" max="7" width="11.6640625" customWidth="1"/>
    <col min="8" max="8" width="27.33203125" bestFit="1" customWidth="1"/>
  </cols>
  <sheetData>
    <row r="2" spans="1:18" x14ac:dyDescent="0.3">
      <c r="E2" s="12" t="s">
        <v>75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5" spans="1:18" x14ac:dyDescent="0.3">
      <c r="A5" t="s">
        <v>76</v>
      </c>
      <c r="B5" t="s">
        <v>77</v>
      </c>
      <c r="C5" t="s">
        <v>78</v>
      </c>
      <c r="D5" t="s">
        <v>79</v>
      </c>
      <c r="E5" t="s">
        <v>80</v>
      </c>
    </row>
    <row r="6" spans="1:18" x14ac:dyDescent="0.3">
      <c r="A6">
        <v>100</v>
      </c>
      <c r="B6" t="s">
        <v>81</v>
      </c>
      <c r="C6">
        <v>10</v>
      </c>
      <c r="D6">
        <v>900</v>
      </c>
      <c r="E6">
        <f>C6*D6</f>
        <v>9000</v>
      </c>
      <c r="H6" s="2" t="s">
        <v>88</v>
      </c>
      <c r="I6" s="2">
        <v>100</v>
      </c>
    </row>
    <row r="7" spans="1:18" x14ac:dyDescent="0.3">
      <c r="A7">
        <v>101</v>
      </c>
      <c r="B7" t="s">
        <v>82</v>
      </c>
      <c r="C7">
        <v>11</v>
      </c>
      <c r="D7">
        <v>200</v>
      </c>
      <c r="E7">
        <f t="shared" ref="E7:E12" si="0">C7*D7</f>
        <v>2200</v>
      </c>
      <c r="H7" s="2" t="s">
        <v>89</v>
      </c>
      <c r="I7" s="2" t="str">
        <f>VLOOKUP(I6,A5:E12,2,0)</f>
        <v>keyboard</v>
      </c>
      <c r="L7" s="12" t="s">
        <v>90</v>
      </c>
      <c r="M7" s="12"/>
      <c r="N7" s="12"/>
      <c r="O7" s="12"/>
      <c r="P7" s="12"/>
      <c r="Q7" s="12"/>
      <c r="R7" s="12"/>
    </row>
    <row r="8" spans="1:18" x14ac:dyDescent="0.3">
      <c r="A8">
        <v>102</v>
      </c>
      <c r="B8" t="s">
        <v>83</v>
      </c>
      <c r="C8">
        <v>5</v>
      </c>
      <c r="D8">
        <v>2500</v>
      </c>
      <c r="E8">
        <f t="shared" si="0"/>
        <v>12500</v>
      </c>
      <c r="H8" s="2" t="s">
        <v>78</v>
      </c>
      <c r="I8" s="2">
        <f>VLOOKUP(I6,A5:E12,3,0)</f>
        <v>10</v>
      </c>
      <c r="L8" s="2"/>
      <c r="M8" s="12" t="s">
        <v>92</v>
      </c>
      <c r="N8" s="12"/>
      <c r="O8" s="12"/>
      <c r="P8" s="12"/>
      <c r="Q8" s="12"/>
      <c r="R8" s="2"/>
    </row>
    <row r="9" spans="1:18" x14ac:dyDescent="0.3">
      <c r="A9">
        <v>103</v>
      </c>
      <c r="B9" t="s">
        <v>84</v>
      </c>
      <c r="C9">
        <v>8</v>
      </c>
      <c r="D9">
        <v>25000</v>
      </c>
      <c r="E9">
        <f t="shared" si="0"/>
        <v>200000</v>
      </c>
    </row>
    <row r="10" spans="1:18" x14ac:dyDescent="0.3">
      <c r="A10">
        <v>104</v>
      </c>
      <c r="B10" t="s">
        <v>85</v>
      </c>
      <c r="C10">
        <v>23</v>
      </c>
      <c r="D10">
        <v>500</v>
      </c>
      <c r="E10">
        <f t="shared" si="0"/>
        <v>11500</v>
      </c>
    </row>
    <row r="11" spans="1:18" x14ac:dyDescent="0.3">
      <c r="A11">
        <v>105</v>
      </c>
      <c r="B11" t="s">
        <v>86</v>
      </c>
      <c r="C11">
        <v>56</v>
      </c>
      <c r="D11">
        <v>24600</v>
      </c>
      <c r="E11">
        <f t="shared" si="0"/>
        <v>1377600</v>
      </c>
      <c r="H11" s="2" t="s">
        <v>91</v>
      </c>
      <c r="I11" s="2" t="s">
        <v>84</v>
      </c>
    </row>
    <row r="12" spans="1:18" x14ac:dyDescent="0.3">
      <c r="A12">
        <v>106</v>
      </c>
      <c r="B12" t="s">
        <v>87</v>
      </c>
      <c r="C12">
        <v>87</v>
      </c>
      <c r="D12">
        <v>1500</v>
      </c>
      <c r="E12">
        <f t="shared" si="0"/>
        <v>130500</v>
      </c>
      <c r="H12" s="2" t="s">
        <v>78</v>
      </c>
      <c r="I12" s="2">
        <f>VLOOKUP($I$11,$B$5:$E$12,COLUMNS($B$5:$C$5),0)</f>
        <v>8</v>
      </c>
      <c r="M12" t="s">
        <v>93</v>
      </c>
      <c r="N12" t="s">
        <v>97</v>
      </c>
    </row>
    <row r="13" spans="1:18" x14ac:dyDescent="0.3">
      <c r="H13" s="8" t="s">
        <v>79</v>
      </c>
      <c r="I13" s="2">
        <f>VLOOKUP($I$11,$B$5:$E$12,3,0)</f>
        <v>25000</v>
      </c>
      <c r="M13" t="s">
        <v>96</v>
      </c>
      <c r="N13">
        <f>VLOOKUP(N12,B5:E12,4,0)</f>
        <v>12500</v>
      </c>
    </row>
    <row r="18" spans="7:8" x14ac:dyDescent="0.3">
      <c r="G18" t="s">
        <v>93</v>
      </c>
      <c r="H18">
        <v>101</v>
      </c>
    </row>
    <row r="19" spans="7:8" x14ac:dyDescent="0.3">
      <c r="G19" t="s">
        <v>94</v>
      </c>
      <c r="H19" t="str">
        <f>VLOOKUP(H18,A5:E12,2,0)</f>
        <v>scanner</v>
      </c>
    </row>
    <row r="20" spans="7:8" x14ac:dyDescent="0.3">
      <c r="G20" t="s">
        <v>95</v>
      </c>
      <c r="H20">
        <f>VLOOKUP(H18,A5:E12,3,0)</f>
        <v>11</v>
      </c>
    </row>
  </sheetData>
  <mergeCells count="3">
    <mergeCell ref="E2:P2"/>
    <mergeCell ref="L7:R7"/>
    <mergeCell ref="M8:Q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SUTUDENT MARKS</vt:lpstr>
      <vt:lpstr>EMPLOYEE DETAILS</vt:lpstr>
      <vt:lpstr>Sheet3</vt:lpstr>
      <vt:lpstr>countif</vt:lpstr>
      <vt:lpstr>COUNT IFS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ITVEDANT11</dc:creator>
  <cp:lastModifiedBy>ANIKET</cp:lastModifiedBy>
  <cp:lastPrinted>2024-06-28T14:14:22Z</cp:lastPrinted>
  <dcterms:created xsi:type="dcterms:W3CDTF">2024-06-25T14:29:11Z</dcterms:created>
  <dcterms:modified xsi:type="dcterms:W3CDTF">2024-06-28T14:45:35Z</dcterms:modified>
</cp:coreProperties>
</file>