
<file path=[Content_Types].xml><?xml version="1.0" encoding="utf-8"?>
<Types xmlns="http://schemas.openxmlformats.org/package/2006/content-types">
  <Default Extension="bin" ContentType="application/vnd.openxmlformats-officedocument.oleObject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ikrishnabandi/Downloads/"/>
    </mc:Choice>
  </mc:AlternateContent>
  <xr:revisionPtr revIDLastSave="0" documentId="13_ncr:1_{D58C07A9-25F0-4645-8C6F-5E4C41E9DD0A}" xr6:coauthVersionLast="47" xr6:coauthVersionMax="47" xr10:uidLastSave="{00000000-0000-0000-0000-000000000000}"/>
  <bookViews>
    <workbookView xWindow="80" yWindow="500" windowWidth="28720" windowHeight="16500" xr2:uid="{4693EBC2-6397-5146-9392-0178ECF2C799}"/>
  </bookViews>
  <sheets>
    <sheet name="Groupf Project AFM" sheetId="2" r:id="rId1"/>
    <sheet name="Part 1 - Binomial 3 stage" sheetId="1" r:id="rId2"/>
    <sheet name="Part 2 - Simulation" sheetId="3" r:id="rId3"/>
    <sheet name="Conclusion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0" i="3" l="1"/>
  <c r="C23" i="3" l="1"/>
  <c r="D23" i="3" s="1"/>
  <c r="C24" i="3"/>
  <c r="D24" i="3" s="1"/>
  <c r="C25" i="3"/>
  <c r="D25" i="3" s="1"/>
  <c r="C26" i="3"/>
  <c r="D26" i="3" s="1"/>
  <c r="C27" i="3"/>
  <c r="D27" i="3" s="1"/>
  <c r="C28" i="3"/>
  <c r="D28" i="3" s="1"/>
  <c r="C29" i="3"/>
  <c r="D29" i="3" s="1"/>
  <c r="C30" i="3"/>
  <c r="D30" i="3" s="1"/>
  <c r="C31" i="3"/>
  <c r="D31" i="3" s="1"/>
  <c r="C32" i="3"/>
  <c r="D32" i="3" s="1"/>
  <c r="C33" i="3"/>
  <c r="D33" i="3" s="1"/>
  <c r="C34" i="3"/>
  <c r="D34" i="3" s="1"/>
  <c r="C35" i="3"/>
  <c r="D35" i="3" s="1"/>
  <c r="C36" i="3"/>
  <c r="D36" i="3" s="1"/>
  <c r="C37" i="3"/>
  <c r="D37" i="3" s="1"/>
  <c r="C38" i="3"/>
  <c r="D38" i="3" s="1"/>
  <c r="C39" i="3"/>
  <c r="D39" i="3" s="1"/>
  <c r="C40" i="3"/>
  <c r="D40" i="3" s="1"/>
  <c r="C41" i="3"/>
  <c r="D41" i="3" s="1"/>
  <c r="C42" i="3"/>
  <c r="D42" i="3" s="1"/>
  <c r="C43" i="3"/>
  <c r="D43" i="3" s="1"/>
  <c r="C44" i="3"/>
  <c r="D44" i="3" s="1"/>
  <c r="C45" i="3"/>
  <c r="D45" i="3" s="1"/>
  <c r="C46" i="3"/>
  <c r="D46" i="3" s="1"/>
  <c r="C47" i="3"/>
  <c r="D47" i="3" s="1"/>
  <c r="C48" i="3"/>
  <c r="D48" i="3" s="1"/>
  <c r="C49" i="3"/>
  <c r="D49" i="3" s="1"/>
  <c r="C50" i="3"/>
  <c r="D50" i="3" s="1"/>
  <c r="C51" i="3"/>
  <c r="D51" i="3" s="1"/>
  <c r="C52" i="3"/>
  <c r="D52" i="3" s="1"/>
  <c r="C53" i="3"/>
  <c r="D53" i="3" s="1"/>
  <c r="C54" i="3"/>
  <c r="D54" i="3" s="1"/>
  <c r="C55" i="3"/>
  <c r="D55" i="3" s="1"/>
  <c r="C56" i="3"/>
  <c r="D56" i="3" s="1"/>
  <c r="C57" i="3"/>
  <c r="D57" i="3" s="1"/>
  <c r="C58" i="3"/>
  <c r="D58" i="3" s="1"/>
  <c r="C59" i="3"/>
  <c r="D59" i="3" s="1"/>
  <c r="C60" i="3"/>
  <c r="D60" i="3" s="1"/>
  <c r="C61" i="3"/>
  <c r="D61" i="3" s="1"/>
  <c r="C62" i="3"/>
  <c r="D62" i="3" s="1"/>
  <c r="C63" i="3"/>
  <c r="D63" i="3" s="1"/>
  <c r="C64" i="3"/>
  <c r="D64" i="3" s="1"/>
  <c r="C65" i="3"/>
  <c r="D65" i="3" s="1"/>
  <c r="C66" i="3"/>
  <c r="D66" i="3" s="1"/>
  <c r="C67" i="3"/>
  <c r="D67" i="3" s="1"/>
  <c r="C68" i="3"/>
  <c r="D68" i="3" s="1"/>
  <c r="C69" i="3"/>
  <c r="D69" i="3" s="1"/>
  <c r="C70" i="3"/>
  <c r="D70" i="3" s="1"/>
  <c r="C71" i="3"/>
  <c r="D71" i="3" s="1"/>
  <c r="C72" i="3"/>
  <c r="D72" i="3" s="1"/>
  <c r="C73" i="3"/>
  <c r="D73" i="3" s="1"/>
  <c r="C74" i="3"/>
  <c r="D74" i="3" s="1"/>
  <c r="C75" i="3"/>
  <c r="D75" i="3" s="1"/>
  <c r="C76" i="3"/>
  <c r="D76" i="3" s="1"/>
  <c r="C77" i="3"/>
  <c r="D77" i="3" s="1"/>
  <c r="C78" i="3"/>
  <c r="D78" i="3" s="1"/>
  <c r="C79" i="3"/>
  <c r="D79" i="3" s="1"/>
  <c r="C80" i="3"/>
  <c r="D80" i="3" s="1"/>
  <c r="C81" i="3"/>
  <c r="D81" i="3" s="1"/>
  <c r="C82" i="3"/>
  <c r="D82" i="3" s="1"/>
  <c r="C83" i="3"/>
  <c r="D83" i="3" s="1"/>
  <c r="C84" i="3"/>
  <c r="D84" i="3" s="1"/>
  <c r="C85" i="3"/>
  <c r="D85" i="3" s="1"/>
  <c r="C86" i="3"/>
  <c r="D86" i="3" s="1"/>
  <c r="C87" i="3"/>
  <c r="D87" i="3" s="1"/>
  <c r="C88" i="3"/>
  <c r="D88" i="3" s="1"/>
  <c r="C89" i="3"/>
  <c r="D89" i="3" s="1"/>
  <c r="C90" i="3"/>
  <c r="D90" i="3" s="1"/>
  <c r="C91" i="3"/>
  <c r="D91" i="3" s="1"/>
  <c r="C92" i="3"/>
  <c r="D92" i="3" s="1"/>
  <c r="C93" i="3"/>
  <c r="D93" i="3" s="1"/>
  <c r="C94" i="3"/>
  <c r="D94" i="3" s="1"/>
  <c r="C95" i="3"/>
  <c r="D95" i="3" s="1"/>
  <c r="C96" i="3"/>
  <c r="D96" i="3" s="1"/>
  <c r="C97" i="3"/>
  <c r="D97" i="3" s="1"/>
  <c r="C98" i="3"/>
  <c r="D98" i="3" s="1"/>
  <c r="C99" i="3"/>
  <c r="D99" i="3" s="1"/>
  <c r="C100" i="3"/>
  <c r="D100" i="3" s="1"/>
  <c r="C101" i="3"/>
  <c r="D101" i="3" s="1"/>
  <c r="C102" i="3"/>
  <c r="D102" i="3" s="1"/>
  <c r="C103" i="3"/>
  <c r="D103" i="3" s="1"/>
  <c r="C104" i="3"/>
  <c r="D104" i="3" s="1"/>
  <c r="C105" i="3"/>
  <c r="D105" i="3" s="1"/>
  <c r="C106" i="3"/>
  <c r="D106" i="3" s="1"/>
  <c r="C107" i="3"/>
  <c r="D107" i="3" s="1"/>
  <c r="C108" i="3"/>
  <c r="D108" i="3" s="1"/>
  <c r="C109" i="3"/>
  <c r="D109" i="3" s="1"/>
  <c r="C110" i="3"/>
  <c r="D110" i="3" s="1"/>
  <c r="C111" i="3"/>
  <c r="D111" i="3" s="1"/>
  <c r="C112" i="3"/>
  <c r="D112" i="3" s="1"/>
  <c r="C113" i="3"/>
  <c r="D113" i="3" s="1"/>
  <c r="C114" i="3"/>
  <c r="D114" i="3" s="1"/>
  <c r="C115" i="3"/>
  <c r="D115" i="3" s="1"/>
  <c r="C116" i="3"/>
  <c r="D116" i="3" s="1"/>
  <c r="C117" i="3"/>
  <c r="D117" i="3" s="1"/>
  <c r="C118" i="3"/>
  <c r="D118" i="3" s="1"/>
  <c r="C119" i="3"/>
  <c r="D119" i="3" s="1"/>
  <c r="C120" i="3"/>
  <c r="D120" i="3" s="1"/>
  <c r="C121" i="3"/>
  <c r="D121" i="3" s="1"/>
  <c r="C22" i="3"/>
  <c r="D22" i="3" s="1"/>
  <c r="E22" i="3" s="1"/>
  <c r="E94" i="3" l="1"/>
  <c r="E30" i="3"/>
  <c r="E85" i="3"/>
  <c r="E108" i="3"/>
  <c r="F108" i="3" s="1"/>
  <c r="G108" i="3" s="1"/>
  <c r="E60" i="3"/>
  <c r="F60" i="3" s="1"/>
  <c r="G60" i="3" s="1"/>
  <c r="E107" i="3"/>
  <c r="F107" i="3" s="1"/>
  <c r="G107" i="3" s="1"/>
  <c r="E83" i="3"/>
  <c r="F83" i="3" s="1"/>
  <c r="G83" i="3" s="1"/>
  <c r="E59" i="3"/>
  <c r="E35" i="3"/>
  <c r="E27" i="3"/>
  <c r="E102" i="3"/>
  <c r="E70" i="3"/>
  <c r="E62" i="3"/>
  <c r="E109" i="3"/>
  <c r="F109" i="3" s="1"/>
  <c r="G109" i="3" s="1"/>
  <c r="E69" i="3"/>
  <c r="F69" i="3" s="1"/>
  <c r="G69" i="3" s="1"/>
  <c r="E37" i="3"/>
  <c r="E116" i="3"/>
  <c r="E84" i="3"/>
  <c r="E28" i="3"/>
  <c r="E86" i="3"/>
  <c r="E46" i="3"/>
  <c r="E93" i="3"/>
  <c r="F93" i="3" s="1"/>
  <c r="G93" i="3" s="1"/>
  <c r="E61" i="3"/>
  <c r="F61" i="3" s="1"/>
  <c r="G61" i="3" s="1"/>
  <c r="E29" i="3"/>
  <c r="E92" i="3"/>
  <c r="E68" i="3"/>
  <c r="E44" i="3"/>
  <c r="E91" i="3"/>
  <c r="F91" i="3" s="1"/>
  <c r="G91" i="3" s="1"/>
  <c r="E67" i="3"/>
  <c r="F67" i="3" s="1"/>
  <c r="G67" i="3" s="1"/>
  <c r="E43" i="3"/>
  <c r="F43" i="3" s="1"/>
  <c r="G43" i="3" s="1"/>
  <c r="E114" i="3"/>
  <c r="E82" i="3"/>
  <c r="E42" i="3"/>
  <c r="E121" i="3"/>
  <c r="E105" i="3"/>
  <c r="E97" i="3"/>
  <c r="E89" i="3"/>
  <c r="E81" i="3"/>
  <c r="E73" i="3"/>
  <c r="E65" i="3"/>
  <c r="E57" i="3"/>
  <c r="E49" i="3"/>
  <c r="E41" i="3"/>
  <c r="E33" i="3"/>
  <c r="E25" i="3"/>
  <c r="E110" i="3"/>
  <c r="F110" i="3" s="1"/>
  <c r="G110" i="3" s="1"/>
  <c r="E38" i="3"/>
  <c r="E117" i="3"/>
  <c r="E77" i="3"/>
  <c r="E53" i="3"/>
  <c r="E36" i="3"/>
  <c r="F36" i="3" s="1"/>
  <c r="G36" i="3" s="1"/>
  <c r="E115" i="3"/>
  <c r="F115" i="3" s="1"/>
  <c r="G115" i="3" s="1"/>
  <c r="E98" i="3"/>
  <c r="E74" i="3"/>
  <c r="E58" i="3"/>
  <c r="E34" i="3"/>
  <c r="E113" i="3"/>
  <c r="E104" i="3"/>
  <c r="E96" i="3"/>
  <c r="E88" i="3"/>
  <c r="E80" i="3"/>
  <c r="E72" i="3"/>
  <c r="E64" i="3"/>
  <c r="E56" i="3"/>
  <c r="E48" i="3"/>
  <c r="E40" i="3"/>
  <c r="E32" i="3"/>
  <c r="E24" i="3"/>
  <c r="E118" i="3"/>
  <c r="F118" i="3" s="1"/>
  <c r="G118" i="3" s="1"/>
  <c r="E78" i="3"/>
  <c r="F78" i="3" s="1"/>
  <c r="G78" i="3" s="1"/>
  <c r="E54" i="3"/>
  <c r="E101" i="3"/>
  <c r="E45" i="3"/>
  <c r="E100" i="3"/>
  <c r="E76" i="3"/>
  <c r="F76" i="3" s="1"/>
  <c r="G76" i="3" s="1"/>
  <c r="E52" i="3"/>
  <c r="F52" i="3" s="1"/>
  <c r="G52" i="3" s="1"/>
  <c r="E99" i="3"/>
  <c r="F99" i="3" s="1"/>
  <c r="G99" i="3" s="1"/>
  <c r="E75" i="3"/>
  <c r="F75" i="3" s="1"/>
  <c r="G75" i="3" s="1"/>
  <c r="E51" i="3"/>
  <c r="F51" i="3" s="1"/>
  <c r="G51" i="3" s="1"/>
  <c r="E106" i="3"/>
  <c r="E90" i="3"/>
  <c r="E66" i="3"/>
  <c r="E50" i="3"/>
  <c r="E26" i="3"/>
  <c r="E120" i="3"/>
  <c r="E112" i="3"/>
  <c r="E119" i="3"/>
  <c r="E111" i="3"/>
  <c r="E103" i="3"/>
  <c r="E95" i="3"/>
  <c r="E87" i="3"/>
  <c r="E79" i="3"/>
  <c r="E71" i="3"/>
  <c r="E63" i="3"/>
  <c r="F63" i="3" s="1"/>
  <c r="G63" i="3" s="1"/>
  <c r="E55" i="3"/>
  <c r="E47" i="3"/>
  <c r="E39" i="3"/>
  <c r="E31" i="3"/>
  <c r="E23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22" i="3"/>
  <c r="F22" i="3" s="1"/>
  <c r="G22" i="3" s="1"/>
  <c r="J31" i="1"/>
  <c r="J32" i="1" s="1"/>
  <c r="C24" i="1"/>
  <c r="D25" i="1" s="1"/>
  <c r="D35" i="1" s="1"/>
  <c r="C34" i="1" l="1"/>
  <c r="F58" i="3"/>
  <c r="G58" i="3" s="1"/>
  <c r="F25" i="3"/>
  <c r="G25" i="3" s="1"/>
  <c r="F26" i="3"/>
  <c r="G26" i="3" s="1"/>
  <c r="E26" i="1"/>
  <c r="F74" i="3"/>
  <c r="G74" i="3" s="1"/>
  <c r="F89" i="3"/>
  <c r="G89" i="3" s="1"/>
  <c r="F33" i="3"/>
  <c r="G33" i="3" s="1"/>
  <c r="F82" i="3"/>
  <c r="G82" i="3" s="1"/>
  <c r="F73" i="3"/>
  <c r="G73" i="3" s="1"/>
  <c r="F114" i="3"/>
  <c r="G114" i="3" s="1"/>
  <c r="F81" i="3"/>
  <c r="G81" i="3" s="1"/>
  <c r="F98" i="3"/>
  <c r="G98" i="3" s="1"/>
  <c r="F50" i="3"/>
  <c r="G50" i="3" s="1"/>
  <c r="F66" i="3"/>
  <c r="G66" i="3" s="1"/>
  <c r="F90" i="3"/>
  <c r="G90" i="3" s="1"/>
  <c r="F88" i="3"/>
  <c r="G88" i="3" s="1"/>
  <c r="F55" i="3"/>
  <c r="G55" i="3" s="1"/>
  <c r="F119" i="3"/>
  <c r="G119" i="3" s="1"/>
  <c r="F54" i="3"/>
  <c r="G54" i="3" s="1"/>
  <c r="F64" i="3"/>
  <c r="G64" i="3" s="1"/>
  <c r="F38" i="3"/>
  <c r="G38" i="3" s="1"/>
  <c r="F29" i="3"/>
  <c r="G29" i="3" s="1"/>
  <c r="F37" i="3"/>
  <c r="G37" i="3" s="1"/>
  <c r="F59" i="3"/>
  <c r="G59" i="3" s="1"/>
  <c r="F24" i="3"/>
  <c r="G24" i="3" s="1"/>
  <c r="F46" i="3"/>
  <c r="G46" i="3" s="1"/>
  <c r="F87" i="3"/>
  <c r="G87" i="3" s="1"/>
  <c r="F97" i="3"/>
  <c r="G97" i="3" s="1"/>
  <c r="F86" i="3"/>
  <c r="G86" i="3" s="1"/>
  <c r="F95" i="3"/>
  <c r="G95" i="3" s="1"/>
  <c r="F104" i="3"/>
  <c r="G104" i="3" s="1"/>
  <c r="F85" i="3"/>
  <c r="G85" i="3" s="1"/>
  <c r="F72" i="3"/>
  <c r="G72" i="3" s="1"/>
  <c r="F71" i="3"/>
  <c r="G71" i="3" s="1"/>
  <c r="F80" i="3"/>
  <c r="G80" i="3" s="1"/>
  <c r="F79" i="3"/>
  <c r="G79" i="3" s="1"/>
  <c r="F32" i="3"/>
  <c r="G32" i="3" s="1"/>
  <c r="F70" i="3"/>
  <c r="G70" i="3" s="1"/>
  <c r="F31" i="3"/>
  <c r="G31" i="3" s="1"/>
  <c r="F100" i="3"/>
  <c r="G100" i="3" s="1"/>
  <c r="F30" i="3"/>
  <c r="G30" i="3" s="1"/>
  <c r="F112" i="3"/>
  <c r="G112" i="3" s="1"/>
  <c r="F120" i="3"/>
  <c r="G120" i="3" s="1"/>
  <c r="F62" i="3"/>
  <c r="G62" i="3" s="1"/>
  <c r="F23" i="3"/>
  <c r="G23" i="3" s="1"/>
  <c r="F96" i="3"/>
  <c r="G96" i="3" s="1"/>
  <c r="F41" i="3"/>
  <c r="G41" i="3" s="1"/>
  <c r="F40" i="3"/>
  <c r="G40" i="3" s="1"/>
  <c r="F53" i="3"/>
  <c r="G53" i="3" s="1"/>
  <c r="F49" i="3"/>
  <c r="G49" i="3" s="1"/>
  <c r="F105" i="3"/>
  <c r="G105" i="3" s="1"/>
  <c r="F44" i="3"/>
  <c r="G44" i="3" s="1"/>
  <c r="F28" i="3"/>
  <c r="G28" i="3" s="1"/>
  <c r="F102" i="3"/>
  <c r="G102" i="3" s="1"/>
  <c r="F39" i="3"/>
  <c r="G39" i="3" s="1"/>
  <c r="F103" i="3"/>
  <c r="G103" i="3" s="1"/>
  <c r="F45" i="3"/>
  <c r="G45" i="3" s="1"/>
  <c r="F48" i="3"/>
  <c r="G48" i="3" s="1"/>
  <c r="F113" i="3"/>
  <c r="G113" i="3" s="1"/>
  <c r="F77" i="3"/>
  <c r="G77" i="3" s="1"/>
  <c r="F57" i="3"/>
  <c r="G57" i="3" s="1"/>
  <c r="F121" i="3"/>
  <c r="G121" i="3" s="1"/>
  <c r="F68" i="3"/>
  <c r="G68" i="3" s="1"/>
  <c r="F84" i="3"/>
  <c r="G84" i="3" s="1"/>
  <c r="F27" i="3"/>
  <c r="G27" i="3" s="1"/>
  <c r="F47" i="3"/>
  <c r="G47" i="3" s="1"/>
  <c r="F111" i="3"/>
  <c r="G111" i="3" s="1"/>
  <c r="F106" i="3"/>
  <c r="G106" i="3" s="1"/>
  <c r="F101" i="3"/>
  <c r="G101" i="3" s="1"/>
  <c r="F56" i="3"/>
  <c r="G56" i="3" s="1"/>
  <c r="F34" i="3"/>
  <c r="G34" i="3" s="1"/>
  <c r="F117" i="3"/>
  <c r="G117" i="3" s="1"/>
  <c r="F65" i="3"/>
  <c r="G65" i="3" s="1"/>
  <c r="F42" i="3"/>
  <c r="G42" i="3" s="1"/>
  <c r="F92" i="3"/>
  <c r="G92" i="3" s="1"/>
  <c r="F116" i="3"/>
  <c r="G116" i="3" s="1"/>
  <c r="F35" i="3"/>
  <c r="G35" i="3" s="1"/>
  <c r="F94" i="3"/>
  <c r="G94" i="3" s="1"/>
  <c r="F27" i="1"/>
  <c r="F37" i="1" s="1"/>
  <c r="F46" i="1" s="1"/>
  <c r="D23" i="1"/>
  <c r="D33" i="1" s="1"/>
  <c r="F25" i="1" l="1"/>
  <c r="F35" i="1" s="1"/>
  <c r="F44" i="1" s="1"/>
  <c r="E45" i="1" s="1"/>
  <c r="E36" i="1"/>
  <c r="J21" i="3"/>
  <c r="J23" i="3" s="1"/>
  <c r="L25" i="3" s="1"/>
  <c r="D6" i="4" s="1"/>
  <c r="E24" i="1"/>
  <c r="E34" i="1" s="1"/>
  <c r="E22" i="1"/>
  <c r="E32" i="1" s="1"/>
  <c r="F23" i="1" l="1"/>
  <c r="F33" i="1" s="1"/>
  <c r="F42" i="1" s="1"/>
  <c r="E43" i="1" s="1"/>
  <c r="D44" i="1" s="1"/>
  <c r="F21" i="1"/>
  <c r="F31" i="1" s="1"/>
  <c r="F40" i="1" s="1"/>
  <c r="E41" i="1" s="1"/>
  <c r="D42" i="1" s="1"/>
  <c r="C43" i="1" s="1"/>
  <c r="D5" i="4" l="1"/>
  <c r="K38" i="1"/>
</calcChain>
</file>

<file path=xl/sharedStrings.xml><?xml version="1.0" encoding="utf-8"?>
<sst xmlns="http://schemas.openxmlformats.org/spreadsheetml/2006/main" count="76" uniqueCount="57">
  <si>
    <t>Binomial Option Pricing for 3 stage model/ 3 Period model</t>
  </si>
  <si>
    <t>Members</t>
  </si>
  <si>
    <t>Roll no</t>
  </si>
  <si>
    <t>Bandi Sai Krishna</t>
  </si>
  <si>
    <t>MBA202224-035</t>
  </si>
  <si>
    <t>S &amp; P 500</t>
  </si>
  <si>
    <t>Maturity</t>
  </si>
  <si>
    <t>Period</t>
  </si>
  <si>
    <t>3 period model</t>
  </si>
  <si>
    <t>Up</t>
  </si>
  <si>
    <t>Down</t>
  </si>
  <si>
    <t>Risk free rate</t>
  </si>
  <si>
    <t>1 Period</t>
  </si>
  <si>
    <t>2 Period</t>
  </si>
  <si>
    <t>3 Period</t>
  </si>
  <si>
    <t>Using Risk Neutral Probability</t>
  </si>
  <si>
    <t>Cost of BOBOW</t>
  </si>
  <si>
    <t xml:space="preserve">Product </t>
  </si>
  <si>
    <t>BOBOW</t>
  </si>
  <si>
    <t>Return</t>
  </si>
  <si>
    <t>10*(1+1.2*((stock price/15000)-1))</t>
  </si>
  <si>
    <t>Payoff</t>
  </si>
  <si>
    <t>Returns according to the scheme BOBOW</t>
  </si>
  <si>
    <t>Risk Neutral Probability Approach</t>
  </si>
  <si>
    <t>P</t>
  </si>
  <si>
    <t>q</t>
  </si>
  <si>
    <t>1-p</t>
  </si>
  <si>
    <t>Cost of the Scheme BOBOW</t>
  </si>
  <si>
    <t xml:space="preserve">Group Project - AFM -  BOBOW  </t>
  </si>
  <si>
    <t>Part 1</t>
  </si>
  <si>
    <t xml:space="preserve">Binomial 3 Period Model </t>
  </si>
  <si>
    <t>Part 2</t>
  </si>
  <si>
    <t xml:space="preserve">Simulation </t>
  </si>
  <si>
    <t>Simulation with 100 Trails</t>
  </si>
  <si>
    <t>No of trails</t>
  </si>
  <si>
    <t>3 Year</t>
  </si>
  <si>
    <t>Annualized Vol (sigma)</t>
  </si>
  <si>
    <t>Rand</t>
  </si>
  <si>
    <t>Z</t>
  </si>
  <si>
    <t>payoff</t>
  </si>
  <si>
    <t>Avg Payoff</t>
  </si>
  <si>
    <t>Product price for BOBOW</t>
  </si>
  <si>
    <t>volatility square</t>
  </si>
  <si>
    <t>payoff-BOBOW</t>
  </si>
  <si>
    <t>Product</t>
  </si>
  <si>
    <t>Pricing of the BOBOW Product</t>
  </si>
  <si>
    <t>By Using Binomial model</t>
  </si>
  <si>
    <t xml:space="preserve">By Using Simulation </t>
  </si>
  <si>
    <t xml:space="preserve">So, BOBOW has been priced at 10$ which is little less compared to the Binomial and Simulation model </t>
  </si>
  <si>
    <t>Bhargav Ashwinkumar Patel</t>
  </si>
  <si>
    <t>Chandan Pandey</t>
  </si>
  <si>
    <t>Deepak Jain</t>
  </si>
  <si>
    <t>Anusha Kattoor</t>
  </si>
  <si>
    <t>MBA202224-037</t>
  </si>
  <si>
    <t>MBA202224-041</t>
  </si>
  <si>
    <t>MBA202224-043</t>
  </si>
  <si>
    <t>MBA202224-024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</si>
</sst>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6"/>
      <color rgb="FF121820"/>
      <name val="Helvetica Neue"/>
      <family val="2"/>
    </font>
    <font>
      <sz val="12"/>
      <color rgb="FF121820"/>
      <name val="Calibri"/>
      <family val="2"/>
      <scheme val="minor"/>
    </font>
    <font>
      <sz val="26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/>
    <xf numFmtId="0" fontId="3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164" fontId="0" fillId="3" borderId="0" xfId="0" applyNumberFormat="1" applyFill="1"/>
    <xf numFmtId="0" fontId="0" fillId="7" borderId="0" xfId="0" applyFill="1"/>
    <xf numFmtId="0" fontId="0" fillId="0" borderId="1" xfId="0" applyBorder="1"/>
    <xf numFmtId="0" fontId="4" fillId="0" borderId="0" xfId="0" applyFont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8" borderId="0" xfId="0" applyFill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1" fillId="3" borderId="0" xfId="0" applyFont="1" applyFill="1" applyAlignment="1">
      <alignment horizontal="center" wrapText="1"/>
    </xf>
    <xf numFmtId="0" fontId="0" fillId="3" borderId="0" xfId="0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76200</xdr:colOff>
          <xdr:row>4</xdr:row>
          <xdr:rowOff>101600</xdr:rowOff>
        </xdr:from>
        <xdr:to>
          <xdr:col>11</xdr:col>
          <xdr:colOff>762000</xdr:colOff>
          <xdr:row>8</xdr:row>
          <xdr:rowOff>12700</xdr:rowOff>
        </xdr:to>
        <xdr:sp macro="" textlink="">
          <xdr:nvSpPr>
            <xdr:cNvPr id="3074" name="Object 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2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image" Target="../media/image1.emf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FAB84-1635-604A-8562-168BEC5C22F9}">
  <dimension ref="B2:K15"/>
  <sheetViews>
    <sheetView tabSelected="1" zoomScale="130" zoomScaleNormal="130" workbookViewId="0">
      <selection activeCell="C6" sqref="C6"/>
    </sheetView>
  </sheetViews>
  <sheetFormatPr baseColWidth="10" defaultRowHeight="16" x14ac:dyDescent="0.2"/>
  <cols>
    <col min="1" max="1" width="15.33203125" bestFit="1" customWidth="1"/>
    <col min="2" max="2" width="14.83203125" bestFit="1" customWidth="1"/>
    <col min="3" max="3" width="24.6640625" bestFit="1" customWidth="1"/>
    <col min="4" max="4" width="14.83203125" bestFit="1" customWidth="1"/>
  </cols>
  <sheetData>
    <row r="2" spans="2:11" x14ac:dyDescent="0.2">
      <c r="B2" s="11" t="s">
        <v>28</v>
      </c>
      <c r="C2" s="11"/>
      <c r="D2" s="11"/>
      <c r="E2" s="11"/>
      <c r="F2" s="11"/>
      <c r="G2" s="11"/>
      <c r="H2" s="11"/>
      <c r="I2" s="11"/>
      <c r="J2" s="11"/>
      <c r="K2" s="11"/>
    </row>
    <row r="3" spans="2:11" x14ac:dyDescent="0.2">
      <c r="B3" s="11"/>
      <c r="C3" s="11"/>
      <c r="D3" s="11"/>
      <c r="E3" s="11"/>
      <c r="F3" s="11"/>
      <c r="G3" s="11"/>
      <c r="H3" s="11"/>
      <c r="I3" s="11"/>
      <c r="J3" s="11"/>
      <c r="K3" s="11"/>
    </row>
    <row r="5" spans="2:11" x14ac:dyDescent="0.2">
      <c r="D5" s="10" t="s">
        <v>29</v>
      </c>
      <c r="E5" s="10" t="s">
        <v>30</v>
      </c>
      <c r="F5" s="10"/>
    </row>
    <row r="6" spans="2:11" x14ac:dyDescent="0.2">
      <c r="D6" s="10" t="s">
        <v>31</v>
      </c>
      <c r="E6" s="12" t="s">
        <v>32</v>
      </c>
      <c r="F6" s="12"/>
    </row>
    <row r="10" spans="2:11" x14ac:dyDescent="0.2">
      <c r="C10" s="10" t="s">
        <v>1</v>
      </c>
      <c r="D10" s="10" t="s">
        <v>2</v>
      </c>
    </row>
    <row r="11" spans="2:11" x14ac:dyDescent="0.2">
      <c r="C11" s="10" t="s">
        <v>3</v>
      </c>
      <c r="D11" s="10" t="s">
        <v>4</v>
      </c>
    </row>
    <row r="12" spans="2:11" x14ac:dyDescent="0.2">
      <c r="C12" s="10" t="s">
        <v>49</v>
      </c>
      <c r="D12" s="10" t="s">
        <v>53</v>
      </c>
    </row>
    <row r="13" spans="2:11" x14ac:dyDescent="0.2">
      <c r="C13" s="10" t="s">
        <v>50</v>
      </c>
      <c r="D13" s="10" t="s">
        <v>54</v>
      </c>
    </row>
    <row r="14" spans="2:11" x14ac:dyDescent="0.2">
      <c r="C14" s="10" t="s">
        <v>51</v>
      </c>
      <c r="D14" s="10" t="s">
        <v>55</v>
      </c>
    </row>
    <row r="15" spans="2:11" x14ac:dyDescent="0.2">
      <c r="C15" s="10" t="s">
        <v>52</v>
      </c>
      <c r="D15" s="10" t="s">
        <v>56</v>
      </c>
    </row>
  </sheetData>
  <mergeCells count="2">
    <mergeCell ref="B2:K3"/>
    <mergeCell ref="E6:F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439E2-E453-0F4F-B1BB-20D67AAE12B1}">
  <dimension ref="A1:K46"/>
  <sheetViews>
    <sheetView zoomScale="130" zoomScaleNormal="130" workbookViewId="0">
      <selection activeCell="K40" sqref="K40"/>
    </sheetView>
  </sheetViews>
  <sheetFormatPr baseColWidth="10" defaultRowHeight="16" x14ac:dyDescent="0.2"/>
  <cols>
    <col min="1" max="1" width="14.1640625" bestFit="1" customWidth="1"/>
    <col min="6" max="6" width="10.83203125" customWidth="1"/>
    <col min="11" max="11" width="28.1640625" bestFit="1" customWidth="1"/>
    <col min="12" max="12" width="14.83203125" bestFit="1" customWidth="1"/>
  </cols>
  <sheetData>
    <row r="1" spans="1:7" x14ac:dyDescent="0.2">
      <c r="C1" s="14" t="s">
        <v>0</v>
      </c>
      <c r="D1" s="14"/>
      <c r="E1" s="14"/>
      <c r="F1" s="14"/>
      <c r="G1" s="14"/>
    </row>
    <row r="4" spans="1:7" x14ac:dyDescent="0.2">
      <c r="A4" t="s">
        <v>17</v>
      </c>
      <c r="B4" t="s">
        <v>18</v>
      </c>
    </row>
    <row r="9" spans="1:7" x14ac:dyDescent="0.2">
      <c r="A9" t="s">
        <v>5</v>
      </c>
      <c r="B9">
        <v>15000</v>
      </c>
    </row>
    <row r="10" spans="1:7" x14ac:dyDescent="0.2">
      <c r="A10" t="s">
        <v>6</v>
      </c>
      <c r="B10">
        <v>3</v>
      </c>
    </row>
    <row r="11" spans="1:7" x14ac:dyDescent="0.2">
      <c r="A11" t="s">
        <v>7</v>
      </c>
      <c r="B11" t="s">
        <v>8</v>
      </c>
    </row>
    <row r="12" spans="1:7" x14ac:dyDescent="0.2">
      <c r="A12" t="s">
        <v>16</v>
      </c>
      <c r="B12">
        <v>10</v>
      </c>
    </row>
    <row r="13" spans="1:7" x14ac:dyDescent="0.2">
      <c r="A13" t="s">
        <v>19</v>
      </c>
      <c r="B13" t="s">
        <v>20</v>
      </c>
    </row>
    <row r="14" spans="1:7" x14ac:dyDescent="0.2">
      <c r="A14" t="s">
        <v>9</v>
      </c>
      <c r="B14" s="2">
        <v>1.3498589999999999</v>
      </c>
    </row>
    <row r="15" spans="1:7" x14ac:dyDescent="0.2">
      <c r="A15" t="s">
        <v>10</v>
      </c>
      <c r="B15" s="2">
        <v>0.74081799999999998</v>
      </c>
    </row>
    <row r="16" spans="1:7" ht="19" customHeight="1" x14ac:dyDescent="0.2">
      <c r="A16" t="s">
        <v>11</v>
      </c>
      <c r="B16">
        <v>1.0832870000000001</v>
      </c>
    </row>
    <row r="17" spans="2:11" ht="20" x14ac:dyDescent="0.2">
      <c r="B17" s="1"/>
    </row>
    <row r="18" spans="2:11" x14ac:dyDescent="0.2">
      <c r="K18" t="s">
        <v>15</v>
      </c>
    </row>
    <row r="20" spans="2:11" x14ac:dyDescent="0.2">
      <c r="C20" t="s">
        <v>5</v>
      </c>
      <c r="D20" t="s">
        <v>12</v>
      </c>
      <c r="E20" t="s">
        <v>13</v>
      </c>
      <c r="F20" t="s">
        <v>14</v>
      </c>
    </row>
    <row r="21" spans="2:11" x14ac:dyDescent="0.2">
      <c r="F21" s="3">
        <f>E22*B14</f>
        <v>36894.062445228694</v>
      </c>
    </row>
    <row r="22" spans="2:11" x14ac:dyDescent="0.2">
      <c r="E22" s="4">
        <f>D23*B14</f>
        <v>27331.789798214995</v>
      </c>
    </row>
    <row r="23" spans="2:11" x14ac:dyDescent="0.2">
      <c r="D23" s="5">
        <f>C24*B14</f>
        <v>20247.884999999998</v>
      </c>
      <c r="F23" s="3">
        <f>E22*B15</f>
        <v>20247.881854734034</v>
      </c>
    </row>
    <row r="24" spans="2:11" x14ac:dyDescent="0.2">
      <c r="C24" s="6">
        <f>B9</f>
        <v>15000</v>
      </c>
      <c r="E24" s="4">
        <f>D23*B15</f>
        <v>14999.997669929999</v>
      </c>
    </row>
    <row r="25" spans="2:11" x14ac:dyDescent="0.2">
      <c r="D25" s="5">
        <f>C24*B15</f>
        <v>11112.27</v>
      </c>
      <c r="F25" s="3">
        <f>E26*B14</f>
        <v>11112.268273842203</v>
      </c>
    </row>
    <row r="26" spans="2:11" x14ac:dyDescent="0.2">
      <c r="E26" s="4">
        <f>D25*B15</f>
        <v>8232.1696368600005</v>
      </c>
    </row>
    <row r="27" spans="2:11" x14ac:dyDescent="0.2">
      <c r="F27" s="3">
        <f>E26*B15</f>
        <v>6098.5394460393518</v>
      </c>
    </row>
    <row r="29" spans="2:11" x14ac:dyDescent="0.2">
      <c r="I29" t="s">
        <v>23</v>
      </c>
    </row>
    <row r="30" spans="2:11" x14ac:dyDescent="0.2">
      <c r="C30" t="s">
        <v>21</v>
      </c>
      <c r="D30" t="s">
        <v>12</v>
      </c>
      <c r="E30" t="s">
        <v>13</v>
      </c>
      <c r="F30" t="s">
        <v>14</v>
      </c>
    </row>
    <row r="31" spans="2:11" x14ac:dyDescent="0.2">
      <c r="F31">
        <f>MAX(F21-B9,0)</f>
        <v>21894.062445228694</v>
      </c>
      <c r="I31" t="s">
        <v>24</v>
      </c>
      <c r="J31">
        <f>(B16-B15)/(B14-B15)</f>
        <v>0.56230861304903967</v>
      </c>
    </row>
    <row r="32" spans="2:11" x14ac:dyDescent="0.2">
      <c r="E32">
        <f>MAX(E22-B9,0)</f>
        <v>12331.789798214995</v>
      </c>
      <c r="H32" t="s">
        <v>25</v>
      </c>
      <c r="I32" t="s">
        <v>26</v>
      </c>
      <c r="J32">
        <f>1-J31</f>
        <v>0.43769138695096033</v>
      </c>
    </row>
    <row r="33" spans="1:11" x14ac:dyDescent="0.2">
      <c r="D33">
        <f>MAX(D23-B9,0)</f>
        <v>5247.8849999999984</v>
      </c>
      <c r="F33">
        <f>MAX(F23-B9,0)</f>
        <v>5247.8818547340343</v>
      </c>
    </row>
    <row r="34" spans="1:11" x14ac:dyDescent="0.2">
      <c r="C34">
        <f>MAX(C24-B9,0)</f>
        <v>0</v>
      </c>
      <c r="E34">
        <f>MAX(E24-B9,0)</f>
        <v>0</v>
      </c>
    </row>
    <row r="35" spans="1:11" x14ac:dyDescent="0.2">
      <c r="D35">
        <f>MAX(D25-B9,0)</f>
        <v>0</v>
      </c>
      <c r="F35">
        <f>MAX(F25-B9,0)</f>
        <v>0</v>
      </c>
    </row>
    <row r="36" spans="1:11" x14ac:dyDescent="0.2">
      <c r="E36">
        <f>MAX(E26-B9,0)</f>
        <v>0</v>
      </c>
    </row>
    <row r="37" spans="1:11" x14ac:dyDescent="0.2">
      <c r="F37">
        <f>MAX(F27-B9,0)</f>
        <v>0</v>
      </c>
    </row>
    <row r="38" spans="1:11" ht="16" customHeight="1" x14ac:dyDescent="0.2">
      <c r="I38" s="16" t="s">
        <v>27</v>
      </c>
      <c r="J38" s="16"/>
      <c r="K38" s="13">
        <f>C43</f>
        <v>11.687104608974719</v>
      </c>
    </row>
    <row r="39" spans="1:11" x14ac:dyDescent="0.2">
      <c r="A39" s="15" t="s">
        <v>22</v>
      </c>
      <c r="B39" s="15"/>
      <c r="C39" s="15"/>
      <c r="D39" t="s">
        <v>12</v>
      </c>
      <c r="E39" t="s">
        <v>13</v>
      </c>
      <c r="F39" t="s">
        <v>14</v>
      </c>
      <c r="I39" s="16"/>
      <c r="J39" s="16"/>
      <c r="K39" s="13"/>
    </row>
    <row r="40" spans="1:11" x14ac:dyDescent="0.2">
      <c r="F40" s="4">
        <f>10*(1+1.2*(F31/B9))</f>
        <v>27.515249956182952</v>
      </c>
    </row>
    <row r="41" spans="1:11" x14ac:dyDescent="0.2">
      <c r="E41">
        <f>(F40*J31+J32*F42)/B16</f>
        <v>20.019199030461124</v>
      </c>
    </row>
    <row r="42" spans="1:11" x14ac:dyDescent="0.2">
      <c r="D42">
        <f>(E41*J31+J32*E43)/B16</f>
        <v>15.001753001766481</v>
      </c>
      <c r="F42" s="8">
        <f>10*(1+1.2*(F33/B9))</f>
        <v>14.198305483787228</v>
      </c>
    </row>
    <row r="43" spans="1:11" x14ac:dyDescent="0.2">
      <c r="C43" s="9">
        <f>(D42*J31+J32*D44)/B16</f>
        <v>11.687104608974719</v>
      </c>
      <c r="E43">
        <f>(F42*J31+J32*F44)/B16</f>
        <v>11.410404937698479</v>
      </c>
    </row>
    <row r="44" spans="1:11" x14ac:dyDescent="0.2">
      <c r="D44">
        <f>(E43*J31+E45*J32)/B16</f>
        <v>9.6526312666239029</v>
      </c>
      <c r="F44" s="4">
        <f>MAX(F35,B12)</f>
        <v>10</v>
      </c>
    </row>
    <row r="45" spans="1:11" x14ac:dyDescent="0.2">
      <c r="E45">
        <f>(F44*J31+J32*F46)/B16</f>
        <v>9.2311640405543489</v>
      </c>
    </row>
    <row r="46" spans="1:11" x14ac:dyDescent="0.2">
      <c r="F46" s="4">
        <f>MAX(F37,B12)</f>
        <v>10</v>
      </c>
    </row>
  </sheetData>
  <mergeCells count="4">
    <mergeCell ref="K38:K39"/>
    <mergeCell ref="C1:G1"/>
    <mergeCell ref="A39:C39"/>
    <mergeCell ref="I38:J3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0FCBC-2196-2B40-BB8C-0F60FF737590}">
  <dimension ref="A2:L121"/>
  <sheetViews>
    <sheetView topLeftCell="A4" zoomScale="130" zoomScaleNormal="130" workbookViewId="0">
      <selection activeCell="J23" sqref="J23"/>
    </sheetView>
  </sheetViews>
  <sheetFormatPr baseColWidth="10" defaultRowHeight="16" x14ac:dyDescent="0.2"/>
  <cols>
    <col min="1" max="1" width="17.6640625" customWidth="1"/>
    <col min="2" max="2" width="17.1640625" customWidth="1"/>
    <col min="7" max="7" width="13.83203125" bestFit="1" customWidth="1"/>
  </cols>
  <sheetData>
    <row r="2" spans="1:12" x14ac:dyDescent="0.2">
      <c r="D2" s="15" t="s">
        <v>33</v>
      </c>
      <c r="E2" s="15"/>
      <c r="F2" s="15"/>
      <c r="G2" s="15"/>
    </row>
    <row r="3" spans="1:12" ht="14" customHeight="1" x14ac:dyDescent="0.2"/>
    <row r="5" spans="1:12" x14ac:dyDescent="0.2">
      <c r="A5" t="s">
        <v>17</v>
      </c>
      <c r="B5" t="s">
        <v>18</v>
      </c>
      <c r="H5" s="15"/>
      <c r="I5" s="15"/>
      <c r="J5" s="15"/>
      <c r="K5" s="15"/>
      <c r="L5" s="15"/>
    </row>
    <row r="6" spans="1:12" x14ac:dyDescent="0.2">
      <c r="H6" s="15"/>
      <c r="I6" s="15"/>
      <c r="J6" s="15"/>
      <c r="K6" s="15"/>
      <c r="L6" s="15"/>
    </row>
    <row r="7" spans="1:12" x14ac:dyDescent="0.2">
      <c r="H7" s="15"/>
      <c r="I7" s="15"/>
      <c r="J7" s="15"/>
      <c r="K7" s="15"/>
      <c r="L7" s="15"/>
    </row>
    <row r="8" spans="1:12" x14ac:dyDescent="0.2">
      <c r="H8" s="15"/>
      <c r="I8" s="15"/>
      <c r="J8" s="15"/>
      <c r="K8" s="15"/>
      <c r="L8" s="15"/>
    </row>
    <row r="9" spans="1:12" x14ac:dyDescent="0.2">
      <c r="A9" t="s">
        <v>44</v>
      </c>
      <c r="H9" s="15"/>
      <c r="I9" s="15"/>
      <c r="J9" s="15"/>
      <c r="K9" s="15"/>
      <c r="L9" s="15"/>
    </row>
    <row r="10" spans="1:12" x14ac:dyDescent="0.2">
      <c r="A10" t="s">
        <v>5</v>
      </c>
      <c r="B10">
        <v>15000</v>
      </c>
    </row>
    <row r="11" spans="1:12" x14ac:dyDescent="0.2">
      <c r="A11" t="s">
        <v>6</v>
      </c>
      <c r="B11">
        <v>3</v>
      </c>
    </row>
    <row r="12" spans="1:12" x14ac:dyDescent="0.2">
      <c r="A12" t="s">
        <v>7</v>
      </c>
      <c r="B12" t="s">
        <v>8</v>
      </c>
    </row>
    <row r="13" spans="1:12" x14ac:dyDescent="0.2">
      <c r="A13" t="s">
        <v>16</v>
      </c>
      <c r="B13">
        <v>10</v>
      </c>
    </row>
    <row r="14" spans="1:12" x14ac:dyDescent="0.2">
      <c r="A14" t="s">
        <v>19</v>
      </c>
      <c r="B14" t="s">
        <v>20</v>
      </c>
    </row>
    <row r="17" spans="1:12" x14ac:dyDescent="0.2">
      <c r="A17" t="s">
        <v>11</v>
      </c>
      <c r="B17">
        <v>0.08</v>
      </c>
    </row>
    <row r="18" spans="1:12" x14ac:dyDescent="0.2">
      <c r="A18" t="s">
        <v>36</v>
      </c>
      <c r="B18">
        <v>0.3</v>
      </c>
    </row>
    <row r="19" spans="1:12" x14ac:dyDescent="0.2">
      <c r="A19" t="s">
        <v>34</v>
      </c>
      <c r="B19">
        <v>100</v>
      </c>
    </row>
    <row r="20" spans="1:12" x14ac:dyDescent="0.2">
      <c r="A20" t="s">
        <v>42</v>
      </c>
      <c r="B20">
        <f>B18^2</f>
        <v>0.09</v>
      </c>
    </row>
    <row r="21" spans="1:12" x14ac:dyDescent="0.2">
      <c r="B21" t="s">
        <v>5</v>
      </c>
      <c r="C21" t="s">
        <v>37</v>
      </c>
      <c r="D21" t="s">
        <v>38</v>
      </c>
      <c r="E21" t="s">
        <v>35</v>
      </c>
      <c r="F21" t="s">
        <v>39</v>
      </c>
      <c r="G21" t="s">
        <v>43</v>
      </c>
      <c r="I21" t="s">
        <v>40</v>
      </c>
      <c r="J21">
        <f ca="1">AVERAGE(G22:G121)</f>
        <v>15.767598658967657</v>
      </c>
    </row>
    <row r="22" spans="1:12" x14ac:dyDescent="0.2">
      <c r="A22">
        <v>1</v>
      </c>
      <c r="B22">
        <f>$B$10</f>
        <v>15000</v>
      </c>
      <c r="C22">
        <f ca="1">RAND()</f>
        <v>0.83896629754275742</v>
      </c>
      <c r="D22">
        <f ca="1">_xlfn.NORM.INV(C22,0,1)</f>
        <v>0.99021835076976716</v>
      </c>
      <c r="E22">
        <f ca="1">$B$10*EXP(($B$17-($B$20/2))*$B$11+($B$18)*D22*SQRT($B$11))</f>
        <v>27870.889285812125</v>
      </c>
      <c r="F22">
        <f ca="1">MAX(E22-B22,0)</f>
        <v>12870.889285812125</v>
      </c>
      <c r="G22">
        <f ca="1">IF(F22&gt;0, 10*(1+1.2*(F22/B22)),10)</f>
        <v>20.296711428649701</v>
      </c>
    </row>
    <row r="23" spans="1:12" x14ac:dyDescent="0.2">
      <c r="A23">
        <v>2</v>
      </c>
      <c r="B23">
        <f t="shared" ref="B23:B86" si="0">$B$10</f>
        <v>15000</v>
      </c>
      <c r="C23">
        <f t="shared" ref="C23:C86" ca="1" si="1">RAND()</f>
        <v>0.52049261849603723</v>
      </c>
      <c r="D23">
        <f t="shared" ref="D23:D86" ca="1" si="2">_xlfn.NORM.INV(C23,0,1)</f>
        <v>5.1389987552703083E-2</v>
      </c>
      <c r="E23">
        <f t="shared" ref="E23:E86" ca="1" si="3">$B$10*EXP(($B$17-($B$20/2))*$B$11+($B$18)*D23*SQRT($B$11))</f>
        <v>17111.542262767565</v>
      </c>
      <c r="F23">
        <f t="shared" ref="F23:F86" ca="1" si="4">MAX(E23-B23,0)</f>
        <v>2111.5422627675653</v>
      </c>
      <c r="G23">
        <f t="shared" ref="G23:G86" ca="1" si="5">IF(F23&gt;0, 10*(1+1.2*(F23/B23)),10)</f>
        <v>11.689233810214052</v>
      </c>
      <c r="I23" t="s">
        <v>41</v>
      </c>
      <c r="J23">
        <f ca="1">J21/(B17+1)^B11</f>
        <v>12.516828178954915</v>
      </c>
    </row>
    <row r="24" spans="1:12" x14ac:dyDescent="0.2">
      <c r="A24">
        <v>3</v>
      </c>
      <c r="B24">
        <f t="shared" si="0"/>
        <v>15000</v>
      </c>
      <c r="C24">
        <f t="shared" ca="1" si="1"/>
        <v>0.86241862131568403</v>
      </c>
      <c r="D24">
        <f t="shared" ca="1" si="2"/>
        <v>1.091250306582966</v>
      </c>
      <c r="E24">
        <f t="shared" ca="1" si="3"/>
        <v>29373.135365641698</v>
      </c>
      <c r="F24">
        <f t="shared" ca="1" si="4"/>
        <v>14373.135365641698</v>
      </c>
      <c r="G24">
        <f t="shared" ca="1" si="5"/>
        <v>21.498508292513357</v>
      </c>
    </row>
    <row r="25" spans="1:12" x14ac:dyDescent="0.2">
      <c r="A25">
        <v>4</v>
      </c>
      <c r="B25">
        <f t="shared" si="0"/>
        <v>15000</v>
      </c>
      <c r="C25">
        <f t="shared" ca="1" si="1"/>
        <v>8.637108462298182E-2</v>
      </c>
      <c r="D25">
        <f t="shared" ca="1" si="2"/>
        <v>-1.3634454376217813</v>
      </c>
      <c r="E25">
        <f t="shared" ca="1" si="3"/>
        <v>8203.6827533471915</v>
      </c>
      <c r="F25">
        <f t="shared" ca="1" si="4"/>
        <v>0</v>
      </c>
      <c r="G25">
        <f t="shared" ca="1" si="5"/>
        <v>10</v>
      </c>
      <c r="I25" s="17" t="s">
        <v>41</v>
      </c>
      <c r="J25" s="17"/>
      <c r="K25" s="17"/>
      <c r="L25" s="3">
        <f ca="1">J23</f>
        <v>12.516828178954915</v>
      </c>
    </row>
    <row r="26" spans="1:12" x14ac:dyDescent="0.2">
      <c r="A26">
        <v>5</v>
      </c>
      <c r="B26">
        <f t="shared" si="0"/>
        <v>15000</v>
      </c>
      <c r="C26">
        <f t="shared" ca="1" si="1"/>
        <v>0.70729781402876601</v>
      </c>
      <c r="D26">
        <f t="shared" ca="1" si="2"/>
        <v>0.5455077206889738</v>
      </c>
      <c r="E26">
        <f t="shared" ca="1" si="3"/>
        <v>22120.489983210766</v>
      </c>
      <c r="F26">
        <f t="shared" ca="1" si="4"/>
        <v>7120.4899832107658</v>
      </c>
      <c r="G26">
        <f t="shared" ca="1" si="5"/>
        <v>15.696391986568612</v>
      </c>
    </row>
    <row r="27" spans="1:12" x14ac:dyDescent="0.2">
      <c r="A27">
        <v>6</v>
      </c>
      <c r="B27">
        <f t="shared" si="0"/>
        <v>15000</v>
      </c>
      <c r="C27">
        <f t="shared" ca="1" si="1"/>
        <v>6.3683518438264253E-2</v>
      </c>
      <c r="D27">
        <f t="shared" ca="1" si="2"/>
        <v>-1.524567387557427</v>
      </c>
      <c r="E27">
        <f t="shared" ca="1" si="3"/>
        <v>7544.8238748863987</v>
      </c>
      <c r="F27">
        <f t="shared" ca="1" si="4"/>
        <v>0</v>
      </c>
      <c r="G27">
        <f t="shared" ca="1" si="5"/>
        <v>10</v>
      </c>
    </row>
    <row r="28" spans="1:12" x14ac:dyDescent="0.2">
      <c r="A28">
        <v>7</v>
      </c>
      <c r="B28">
        <f t="shared" si="0"/>
        <v>15000</v>
      </c>
      <c r="C28">
        <f t="shared" ca="1" si="1"/>
        <v>0.65524318606460341</v>
      </c>
      <c r="D28">
        <f t="shared" ca="1" si="2"/>
        <v>0.39951519762015847</v>
      </c>
      <c r="E28">
        <f t="shared" ca="1" si="3"/>
        <v>20504.500267670108</v>
      </c>
      <c r="F28">
        <f t="shared" ca="1" si="4"/>
        <v>5504.5002676701079</v>
      </c>
      <c r="G28">
        <f t="shared" ca="1" si="5"/>
        <v>14.403600214136086</v>
      </c>
    </row>
    <row r="29" spans="1:12" x14ac:dyDescent="0.2">
      <c r="A29">
        <v>8</v>
      </c>
      <c r="B29">
        <f t="shared" si="0"/>
        <v>15000</v>
      </c>
      <c r="C29">
        <f t="shared" ca="1" si="1"/>
        <v>0.50418092972257134</v>
      </c>
      <c r="D29">
        <f t="shared" ca="1" si="2"/>
        <v>1.0480228503328968E-2</v>
      </c>
      <c r="E29">
        <f t="shared" ca="1" si="3"/>
        <v>16751.63537066981</v>
      </c>
      <c r="F29">
        <f t="shared" ca="1" si="4"/>
        <v>1751.6353706698101</v>
      </c>
      <c r="G29">
        <f t="shared" ca="1" si="5"/>
        <v>11.401308296535849</v>
      </c>
    </row>
    <row r="30" spans="1:12" x14ac:dyDescent="0.2">
      <c r="A30">
        <v>9</v>
      </c>
      <c r="B30">
        <f t="shared" si="0"/>
        <v>15000</v>
      </c>
      <c r="C30">
        <f t="shared" ca="1" si="1"/>
        <v>0.36421050121486553</v>
      </c>
      <c r="D30">
        <f t="shared" ca="1" si="2"/>
        <v>-0.34722671477663813</v>
      </c>
      <c r="E30">
        <f t="shared" ca="1" si="3"/>
        <v>13910.249014115683</v>
      </c>
      <c r="F30">
        <f t="shared" ca="1" si="4"/>
        <v>0</v>
      </c>
      <c r="G30">
        <f t="shared" ca="1" si="5"/>
        <v>10</v>
      </c>
    </row>
    <row r="31" spans="1:12" x14ac:dyDescent="0.2">
      <c r="A31">
        <v>10</v>
      </c>
      <c r="B31">
        <f t="shared" si="0"/>
        <v>15000</v>
      </c>
      <c r="C31">
        <f t="shared" ca="1" si="1"/>
        <v>0.87399481238066201</v>
      </c>
      <c r="D31">
        <f t="shared" ca="1" si="2"/>
        <v>1.145480000965585</v>
      </c>
      <c r="E31">
        <f t="shared" ca="1" si="3"/>
        <v>30212.600405082296</v>
      </c>
      <c r="F31">
        <f t="shared" ca="1" si="4"/>
        <v>15212.600405082296</v>
      </c>
      <c r="G31">
        <f t="shared" ca="1" si="5"/>
        <v>22.170080324065836</v>
      </c>
    </row>
    <row r="32" spans="1:12" x14ac:dyDescent="0.2">
      <c r="A32">
        <v>11</v>
      </c>
      <c r="B32">
        <f t="shared" si="0"/>
        <v>15000</v>
      </c>
      <c r="C32">
        <f t="shared" ca="1" si="1"/>
        <v>0.92009138613362829</v>
      </c>
      <c r="D32">
        <f t="shared" ca="1" si="2"/>
        <v>1.4056865327203221</v>
      </c>
      <c r="E32">
        <f t="shared" ca="1" si="3"/>
        <v>34586.600883519044</v>
      </c>
      <c r="F32">
        <f t="shared" ca="1" si="4"/>
        <v>19586.600883519044</v>
      </c>
      <c r="G32">
        <f t="shared" ca="1" si="5"/>
        <v>25.669280706815236</v>
      </c>
    </row>
    <row r="33" spans="1:7" x14ac:dyDescent="0.2">
      <c r="A33">
        <v>12</v>
      </c>
      <c r="B33">
        <f t="shared" si="0"/>
        <v>15000</v>
      </c>
      <c r="C33">
        <f t="shared" ca="1" si="1"/>
        <v>0.40254303657692625</v>
      </c>
      <c r="D33">
        <f t="shared" ca="1" si="2"/>
        <v>-0.24677020150713419</v>
      </c>
      <c r="E33">
        <f t="shared" ca="1" si="3"/>
        <v>14655.631188293035</v>
      </c>
      <c r="F33">
        <f t="shared" ca="1" si="4"/>
        <v>0</v>
      </c>
      <c r="G33">
        <f t="shared" ca="1" si="5"/>
        <v>10</v>
      </c>
    </row>
    <row r="34" spans="1:7" x14ac:dyDescent="0.2">
      <c r="A34">
        <v>13</v>
      </c>
      <c r="B34">
        <f t="shared" si="0"/>
        <v>15000</v>
      </c>
      <c r="C34">
        <f t="shared" ca="1" si="1"/>
        <v>0.48016595105421833</v>
      </c>
      <c r="D34">
        <f t="shared" ca="1" si="2"/>
        <v>-4.9737086697665751E-2</v>
      </c>
      <c r="E34">
        <f t="shared" ca="1" si="3"/>
        <v>16235.594978082961</v>
      </c>
      <c r="F34">
        <f t="shared" ca="1" si="4"/>
        <v>1235.5949780829615</v>
      </c>
      <c r="G34">
        <f t="shared" ca="1" si="5"/>
        <v>10.988475982466369</v>
      </c>
    </row>
    <row r="35" spans="1:7" x14ac:dyDescent="0.2">
      <c r="A35">
        <v>14</v>
      </c>
      <c r="B35">
        <f t="shared" si="0"/>
        <v>15000</v>
      </c>
      <c r="C35">
        <f t="shared" ca="1" si="1"/>
        <v>0.41599855191929691</v>
      </c>
      <c r="D35">
        <f t="shared" ca="1" si="2"/>
        <v>-0.21214091071931093</v>
      </c>
      <c r="E35">
        <f t="shared" ca="1" si="3"/>
        <v>14921.730157975129</v>
      </c>
      <c r="F35">
        <f t="shared" ca="1" si="4"/>
        <v>0</v>
      </c>
      <c r="G35">
        <f t="shared" ca="1" si="5"/>
        <v>10</v>
      </c>
    </row>
    <row r="36" spans="1:7" x14ac:dyDescent="0.2">
      <c r="A36">
        <v>15</v>
      </c>
      <c r="B36">
        <f t="shared" si="0"/>
        <v>15000</v>
      </c>
      <c r="C36">
        <f t="shared" ca="1" si="1"/>
        <v>0.51111059299219841</v>
      </c>
      <c r="D36">
        <f t="shared" ca="1" si="2"/>
        <v>2.7853727750023757E-2</v>
      </c>
      <c r="E36">
        <f t="shared" ca="1" si="3"/>
        <v>16903.546003221883</v>
      </c>
      <c r="F36">
        <f t="shared" ca="1" si="4"/>
        <v>1903.5460032218834</v>
      </c>
      <c r="G36">
        <f t="shared" ca="1" si="5"/>
        <v>11.522836802577508</v>
      </c>
    </row>
    <row r="37" spans="1:7" x14ac:dyDescent="0.2">
      <c r="A37">
        <v>16</v>
      </c>
      <c r="B37">
        <f t="shared" si="0"/>
        <v>15000</v>
      </c>
      <c r="C37">
        <f t="shared" ca="1" si="1"/>
        <v>0.66651899286781313</v>
      </c>
      <c r="D37">
        <f t="shared" ca="1" si="2"/>
        <v>0.43032119099209637</v>
      </c>
      <c r="E37">
        <f t="shared" ca="1" si="3"/>
        <v>20835.362243362393</v>
      </c>
      <c r="F37">
        <f t="shared" ca="1" si="4"/>
        <v>5835.3622433623932</v>
      </c>
      <c r="G37">
        <f t="shared" ca="1" si="5"/>
        <v>14.668289794689915</v>
      </c>
    </row>
    <row r="38" spans="1:7" x14ac:dyDescent="0.2">
      <c r="A38">
        <v>17</v>
      </c>
      <c r="B38">
        <f t="shared" si="0"/>
        <v>15000</v>
      </c>
      <c r="C38">
        <f t="shared" ca="1" si="1"/>
        <v>0.82690171405704671</v>
      </c>
      <c r="D38">
        <f t="shared" ca="1" si="2"/>
        <v>0.94199232006047939</v>
      </c>
      <c r="E38">
        <f t="shared" ca="1" si="3"/>
        <v>27181.151368765677</v>
      </c>
      <c r="F38">
        <f t="shared" ca="1" si="4"/>
        <v>12181.151368765677</v>
      </c>
      <c r="G38">
        <f t="shared" ca="1" si="5"/>
        <v>19.744921095012543</v>
      </c>
    </row>
    <row r="39" spans="1:7" x14ac:dyDescent="0.2">
      <c r="A39">
        <v>18</v>
      </c>
      <c r="B39">
        <f t="shared" si="0"/>
        <v>15000</v>
      </c>
      <c r="C39">
        <f t="shared" ca="1" si="1"/>
        <v>0.46592544626142796</v>
      </c>
      <c r="D39">
        <f t="shared" ca="1" si="2"/>
        <v>-8.551635646810346E-2</v>
      </c>
      <c r="E39">
        <f t="shared" ca="1" si="3"/>
        <v>15936.540207296506</v>
      </c>
      <c r="F39">
        <f t="shared" ca="1" si="4"/>
        <v>936.5402072965062</v>
      </c>
      <c r="G39">
        <f t="shared" ca="1" si="5"/>
        <v>10.749232165837206</v>
      </c>
    </row>
    <row r="40" spans="1:7" x14ac:dyDescent="0.2">
      <c r="A40">
        <v>19</v>
      </c>
      <c r="B40">
        <f t="shared" si="0"/>
        <v>15000</v>
      </c>
      <c r="C40">
        <f t="shared" ca="1" si="1"/>
        <v>0.69106708191681387</v>
      </c>
      <c r="D40">
        <f t="shared" ca="1" si="2"/>
        <v>0.49887728655407632</v>
      </c>
      <c r="E40">
        <f t="shared" ca="1" si="3"/>
        <v>21590.954270840713</v>
      </c>
      <c r="F40">
        <f t="shared" ca="1" si="4"/>
        <v>6590.9542708407134</v>
      </c>
      <c r="G40">
        <f t="shared" ca="1" si="5"/>
        <v>15.27276341667257</v>
      </c>
    </row>
    <row r="41" spans="1:7" x14ac:dyDescent="0.2">
      <c r="A41">
        <v>20</v>
      </c>
      <c r="B41">
        <f t="shared" si="0"/>
        <v>15000</v>
      </c>
      <c r="C41">
        <f t="shared" ca="1" si="1"/>
        <v>0.64346328477739478</v>
      </c>
      <c r="D41">
        <f t="shared" ca="1" si="2"/>
        <v>0.36773152652286362</v>
      </c>
      <c r="E41">
        <f t="shared" ca="1" si="3"/>
        <v>20168.643721633027</v>
      </c>
      <c r="F41">
        <f t="shared" ca="1" si="4"/>
        <v>5168.6437216330269</v>
      </c>
      <c r="G41">
        <f t="shared" ca="1" si="5"/>
        <v>14.134914977306421</v>
      </c>
    </row>
    <row r="42" spans="1:7" x14ac:dyDescent="0.2">
      <c r="A42">
        <v>21</v>
      </c>
      <c r="B42">
        <f t="shared" si="0"/>
        <v>15000</v>
      </c>
      <c r="C42">
        <f t="shared" ca="1" si="1"/>
        <v>0.63195637199805632</v>
      </c>
      <c r="D42">
        <f t="shared" ca="1" si="2"/>
        <v>0.33703932441486717</v>
      </c>
      <c r="E42">
        <f t="shared" ca="1" si="3"/>
        <v>19849.542744231363</v>
      </c>
      <c r="F42">
        <f t="shared" ca="1" si="4"/>
        <v>4849.542744231363</v>
      </c>
      <c r="G42">
        <f t="shared" ca="1" si="5"/>
        <v>13.879634195385091</v>
      </c>
    </row>
    <row r="43" spans="1:7" x14ac:dyDescent="0.2">
      <c r="A43">
        <v>22</v>
      </c>
      <c r="B43">
        <f t="shared" si="0"/>
        <v>15000</v>
      </c>
      <c r="C43">
        <f t="shared" ca="1" si="1"/>
        <v>0.5538643715469348</v>
      </c>
      <c r="D43">
        <f t="shared" ca="1" si="2"/>
        <v>0.13543082108624988</v>
      </c>
      <c r="E43">
        <f t="shared" ca="1" si="3"/>
        <v>17875.340190080304</v>
      </c>
      <c r="F43">
        <f t="shared" ca="1" si="4"/>
        <v>2875.3401900803037</v>
      </c>
      <c r="G43">
        <f t="shared" ca="1" si="5"/>
        <v>12.300272152064242</v>
      </c>
    </row>
    <row r="44" spans="1:7" x14ac:dyDescent="0.2">
      <c r="A44">
        <v>23</v>
      </c>
      <c r="B44">
        <f t="shared" si="0"/>
        <v>15000</v>
      </c>
      <c r="C44">
        <f t="shared" ca="1" si="1"/>
        <v>0.34271910486955892</v>
      </c>
      <c r="D44">
        <f t="shared" ca="1" si="2"/>
        <v>-0.40505346728072067</v>
      </c>
      <c r="E44">
        <f t="shared" ca="1" si="3"/>
        <v>13498.495645500559</v>
      </c>
      <c r="F44">
        <f t="shared" ca="1" si="4"/>
        <v>0</v>
      </c>
      <c r="G44">
        <f t="shared" ca="1" si="5"/>
        <v>10</v>
      </c>
    </row>
    <row r="45" spans="1:7" x14ac:dyDescent="0.2">
      <c r="A45">
        <v>24</v>
      </c>
      <c r="B45">
        <f t="shared" si="0"/>
        <v>15000</v>
      </c>
      <c r="C45">
        <f t="shared" ca="1" si="1"/>
        <v>0.65222412511868944</v>
      </c>
      <c r="D45">
        <f t="shared" ca="1" si="2"/>
        <v>0.39133213353781821</v>
      </c>
      <c r="E45">
        <f t="shared" ca="1" si="3"/>
        <v>20417.499310469699</v>
      </c>
      <c r="F45">
        <f t="shared" ca="1" si="4"/>
        <v>5417.4993104696987</v>
      </c>
      <c r="G45">
        <f t="shared" ca="1" si="5"/>
        <v>14.333999448375758</v>
      </c>
    </row>
    <row r="46" spans="1:7" x14ac:dyDescent="0.2">
      <c r="A46">
        <v>25</v>
      </c>
      <c r="B46">
        <f t="shared" si="0"/>
        <v>15000</v>
      </c>
      <c r="C46">
        <f t="shared" ca="1" si="1"/>
        <v>0.27122341921855508</v>
      </c>
      <c r="D46">
        <f t="shared" ca="1" si="2"/>
        <v>-0.60911707805758786</v>
      </c>
      <c r="E46">
        <f t="shared" ca="1" si="3"/>
        <v>12140.460082968975</v>
      </c>
      <c r="F46">
        <f t="shared" ca="1" si="4"/>
        <v>0</v>
      </c>
      <c r="G46">
        <f t="shared" ca="1" si="5"/>
        <v>10</v>
      </c>
    </row>
    <row r="47" spans="1:7" x14ac:dyDescent="0.2">
      <c r="A47">
        <v>26</v>
      </c>
      <c r="B47">
        <f t="shared" si="0"/>
        <v>15000</v>
      </c>
      <c r="C47">
        <f t="shared" ca="1" si="1"/>
        <v>0.19324382905196513</v>
      </c>
      <c r="D47">
        <f t="shared" ca="1" si="2"/>
        <v>-0.86600456553068739</v>
      </c>
      <c r="E47">
        <f t="shared" ca="1" si="3"/>
        <v>10623.420330453913</v>
      </c>
      <c r="F47">
        <f t="shared" ca="1" si="4"/>
        <v>0</v>
      </c>
      <c r="G47">
        <f t="shared" ca="1" si="5"/>
        <v>10</v>
      </c>
    </row>
    <row r="48" spans="1:7" x14ac:dyDescent="0.2">
      <c r="A48">
        <v>27</v>
      </c>
      <c r="B48">
        <f t="shared" si="0"/>
        <v>15000</v>
      </c>
      <c r="C48">
        <f t="shared" ca="1" si="1"/>
        <v>0.55625868741795892</v>
      </c>
      <c r="D48">
        <f t="shared" ca="1" si="2"/>
        <v>0.14149029654364007</v>
      </c>
      <c r="E48">
        <f t="shared" ca="1" si="3"/>
        <v>17931.711109316082</v>
      </c>
      <c r="F48">
        <f t="shared" ca="1" si="4"/>
        <v>2931.711109316082</v>
      </c>
      <c r="G48">
        <f t="shared" ca="1" si="5"/>
        <v>12.345368887452866</v>
      </c>
    </row>
    <row r="49" spans="1:7" x14ac:dyDescent="0.2">
      <c r="A49">
        <v>28</v>
      </c>
      <c r="B49">
        <f t="shared" si="0"/>
        <v>15000</v>
      </c>
      <c r="C49">
        <f t="shared" ca="1" si="1"/>
        <v>3.9883565215624861E-2</v>
      </c>
      <c r="D49">
        <f t="shared" ca="1" si="2"/>
        <v>-1.7520388348954887</v>
      </c>
      <c r="E49">
        <f t="shared" ca="1" si="3"/>
        <v>6703.7301979922795</v>
      </c>
      <c r="F49">
        <f t="shared" ca="1" si="4"/>
        <v>0</v>
      </c>
      <c r="G49">
        <f t="shared" ca="1" si="5"/>
        <v>10</v>
      </c>
    </row>
    <row r="50" spans="1:7" x14ac:dyDescent="0.2">
      <c r="A50">
        <v>29</v>
      </c>
      <c r="B50">
        <f t="shared" si="0"/>
        <v>15000</v>
      </c>
      <c r="C50">
        <f t="shared" ca="1" si="1"/>
        <v>0.24846111639144342</v>
      </c>
      <c r="D50">
        <f t="shared" ca="1" si="2"/>
        <v>-0.67934035443434182</v>
      </c>
      <c r="E50">
        <f t="shared" ca="1" si="3"/>
        <v>11705.450619636953</v>
      </c>
      <c r="F50">
        <f t="shared" ca="1" si="4"/>
        <v>0</v>
      </c>
      <c r="G50">
        <f t="shared" ca="1" si="5"/>
        <v>10</v>
      </c>
    </row>
    <row r="51" spans="1:7" x14ac:dyDescent="0.2">
      <c r="A51">
        <v>30</v>
      </c>
      <c r="B51">
        <f t="shared" si="0"/>
        <v>15000</v>
      </c>
      <c r="C51">
        <f t="shared" ca="1" si="1"/>
        <v>0.18431174343973034</v>
      </c>
      <c r="D51">
        <f t="shared" ca="1" si="2"/>
        <v>-0.89905477241095466</v>
      </c>
      <c r="E51">
        <f t="shared" ca="1" si="3"/>
        <v>10442.537805386415</v>
      </c>
      <c r="F51">
        <f t="shared" ca="1" si="4"/>
        <v>0</v>
      </c>
      <c r="G51">
        <f t="shared" ca="1" si="5"/>
        <v>10</v>
      </c>
    </row>
    <row r="52" spans="1:7" x14ac:dyDescent="0.2">
      <c r="A52">
        <v>31</v>
      </c>
      <c r="B52">
        <f t="shared" si="0"/>
        <v>15000</v>
      </c>
      <c r="C52">
        <f t="shared" ca="1" si="1"/>
        <v>0.91637043721591682</v>
      </c>
      <c r="D52">
        <f t="shared" ca="1" si="2"/>
        <v>1.3810645131460715</v>
      </c>
      <c r="E52">
        <f t="shared" ca="1" si="3"/>
        <v>34146.919353918594</v>
      </c>
      <c r="F52">
        <f t="shared" ca="1" si="4"/>
        <v>19146.919353918594</v>
      </c>
      <c r="G52">
        <f t="shared" ca="1" si="5"/>
        <v>25.317535483134872</v>
      </c>
    </row>
    <row r="53" spans="1:7" x14ac:dyDescent="0.2">
      <c r="A53">
        <v>32</v>
      </c>
      <c r="B53">
        <f t="shared" si="0"/>
        <v>15000</v>
      </c>
      <c r="C53">
        <f t="shared" ca="1" si="1"/>
        <v>0.68420583766030307</v>
      </c>
      <c r="D53">
        <f t="shared" ca="1" si="2"/>
        <v>0.47949246880226759</v>
      </c>
      <c r="E53">
        <f t="shared" ca="1" si="3"/>
        <v>21374.567836561208</v>
      </c>
      <c r="F53">
        <f t="shared" ca="1" si="4"/>
        <v>6374.5678365612075</v>
      </c>
      <c r="G53">
        <f t="shared" ca="1" si="5"/>
        <v>15.099654269248965</v>
      </c>
    </row>
    <row r="54" spans="1:7" x14ac:dyDescent="0.2">
      <c r="A54">
        <v>33</v>
      </c>
      <c r="B54">
        <f t="shared" si="0"/>
        <v>15000</v>
      </c>
      <c r="C54">
        <f t="shared" ca="1" si="1"/>
        <v>0.50507919414187219</v>
      </c>
      <c r="D54">
        <f t="shared" ca="1" si="2"/>
        <v>1.2731995623952814E-2</v>
      </c>
      <c r="E54">
        <f t="shared" ca="1" si="3"/>
        <v>16771.24713497423</v>
      </c>
      <c r="F54">
        <f t="shared" ca="1" si="4"/>
        <v>1771.24713497423</v>
      </c>
      <c r="G54">
        <f t="shared" ca="1" si="5"/>
        <v>11.416997707979384</v>
      </c>
    </row>
    <row r="55" spans="1:7" x14ac:dyDescent="0.2">
      <c r="A55">
        <v>34</v>
      </c>
      <c r="B55">
        <f t="shared" si="0"/>
        <v>15000</v>
      </c>
      <c r="C55">
        <f t="shared" ca="1" si="1"/>
        <v>0.47550624897699034</v>
      </c>
      <c r="D55">
        <f t="shared" ca="1" si="2"/>
        <v>-6.1435352931937283E-2</v>
      </c>
      <c r="E55">
        <f t="shared" ca="1" si="3"/>
        <v>16137.204672440786</v>
      </c>
      <c r="F55">
        <f t="shared" ca="1" si="4"/>
        <v>1137.2046724407865</v>
      </c>
      <c r="G55">
        <f t="shared" ca="1" si="5"/>
        <v>10.909763737952629</v>
      </c>
    </row>
    <row r="56" spans="1:7" x14ac:dyDescent="0.2">
      <c r="A56">
        <v>35</v>
      </c>
      <c r="B56">
        <f t="shared" si="0"/>
        <v>15000</v>
      </c>
      <c r="C56">
        <f t="shared" ca="1" si="1"/>
        <v>0.71078280899464041</v>
      </c>
      <c r="D56">
        <f t="shared" ca="1" si="2"/>
        <v>0.55567305179767223</v>
      </c>
      <c r="E56">
        <f t="shared" ca="1" si="3"/>
        <v>22237.640887092271</v>
      </c>
      <c r="F56">
        <f t="shared" ca="1" si="4"/>
        <v>7237.6408870922714</v>
      </c>
      <c r="G56">
        <f t="shared" ca="1" si="5"/>
        <v>15.790112709673817</v>
      </c>
    </row>
    <row r="57" spans="1:7" x14ac:dyDescent="0.2">
      <c r="A57">
        <v>36</v>
      </c>
      <c r="B57">
        <f t="shared" si="0"/>
        <v>15000</v>
      </c>
      <c r="C57">
        <f t="shared" ca="1" si="1"/>
        <v>0.48519620461848778</v>
      </c>
      <c r="D57">
        <f t="shared" ca="1" si="2"/>
        <v>-3.7116132223401009E-2</v>
      </c>
      <c r="E57">
        <f t="shared" ca="1" si="3"/>
        <v>16342.418558335547</v>
      </c>
      <c r="F57">
        <f t="shared" ca="1" si="4"/>
        <v>1342.4185583355465</v>
      </c>
      <c r="G57">
        <f t="shared" ca="1" si="5"/>
        <v>11.073934846668436</v>
      </c>
    </row>
    <row r="58" spans="1:7" x14ac:dyDescent="0.2">
      <c r="A58">
        <v>37</v>
      </c>
      <c r="B58">
        <f t="shared" si="0"/>
        <v>15000</v>
      </c>
      <c r="C58">
        <f t="shared" ca="1" si="1"/>
        <v>0.99473411267014911</v>
      </c>
      <c r="D58">
        <f t="shared" ca="1" si="2"/>
        <v>2.5578624320774819</v>
      </c>
      <c r="E58">
        <f t="shared" ca="1" si="3"/>
        <v>62938.276525298759</v>
      </c>
      <c r="F58">
        <f t="shared" ca="1" si="4"/>
        <v>47938.276525298759</v>
      </c>
      <c r="G58">
        <f t="shared" ca="1" si="5"/>
        <v>48.350621220239006</v>
      </c>
    </row>
    <row r="59" spans="1:7" x14ac:dyDescent="0.2">
      <c r="A59">
        <v>38</v>
      </c>
      <c r="B59">
        <f t="shared" si="0"/>
        <v>15000</v>
      </c>
      <c r="C59">
        <f t="shared" ca="1" si="1"/>
        <v>0.72751524433830195</v>
      </c>
      <c r="D59">
        <f t="shared" ca="1" si="2"/>
        <v>0.60531530902139541</v>
      </c>
      <c r="E59">
        <f t="shared" ca="1" si="3"/>
        <v>22818.720235873854</v>
      </c>
      <c r="F59">
        <f t="shared" ca="1" si="4"/>
        <v>7818.7202358738541</v>
      </c>
      <c r="G59">
        <f t="shared" ca="1" si="5"/>
        <v>16.254976188699082</v>
      </c>
    </row>
    <row r="60" spans="1:7" x14ac:dyDescent="0.2">
      <c r="A60">
        <v>39</v>
      </c>
      <c r="B60">
        <f t="shared" si="0"/>
        <v>15000</v>
      </c>
      <c r="C60">
        <f t="shared" ca="1" si="1"/>
        <v>0.19690329002387186</v>
      </c>
      <c r="D60">
        <f t="shared" ca="1" si="2"/>
        <v>-0.85273445351084909</v>
      </c>
      <c r="E60">
        <f t="shared" ca="1" si="3"/>
        <v>10696.925689532334</v>
      </c>
      <c r="F60">
        <f t="shared" ca="1" si="4"/>
        <v>0</v>
      </c>
      <c r="G60">
        <f t="shared" ca="1" si="5"/>
        <v>10</v>
      </c>
    </row>
    <row r="61" spans="1:7" x14ac:dyDescent="0.2">
      <c r="A61">
        <v>40</v>
      </c>
      <c r="B61">
        <f t="shared" si="0"/>
        <v>15000</v>
      </c>
      <c r="C61">
        <f t="shared" ca="1" si="1"/>
        <v>0.8113780433706963</v>
      </c>
      <c r="D61">
        <f t="shared" ca="1" si="2"/>
        <v>0.8829858564902836</v>
      </c>
      <c r="E61">
        <f t="shared" ca="1" si="3"/>
        <v>26360.405979013212</v>
      </c>
      <c r="F61">
        <f t="shared" ca="1" si="4"/>
        <v>11360.405979013212</v>
      </c>
      <c r="G61">
        <f t="shared" ca="1" si="5"/>
        <v>19.088324783210567</v>
      </c>
    </row>
    <row r="62" spans="1:7" x14ac:dyDescent="0.2">
      <c r="A62">
        <v>41</v>
      </c>
      <c r="B62">
        <f t="shared" si="0"/>
        <v>15000</v>
      </c>
      <c r="C62">
        <f t="shared" ca="1" si="1"/>
        <v>0.51296749137160969</v>
      </c>
      <c r="D62">
        <f t="shared" ca="1" si="2"/>
        <v>3.2510406467137459E-2</v>
      </c>
      <c r="E62">
        <f t="shared" ca="1" si="3"/>
        <v>16944.496720232266</v>
      </c>
      <c r="F62">
        <f t="shared" ca="1" si="4"/>
        <v>1944.4967202322659</v>
      </c>
      <c r="G62">
        <f t="shared" ca="1" si="5"/>
        <v>11.555597376185814</v>
      </c>
    </row>
    <row r="63" spans="1:7" x14ac:dyDescent="0.2">
      <c r="A63">
        <v>42</v>
      </c>
      <c r="B63">
        <f t="shared" si="0"/>
        <v>15000</v>
      </c>
      <c r="C63">
        <f t="shared" ca="1" si="1"/>
        <v>0.25619761352339077</v>
      </c>
      <c r="D63">
        <f t="shared" ca="1" si="2"/>
        <v>-0.65511265159501564</v>
      </c>
      <c r="E63">
        <f t="shared" ca="1" si="3"/>
        <v>11853.742991037227</v>
      </c>
      <c r="F63">
        <f t="shared" ca="1" si="4"/>
        <v>0</v>
      </c>
      <c r="G63">
        <f t="shared" ca="1" si="5"/>
        <v>10</v>
      </c>
    </row>
    <row r="64" spans="1:7" x14ac:dyDescent="0.2">
      <c r="A64">
        <v>43</v>
      </c>
      <c r="B64">
        <f t="shared" si="0"/>
        <v>15000</v>
      </c>
      <c r="C64">
        <f t="shared" ca="1" si="1"/>
        <v>0.75936495892335121</v>
      </c>
      <c r="D64">
        <f t="shared" ca="1" si="2"/>
        <v>0.70426126803265821</v>
      </c>
      <c r="E64">
        <f t="shared" ca="1" si="3"/>
        <v>24022.600878942445</v>
      </c>
      <c r="F64">
        <f t="shared" ca="1" si="4"/>
        <v>9022.600878942445</v>
      </c>
      <c r="G64">
        <f t="shared" ca="1" si="5"/>
        <v>17.218080703153955</v>
      </c>
    </row>
    <row r="65" spans="1:7" x14ac:dyDescent="0.2">
      <c r="A65">
        <v>44</v>
      </c>
      <c r="B65">
        <f t="shared" si="0"/>
        <v>15000</v>
      </c>
      <c r="C65">
        <f t="shared" ca="1" si="1"/>
        <v>0.56275604259617407</v>
      </c>
      <c r="D65">
        <f t="shared" ca="1" si="2"/>
        <v>0.1579605120583033</v>
      </c>
      <c r="E65">
        <f t="shared" ca="1" si="3"/>
        <v>18085.832389247236</v>
      </c>
      <c r="F65">
        <f t="shared" ca="1" si="4"/>
        <v>3085.8323892472363</v>
      </c>
      <c r="G65">
        <f t="shared" ca="1" si="5"/>
        <v>12.468665911397789</v>
      </c>
    </row>
    <row r="66" spans="1:7" x14ac:dyDescent="0.2">
      <c r="A66">
        <v>45</v>
      </c>
      <c r="B66">
        <f t="shared" si="0"/>
        <v>15000</v>
      </c>
      <c r="C66">
        <f t="shared" ca="1" si="1"/>
        <v>0.36689551175617507</v>
      </c>
      <c r="D66">
        <f t="shared" ca="1" si="2"/>
        <v>-0.340086983956635</v>
      </c>
      <c r="E66">
        <f t="shared" ca="1" si="3"/>
        <v>13961.950672233274</v>
      </c>
      <c r="F66">
        <f t="shared" ca="1" si="4"/>
        <v>0</v>
      </c>
      <c r="G66">
        <f t="shared" ca="1" si="5"/>
        <v>10</v>
      </c>
    </row>
    <row r="67" spans="1:7" x14ac:dyDescent="0.2">
      <c r="A67">
        <v>46</v>
      </c>
      <c r="B67">
        <f t="shared" si="0"/>
        <v>15000</v>
      </c>
      <c r="C67">
        <f t="shared" ca="1" si="1"/>
        <v>0.61326635500585236</v>
      </c>
      <c r="D67">
        <f t="shared" ca="1" si="2"/>
        <v>0.28784251720041099</v>
      </c>
      <c r="E67">
        <f t="shared" ca="1" si="3"/>
        <v>19348.551531353096</v>
      </c>
      <c r="F67">
        <f t="shared" ca="1" si="4"/>
        <v>4348.5515313530959</v>
      </c>
      <c r="G67">
        <f t="shared" ca="1" si="5"/>
        <v>13.478841225082476</v>
      </c>
    </row>
    <row r="68" spans="1:7" x14ac:dyDescent="0.2">
      <c r="A68">
        <v>47</v>
      </c>
      <c r="B68">
        <f t="shared" si="0"/>
        <v>15000</v>
      </c>
      <c r="C68">
        <f t="shared" ca="1" si="1"/>
        <v>0.8356845204451484</v>
      </c>
      <c r="D68">
        <f t="shared" ca="1" si="2"/>
        <v>0.97687516319399759</v>
      </c>
      <c r="E68">
        <f t="shared" ca="1" si="3"/>
        <v>27678.319735050278</v>
      </c>
      <c r="F68">
        <f t="shared" ca="1" si="4"/>
        <v>12678.319735050278</v>
      </c>
      <c r="G68">
        <f t="shared" ca="1" si="5"/>
        <v>20.142655788040223</v>
      </c>
    </row>
    <row r="69" spans="1:7" x14ac:dyDescent="0.2">
      <c r="A69">
        <v>48</v>
      </c>
      <c r="B69">
        <f t="shared" si="0"/>
        <v>15000</v>
      </c>
      <c r="C69">
        <f t="shared" ca="1" si="1"/>
        <v>0.68920083696634749</v>
      </c>
      <c r="D69">
        <f t="shared" ca="1" si="2"/>
        <v>0.49358637371072817</v>
      </c>
      <c r="E69">
        <f t="shared" ca="1" si="3"/>
        <v>21531.677099090124</v>
      </c>
      <c r="F69">
        <f t="shared" ca="1" si="4"/>
        <v>6531.6770990901241</v>
      </c>
      <c r="G69">
        <f t="shared" ca="1" si="5"/>
        <v>15.225341679272098</v>
      </c>
    </row>
    <row r="70" spans="1:7" x14ac:dyDescent="0.2">
      <c r="A70">
        <v>49</v>
      </c>
      <c r="B70">
        <f t="shared" si="0"/>
        <v>15000</v>
      </c>
      <c r="C70">
        <f t="shared" ca="1" si="1"/>
        <v>0.85392132120535336</v>
      </c>
      <c r="D70">
        <f t="shared" ca="1" si="2"/>
        <v>1.0534007565685488</v>
      </c>
      <c r="E70">
        <f t="shared" ca="1" si="3"/>
        <v>28801.091635520115</v>
      </c>
      <c r="F70">
        <f t="shared" ca="1" si="4"/>
        <v>13801.091635520115</v>
      </c>
      <c r="G70">
        <f t="shared" ca="1" si="5"/>
        <v>21.040873308416089</v>
      </c>
    </row>
    <row r="71" spans="1:7" x14ac:dyDescent="0.2">
      <c r="A71">
        <v>50</v>
      </c>
      <c r="B71">
        <f t="shared" si="0"/>
        <v>15000</v>
      </c>
      <c r="C71">
        <f t="shared" ca="1" si="1"/>
        <v>0.81192518365083</v>
      </c>
      <c r="D71">
        <f t="shared" ca="1" si="2"/>
        <v>0.8850129763532929</v>
      </c>
      <c r="E71">
        <f t="shared" ca="1" si="3"/>
        <v>26388.186612956484</v>
      </c>
      <c r="F71">
        <f t="shared" ca="1" si="4"/>
        <v>11388.186612956484</v>
      </c>
      <c r="G71">
        <f t="shared" ca="1" si="5"/>
        <v>19.110549290365185</v>
      </c>
    </row>
    <row r="72" spans="1:7" x14ac:dyDescent="0.2">
      <c r="A72">
        <v>51</v>
      </c>
      <c r="B72">
        <f t="shared" si="0"/>
        <v>15000</v>
      </c>
      <c r="C72">
        <f t="shared" ca="1" si="1"/>
        <v>0.95155362367222585</v>
      </c>
      <c r="D72">
        <f t="shared" ca="1" si="2"/>
        <v>1.6601078765507205</v>
      </c>
      <c r="E72">
        <f t="shared" ca="1" si="3"/>
        <v>39474.99989854305</v>
      </c>
      <c r="F72">
        <f t="shared" ca="1" si="4"/>
        <v>24474.99989854305</v>
      </c>
      <c r="G72">
        <f t="shared" ca="1" si="5"/>
        <v>29.579999918834439</v>
      </c>
    </row>
    <row r="73" spans="1:7" x14ac:dyDescent="0.2">
      <c r="A73">
        <v>52</v>
      </c>
      <c r="B73">
        <f t="shared" si="0"/>
        <v>15000</v>
      </c>
      <c r="C73">
        <f t="shared" ca="1" si="1"/>
        <v>0.4763820818341018</v>
      </c>
      <c r="D73">
        <f t="shared" ca="1" si="2"/>
        <v>-5.9235965412662246E-2</v>
      </c>
      <c r="E73">
        <f t="shared" ca="1" si="3"/>
        <v>16155.657381434687</v>
      </c>
      <c r="F73">
        <f t="shared" ca="1" si="4"/>
        <v>1155.6573814346866</v>
      </c>
      <c r="G73">
        <f t="shared" ca="1" si="5"/>
        <v>10.924525905147748</v>
      </c>
    </row>
    <row r="74" spans="1:7" x14ac:dyDescent="0.2">
      <c r="A74">
        <v>53</v>
      </c>
      <c r="B74">
        <f t="shared" si="0"/>
        <v>15000</v>
      </c>
      <c r="C74">
        <f t="shared" ca="1" si="1"/>
        <v>0.4351659640716784</v>
      </c>
      <c r="D74">
        <f t="shared" ca="1" si="2"/>
        <v>-0.16323688182944213</v>
      </c>
      <c r="E74">
        <f t="shared" ca="1" si="3"/>
        <v>15305.769199737098</v>
      </c>
      <c r="F74">
        <f t="shared" ca="1" si="4"/>
        <v>305.76919973709846</v>
      </c>
      <c r="G74">
        <f t="shared" ca="1" si="5"/>
        <v>10.24461535978968</v>
      </c>
    </row>
    <row r="75" spans="1:7" x14ac:dyDescent="0.2">
      <c r="A75">
        <v>54</v>
      </c>
      <c r="B75">
        <f t="shared" si="0"/>
        <v>15000</v>
      </c>
      <c r="C75">
        <f t="shared" ca="1" si="1"/>
        <v>0.96064082200930145</v>
      </c>
      <c r="D75">
        <f t="shared" ca="1" si="2"/>
        <v>1.758171364595043</v>
      </c>
      <c r="E75">
        <f t="shared" ca="1" si="3"/>
        <v>41538.58858706538</v>
      </c>
      <c r="F75">
        <f t="shared" ca="1" si="4"/>
        <v>26538.58858706538</v>
      </c>
      <c r="G75">
        <f t="shared" ca="1" si="5"/>
        <v>31.230870869652307</v>
      </c>
    </row>
    <row r="76" spans="1:7" x14ac:dyDescent="0.2">
      <c r="A76">
        <v>55</v>
      </c>
      <c r="B76">
        <f t="shared" si="0"/>
        <v>15000</v>
      </c>
      <c r="C76">
        <f t="shared" ca="1" si="1"/>
        <v>7.7066517202080131E-3</v>
      </c>
      <c r="D76">
        <f t="shared" ca="1" si="2"/>
        <v>-2.4225193840121877</v>
      </c>
      <c r="E76">
        <f t="shared" ca="1" si="3"/>
        <v>4731.6416041191842</v>
      </c>
      <c r="F76">
        <f t="shared" ca="1" si="4"/>
        <v>0</v>
      </c>
      <c r="G76">
        <f t="shared" ca="1" si="5"/>
        <v>10</v>
      </c>
    </row>
    <row r="77" spans="1:7" x14ac:dyDescent="0.2">
      <c r="A77">
        <v>56</v>
      </c>
      <c r="B77">
        <f t="shared" si="0"/>
        <v>15000</v>
      </c>
      <c r="C77">
        <f t="shared" ca="1" si="1"/>
        <v>0.6152855417173998</v>
      </c>
      <c r="D77">
        <f t="shared" ca="1" si="2"/>
        <v>0.29312198014372726</v>
      </c>
      <c r="E77">
        <f t="shared" ca="1" si="3"/>
        <v>19401.703079697516</v>
      </c>
      <c r="F77">
        <f t="shared" ca="1" si="4"/>
        <v>4401.7030796975159</v>
      </c>
      <c r="G77">
        <f t="shared" ca="1" si="5"/>
        <v>13.521362463758013</v>
      </c>
    </row>
    <row r="78" spans="1:7" x14ac:dyDescent="0.2">
      <c r="A78">
        <v>57</v>
      </c>
      <c r="B78">
        <f t="shared" si="0"/>
        <v>15000</v>
      </c>
      <c r="C78">
        <f t="shared" ca="1" si="1"/>
        <v>0.43953248164110226</v>
      </c>
      <c r="D78">
        <f t="shared" ca="1" si="2"/>
        <v>-0.15215464770327669</v>
      </c>
      <c r="E78">
        <f t="shared" ca="1" si="3"/>
        <v>15394.161697287593</v>
      </c>
      <c r="F78">
        <f t="shared" ca="1" si="4"/>
        <v>394.16169728759269</v>
      </c>
      <c r="G78">
        <f t="shared" ca="1" si="5"/>
        <v>10.315329357830073</v>
      </c>
    </row>
    <row r="79" spans="1:7" x14ac:dyDescent="0.2">
      <c r="A79">
        <v>58</v>
      </c>
      <c r="B79">
        <f t="shared" si="0"/>
        <v>15000</v>
      </c>
      <c r="C79">
        <f t="shared" ca="1" si="1"/>
        <v>0.92318286482759238</v>
      </c>
      <c r="D79">
        <f t="shared" ca="1" si="2"/>
        <v>1.4268113791458139</v>
      </c>
      <c r="E79">
        <f t="shared" ca="1" si="3"/>
        <v>34968.342128256554</v>
      </c>
      <c r="F79">
        <f t="shared" ca="1" si="4"/>
        <v>19968.342128256554</v>
      </c>
      <c r="G79">
        <f t="shared" ca="1" si="5"/>
        <v>25.974673702605244</v>
      </c>
    </row>
    <row r="80" spans="1:7" x14ac:dyDescent="0.2">
      <c r="A80">
        <v>59</v>
      </c>
      <c r="B80">
        <f t="shared" si="0"/>
        <v>15000</v>
      </c>
      <c r="C80">
        <f t="shared" ca="1" si="1"/>
        <v>0.65455241740127124</v>
      </c>
      <c r="D80">
        <f t="shared" ca="1" si="2"/>
        <v>0.39764055034730267</v>
      </c>
      <c r="E80">
        <f t="shared" ca="1" si="3"/>
        <v>20484.536655204036</v>
      </c>
      <c r="F80">
        <f t="shared" ca="1" si="4"/>
        <v>5484.5366552040359</v>
      </c>
      <c r="G80">
        <f t="shared" ca="1" si="5"/>
        <v>14.387629324163228</v>
      </c>
    </row>
    <row r="81" spans="1:7" x14ac:dyDescent="0.2">
      <c r="A81">
        <v>60</v>
      </c>
      <c r="B81">
        <f t="shared" si="0"/>
        <v>15000</v>
      </c>
      <c r="C81">
        <f t="shared" ca="1" si="1"/>
        <v>0.78454047797483273</v>
      </c>
      <c r="D81">
        <f t="shared" ca="1" si="2"/>
        <v>0.7876199460840082</v>
      </c>
      <c r="E81">
        <f t="shared" ca="1" si="3"/>
        <v>25085.99018137603</v>
      </c>
      <c r="F81">
        <f t="shared" ca="1" si="4"/>
        <v>10085.99018137603</v>
      </c>
      <c r="G81">
        <f t="shared" ca="1" si="5"/>
        <v>18.068792145100826</v>
      </c>
    </row>
    <row r="82" spans="1:7" x14ac:dyDescent="0.2">
      <c r="A82">
        <v>61</v>
      </c>
      <c r="B82">
        <f t="shared" si="0"/>
        <v>15000</v>
      </c>
      <c r="C82">
        <f t="shared" ca="1" si="1"/>
        <v>0.96369973032140022</v>
      </c>
      <c r="D82">
        <f t="shared" ca="1" si="2"/>
        <v>1.7953337594536627</v>
      </c>
      <c r="E82">
        <f t="shared" ca="1" si="3"/>
        <v>42348.499412751757</v>
      </c>
      <c r="F82">
        <f t="shared" ca="1" si="4"/>
        <v>27348.499412751757</v>
      </c>
      <c r="G82">
        <f t="shared" ca="1" si="5"/>
        <v>31.878799530201402</v>
      </c>
    </row>
    <row r="83" spans="1:7" x14ac:dyDescent="0.2">
      <c r="A83">
        <v>62</v>
      </c>
      <c r="B83">
        <f t="shared" si="0"/>
        <v>15000</v>
      </c>
      <c r="C83">
        <f t="shared" ca="1" si="1"/>
        <v>0.69421790772510095</v>
      </c>
      <c r="D83">
        <f t="shared" ca="1" si="2"/>
        <v>0.50784195449573233</v>
      </c>
      <c r="E83">
        <f t="shared" ca="1" si="3"/>
        <v>21691.763392414363</v>
      </c>
      <c r="F83">
        <f t="shared" ca="1" si="4"/>
        <v>6691.7633924143629</v>
      </c>
      <c r="G83">
        <f t="shared" ca="1" si="5"/>
        <v>15.35341071393149</v>
      </c>
    </row>
    <row r="84" spans="1:7" x14ac:dyDescent="0.2">
      <c r="A84">
        <v>63</v>
      </c>
      <c r="B84">
        <f t="shared" si="0"/>
        <v>15000</v>
      </c>
      <c r="C84">
        <f t="shared" ca="1" si="1"/>
        <v>0.25211426223917277</v>
      </c>
      <c r="D84">
        <f t="shared" ca="1" si="2"/>
        <v>-0.66785128757619494</v>
      </c>
      <c r="E84">
        <f t="shared" ca="1" si="3"/>
        <v>11775.53992680289</v>
      </c>
      <c r="F84">
        <f t="shared" ca="1" si="4"/>
        <v>0</v>
      </c>
      <c r="G84">
        <f t="shared" ca="1" si="5"/>
        <v>10</v>
      </c>
    </row>
    <row r="85" spans="1:7" x14ac:dyDescent="0.2">
      <c r="A85">
        <v>64</v>
      </c>
      <c r="B85">
        <f t="shared" si="0"/>
        <v>15000</v>
      </c>
      <c r="C85">
        <f t="shared" ca="1" si="1"/>
        <v>0.14936715761802777</v>
      </c>
      <c r="D85">
        <f t="shared" ca="1" si="2"/>
        <v>-1.039151429848469</v>
      </c>
      <c r="E85">
        <f t="shared" ca="1" si="3"/>
        <v>9709.3688396590351</v>
      </c>
      <c r="F85">
        <f t="shared" ca="1" si="4"/>
        <v>0</v>
      </c>
      <c r="G85">
        <f t="shared" ca="1" si="5"/>
        <v>10</v>
      </c>
    </row>
    <row r="86" spans="1:7" x14ac:dyDescent="0.2">
      <c r="A86">
        <v>65</v>
      </c>
      <c r="B86">
        <f t="shared" si="0"/>
        <v>15000</v>
      </c>
      <c r="C86">
        <f t="shared" ca="1" si="1"/>
        <v>0.9396070514211613</v>
      </c>
      <c r="D86">
        <f t="shared" ca="1" si="2"/>
        <v>1.5514833385264648</v>
      </c>
      <c r="E86">
        <f t="shared" ca="1" si="3"/>
        <v>37308.627192481887</v>
      </c>
      <c r="F86">
        <f t="shared" ca="1" si="4"/>
        <v>22308.627192481887</v>
      </c>
      <c r="G86">
        <f t="shared" ca="1" si="5"/>
        <v>27.846901753985513</v>
      </c>
    </row>
    <row r="87" spans="1:7" x14ac:dyDescent="0.2">
      <c r="A87">
        <v>66</v>
      </c>
      <c r="B87">
        <f t="shared" ref="B87:B121" si="6">$B$10</f>
        <v>15000</v>
      </c>
      <c r="C87">
        <f t="shared" ref="C87:C121" ca="1" si="7">RAND()</f>
        <v>0.27645955314179471</v>
      </c>
      <c r="D87">
        <f t="shared" ref="D87:D121" ca="1" si="8">_xlfn.NORM.INV(C87,0,1)</f>
        <v>-0.59339160431891469</v>
      </c>
      <c r="E87">
        <f t="shared" ref="E87:E121" ca="1" si="9">$B$10*EXP(($B$17-($B$20/2))*$B$11+($B$18)*D87*SQRT($B$11))</f>
        <v>12240.068565960637</v>
      </c>
      <c r="F87">
        <f t="shared" ref="F87:F121" ca="1" si="10">MAX(E87-B87,0)</f>
        <v>0</v>
      </c>
      <c r="G87">
        <f t="shared" ref="G87:G121" ca="1" si="11">IF(F87&gt;0, 10*(1+1.2*(F87/B87)),10)</f>
        <v>10</v>
      </c>
    </row>
    <row r="88" spans="1:7" x14ac:dyDescent="0.2">
      <c r="A88">
        <v>67</v>
      </c>
      <c r="B88">
        <f t="shared" si="6"/>
        <v>15000</v>
      </c>
      <c r="C88">
        <f t="shared" ca="1" si="7"/>
        <v>0.13863080487276214</v>
      </c>
      <c r="D88">
        <f t="shared" ca="1" si="8"/>
        <v>-1.0864914767956595</v>
      </c>
      <c r="E88">
        <f t="shared" ca="1" si="9"/>
        <v>9473.445452423699</v>
      </c>
      <c r="F88">
        <f t="shared" ca="1" si="10"/>
        <v>0</v>
      </c>
      <c r="G88">
        <f t="shared" ca="1" si="11"/>
        <v>10</v>
      </c>
    </row>
    <row r="89" spans="1:7" x14ac:dyDescent="0.2">
      <c r="A89">
        <v>68</v>
      </c>
      <c r="B89">
        <f t="shared" si="6"/>
        <v>15000</v>
      </c>
      <c r="C89">
        <f t="shared" ca="1" si="7"/>
        <v>0.56143164948680058</v>
      </c>
      <c r="D89">
        <f t="shared" ca="1" si="8"/>
        <v>0.15459996064285145</v>
      </c>
      <c r="E89">
        <f t="shared" ca="1" si="9"/>
        <v>18054.278579534635</v>
      </c>
      <c r="F89">
        <f t="shared" ca="1" si="10"/>
        <v>3054.2785795346354</v>
      </c>
      <c r="G89">
        <f t="shared" ca="1" si="11"/>
        <v>12.44342286362771</v>
      </c>
    </row>
    <row r="90" spans="1:7" x14ac:dyDescent="0.2">
      <c r="A90">
        <v>69</v>
      </c>
      <c r="B90">
        <f t="shared" si="6"/>
        <v>15000</v>
      </c>
      <c r="C90">
        <f t="shared" ca="1" si="7"/>
        <v>0.92492926555499499</v>
      </c>
      <c r="D90">
        <f t="shared" ca="1" si="8"/>
        <v>1.4390319562013645</v>
      </c>
      <c r="E90">
        <f t="shared" ca="1" si="9"/>
        <v>35191.097534289896</v>
      </c>
      <c r="F90">
        <f t="shared" ca="1" si="10"/>
        <v>20191.097534289896</v>
      </c>
      <c r="G90">
        <f t="shared" ca="1" si="11"/>
        <v>26.152878027431914</v>
      </c>
    </row>
    <row r="91" spans="1:7" x14ac:dyDescent="0.2">
      <c r="A91">
        <v>70</v>
      </c>
      <c r="B91">
        <f t="shared" si="6"/>
        <v>15000</v>
      </c>
      <c r="C91">
        <f t="shared" ca="1" si="7"/>
        <v>0.67773730781904562</v>
      </c>
      <c r="D91">
        <f t="shared" ca="1" si="8"/>
        <v>0.46138085537296303</v>
      </c>
      <c r="E91">
        <f t="shared" ca="1" si="9"/>
        <v>21174.3538654851</v>
      </c>
      <c r="F91">
        <f t="shared" ca="1" si="10"/>
        <v>6174.3538654851</v>
      </c>
      <c r="G91">
        <f t="shared" ca="1" si="11"/>
        <v>14.93948309238808</v>
      </c>
    </row>
    <row r="92" spans="1:7" x14ac:dyDescent="0.2">
      <c r="A92">
        <v>71</v>
      </c>
      <c r="B92">
        <f t="shared" si="6"/>
        <v>15000</v>
      </c>
      <c r="C92">
        <f t="shared" ca="1" si="7"/>
        <v>0.80988136501716568</v>
      </c>
      <c r="D92">
        <f t="shared" ca="1" si="8"/>
        <v>0.87745920070915773</v>
      </c>
      <c r="E92">
        <f t="shared" ca="1" si="9"/>
        <v>26284.814480859488</v>
      </c>
      <c r="F92">
        <f t="shared" ca="1" si="10"/>
        <v>11284.814480859488</v>
      </c>
      <c r="G92">
        <f t="shared" ca="1" si="11"/>
        <v>19.027851584687589</v>
      </c>
    </row>
    <row r="93" spans="1:7" x14ac:dyDescent="0.2">
      <c r="A93">
        <v>72</v>
      </c>
      <c r="B93">
        <f t="shared" si="6"/>
        <v>15000</v>
      </c>
      <c r="C93">
        <f t="shared" ca="1" si="7"/>
        <v>0.968878117938896</v>
      </c>
      <c r="D93">
        <f t="shared" ca="1" si="8"/>
        <v>1.8645552946951007</v>
      </c>
      <c r="E93">
        <f t="shared" ca="1" si="9"/>
        <v>43899.43949720767</v>
      </c>
      <c r="F93">
        <f t="shared" ca="1" si="10"/>
        <v>28899.43949720767</v>
      </c>
      <c r="G93">
        <f t="shared" ca="1" si="11"/>
        <v>33.119551597766133</v>
      </c>
    </row>
    <row r="94" spans="1:7" x14ac:dyDescent="0.2">
      <c r="A94">
        <v>73</v>
      </c>
      <c r="B94">
        <f t="shared" si="6"/>
        <v>15000</v>
      </c>
      <c r="C94">
        <f t="shared" ca="1" si="7"/>
        <v>0.40902843804153755</v>
      </c>
      <c r="D94">
        <f t="shared" ca="1" si="8"/>
        <v>-0.23004490507833614</v>
      </c>
      <c r="E94">
        <f t="shared" ca="1" si="9"/>
        <v>14783.554226505395</v>
      </c>
      <c r="F94">
        <f t="shared" ca="1" si="10"/>
        <v>0</v>
      </c>
      <c r="G94">
        <f t="shared" ca="1" si="11"/>
        <v>10</v>
      </c>
    </row>
    <row r="95" spans="1:7" x14ac:dyDescent="0.2">
      <c r="A95">
        <v>74</v>
      </c>
      <c r="B95">
        <f t="shared" si="6"/>
        <v>15000</v>
      </c>
      <c r="C95">
        <f t="shared" ca="1" si="7"/>
        <v>0.69053560169669448</v>
      </c>
      <c r="D95">
        <f t="shared" ca="1" si="8"/>
        <v>0.49736909292370374</v>
      </c>
      <c r="E95">
        <f t="shared" ca="1" si="9"/>
        <v>21574.040491555072</v>
      </c>
      <c r="F95">
        <f t="shared" ca="1" si="10"/>
        <v>6574.0404915550716</v>
      </c>
      <c r="G95">
        <f t="shared" ca="1" si="11"/>
        <v>15.259232393244059</v>
      </c>
    </row>
    <row r="96" spans="1:7" x14ac:dyDescent="0.2">
      <c r="A96">
        <v>75</v>
      </c>
      <c r="B96">
        <f t="shared" si="6"/>
        <v>15000</v>
      </c>
      <c r="C96">
        <f t="shared" ca="1" si="7"/>
        <v>0.95599758829309234</v>
      </c>
      <c r="D96">
        <f t="shared" ca="1" si="8"/>
        <v>1.7060174891111139</v>
      </c>
      <c r="E96">
        <f t="shared" ca="1" si="9"/>
        <v>40428.011231395358</v>
      </c>
      <c r="F96">
        <f t="shared" ca="1" si="10"/>
        <v>25428.011231395358</v>
      </c>
      <c r="G96">
        <f t="shared" ca="1" si="11"/>
        <v>30.342408985116286</v>
      </c>
    </row>
    <row r="97" spans="1:7" x14ac:dyDescent="0.2">
      <c r="A97">
        <v>76</v>
      </c>
      <c r="B97">
        <f t="shared" si="6"/>
        <v>15000</v>
      </c>
      <c r="C97">
        <f t="shared" ca="1" si="7"/>
        <v>0.24653390982127454</v>
      </c>
      <c r="D97">
        <f t="shared" ca="1" si="8"/>
        <v>-0.68543760719712643</v>
      </c>
      <c r="E97">
        <f t="shared" ca="1" si="9"/>
        <v>11668.423798459053</v>
      </c>
      <c r="F97">
        <f t="shared" ca="1" si="10"/>
        <v>0</v>
      </c>
      <c r="G97">
        <f t="shared" ca="1" si="11"/>
        <v>10</v>
      </c>
    </row>
    <row r="98" spans="1:7" x14ac:dyDescent="0.2">
      <c r="A98">
        <v>77</v>
      </c>
      <c r="B98">
        <f t="shared" si="6"/>
        <v>15000</v>
      </c>
      <c r="C98">
        <f t="shared" ca="1" si="7"/>
        <v>0.82786151003557495</v>
      </c>
      <c r="D98">
        <f t="shared" ca="1" si="8"/>
        <v>0.94574830157477863</v>
      </c>
      <c r="E98">
        <f t="shared" ca="1" si="9"/>
        <v>27234.251677356511</v>
      </c>
      <c r="F98">
        <f t="shared" ca="1" si="10"/>
        <v>12234.251677356511</v>
      </c>
      <c r="G98">
        <f t="shared" ca="1" si="11"/>
        <v>19.787401341885207</v>
      </c>
    </row>
    <row r="99" spans="1:7" x14ac:dyDescent="0.2">
      <c r="A99">
        <v>78</v>
      </c>
      <c r="B99">
        <f t="shared" si="6"/>
        <v>15000</v>
      </c>
      <c r="C99">
        <f t="shared" ca="1" si="7"/>
        <v>0.78070174948922555</v>
      </c>
      <c r="D99">
        <f t="shared" ca="1" si="8"/>
        <v>0.77456541376849397</v>
      </c>
      <c r="E99">
        <f t="shared" ca="1" si="9"/>
        <v>24916.399377780792</v>
      </c>
      <c r="F99">
        <f t="shared" ca="1" si="10"/>
        <v>9916.3993777807918</v>
      </c>
      <c r="G99">
        <f t="shared" ca="1" si="11"/>
        <v>17.933119502224635</v>
      </c>
    </row>
    <row r="100" spans="1:7" x14ac:dyDescent="0.2">
      <c r="A100">
        <v>79</v>
      </c>
      <c r="B100">
        <f t="shared" si="6"/>
        <v>15000</v>
      </c>
      <c r="C100">
        <f t="shared" ca="1" si="7"/>
        <v>0.57980385121635192</v>
      </c>
      <c r="D100">
        <f t="shared" ca="1" si="8"/>
        <v>0.20139170912414456</v>
      </c>
      <c r="E100">
        <f t="shared" ca="1" si="9"/>
        <v>18498.624959900346</v>
      </c>
      <c r="F100">
        <f t="shared" ca="1" si="10"/>
        <v>3498.6249599003459</v>
      </c>
      <c r="G100">
        <f t="shared" ca="1" si="11"/>
        <v>12.798899967920276</v>
      </c>
    </row>
    <row r="101" spans="1:7" x14ac:dyDescent="0.2">
      <c r="A101">
        <v>80</v>
      </c>
      <c r="B101">
        <f t="shared" si="6"/>
        <v>15000</v>
      </c>
      <c r="C101">
        <f t="shared" ca="1" si="7"/>
        <v>0.63088982584974762</v>
      </c>
      <c r="D101">
        <f t="shared" ca="1" si="8"/>
        <v>0.33421099427320011</v>
      </c>
      <c r="E101">
        <f t="shared" ca="1" si="9"/>
        <v>19820.392419255208</v>
      </c>
      <c r="F101">
        <f t="shared" ca="1" si="10"/>
        <v>4820.3924192552076</v>
      </c>
      <c r="G101">
        <f t="shared" ca="1" si="11"/>
        <v>13.856313935404165</v>
      </c>
    </row>
    <row r="102" spans="1:7" x14ac:dyDescent="0.2">
      <c r="A102">
        <v>81</v>
      </c>
      <c r="B102">
        <f t="shared" si="6"/>
        <v>15000</v>
      </c>
      <c r="C102">
        <f t="shared" ca="1" si="7"/>
        <v>7.9547010220047287E-2</v>
      </c>
      <c r="D102">
        <f t="shared" ca="1" si="8"/>
        <v>-1.4081251318184549</v>
      </c>
      <c r="E102">
        <f t="shared" ca="1" si="9"/>
        <v>8015.4178610825456</v>
      </c>
      <c r="F102">
        <f t="shared" ca="1" si="10"/>
        <v>0</v>
      </c>
      <c r="G102">
        <f t="shared" ca="1" si="11"/>
        <v>10</v>
      </c>
    </row>
    <row r="103" spans="1:7" x14ac:dyDescent="0.2">
      <c r="A103">
        <v>82</v>
      </c>
      <c r="B103">
        <f t="shared" si="6"/>
        <v>15000</v>
      </c>
      <c r="C103">
        <f t="shared" ca="1" si="7"/>
        <v>0.71421871588399699</v>
      </c>
      <c r="D103">
        <f t="shared" ca="1" si="8"/>
        <v>0.56575172403196594</v>
      </c>
      <c r="E103">
        <f t="shared" ca="1" si="9"/>
        <v>22354.405601064678</v>
      </c>
      <c r="F103">
        <f t="shared" ca="1" si="10"/>
        <v>7354.4056010646782</v>
      </c>
      <c r="G103">
        <f t="shared" ca="1" si="11"/>
        <v>15.883524480851744</v>
      </c>
    </row>
    <row r="104" spans="1:7" x14ac:dyDescent="0.2">
      <c r="A104">
        <v>83</v>
      </c>
      <c r="B104">
        <f t="shared" si="6"/>
        <v>15000</v>
      </c>
      <c r="C104">
        <f t="shared" ca="1" si="7"/>
        <v>0.99098630813910771</v>
      </c>
      <c r="D104">
        <f t="shared" ca="1" si="8"/>
        <v>2.3650552005159025</v>
      </c>
      <c r="E104">
        <f t="shared" ca="1" si="9"/>
        <v>56938.340237533048</v>
      </c>
      <c r="F104">
        <f t="shared" ca="1" si="10"/>
        <v>41938.340237533048</v>
      </c>
      <c r="G104">
        <f t="shared" ca="1" si="11"/>
        <v>43.550672190026432</v>
      </c>
    </row>
    <row r="105" spans="1:7" x14ac:dyDescent="0.2">
      <c r="A105">
        <v>84</v>
      </c>
      <c r="B105">
        <f t="shared" si="6"/>
        <v>15000</v>
      </c>
      <c r="C105">
        <f t="shared" ca="1" si="7"/>
        <v>0.10501084882799738</v>
      </c>
      <c r="D105">
        <f t="shared" ca="1" si="8"/>
        <v>-1.2535057778995016</v>
      </c>
      <c r="E105">
        <f t="shared" ca="1" si="9"/>
        <v>8685.9735817332075</v>
      </c>
      <c r="F105">
        <f t="shared" ca="1" si="10"/>
        <v>0</v>
      </c>
      <c r="G105">
        <f t="shared" ca="1" si="11"/>
        <v>10</v>
      </c>
    </row>
    <row r="106" spans="1:7" x14ac:dyDescent="0.2">
      <c r="A106">
        <v>85</v>
      </c>
      <c r="B106">
        <f t="shared" si="6"/>
        <v>15000</v>
      </c>
      <c r="C106">
        <f t="shared" ca="1" si="7"/>
        <v>0.42353132631548263</v>
      </c>
      <c r="D106">
        <f t="shared" ca="1" si="8"/>
        <v>-0.19286760946948769</v>
      </c>
      <c r="E106">
        <f t="shared" ca="1" si="9"/>
        <v>15071.917611361077</v>
      </c>
      <c r="F106">
        <f t="shared" ca="1" si="10"/>
        <v>71.917611361077434</v>
      </c>
      <c r="G106">
        <f t="shared" ca="1" si="11"/>
        <v>10.057534089088861</v>
      </c>
    </row>
    <row r="107" spans="1:7" x14ac:dyDescent="0.2">
      <c r="A107">
        <v>86</v>
      </c>
      <c r="B107">
        <f t="shared" si="6"/>
        <v>15000</v>
      </c>
      <c r="C107">
        <f t="shared" ca="1" si="7"/>
        <v>0.60305233794584634</v>
      </c>
      <c r="D107">
        <f t="shared" ca="1" si="8"/>
        <v>0.26125570340824333</v>
      </c>
      <c r="E107">
        <f t="shared" ca="1" si="9"/>
        <v>19083.090842137477</v>
      </c>
      <c r="F107">
        <f t="shared" ca="1" si="10"/>
        <v>4083.090842137477</v>
      </c>
      <c r="G107">
        <f t="shared" ca="1" si="11"/>
        <v>13.266472673709981</v>
      </c>
    </row>
    <row r="108" spans="1:7" x14ac:dyDescent="0.2">
      <c r="A108">
        <v>87</v>
      </c>
      <c r="B108">
        <f t="shared" si="6"/>
        <v>15000</v>
      </c>
      <c r="C108">
        <f t="shared" ca="1" si="7"/>
        <v>0.66780302262231894</v>
      </c>
      <c r="D108">
        <f t="shared" ca="1" si="8"/>
        <v>0.433854703184336</v>
      </c>
      <c r="E108">
        <f t="shared" ca="1" si="9"/>
        <v>20873.652501093547</v>
      </c>
      <c r="F108">
        <f t="shared" ca="1" si="10"/>
        <v>5873.6525010935475</v>
      </c>
      <c r="G108">
        <f t="shared" ca="1" si="11"/>
        <v>14.698922000874838</v>
      </c>
    </row>
    <row r="109" spans="1:7" x14ac:dyDescent="0.2">
      <c r="A109">
        <v>88</v>
      </c>
      <c r="B109">
        <f t="shared" si="6"/>
        <v>15000</v>
      </c>
      <c r="C109">
        <f t="shared" ca="1" si="7"/>
        <v>0.82132980852436255</v>
      </c>
      <c r="D109">
        <f t="shared" ca="1" si="8"/>
        <v>0.92044476849712309</v>
      </c>
      <c r="E109">
        <f t="shared" ca="1" si="9"/>
        <v>26878.516717227078</v>
      </c>
      <c r="F109">
        <f t="shared" ca="1" si="10"/>
        <v>11878.516717227078</v>
      </c>
      <c r="G109">
        <f t="shared" ca="1" si="11"/>
        <v>19.502813373781663</v>
      </c>
    </row>
    <row r="110" spans="1:7" x14ac:dyDescent="0.2">
      <c r="A110">
        <v>89</v>
      </c>
      <c r="B110">
        <f t="shared" si="6"/>
        <v>15000</v>
      </c>
      <c r="C110">
        <f t="shared" ca="1" si="7"/>
        <v>0.95711661475585874</v>
      </c>
      <c r="D110">
        <f t="shared" ca="1" si="8"/>
        <v>1.7181636457657576</v>
      </c>
      <c r="E110">
        <f t="shared" ca="1" si="9"/>
        <v>40683.972554342014</v>
      </c>
      <c r="F110">
        <f t="shared" ca="1" si="10"/>
        <v>25683.972554342014</v>
      </c>
      <c r="G110">
        <f t="shared" ca="1" si="11"/>
        <v>30.547178043473608</v>
      </c>
    </row>
    <row r="111" spans="1:7" x14ac:dyDescent="0.2">
      <c r="A111">
        <v>90</v>
      </c>
      <c r="B111">
        <f t="shared" si="6"/>
        <v>15000</v>
      </c>
      <c r="C111">
        <f t="shared" ca="1" si="7"/>
        <v>0.89101843275179138</v>
      </c>
      <c r="D111">
        <f t="shared" ca="1" si="8"/>
        <v>1.2319623877670882</v>
      </c>
      <c r="E111">
        <f t="shared" ca="1" si="9"/>
        <v>31601.248701745288</v>
      </c>
      <c r="F111">
        <f t="shared" ca="1" si="10"/>
        <v>16601.248701745288</v>
      </c>
      <c r="G111">
        <f t="shared" ca="1" si="11"/>
        <v>23.280998961396229</v>
      </c>
    </row>
    <row r="112" spans="1:7" x14ac:dyDescent="0.2">
      <c r="A112">
        <v>91</v>
      </c>
      <c r="B112">
        <f t="shared" si="6"/>
        <v>15000</v>
      </c>
      <c r="C112">
        <f t="shared" ca="1" si="7"/>
        <v>0.46877521400242106</v>
      </c>
      <c r="D112">
        <f t="shared" ca="1" si="8"/>
        <v>-7.8349016160933524E-2</v>
      </c>
      <c r="E112">
        <f t="shared" ca="1" si="9"/>
        <v>15996.002672987914</v>
      </c>
      <c r="F112">
        <f t="shared" ca="1" si="10"/>
        <v>996.00267298791368</v>
      </c>
      <c r="G112">
        <f t="shared" ca="1" si="11"/>
        <v>10.796802138390332</v>
      </c>
    </row>
    <row r="113" spans="1:7" x14ac:dyDescent="0.2">
      <c r="A113">
        <v>92</v>
      </c>
      <c r="B113">
        <f t="shared" si="6"/>
        <v>15000</v>
      </c>
      <c r="C113">
        <f t="shared" ca="1" si="7"/>
        <v>0.41938951191819218</v>
      </c>
      <c r="D113">
        <f t="shared" ca="1" si="8"/>
        <v>-0.20345550030088641</v>
      </c>
      <c r="E113">
        <f t="shared" ca="1" si="9"/>
        <v>14989.225185539608</v>
      </c>
      <c r="F113">
        <f t="shared" ca="1" si="10"/>
        <v>0</v>
      </c>
      <c r="G113">
        <f t="shared" ca="1" si="11"/>
        <v>10</v>
      </c>
    </row>
    <row r="114" spans="1:7" x14ac:dyDescent="0.2">
      <c r="A114">
        <v>93</v>
      </c>
      <c r="B114">
        <f t="shared" si="6"/>
        <v>15000</v>
      </c>
      <c r="C114">
        <f t="shared" ca="1" si="7"/>
        <v>0.72684948147943074</v>
      </c>
      <c r="D114">
        <f t="shared" ca="1" si="8"/>
        <v>0.60331217202846088</v>
      </c>
      <c r="E114">
        <f t="shared" ca="1" si="9"/>
        <v>22794.981487509049</v>
      </c>
      <c r="F114">
        <f t="shared" ca="1" si="10"/>
        <v>7794.9814875090487</v>
      </c>
      <c r="G114">
        <f t="shared" ca="1" si="11"/>
        <v>16.235985190007241</v>
      </c>
    </row>
    <row r="115" spans="1:7" x14ac:dyDescent="0.2">
      <c r="A115">
        <v>94</v>
      </c>
      <c r="B115">
        <f t="shared" si="6"/>
        <v>15000</v>
      </c>
      <c r="C115">
        <f t="shared" ca="1" si="7"/>
        <v>0.55092525706109696</v>
      </c>
      <c r="D115">
        <f t="shared" ca="1" si="8"/>
        <v>0.12799935196788553</v>
      </c>
      <c r="E115">
        <f t="shared" ca="1" si="9"/>
        <v>17806.447581408036</v>
      </c>
      <c r="F115">
        <f t="shared" ca="1" si="10"/>
        <v>2806.4475814080361</v>
      </c>
      <c r="G115">
        <f t="shared" ca="1" si="11"/>
        <v>12.245158065126429</v>
      </c>
    </row>
    <row r="116" spans="1:7" x14ac:dyDescent="0.2">
      <c r="A116">
        <v>95</v>
      </c>
      <c r="B116">
        <f t="shared" si="6"/>
        <v>15000</v>
      </c>
      <c r="C116">
        <f t="shared" ca="1" si="7"/>
        <v>0.79399922817029078</v>
      </c>
      <c r="D116">
        <f t="shared" ca="1" si="8"/>
        <v>0.82037643730031085</v>
      </c>
      <c r="E116">
        <f t="shared" ca="1" si="9"/>
        <v>25516.627597811108</v>
      </c>
      <c r="F116">
        <f t="shared" ca="1" si="10"/>
        <v>10516.627597811108</v>
      </c>
      <c r="G116">
        <f t="shared" ca="1" si="11"/>
        <v>18.413302078248886</v>
      </c>
    </row>
    <row r="117" spans="1:7" x14ac:dyDescent="0.2">
      <c r="A117">
        <v>96</v>
      </c>
      <c r="B117">
        <f t="shared" si="6"/>
        <v>15000</v>
      </c>
      <c r="C117">
        <f t="shared" ca="1" si="7"/>
        <v>0.7519836375992871</v>
      </c>
      <c r="D117">
        <f t="shared" ca="1" si="8"/>
        <v>0.68074520886640333</v>
      </c>
      <c r="E117">
        <f t="shared" ca="1" si="9"/>
        <v>23730.847586291835</v>
      </c>
      <c r="F117">
        <f t="shared" ca="1" si="10"/>
        <v>8730.8475862918349</v>
      </c>
      <c r="G117">
        <f t="shared" ca="1" si="11"/>
        <v>16.984678069033468</v>
      </c>
    </row>
    <row r="118" spans="1:7" x14ac:dyDescent="0.2">
      <c r="A118">
        <v>97</v>
      </c>
      <c r="B118">
        <f t="shared" si="6"/>
        <v>15000</v>
      </c>
      <c r="C118">
        <f t="shared" ca="1" si="7"/>
        <v>2.6033548520539851E-2</v>
      </c>
      <c r="D118">
        <f t="shared" ca="1" si="8"/>
        <v>-1.9425785800337325</v>
      </c>
      <c r="E118">
        <f t="shared" ca="1" si="9"/>
        <v>6071.8100800084048</v>
      </c>
      <c r="F118">
        <f t="shared" ca="1" si="10"/>
        <v>0</v>
      </c>
      <c r="G118">
        <f t="shared" ca="1" si="11"/>
        <v>10</v>
      </c>
    </row>
    <row r="119" spans="1:7" x14ac:dyDescent="0.2">
      <c r="A119">
        <v>98</v>
      </c>
      <c r="B119">
        <f t="shared" si="6"/>
        <v>15000</v>
      </c>
      <c r="C119">
        <f t="shared" ca="1" si="7"/>
        <v>0.41155182009354752</v>
      </c>
      <c r="D119">
        <f t="shared" ca="1" si="8"/>
        <v>-0.22355492549676192</v>
      </c>
      <c r="E119">
        <f t="shared" ca="1" si="9"/>
        <v>14833.492849266693</v>
      </c>
      <c r="F119">
        <f t="shared" ca="1" si="10"/>
        <v>0</v>
      </c>
      <c r="G119">
        <f t="shared" ca="1" si="11"/>
        <v>10</v>
      </c>
    </row>
    <row r="120" spans="1:7" x14ac:dyDescent="0.2">
      <c r="A120">
        <v>99</v>
      </c>
      <c r="B120">
        <f t="shared" si="6"/>
        <v>15000</v>
      </c>
      <c r="C120">
        <f t="shared" ca="1" si="7"/>
        <v>0.30572762580902024</v>
      </c>
      <c r="D120">
        <f t="shared" ca="1" si="8"/>
        <v>-0.50799727875231637</v>
      </c>
      <c r="E120">
        <f t="shared" ca="1" si="9"/>
        <v>12795.417154747809</v>
      </c>
      <c r="F120">
        <f t="shared" ca="1" si="10"/>
        <v>0</v>
      </c>
      <c r="G120">
        <f t="shared" ca="1" si="11"/>
        <v>10</v>
      </c>
    </row>
    <row r="121" spans="1:7" x14ac:dyDescent="0.2">
      <c r="A121">
        <v>100</v>
      </c>
      <c r="B121">
        <f t="shared" si="6"/>
        <v>15000</v>
      </c>
      <c r="C121">
        <f t="shared" ca="1" si="7"/>
        <v>0.3257462842938238</v>
      </c>
      <c r="D121">
        <f t="shared" ca="1" si="8"/>
        <v>-0.45168965952043705</v>
      </c>
      <c r="E121">
        <f t="shared" ca="1" si="9"/>
        <v>13175.319824528855</v>
      </c>
      <c r="F121">
        <f t="shared" ca="1" si="10"/>
        <v>0</v>
      </c>
      <c r="G121">
        <f t="shared" ca="1" si="11"/>
        <v>10</v>
      </c>
    </row>
  </sheetData>
  <mergeCells count="3">
    <mergeCell ref="D2:G2"/>
    <mergeCell ref="H5:L9"/>
    <mergeCell ref="I25:K25"/>
  </mergeCell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3" shapeId="3074" r:id="rId3">
          <objectPr defaultSize="0" autoPict="0" r:id="rId4">
            <anchor moveWithCells="1" sizeWithCells="1">
              <from>
                <xdr:col>7</xdr:col>
                <xdr:colOff>76200</xdr:colOff>
                <xdr:row>4</xdr:row>
                <xdr:rowOff>101600</xdr:rowOff>
              </from>
              <to>
                <xdr:col>11</xdr:col>
                <xdr:colOff>762000</xdr:colOff>
                <xdr:row>8</xdr:row>
                <xdr:rowOff>12700</xdr:rowOff>
              </to>
            </anchor>
          </objectPr>
        </oleObject>
      </mc:Choice>
      <mc:Fallback>
        <oleObject progId="Equation.3" shapeId="3074" r:id="rId3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DAF0E-A375-EE47-94DB-AA1B18279678}">
  <dimension ref="B3:I9"/>
  <sheetViews>
    <sheetView zoomScale="130" zoomScaleNormal="130" workbookViewId="0">
      <selection activeCell="G17" sqref="G17"/>
    </sheetView>
  </sheetViews>
  <sheetFormatPr baseColWidth="10" defaultRowHeight="16" x14ac:dyDescent="0.2"/>
  <sheetData>
    <row r="3" spans="2:9" x14ac:dyDescent="0.2">
      <c r="B3" s="14" t="s">
        <v>45</v>
      </c>
      <c r="C3" s="14"/>
      <c r="D3" s="14"/>
    </row>
    <row r="5" spans="2:9" x14ac:dyDescent="0.2">
      <c r="B5" s="14" t="s">
        <v>46</v>
      </c>
      <c r="C5" s="14"/>
      <c r="D5" s="7">
        <f>'Part 1 - Binomial 3 stage'!C43</f>
        <v>11.687104608974719</v>
      </c>
    </row>
    <row r="6" spans="2:9" x14ac:dyDescent="0.2">
      <c r="B6" s="14" t="s">
        <v>47</v>
      </c>
      <c r="C6" s="14"/>
      <c r="D6" s="6">
        <f ca="1">'Part 2 - Simulation'!L25</f>
        <v>12.516828178954915</v>
      </c>
    </row>
    <row r="9" spans="2:9" x14ac:dyDescent="0.2">
      <c r="B9" s="14" t="s">
        <v>48</v>
      </c>
      <c r="C9" s="14"/>
      <c r="D9" s="14"/>
      <c r="E9" s="14"/>
      <c r="F9" s="14"/>
      <c r="G9" s="14"/>
      <c r="H9" s="14"/>
      <c r="I9" s="14"/>
    </row>
  </sheetData>
  <mergeCells count="4">
    <mergeCell ref="B3:D3"/>
    <mergeCell ref="B5:C5"/>
    <mergeCell ref="B6:C6"/>
    <mergeCell ref="B9:I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Groupf Project AFM</vt:lpstr>
      <vt:lpstr>Part 1 - Binomial 3 stage</vt:lpstr>
      <vt:lpstr>Part 2 - Simulation</vt:lpstr>
      <vt:lpstr>Conclusion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 krishna bandi</dc:creator>
  <cp:lastModifiedBy>sai krishna bandi</cp:lastModifiedBy>
  <dcterms:created xsi:type="dcterms:W3CDTF">2023-12-21T08:05:04Z</dcterms:created>
  <dcterms:modified xsi:type="dcterms:W3CDTF">2023-12-21T11:11:22Z</dcterms:modified>
</cp:coreProperties>
</file>