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B1DA2B59-0F64-4C1B-8F67-E1C1BD6EA19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ron Condo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4" l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F19" i="4"/>
  <c r="F20" i="4"/>
  <c r="F21" i="4"/>
  <c r="F22" i="4"/>
  <c r="F23" i="4"/>
  <c r="F24" i="4"/>
  <c r="F25" i="4"/>
  <c r="F26" i="4"/>
  <c r="F27" i="4"/>
  <c r="F28" i="4"/>
  <c r="F29" i="4"/>
  <c r="F30" i="4"/>
  <c r="F18" i="4"/>
  <c r="C19" i="4"/>
  <c r="C20" i="4"/>
  <c r="C21" i="4"/>
  <c r="C22" i="4"/>
  <c r="C23" i="4"/>
  <c r="C24" i="4"/>
  <c r="C25" i="4"/>
  <c r="C26" i="4"/>
  <c r="C27" i="4"/>
  <c r="C28" i="4"/>
  <c r="C29" i="4"/>
  <c r="C30" i="4"/>
  <c r="C18" i="4"/>
  <c r="K18" i="4"/>
  <c r="H18" i="4"/>
  <c r="E18" i="4"/>
  <c r="L19" i="4"/>
  <c r="L20" i="4"/>
  <c r="L21" i="4"/>
  <c r="L22" i="4"/>
  <c r="L23" i="4"/>
  <c r="L24" i="4"/>
  <c r="L25" i="4"/>
  <c r="L26" i="4"/>
  <c r="L27" i="4"/>
  <c r="L28" i="4"/>
  <c r="L29" i="4"/>
  <c r="L30" i="4"/>
  <c r="L18" i="4"/>
  <c r="I19" i="4"/>
  <c r="I20" i="4"/>
  <c r="I21" i="4"/>
  <c r="I22" i="4"/>
  <c r="I23" i="4"/>
  <c r="I24" i="4"/>
  <c r="I25" i="4"/>
  <c r="I26" i="4"/>
  <c r="I27" i="4"/>
  <c r="I28" i="4"/>
  <c r="I29" i="4"/>
  <c r="I30" i="4"/>
  <c r="I18" i="4"/>
  <c r="B18" i="4"/>
  <c r="B14" i="4"/>
  <c r="E7" i="4" s="1"/>
  <c r="E20" i="4" l="1"/>
  <c r="G20" i="4" s="1"/>
  <c r="B20" i="4"/>
  <c r="D20" i="4" s="1"/>
  <c r="B19" i="4"/>
  <c r="D19" i="4" s="1"/>
  <c r="H20" i="4"/>
  <c r="J20" i="4" s="1"/>
  <c r="E19" i="4"/>
  <c r="G19" i="4" s="1"/>
  <c r="M18" i="4"/>
  <c r="J18" i="4"/>
  <c r="G18" i="4"/>
  <c r="D18" i="4"/>
  <c r="H19" i="4"/>
  <c r="J19" i="4" s="1"/>
  <c r="K20" i="4"/>
  <c r="M20" i="4" s="1"/>
  <c r="K19" i="4"/>
  <c r="M19" i="4" s="1"/>
  <c r="E5" i="4"/>
  <c r="E6" i="4"/>
  <c r="N18" i="4" l="1"/>
  <c r="N20" i="4"/>
  <c r="N19" i="4"/>
  <c r="E21" i="4"/>
  <c r="G21" i="4" s="1"/>
  <c r="B21" i="4"/>
  <c r="D21" i="4" s="1"/>
  <c r="K21" i="4"/>
  <c r="M21" i="4" s="1"/>
  <c r="H21" i="4"/>
  <c r="J21" i="4" s="1"/>
  <c r="E22" i="4" l="1"/>
  <c r="G22" i="4" s="1"/>
  <c r="B22" i="4"/>
  <c r="D22" i="4" s="1"/>
  <c r="H22" i="4"/>
  <c r="J22" i="4" s="1"/>
  <c r="K22" i="4"/>
  <c r="M22" i="4" s="1"/>
  <c r="N21" i="4"/>
  <c r="N22" i="4" l="1"/>
  <c r="H23" i="4"/>
  <c r="J23" i="4" s="1"/>
  <c r="E23" i="4"/>
  <c r="G23" i="4" s="1"/>
  <c r="B23" i="4"/>
  <c r="D23" i="4" s="1"/>
  <c r="K23" i="4"/>
  <c r="M23" i="4" s="1"/>
  <c r="K24" i="4" l="1"/>
  <c r="M24" i="4" s="1"/>
  <c r="H24" i="4"/>
  <c r="J24" i="4" s="1"/>
  <c r="E24" i="4"/>
  <c r="G24" i="4" s="1"/>
  <c r="B24" i="4"/>
  <c r="D24" i="4" s="1"/>
  <c r="N23" i="4"/>
  <c r="N24" i="4" l="1"/>
  <c r="K25" i="4"/>
  <c r="M25" i="4" s="1"/>
  <c r="H25" i="4"/>
  <c r="J25" i="4" s="1"/>
  <c r="E25" i="4"/>
  <c r="G25" i="4" s="1"/>
  <c r="B25" i="4"/>
  <c r="D25" i="4" s="1"/>
  <c r="N25" i="4" l="1"/>
  <c r="K26" i="4"/>
  <c r="M26" i="4" s="1"/>
  <c r="H26" i="4"/>
  <c r="J26" i="4" s="1"/>
  <c r="E26" i="4"/>
  <c r="G26" i="4" s="1"/>
  <c r="B26" i="4"/>
  <c r="D26" i="4" s="1"/>
  <c r="E27" i="4"/>
  <c r="G27" i="4" s="1"/>
  <c r="H27" i="4"/>
  <c r="J27" i="4" s="1"/>
  <c r="K27" i="4"/>
  <c r="M27" i="4" s="1"/>
  <c r="B27" i="4"/>
  <c r="D27" i="4" s="1"/>
  <c r="N26" i="4" l="1"/>
  <c r="N27" i="4"/>
  <c r="K28" i="4"/>
  <c r="M28" i="4" s="1"/>
  <c r="E28" i="4"/>
  <c r="G28" i="4" s="1"/>
  <c r="B28" i="4"/>
  <c r="D28" i="4" s="1"/>
  <c r="H28" i="4"/>
  <c r="J28" i="4" s="1"/>
  <c r="N28" i="4" l="1"/>
  <c r="K29" i="4"/>
  <c r="M29" i="4" s="1"/>
  <c r="E29" i="4"/>
  <c r="G29" i="4" s="1"/>
  <c r="B29" i="4"/>
  <c r="D29" i="4" s="1"/>
  <c r="H29" i="4"/>
  <c r="J29" i="4" s="1"/>
  <c r="N29" i="4" l="1"/>
  <c r="H30" i="4"/>
  <c r="J30" i="4" s="1"/>
  <c r="K30" i="4"/>
  <c r="M30" i="4" s="1"/>
  <c r="E30" i="4"/>
  <c r="G30" i="4" s="1"/>
  <c r="B30" i="4"/>
  <c r="D30" i="4" s="1"/>
  <c r="N30" i="4" l="1"/>
</calcChain>
</file>

<file path=xl/sharedStrings.xml><?xml version="1.0" encoding="utf-8"?>
<sst xmlns="http://schemas.openxmlformats.org/spreadsheetml/2006/main" count="38" uniqueCount="36">
  <si>
    <t>Particular</t>
  </si>
  <si>
    <t>Value</t>
  </si>
  <si>
    <t>Underlying</t>
  </si>
  <si>
    <t>Strategy Payoff</t>
  </si>
  <si>
    <t>Spot Price</t>
  </si>
  <si>
    <t>Calculations</t>
  </si>
  <si>
    <t>Market Expiry</t>
  </si>
  <si>
    <t>PR</t>
  </si>
  <si>
    <t>Max Profit</t>
  </si>
  <si>
    <t>Max Loss</t>
  </si>
  <si>
    <t>Lower Breakeven</t>
  </si>
  <si>
    <t>Upper Breakeven</t>
  </si>
  <si>
    <t>Max Loss level</t>
  </si>
  <si>
    <t>CE Strike, Sell</t>
  </si>
  <si>
    <t>PE Strike, Sell</t>
  </si>
  <si>
    <t>CE Strike, Buy</t>
  </si>
  <si>
    <t>PE Strike, Buy</t>
  </si>
  <si>
    <t>CE Premium received for short</t>
  </si>
  <si>
    <t>PE Premium received for short</t>
  </si>
  <si>
    <t>CE Premium paid for Long</t>
  </si>
  <si>
    <t>PE Premium paid for Long</t>
  </si>
  <si>
    <t>Net Premium (Credit)</t>
  </si>
  <si>
    <t>Short_CE_IV</t>
  </si>
  <si>
    <t>Short_PE_IV</t>
  </si>
  <si>
    <t>Long_CE_IV</t>
  </si>
  <si>
    <t>PP</t>
  </si>
  <si>
    <t>CE Payoff (S)</t>
  </si>
  <si>
    <t>PE_Payoff (S)</t>
  </si>
  <si>
    <t>Long CE Payoff (B)</t>
  </si>
  <si>
    <t>Long_PE_IV</t>
  </si>
  <si>
    <t>Long PE Payoff (B)</t>
  </si>
  <si>
    <t>Net Premium</t>
  </si>
  <si>
    <t xml:space="preserve">Below PE Buy and above CE Buy </t>
  </si>
  <si>
    <t>Max P&amp;L</t>
  </si>
  <si>
    <t>Short Iron Condor</t>
  </si>
  <si>
    <t>HDFC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</si>
</sst>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 Condor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'Iron Condor'!$A$18:$A$30</c:f>
              <c:numCache>
                <c:formatCode>General</c:formatCode>
                <c:ptCount val="13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</c:numCache>
            </c:numRef>
          </c:cat>
          <c:val>
            <c:numRef>
              <c:f>'Iron Condor'!$N$18:$N$30</c:f>
              <c:numCache>
                <c:formatCode>General</c:formatCode>
                <c:ptCount val="13"/>
                <c:pt idx="0">
                  <c:v>-2.8999999999999986</c:v>
                </c:pt>
                <c:pt idx="1">
                  <c:v>-2.9000000000000004</c:v>
                </c:pt>
                <c:pt idx="2">
                  <c:v>-2.9000000000000021</c:v>
                </c:pt>
                <c:pt idx="3">
                  <c:v>-2.9000000000000021</c:v>
                </c:pt>
                <c:pt idx="4">
                  <c:v>7.0999999999999979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  <c:pt idx="8">
                  <c:v>7.0999999999999979</c:v>
                </c:pt>
                <c:pt idx="9">
                  <c:v>-2.9000000000000021</c:v>
                </c:pt>
                <c:pt idx="10">
                  <c:v>-2.9000000000000021</c:v>
                </c:pt>
                <c:pt idx="11">
                  <c:v>-2.9000000000000021</c:v>
                </c:pt>
                <c:pt idx="12">
                  <c:v>-2.9000000000000004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7-41A0-AA07-A24ECD17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520895"/>
        <c:axId val="1151524639"/>
      </c:lineChart>
      <c:catAx>
        <c:axId val="11515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4639"/>
        <c:crosses val="autoZero"/>
        <c:auto val="1"/>
        <c:lblAlgn val="ctr"/>
        <c:lblOffset val="100"/>
        <c:noMultiLvlLbl val="0"/>
      </c:catAx>
      <c:valAx>
        <c:axId val="11515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333374</xdr:colOff>
      <xdr:row>15</xdr:row>
      <xdr:rowOff>109538</xdr:rowOff>
    </xdr:from>
    <xdr:to>
      <xdr:col>25</xdr:col>
      <xdr:colOff>381000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0"/>
  <sheetViews>
    <sheetView showGridLines="0" tabSelected="1" topLeftCell="A2" zoomScale="90" zoomScaleNormal="90" workbookViewId="0">
      <selection activeCell="Q2" sqref="Q2"/>
    </sheetView>
  </sheetViews>
  <sheetFormatPr defaultRowHeight="15.75" x14ac:dyDescent="0.25"/>
  <cols>
    <col min="1" max="1" width="29.7109375" style="2" bestFit="1" customWidth="1"/>
    <col min="2" max="2" width="12.85546875" style="2" bestFit="1" customWidth="1"/>
    <col min="3" max="3" width="5.5703125" style="2" bestFit="1" customWidth="1"/>
    <col min="4" max="4" width="17" style="2" bestFit="1" customWidth="1"/>
    <col min="5" max="5" width="32" style="2" bestFit="1" customWidth="1"/>
    <col min="6" max="6" width="5.5703125" style="2" bestFit="1" customWidth="1"/>
    <col min="7" max="7" width="14.140625" style="2" bestFit="1" customWidth="1"/>
    <col min="8" max="8" width="12.140625" style="2" bestFit="1" customWidth="1"/>
    <col min="9" max="9" width="4.42578125" style="2" bestFit="1" customWidth="1"/>
    <col min="10" max="10" width="19" style="2" bestFit="1" customWidth="1"/>
    <col min="11" max="11" width="12.28515625" style="2" bestFit="1" customWidth="1"/>
    <col min="12" max="12" width="4.42578125" style="2" bestFit="1" customWidth="1"/>
    <col min="13" max="13" width="19.140625" style="2" bestFit="1" customWidth="1"/>
    <col min="14" max="14" width="16.28515625" style="2" bestFit="1" customWidth="1"/>
    <col min="15" max="16384" width="9.140625" style="2"/>
  </cols>
  <sheetData>
    <row r="2" spans="1:5" x14ac:dyDescent="0.25">
      <c r="A2" s="1" t="s">
        <v>34</v>
      </c>
    </row>
    <row r="3" spans="1:5" x14ac:dyDescent="0.25">
      <c r="A3" s="3" t="s">
        <v>0</v>
      </c>
      <c r="B3" s="4" t="s">
        <v>1</v>
      </c>
    </row>
    <row r="4" spans="1:5" x14ac:dyDescent="0.25">
      <c r="A4" s="5" t="s">
        <v>2</v>
      </c>
      <c r="B4" s="6" t="s">
        <v>35</v>
      </c>
      <c r="D4" s="1" t="s">
        <v>33</v>
      </c>
    </row>
    <row r="5" spans="1:5" x14ac:dyDescent="0.25">
      <c r="A5" s="5" t="s">
        <v>4</v>
      </c>
      <c r="B5" s="6">
        <v>1650</v>
      </c>
      <c r="D5" s="7" t="s">
        <v>10</v>
      </c>
      <c r="E5" s="7">
        <f>B7-B14</f>
        <v>1622.9</v>
      </c>
    </row>
    <row r="6" spans="1:5" x14ac:dyDescent="0.25">
      <c r="A6" s="5" t="s">
        <v>13</v>
      </c>
      <c r="B6" s="6">
        <v>1660</v>
      </c>
      <c r="D6" s="8" t="s">
        <v>11</v>
      </c>
      <c r="E6" s="7">
        <f>B6+B14</f>
        <v>1677.1</v>
      </c>
    </row>
    <row r="7" spans="1:5" x14ac:dyDescent="0.25">
      <c r="A7" s="5" t="s">
        <v>14</v>
      </c>
      <c r="B7" s="6">
        <v>1640</v>
      </c>
      <c r="D7" s="7" t="s">
        <v>9</v>
      </c>
      <c r="E7" s="7">
        <f>B7-B9-B14</f>
        <v>2.8999999999999986</v>
      </c>
    </row>
    <row r="8" spans="1:5" x14ac:dyDescent="0.25">
      <c r="A8" s="5" t="s">
        <v>15</v>
      </c>
      <c r="B8" s="6">
        <v>1680</v>
      </c>
      <c r="D8" s="7" t="s">
        <v>12</v>
      </c>
      <c r="E8" s="7" t="s">
        <v>32</v>
      </c>
    </row>
    <row r="9" spans="1:5" x14ac:dyDescent="0.25">
      <c r="A9" s="5" t="s">
        <v>16</v>
      </c>
      <c r="B9" s="6">
        <v>1620</v>
      </c>
      <c r="D9" s="7" t="s">
        <v>8</v>
      </c>
      <c r="E9" s="7" t="s">
        <v>31</v>
      </c>
    </row>
    <row r="10" spans="1:5" x14ac:dyDescent="0.25">
      <c r="A10" s="5" t="s">
        <v>17</v>
      </c>
      <c r="B10" s="6">
        <v>17.899999999999999</v>
      </c>
    </row>
    <row r="11" spans="1:5" x14ac:dyDescent="0.25">
      <c r="A11" s="5" t="s">
        <v>18</v>
      </c>
      <c r="B11" s="6">
        <v>12.5</v>
      </c>
      <c r="D11" s="9"/>
      <c r="E11" s="9"/>
    </row>
    <row r="12" spans="1:5" x14ac:dyDescent="0.25">
      <c r="A12" s="5" t="s">
        <v>19</v>
      </c>
      <c r="B12" s="6">
        <v>8.9</v>
      </c>
    </row>
    <row r="13" spans="1:5" x14ac:dyDescent="0.25">
      <c r="A13" s="5" t="s">
        <v>20</v>
      </c>
      <c r="B13" s="6">
        <v>4.4000000000000004</v>
      </c>
    </row>
    <row r="14" spans="1:5" x14ac:dyDescent="0.25">
      <c r="A14" s="10" t="s">
        <v>21</v>
      </c>
      <c r="B14" s="11">
        <f>B10+B11-B12-B13</f>
        <v>17.100000000000001</v>
      </c>
    </row>
    <row r="16" spans="1:5" x14ac:dyDescent="0.25">
      <c r="A16" s="1" t="s">
        <v>5</v>
      </c>
    </row>
    <row r="17" spans="1:14" x14ac:dyDescent="0.25">
      <c r="A17" s="12" t="s">
        <v>6</v>
      </c>
      <c r="B17" s="12" t="s">
        <v>22</v>
      </c>
      <c r="C17" s="12" t="s">
        <v>7</v>
      </c>
      <c r="D17" s="12" t="s">
        <v>26</v>
      </c>
      <c r="E17" s="12" t="s">
        <v>23</v>
      </c>
      <c r="F17" s="12" t="s">
        <v>7</v>
      </c>
      <c r="G17" s="12" t="s">
        <v>27</v>
      </c>
      <c r="H17" s="12" t="s">
        <v>24</v>
      </c>
      <c r="I17" s="12" t="s">
        <v>25</v>
      </c>
      <c r="J17" s="13" t="s">
        <v>28</v>
      </c>
      <c r="K17" s="12" t="s">
        <v>29</v>
      </c>
      <c r="L17" s="12" t="s">
        <v>25</v>
      </c>
      <c r="M17" s="13" t="s">
        <v>30</v>
      </c>
      <c r="N17" s="12" t="s">
        <v>3</v>
      </c>
    </row>
    <row r="18" spans="1:14" x14ac:dyDescent="0.25">
      <c r="A18" s="7">
        <v>1590</v>
      </c>
      <c r="B18" s="7">
        <f>MAX(A18-$B$6,0)</f>
        <v>0</v>
      </c>
      <c r="C18" s="7">
        <f>$B$10</f>
        <v>17.899999999999999</v>
      </c>
      <c r="D18" s="7">
        <f>C18-B18</f>
        <v>17.899999999999999</v>
      </c>
      <c r="E18" s="7">
        <f>MAX($B$7-A18,0)</f>
        <v>50</v>
      </c>
      <c r="F18" s="7">
        <f>$B$11</f>
        <v>12.5</v>
      </c>
      <c r="G18" s="7">
        <f>F18-E18</f>
        <v>-37.5</v>
      </c>
      <c r="H18" s="7">
        <f>MAX(A18-$B$8,0)</f>
        <v>0</v>
      </c>
      <c r="I18" s="7">
        <f>$B$12</f>
        <v>8.9</v>
      </c>
      <c r="J18" s="14">
        <f>H18-I18</f>
        <v>-8.9</v>
      </c>
      <c r="K18" s="14">
        <f>MAX($B$9-A18,0)</f>
        <v>30</v>
      </c>
      <c r="L18" s="14">
        <f>$B$13</f>
        <v>4.4000000000000004</v>
      </c>
      <c r="M18" s="14">
        <f>K18-L18</f>
        <v>25.6</v>
      </c>
      <c r="N18" s="14">
        <f>D18+G18+J18+M18</f>
        <v>-2.8999999999999986</v>
      </c>
    </row>
    <row r="19" spans="1:14" x14ac:dyDescent="0.25">
      <c r="A19" s="7">
        <f>A18+10</f>
        <v>1600</v>
      </c>
      <c r="B19" s="7">
        <f t="shared" ref="B19:B30" si="0">MAX(A19-$B$6,0)</f>
        <v>0</v>
      </c>
      <c r="C19" s="7">
        <f t="shared" ref="C19:C30" si="1">$B$10</f>
        <v>17.899999999999999</v>
      </c>
      <c r="D19" s="7">
        <f t="shared" ref="D19:D30" si="2">C19-B19</f>
        <v>17.899999999999999</v>
      </c>
      <c r="E19" s="7">
        <f t="shared" ref="E19:E30" si="3">MAX($B$7-A19,0)</f>
        <v>40</v>
      </c>
      <c r="F19" s="7">
        <f t="shared" ref="F19:F30" si="4">$B$11</f>
        <v>12.5</v>
      </c>
      <c r="G19" s="7">
        <f t="shared" ref="G19:G30" si="5">F19-E19</f>
        <v>-27.5</v>
      </c>
      <c r="H19" s="7">
        <f t="shared" ref="H19:H30" si="6">MAX(A19-$B$8,0)</f>
        <v>0</v>
      </c>
      <c r="I19" s="7">
        <f t="shared" ref="I19:I30" si="7">$B$12</f>
        <v>8.9</v>
      </c>
      <c r="J19" s="14">
        <f t="shared" ref="J19:J30" si="8">H19-I19</f>
        <v>-8.9</v>
      </c>
      <c r="K19" s="14">
        <f t="shared" ref="K19:K30" si="9">MAX($B$9-A19,0)</f>
        <v>20</v>
      </c>
      <c r="L19" s="14">
        <f t="shared" ref="L19:L30" si="10">$B$13</f>
        <v>4.4000000000000004</v>
      </c>
      <c r="M19" s="14">
        <f t="shared" ref="M19:M30" si="11">K19-L19</f>
        <v>15.6</v>
      </c>
      <c r="N19" s="14">
        <f t="shared" ref="N19:N30" si="12">D19+G19+J19+M19</f>
        <v>-2.9000000000000004</v>
      </c>
    </row>
    <row r="20" spans="1:14" x14ac:dyDescent="0.25">
      <c r="A20" s="7">
        <f t="shared" ref="A20:A30" si="13">A19+10</f>
        <v>1610</v>
      </c>
      <c r="B20" s="7">
        <f t="shared" si="0"/>
        <v>0</v>
      </c>
      <c r="C20" s="7">
        <f t="shared" si="1"/>
        <v>17.899999999999999</v>
      </c>
      <c r="D20" s="7">
        <f t="shared" si="2"/>
        <v>17.899999999999999</v>
      </c>
      <c r="E20" s="7">
        <f t="shared" si="3"/>
        <v>30</v>
      </c>
      <c r="F20" s="7">
        <f t="shared" si="4"/>
        <v>12.5</v>
      </c>
      <c r="G20" s="7">
        <f t="shared" si="5"/>
        <v>-17.5</v>
      </c>
      <c r="H20" s="7">
        <f t="shared" si="6"/>
        <v>0</v>
      </c>
      <c r="I20" s="7">
        <f t="shared" si="7"/>
        <v>8.9</v>
      </c>
      <c r="J20" s="14">
        <f t="shared" si="8"/>
        <v>-8.9</v>
      </c>
      <c r="K20" s="14">
        <f t="shared" si="9"/>
        <v>10</v>
      </c>
      <c r="L20" s="14">
        <f t="shared" si="10"/>
        <v>4.4000000000000004</v>
      </c>
      <c r="M20" s="14">
        <f t="shared" si="11"/>
        <v>5.6</v>
      </c>
      <c r="N20" s="14">
        <f t="shared" si="12"/>
        <v>-2.9000000000000021</v>
      </c>
    </row>
    <row r="21" spans="1:14" x14ac:dyDescent="0.25">
      <c r="A21" s="7">
        <f t="shared" si="13"/>
        <v>1620</v>
      </c>
      <c r="B21" s="7">
        <f t="shared" si="0"/>
        <v>0</v>
      </c>
      <c r="C21" s="7">
        <f t="shared" si="1"/>
        <v>17.899999999999999</v>
      </c>
      <c r="D21" s="7">
        <f t="shared" si="2"/>
        <v>17.899999999999999</v>
      </c>
      <c r="E21" s="7">
        <f t="shared" si="3"/>
        <v>20</v>
      </c>
      <c r="F21" s="7">
        <f t="shared" si="4"/>
        <v>12.5</v>
      </c>
      <c r="G21" s="7">
        <f t="shared" si="5"/>
        <v>-7.5</v>
      </c>
      <c r="H21" s="7">
        <f t="shared" si="6"/>
        <v>0</v>
      </c>
      <c r="I21" s="7">
        <f t="shared" si="7"/>
        <v>8.9</v>
      </c>
      <c r="J21" s="14">
        <f t="shared" si="8"/>
        <v>-8.9</v>
      </c>
      <c r="K21" s="14">
        <f t="shared" si="9"/>
        <v>0</v>
      </c>
      <c r="L21" s="14">
        <f t="shared" si="10"/>
        <v>4.4000000000000004</v>
      </c>
      <c r="M21" s="14">
        <f t="shared" si="11"/>
        <v>-4.4000000000000004</v>
      </c>
      <c r="N21" s="14">
        <f t="shared" si="12"/>
        <v>-2.9000000000000021</v>
      </c>
    </row>
    <row r="22" spans="1:14" x14ac:dyDescent="0.25">
      <c r="A22" s="7">
        <f t="shared" si="13"/>
        <v>1630</v>
      </c>
      <c r="B22" s="7">
        <f t="shared" si="0"/>
        <v>0</v>
      </c>
      <c r="C22" s="7">
        <f t="shared" si="1"/>
        <v>17.899999999999999</v>
      </c>
      <c r="D22" s="7">
        <f t="shared" si="2"/>
        <v>17.899999999999999</v>
      </c>
      <c r="E22" s="7">
        <f t="shared" si="3"/>
        <v>10</v>
      </c>
      <c r="F22" s="7">
        <f t="shared" si="4"/>
        <v>12.5</v>
      </c>
      <c r="G22" s="7">
        <f t="shared" si="5"/>
        <v>2.5</v>
      </c>
      <c r="H22" s="7">
        <f t="shared" si="6"/>
        <v>0</v>
      </c>
      <c r="I22" s="7">
        <f t="shared" si="7"/>
        <v>8.9</v>
      </c>
      <c r="J22" s="14">
        <f t="shared" si="8"/>
        <v>-8.9</v>
      </c>
      <c r="K22" s="14">
        <f t="shared" si="9"/>
        <v>0</v>
      </c>
      <c r="L22" s="14">
        <f t="shared" si="10"/>
        <v>4.4000000000000004</v>
      </c>
      <c r="M22" s="14">
        <f t="shared" si="11"/>
        <v>-4.4000000000000004</v>
      </c>
      <c r="N22" s="14">
        <f t="shared" si="12"/>
        <v>7.0999999999999979</v>
      </c>
    </row>
    <row r="23" spans="1:14" x14ac:dyDescent="0.25">
      <c r="A23" s="7">
        <f t="shared" si="13"/>
        <v>1640</v>
      </c>
      <c r="B23" s="7">
        <f t="shared" si="0"/>
        <v>0</v>
      </c>
      <c r="C23" s="7">
        <f t="shared" si="1"/>
        <v>17.899999999999999</v>
      </c>
      <c r="D23" s="7">
        <f t="shared" si="2"/>
        <v>17.899999999999999</v>
      </c>
      <c r="E23" s="7">
        <f t="shared" si="3"/>
        <v>0</v>
      </c>
      <c r="F23" s="7">
        <f t="shared" si="4"/>
        <v>12.5</v>
      </c>
      <c r="G23" s="7">
        <f t="shared" si="5"/>
        <v>12.5</v>
      </c>
      <c r="H23" s="7">
        <f t="shared" si="6"/>
        <v>0</v>
      </c>
      <c r="I23" s="7">
        <f t="shared" si="7"/>
        <v>8.9</v>
      </c>
      <c r="J23" s="14">
        <f t="shared" si="8"/>
        <v>-8.9</v>
      </c>
      <c r="K23" s="14">
        <f t="shared" si="9"/>
        <v>0</v>
      </c>
      <c r="L23" s="14">
        <f t="shared" si="10"/>
        <v>4.4000000000000004</v>
      </c>
      <c r="M23" s="14">
        <f t="shared" si="11"/>
        <v>-4.4000000000000004</v>
      </c>
      <c r="N23" s="14">
        <f t="shared" si="12"/>
        <v>17.100000000000001</v>
      </c>
    </row>
    <row r="24" spans="1:14" x14ac:dyDescent="0.25">
      <c r="A24" s="7">
        <f t="shared" si="13"/>
        <v>1650</v>
      </c>
      <c r="B24" s="7">
        <f t="shared" si="0"/>
        <v>0</v>
      </c>
      <c r="C24" s="7">
        <f t="shared" si="1"/>
        <v>17.899999999999999</v>
      </c>
      <c r="D24" s="7">
        <f t="shared" si="2"/>
        <v>17.899999999999999</v>
      </c>
      <c r="E24" s="7">
        <f t="shared" si="3"/>
        <v>0</v>
      </c>
      <c r="F24" s="7">
        <f t="shared" si="4"/>
        <v>12.5</v>
      </c>
      <c r="G24" s="7">
        <f t="shared" si="5"/>
        <v>12.5</v>
      </c>
      <c r="H24" s="7">
        <f t="shared" si="6"/>
        <v>0</v>
      </c>
      <c r="I24" s="7">
        <f t="shared" si="7"/>
        <v>8.9</v>
      </c>
      <c r="J24" s="14">
        <f t="shared" si="8"/>
        <v>-8.9</v>
      </c>
      <c r="K24" s="14">
        <f t="shared" si="9"/>
        <v>0</v>
      </c>
      <c r="L24" s="14">
        <f t="shared" si="10"/>
        <v>4.4000000000000004</v>
      </c>
      <c r="M24" s="14">
        <f t="shared" si="11"/>
        <v>-4.4000000000000004</v>
      </c>
      <c r="N24" s="14">
        <f t="shared" si="12"/>
        <v>17.100000000000001</v>
      </c>
    </row>
    <row r="25" spans="1:14" x14ac:dyDescent="0.25">
      <c r="A25" s="7">
        <f t="shared" si="13"/>
        <v>1660</v>
      </c>
      <c r="B25" s="7">
        <f t="shared" si="0"/>
        <v>0</v>
      </c>
      <c r="C25" s="7">
        <f t="shared" si="1"/>
        <v>17.899999999999999</v>
      </c>
      <c r="D25" s="7">
        <f t="shared" si="2"/>
        <v>17.899999999999999</v>
      </c>
      <c r="E25" s="7">
        <f t="shared" si="3"/>
        <v>0</v>
      </c>
      <c r="F25" s="7">
        <f t="shared" si="4"/>
        <v>12.5</v>
      </c>
      <c r="G25" s="7">
        <f t="shared" si="5"/>
        <v>12.5</v>
      </c>
      <c r="H25" s="7">
        <f t="shared" si="6"/>
        <v>0</v>
      </c>
      <c r="I25" s="7">
        <f t="shared" si="7"/>
        <v>8.9</v>
      </c>
      <c r="J25" s="14">
        <f t="shared" si="8"/>
        <v>-8.9</v>
      </c>
      <c r="K25" s="14">
        <f t="shared" si="9"/>
        <v>0</v>
      </c>
      <c r="L25" s="14">
        <f t="shared" si="10"/>
        <v>4.4000000000000004</v>
      </c>
      <c r="M25" s="14">
        <f t="shared" si="11"/>
        <v>-4.4000000000000004</v>
      </c>
      <c r="N25" s="14">
        <f t="shared" si="12"/>
        <v>17.100000000000001</v>
      </c>
    </row>
    <row r="26" spans="1:14" x14ac:dyDescent="0.25">
      <c r="A26" s="7">
        <f t="shared" si="13"/>
        <v>1670</v>
      </c>
      <c r="B26" s="7">
        <f t="shared" si="0"/>
        <v>10</v>
      </c>
      <c r="C26" s="7">
        <f t="shared" si="1"/>
        <v>17.899999999999999</v>
      </c>
      <c r="D26" s="7">
        <f t="shared" si="2"/>
        <v>7.8999999999999986</v>
      </c>
      <c r="E26" s="7">
        <f t="shared" si="3"/>
        <v>0</v>
      </c>
      <c r="F26" s="7">
        <f t="shared" si="4"/>
        <v>12.5</v>
      </c>
      <c r="G26" s="7">
        <f t="shared" si="5"/>
        <v>12.5</v>
      </c>
      <c r="H26" s="7">
        <f t="shared" si="6"/>
        <v>0</v>
      </c>
      <c r="I26" s="7">
        <f t="shared" si="7"/>
        <v>8.9</v>
      </c>
      <c r="J26" s="14">
        <f t="shared" si="8"/>
        <v>-8.9</v>
      </c>
      <c r="K26" s="14">
        <f t="shared" si="9"/>
        <v>0</v>
      </c>
      <c r="L26" s="14">
        <f t="shared" si="10"/>
        <v>4.4000000000000004</v>
      </c>
      <c r="M26" s="14">
        <f t="shared" si="11"/>
        <v>-4.4000000000000004</v>
      </c>
      <c r="N26" s="14">
        <f t="shared" si="12"/>
        <v>7.0999999999999979</v>
      </c>
    </row>
    <row r="27" spans="1:14" x14ac:dyDescent="0.25">
      <c r="A27" s="7">
        <f t="shared" si="13"/>
        <v>1680</v>
      </c>
      <c r="B27" s="7">
        <f t="shared" si="0"/>
        <v>20</v>
      </c>
      <c r="C27" s="7">
        <f t="shared" si="1"/>
        <v>17.899999999999999</v>
      </c>
      <c r="D27" s="7">
        <f t="shared" si="2"/>
        <v>-2.1000000000000014</v>
      </c>
      <c r="E27" s="7">
        <f t="shared" si="3"/>
        <v>0</v>
      </c>
      <c r="F27" s="7">
        <f t="shared" si="4"/>
        <v>12.5</v>
      </c>
      <c r="G27" s="7">
        <f t="shared" si="5"/>
        <v>12.5</v>
      </c>
      <c r="H27" s="7">
        <f t="shared" si="6"/>
        <v>0</v>
      </c>
      <c r="I27" s="7">
        <f t="shared" si="7"/>
        <v>8.9</v>
      </c>
      <c r="J27" s="14">
        <f t="shared" si="8"/>
        <v>-8.9</v>
      </c>
      <c r="K27" s="14">
        <f t="shared" si="9"/>
        <v>0</v>
      </c>
      <c r="L27" s="14">
        <f t="shared" si="10"/>
        <v>4.4000000000000004</v>
      </c>
      <c r="M27" s="14">
        <f t="shared" si="11"/>
        <v>-4.4000000000000004</v>
      </c>
      <c r="N27" s="14">
        <f t="shared" si="12"/>
        <v>-2.9000000000000021</v>
      </c>
    </row>
    <row r="28" spans="1:14" x14ac:dyDescent="0.25">
      <c r="A28" s="7">
        <f t="shared" si="13"/>
        <v>1690</v>
      </c>
      <c r="B28" s="7">
        <f t="shared" si="0"/>
        <v>30</v>
      </c>
      <c r="C28" s="7">
        <f t="shared" si="1"/>
        <v>17.899999999999999</v>
      </c>
      <c r="D28" s="7">
        <f t="shared" si="2"/>
        <v>-12.100000000000001</v>
      </c>
      <c r="E28" s="7">
        <f t="shared" si="3"/>
        <v>0</v>
      </c>
      <c r="F28" s="7">
        <f t="shared" si="4"/>
        <v>12.5</v>
      </c>
      <c r="G28" s="7">
        <f t="shared" si="5"/>
        <v>12.5</v>
      </c>
      <c r="H28" s="7">
        <f t="shared" si="6"/>
        <v>10</v>
      </c>
      <c r="I28" s="7">
        <f t="shared" si="7"/>
        <v>8.9</v>
      </c>
      <c r="J28" s="14">
        <f t="shared" si="8"/>
        <v>1.0999999999999996</v>
      </c>
      <c r="K28" s="14">
        <f t="shared" si="9"/>
        <v>0</v>
      </c>
      <c r="L28" s="14">
        <f t="shared" si="10"/>
        <v>4.4000000000000004</v>
      </c>
      <c r="M28" s="14">
        <f t="shared" si="11"/>
        <v>-4.4000000000000004</v>
      </c>
      <c r="N28" s="14">
        <f t="shared" si="12"/>
        <v>-2.9000000000000021</v>
      </c>
    </row>
    <row r="29" spans="1:14" x14ac:dyDescent="0.25">
      <c r="A29" s="7">
        <f t="shared" si="13"/>
        <v>1700</v>
      </c>
      <c r="B29" s="7">
        <f t="shared" si="0"/>
        <v>40</v>
      </c>
      <c r="C29" s="7">
        <f t="shared" si="1"/>
        <v>17.899999999999999</v>
      </c>
      <c r="D29" s="7">
        <f t="shared" si="2"/>
        <v>-22.1</v>
      </c>
      <c r="E29" s="7">
        <f t="shared" si="3"/>
        <v>0</v>
      </c>
      <c r="F29" s="7">
        <f t="shared" si="4"/>
        <v>12.5</v>
      </c>
      <c r="G29" s="7">
        <f t="shared" si="5"/>
        <v>12.5</v>
      </c>
      <c r="H29" s="7">
        <f t="shared" si="6"/>
        <v>20</v>
      </c>
      <c r="I29" s="7">
        <f t="shared" si="7"/>
        <v>8.9</v>
      </c>
      <c r="J29" s="14">
        <f t="shared" si="8"/>
        <v>11.1</v>
      </c>
      <c r="K29" s="14">
        <f t="shared" si="9"/>
        <v>0</v>
      </c>
      <c r="L29" s="14">
        <f t="shared" si="10"/>
        <v>4.4000000000000004</v>
      </c>
      <c r="M29" s="14">
        <f t="shared" si="11"/>
        <v>-4.4000000000000004</v>
      </c>
      <c r="N29" s="14">
        <f t="shared" si="12"/>
        <v>-2.9000000000000021</v>
      </c>
    </row>
    <row r="30" spans="1:14" x14ac:dyDescent="0.25">
      <c r="A30" s="7">
        <f t="shared" si="13"/>
        <v>1710</v>
      </c>
      <c r="B30" s="7">
        <f t="shared" si="0"/>
        <v>50</v>
      </c>
      <c r="C30" s="7">
        <f t="shared" si="1"/>
        <v>17.899999999999999</v>
      </c>
      <c r="D30" s="7">
        <f t="shared" si="2"/>
        <v>-32.1</v>
      </c>
      <c r="E30" s="7">
        <f t="shared" si="3"/>
        <v>0</v>
      </c>
      <c r="F30" s="7">
        <f t="shared" si="4"/>
        <v>12.5</v>
      </c>
      <c r="G30" s="7">
        <f t="shared" si="5"/>
        <v>12.5</v>
      </c>
      <c r="H30" s="7">
        <f t="shared" si="6"/>
        <v>30</v>
      </c>
      <c r="I30" s="7">
        <f t="shared" si="7"/>
        <v>8.9</v>
      </c>
      <c r="J30" s="14">
        <f t="shared" si="8"/>
        <v>21.1</v>
      </c>
      <c r="K30" s="14">
        <f t="shared" si="9"/>
        <v>0</v>
      </c>
      <c r="L30" s="14">
        <f t="shared" si="10"/>
        <v>4.4000000000000004</v>
      </c>
      <c r="M30" s="14">
        <f t="shared" si="11"/>
        <v>-4.4000000000000004</v>
      </c>
      <c r="N30" s="14">
        <f t="shared" si="12"/>
        <v>-2.9000000000000004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Iron Condor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2023-09-16T17:10:47Z</dcterms:modified>
</cp:coreProperties>
</file>