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参加者リスト" sheetId="1" r:id="rId4"/>
  </sheets>
</workbook>
</file>

<file path=xl/sharedStrings.xml><?xml version="1.0" encoding="utf-8"?>
<sst xmlns="http://schemas.openxmlformats.org/spreadsheetml/2006/main" uniqueCount="76">
  <si>
    <t>子供</t>
  </si>
  <si>
    <t>大人</t>
  </si>
  <si>
    <t>人数計</t>
  </si>
  <si>
    <t>会費計</t>
  </si>
  <si>
    <t>選手本人</t>
  </si>
  <si>
    <t>小学生（兄弟）</t>
  </si>
  <si>
    <t>キッズ</t>
  </si>
  <si>
    <t>未就学児</t>
  </si>
  <si>
    <t>中・高生</t>
  </si>
  <si>
    <t>保護者</t>
  </si>
  <si>
    <t>会費</t>
  </si>
  <si>
    <t>高尾　波流</t>
  </si>
  <si>
    <t>小野　拓哉</t>
  </si>
  <si>
    <t>鳥光　龍之介</t>
  </si>
  <si>
    <t>＜クラブ負担＞</t>
  </si>
  <si>
    <t>鳥光　應仁</t>
  </si>
  <si>
    <t>増田　七輝</t>
  </si>
  <si>
    <t>キッズ・未就学児負担</t>
  </si>
  <si>
    <t>×</t>
  </si>
  <si>
    <t>重松　亮汰</t>
  </si>
  <si>
    <t>合計</t>
  </si>
  <si>
    <t>佐藤　響</t>
  </si>
  <si>
    <t>遠藤　大喜</t>
  </si>
  <si>
    <t>3年生</t>
  </si>
  <si>
    <t>宮原　大侍</t>
  </si>
  <si>
    <t>2年生</t>
  </si>
  <si>
    <t>陣野　響生</t>
  </si>
  <si>
    <t>1年生</t>
  </si>
  <si>
    <t>海老原　将也</t>
  </si>
  <si>
    <t>齋藤　澪</t>
  </si>
  <si>
    <t>コーチ</t>
  </si>
  <si>
    <t>吉種　洸喜</t>
  </si>
  <si>
    <t>小計</t>
  </si>
  <si>
    <t>総合計</t>
  </si>
  <si>
    <t>辻　空ノ介</t>
  </si>
  <si>
    <t>西田　陽哉</t>
  </si>
  <si>
    <t>大人（延長含む）</t>
  </si>
  <si>
    <t>若狭　祐輝</t>
  </si>
  <si>
    <t>西川　佑真</t>
  </si>
  <si>
    <t>中村　伊織</t>
  </si>
  <si>
    <t>大塚　孔雅</t>
  </si>
  <si>
    <t>中高生</t>
  </si>
  <si>
    <t>森　露羽安</t>
  </si>
  <si>
    <t>山來　直樹</t>
  </si>
  <si>
    <t>金子　流唯</t>
  </si>
  <si>
    <t>淺井　雄斗</t>
  </si>
  <si>
    <t>上村　柊生</t>
  </si>
  <si>
    <t>若林　瑛人</t>
  </si>
  <si>
    <t>小沢　颯</t>
  </si>
  <si>
    <t>天笠　凌</t>
  </si>
  <si>
    <t>乙志　侑我</t>
  </si>
  <si>
    <t>赤井　翔太朗</t>
  </si>
  <si>
    <t>遠藤　俐喜</t>
  </si>
  <si>
    <t>屋代　颯人</t>
  </si>
  <si>
    <t>森　羽琉和</t>
  </si>
  <si>
    <t>松井　駿明</t>
  </si>
  <si>
    <t>林　和喜</t>
  </si>
  <si>
    <t>角口　英</t>
  </si>
  <si>
    <t>重松　汰知</t>
  </si>
  <si>
    <t>小林　大晟</t>
  </si>
  <si>
    <t>バヤファビエンヌ莉里</t>
  </si>
  <si>
    <t>佐藤　宝介</t>
  </si>
  <si>
    <t>内藤　渉</t>
  </si>
  <si>
    <t>西川原　佑亮</t>
  </si>
  <si>
    <t>水野　遥斗</t>
  </si>
  <si>
    <t>田中　颯人</t>
  </si>
  <si>
    <t>和田　和真</t>
  </si>
  <si>
    <t>三國　清正</t>
  </si>
  <si>
    <t>大森　翔和</t>
  </si>
  <si>
    <t>上村　樹生</t>
  </si>
  <si>
    <t>沢井　啓将</t>
  </si>
  <si>
    <t>稲村　心希</t>
  </si>
  <si>
    <t>西岡　透輝</t>
  </si>
  <si>
    <t>鈴木　陵平</t>
  </si>
  <si>
    <t>志田　暁</t>
  </si>
  <si>
    <t>柴田　一咲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</si>
</sst>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¥&quot;#,##0;&quot;¥-&quot;#,##0"/>
  </numFmts>
  <fonts count="5">
    <font>
      <sz val="11"/>
      <color indexed="8"/>
      <name val="ＭＳ Ｐゴシック"/>
    </font>
    <font>
      <sz val="12"/>
      <color indexed="8"/>
      <name val="Helvetica"/>
    </font>
    <font>
      <b val="1"/>
      <shadow val="1"/>
      <sz val="40"/>
      <color indexed="9"/>
      <name val="Calibri"/>
    </font>
    <font>
      <sz val="14"/>
      <color indexed="8"/>
      <name val="ＭＳ Ｐゴシック"/>
    </font>
    <font>
      <sz val="14"/>
      <color indexed="8"/>
      <name val="ＭＳ Ｐゴシック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9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  <xf numFmtId="0" fontId="0" fillId="3" borderId="3" applyNumberFormat="1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fillId="3" borderId="6" applyNumberFormat="1" applyFont="1" applyFill="1" applyBorder="1" applyAlignment="1" applyProtection="0">
      <alignment horizontal="center" vertical="center"/>
    </xf>
    <xf numFmtId="49" fontId="0" fillId="3" borderId="7" applyNumberFormat="1" applyFont="1" applyFill="1" applyBorder="1" applyAlignment="1" applyProtection="0">
      <alignment horizontal="center" vertical="center"/>
    </xf>
    <xf numFmtId="0" fontId="0" fillId="3" borderId="8" applyNumberFormat="1" applyFont="1" applyFill="1" applyBorder="1" applyAlignment="1" applyProtection="0">
      <alignment horizontal="center" vertical="center"/>
    </xf>
    <xf numFmtId="49" fontId="0" fillId="3" borderId="9" applyNumberFormat="1" applyFont="1" applyFill="1" applyBorder="1" applyAlignment="1" applyProtection="0">
      <alignment horizontal="center" vertical="center"/>
    </xf>
    <xf numFmtId="49" fontId="0" fillId="3" borderId="10" applyNumberFormat="1" applyFont="1" applyFill="1" applyBorder="1" applyAlignment="1" applyProtection="0">
      <alignment horizontal="center" vertical="center"/>
    </xf>
    <xf numFmtId="0" fontId="0" fillId="2" borderId="11" applyNumberFormat="1" applyFont="1" applyFill="1" applyBorder="1" applyAlignment="1" applyProtection="0">
      <alignment horizontal="center" vertical="center"/>
    </xf>
    <xf numFmtId="49" fontId="0" fillId="3" borderId="3" applyNumberFormat="1" applyFont="1" applyFill="1" applyBorder="1" applyAlignment="1" applyProtection="0">
      <alignment horizontal="center" vertical="center"/>
    </xf>
    <xf numFmtId="49" fontId="0" fillId="3" borderId="8" applyNumberFormat="1" applyFont="1" applyFill="1" applyBorder="1" applyAlignment="1" applyProtection="0">
      <alignment horizontal="center" vertical="center"/>
    </xf>
    <xf numFmtId="0" fontId="0" fillId="3" borderId="12" applyNumberFormat="1" applyFont="1" applyFill="1" applyBorder="1" applyAlignment="1" applyProtection="0">
      <alignment horizontal="center" vertical="center"/>
    </xf>
    <xf numFmtId="0" fontId="0" fillId="3" borderId="13" applyNumberFormat="1" applyFont="1" applyFill="1" applyBorder="1" applyAlignment="1" applyProtection="0">
      <alignment horizontal="center" vertical="center"/>
    </xf>
    <xf numFmtId="49" fontId="0" fillId="3" borderId="14" applyNumberFormat="1" applyFont="1" applyFill="1" applyBorder="1" applyAlignment="1" applyProtection="0">
      <alignment horizontal="center" vertical="center"/>
    </xf>
    <xf numFmtId="0" fontId="0" fillId="3" borderId="15" applyNumberFormat="1" applyFont="1" applyFill="1" applyBorder="1" applyAlignment="1" applyProtection="0">
      <alignment horizontal="center" vertical="center"/>
    </xf>
    <xf numFmtId="59" fontId="0" fillId="3" borderId="16" applyNumberFormat="1" applyFont="1" applyFill="1" applyBorder="1" applyAlignment="1" applyProtection="0">
      <alignment horizontal="center" vertical="center"/>
    </xf>
    <xf numFmtId="59" fontId="0" fillId="3" borderId="17" applyNumberFormat="1" applyFont="1" applyFill="1" applyBorder="1" applyAlignment="1" applyProtection="0">
      <alignment horizontal="center" vertical="center"/>
    </xf>
    <xf numFmtId="59" fontId="0" fillId="3" borderId="18" applyNumberFormat="1" applyFont="1" applyFill="1" applyBorder="1" applyAlignment="1" applyProtection="0">
      <alignment horizontal="center" vertical="center"/>
    </xf>
    <xf numFmtId="0" fontId="0" fillId="3" borderId="19" applyNumberFormat="1" applyFont="1" applyFill="1" applyBorder="1" applyAlignment="1" applyProtection="0">
      <alignment horizontal="center" vertical="center"/>
    </xf>
    <xf numFmtId="0" fontId="0" fillId="3" borderId="20" applyNumberFormat="1" applyFont="1" applyFill="1" applyBorder="1" applyAlignment="1" applyProtection="0">
      <alignment horizontal="center" vertical="center"/>
    </xf>
    <xf numFmtId="0" fontId="0" fillId="2" borderId="21" applyNumberFormat="1" applyFont="1" applyFill="1" applyBorder="1" applyAlignment="1" applyProtection="0">
      <alignment horizontal="center" vertical="center"/>
    </xf>
    <xf numFmtId="49" fontId="0" fillId="2" borderId="21" applyNumberFormat="1" applyFont="1" applyFill="1" applyBorder="1" applyAlignment="1" applyProtection="0">
      <alignment horizontal="center" vertical="center"/>
    </xf>
    <xf numFmtId="0" fontId="0" fillId="2" borderId="22" applyNumberFormat="1" applyFont="1" applyFill="1" applyBorder="1" applyAlignment="1" applyProtection="0">
      <alignment horizontal="center" vertical="center"/>
    </xf>
    <xf numFmtId="0" fontId="0" fillId="2" borderId="23" applyNumberFormat="1" applyFont="1" applyFill="1" applyBorder="1" applyAlignment="1" applyProtection="0">
      <alignment horizontal="center" vertical="center"/>
    </xf>
    <xf numFmtId="59" fontId="0" fillId="2" borderId="21" applyNumberFormat="1" applyFont="1" applyFill="1" applyBorder="1" applyAlignment="1" applyProtection="0">
      <alignment vertical="center"/>
    </xf>
    <xf numFmtId="59" fontId="0" fillId="2" borderId="11" applyNumberFormat="1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horizontal="center" vertical="center"/>
    </xf>
    <xf numFmtId="49" fontId="0" fillId="2" borderId="3" applyNumberFormat="1" applyFont="1" applyFill="1" applyBorder="1" applyAlignment="1" applyProtection="0">
      <alignment horizontal="center" vertical="center"/>
    </xf>
    <xf numFmtId="0" fontId="0" fillId="2" borderId="8" applyNumberFormat="1" applyFont="1" applyFill="1" applyBorder="1" applyAlignment="1" applyProtection="0">
      <alignment horizontal="center" vertical="center"/>
    </xf>
    <xf numFmtId="0" fontId="0" fillId="2" borderId="7" applyNumberFormat="1" applyFont="1" applyFill="1" applyBorder="1" applyAlignment="1" applyProtection="0">
      <alignment horizontal="center" vertical="center"/>
    </xf>
    <xf numFmtId="59" fontId="0" fillId="2" borderId="3" applyNumberFormat="1" applyFont="1" applyFill="1" applyBorder="1" applyAlignment="1" applyProtection="0">
      <alignment vertical="center"/>
    </xf>
    <xf numFmtId="3" fontId="0" fillId="2" borderId="1" applyNumberFormat="1" applyFont="1" applyFill="1" applyBorder="1" applyAlignment="1" applyProtection="0">
      <alignment vertical="center"/>
    </xf>
    <xf numFmtId="3" fontId="0" fillId="2" borderId="1" applyNumberFormat="1" applyFont="1" applyFill="1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horizontal="center" vertical="center"/>
    </xf>
    <xf numFmtId="59" fontId="0" fillId="2" borderId="2" applyNumberFormat="1" applyFont="1" applyFill="1" applyBorder="1" applyAlignment="1" applyProtection="0">
      <alignment vertical="center"/>
    </xf>
    <xf numFmtId="0" fontId="0" borderId="24" applyNumberFormat="0" applyFont="1" applyFill="0" applyBorder="1" applyAlignment="1" applyProtection="0">
      <alignment vertical="center"/>
    </xf>
    <xf numFmtId="49" fontId="0" fillId="2" borderId="24" applyNumberFormat="1" applyFont="1" applyFill="1" applyBorder="1" applyAlignment="1" applyProtection="0">
      <alignment vertical="center"/>
    </xf>
    <xf numFmtId="59" fontId="0" fillId="2" borderId="24" applyNumberFormat="1" applyFont="1" applyFill="1" applyBorder="1" applyAlignment="1" applyProtection="0">
      <alignment vertical="center"/>
    </xf>
    <xf numFmtId="0" fontId="0" fillId="2" borderId="16" applyNumberFormat="1" applyFont="1" applyFill="1" applyBorder="1" applyAlignment="1" applyProtection="0">
      <alignment horizontal="center" vertical="center"/>
    </xf>
    <xf numFmtId="49" fontId="0" fillId="2" borderId="16" applyNumberFormat="1" applyFont="1" applyFill="1" applyBorder="1" applyAlignment="1" applyProtection="0">
      <alignment horizontal="center" vertical="center"/>
    </xf>
    <xf numFmtId="0" fontId="0" fillId="2" borderId="17" applyNumberFormat="1" applyFont="1" applyFill="1" applyBorder="1" applyAlignment="1" applyProtection="0">
      <alignment horizontal="center" vertical="center"/>
    </xf>
    <xf numFmtId="0" fontId="0" fillId="2" borderId="18" applyNumberFormat="1" applyFont="1" applyFill="1" applyBorder="1" applyAlignment="1" applyProtection="0">
      <alignment horizontal="center" vertical="center"/>
    </xf>
    <xf numFmtId="59" fontId="0" fillId="2" borderId="16" applyNumberFormat="1" applyFont="1" applyFill="1" applyBorder="1" applyAlignment="1" applyProtection="0">
      <alignment vertical="center"/>
    </xf>
    <xf numFmtId="49" fontId="0" fillId="3" borderId="25" applyNumberFormat="1" applyFont="1" applyFill="1" applyBorder="1" applyAlignment="1" applyProtection="0">
      <alignment horizontal="center" vertical="center"/>
    </xf>
    <xf numFmtId="0" fontId="0" fillId="3" borderId="26" applyNumberFormat="1" applyFont="1" applyFill="1" applyBorder="1" applyAlignment="1" applyProtection="0">
      <alignment horizontal="center" vertical="center"/>
    </xf>
    <xf numFmtId="0" fontId="0" fillId="3" borderId="27" applyNumberFormat="1" applyFont="1" applyFill="1" applyBorder="1" applyAlignment="1" applyProtection="0">
      <alignment horizontal="center" vertical="center"/>
    </xf>
    <xf numFmtId="0" fontId="0" fillId="3" borderId="28" applyNumberFormat="1" applyFont="1" applyFill="1" applyBorder="1" applyAlignment="1" applyProtection="0">
      <alignment horizontal="center" vertical="center"/>
    </xf>
    <xf numFmtId="0" fontId="0" fillId="3" borderId="29" applyNumberFormat="1" applyFont="1" applyFill="1" applyBorder="1" applyAlignment="1" applyProtection="0">
      <alignment horizontal="center" vertical="center"/>
    </xf>
    <xf numFmtId="0" fontId="0" fillId="4" borderId="23" applyNumberFormat="1" applyFont="1" applyFill="1" applyBorder="1" applyAlignment="1" applyProtection="0">
      <alignment horizontal="center" vertical="center"/>
    </xf>
    <xf numFmtId="59" fontId="0" fillId="4" borderId="30" applyNumberFormat="1" applyFont="1" applyFill="1" applyBorder="1" applyAlignment="1" applyProtection="0">
      <alignment horizontal="right" vertical="center"/>
    </xf>
    <xf numFmtId="59" fontId="0" fillId="2" borderId="11" applyNumberFormat="1" applyFont="1" applyFill="1" applyBorder="1" applyAlignment="1" applyProtection="0">
      <alignment horizontal="right" vertical="center"/>
    </xf>
    <xf numFmtId="49" fontId="0" fillId="4" borderId="27" applyNumberFormat="1" applyFont="1" applyFill="1" applyBorder="1" applyAlignment="1" applyProtection="0">
      <alignment horizontal="center" vertical="center"/>
    </xf>
    <xf numFmtId="0" fontId="0" fillId="4" borderId="27" applyNumberFormat="1" applyFont="1" applyFill="1" applyBorder="1" applyAlignment="1" applyProtection="0">
      <alignment horizontal="center" vertical="center"/>
    </xf>
    <xf numFmtId="0" fontId="0" fillId="4" borderId="28" applyNumberFormat="1" applyFont="1" applyFill="1" applyBorder="1" applyAlignment="1" applyProtection="0">
      <alignment horizontal="center" vertical="center"/>
    </xf>
    <xf numFmtId="0" fontId="0" fillId="4" borderId="29" applyNumberFormat="1" applyFont="1" applyFill="1" applyBorder="1" applyAlignment="1" applyProtection="0">
      <alignment horizontal="center" vertical="center"/>
    </xf>
    <xf numFmtId="0" fontId="0" fillId="4" borderId="18" applyNumberFormat="1" applyFont="1" applyFill="1" applyBorder="1" applyAlignment="1" applyProtection="0">
      <alignment horizontal="center" vertical="center"/>
    </xf>
    <xf numFmtId="59" fontId="0" fillId="4" borderId="20" applyNumberFormat="1" applyFont="1" applyFill="1" applyBorder="1" applyAlignment="1" applyProtection="0">
      <alignment horizontal="right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3" fontId="0" fillId="2" borderId="2" applyNumberFormat="1" applyFont="1" applyFill="1" applyBorder="1" applyAlignment="1" applyProtection="0">
      <alignment vertical="center"/>
    </xf>
    <xf numFmtId="0" fontId="0" fillId="2" borderId="24" applyNumberFormat="1" applyFont="1" applyFill="1" applyBorder="1" applyAlignment="1" applyProtection="0">
      <alignment vertical="center"/>
    </xf>
    <xf numFmtId="0" fontId="0" fillId="4" borderId="31" applyNumberFormat="1" applyFont="1" applyFill="1" applyBorder="1" applyAlignment="1" applyProtection="0">
      <alignment horizontal="center" vertical="center"/>
    </xf>
    <xf numFmtId="0" fontId="0" fillId="4" borderId="19" applyNumberFormat="1" applyFont="1" applyFill="1" applyBorder="1" applyAlignment="1" applyProtection="0">
      <alignment horizontal="center" vertical="center"/>
    </xf>
    <xf numFmtId="59" fontId="0" fillId="4" borderId="10" applyNumberFormat="1" applyFont="1" applyFill="1" applyBorder="1" applyAlignment="1" applyProtection="0">
      <alignment horizontal="right" vertical="center"/>
    </xf>
    <xf numFmtId="49" fontId="0" fillId="2" borderId="32" applyNumberFormat="1" applyFont="1" applyFill="1" applyBorder="1" applyAlignment="1" applyProtection="0">
      <alignment horizontal="center" vertical="center"/>
    </xf>
    <xf numFmtId="0" fontId="0" fillId="2" borderId="33" applyNumberFormat="1" applyFont="1" applyFill="1" applyBorder="1" applyAlignment="1" applyProtection="0">
      <alignment horizontal="center" vertical="center"/>
    </xf>
    <xf numFmtId="0" fontId="0" fillId="2" borderId="27" applyNumberFormat="1" applyFont="1" applyFill="1" applyBorder="1" applyAlignment="1" applyProtection="0">
      <alignment horizontal="center" vertical="center"/>
    </xf>
    <xf numFmtId="0" fontId="0" fillId="2" borderId="28" applyNumberFormat="1" applyFont="1" applyFill="1" applyBorder="1" applyAlignment="1" applyProtection="0">
      <alignment horizontal="center" vertical="center"/>
    </xf>
    <xf numFmtId="0" fontId="0" fillId="2" borderId="29" applyNumberFormat="1" applyFont="1" applyFill="1" applyBorder="1" applyAlignment="1" applyProtection="0">
      <alignment horizontal="center" vertical="center"/>
    </xf>
    <xf numFmtId="59" fontId="0" fillId="2" borderId="27" applyNumberFormat="1" applyFont="1" applyFill="1" applyBorder="1" applyAlignment="1" applyProtection="0">
      <alignment vertical="center"/>
    </xf>
    <xf numFmtId="49" fontId="0" fillId="3" borderId="27" applyNumberFormat="1" applyFont="1" applyFill="1" applyBorder="1" applyAlignment="1" applyProtection="0">
      <alignment horizontal="center" vertical="center"/>
    </xf>
    <xf numFmtId="59" fontId="0" fillId="2" borderId="11" applyNumberFormat="1" applyFont="1" applyFill="1" applyBorder="1" applyAlignment="1" applyProtection="0">
      <alignment horizontal="center" vertical="center"/>
    </xf>
    <xf numFmtId="49" fontId="0" fillId="4" borderId="25" applyNumberFormat="1" applyFont="1" applyFill="1" applyBorder="1" applyAlignment="1" applyProtection="0">
      <alignment horizontal="center" vertical="center"/>
    </xf>
    <xf numFmtId="0" fontId="0" fillId="4" borderId="26" applyNumberFormat="1" applyFont="1" applyFill="1" applyBorder="1" applyAlignment="1" applyProtection="0">
      <alignment horizontal="center" vertical="center"/>
    </xf>
    <xf numFmtId="49" fontId="0" fillId="5" borderId="34" applyNumberFormat="1" applyFont="1" applyFill="1" applyBorder="1" applyAlignment="1" applyProtection="0">
      <alignment horizontal="center" vertical="center"/>
    </xf>
    <xf numFmtId="0" fontId="0" fillId="5" borderId="35" applyNumberFormat="1" applyFont="1" applyFill="1" applyBorder="1" applyAlignment="1" applyProtection="0">
      <alignment horizontal="center" vertical="center"/>
    </xf>
    <xf numFmtId="0" fontId="0" fillId="5" borderId="21" applyNumberFormat="1" applyFont="1" applyFill="1" applyBorder="1" applyAlignment="1" applyProtection="0">
      <alignment horizontal="center" vertical="center"/>
    </xf>
    <xf numFmtId="0" fontId="0" fillId="5" borderId="22" applyNumberFormat="1" applyFont="1" applyFill="1" applyBorder="1" applyAlignment="1" applyProtection="0">
      <alignment horizontal="center" vertical="center"/>
    </xf>
    <xf numFmtId="0" fontId="0" fillId="5" borderId="23" applyNumberFormat="1" applyFont="1" applyFill="1" applyBorder="1" applyAlignment="1" applyProtection="0">
      <alignment horizontal="center" vertical="center"/>
    </xf>
    <xf numFmtId="0" fontId="0" fillId="5" borderId="23" applyNumberFormat="1" applyFont="1" applyFill="1" applyBorder="1" applyAlignment="1" applyProtection="0">
      <alignment vertical="center"/>
    </xf>
    <xf numFmtId="59" fontId="0" fillId="5" borderId="21" applyNumberFormat="1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2824"/>
      <rgbColor rgb="ffaaaaaa"/>
      <rgbColor rgb="ffffffff"/>
      <rgbColor rgb="ffd8d8d8"/>
      <rgbColor rgb="ffff0000"/>
      <rgbColor rgb="fffbd4b4"/>
      <rgbColor rgb="ff92cdd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9</xdr:col>
      <xdr:colOff>339724</xdr:colOff>
      <xdr:row>7</xdr:row>
      <xdr:rowOff>86741</xdr:rowOff>
    </xdr:to>
    <xdr:sp>
      <xdr:nvSpPr>
        <xdr:cNvPr id="2" name="Shape 2"/>
        <xdr:cNvSpPr/>
      </xdr:nvSpPr>
      <xdr:spPr>
        <a:xfrm>
          <a:off x="-19051" y="-539166"/>
          <a:ext cx="6753226" cy="166789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50" strike="noStrike" sz="4000" u="none">
              <a:ln>
                <a:noFill/>
              </a:ln>
              <a:solidFill>
                <a:srgbClr val="C02924"/>
              </a:solidFill>
              <a:effectLst>
                <a:outerShdw sx="100000" sy="100000" kx="0" ky="0" algn="b" rotWithShape="0" blurRad="76200" dist="50800" dir="5400000">
                  <a:srgbClr val="000000">
                    <a:alpha val="64999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50" strike="noStrike" sz="4000" u="none">
              <a:ln>
                <a:noFill/>
              </a:ln>
              <a:solidFill>
                <a:srgbClr val="C02924"/>
              </a:solidFill>
              <a:effectLst>
                <a:outerShdw sx="100000" sy="100000" kx="0" ky="0" algn="b" rotWithShape="0" blurRad="76200" dist="50800" dir="5400000">
                  <a:srgbClr val="000000">
                    <a:alpha val="64999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rPr>
            <a:t>2015</a:t>
          </a:r>
          <a:r>
            <a:rPr b="1" baseline="0" cap="none" i="0" spc="50" strike="noStrike" sz="4000" u="none">
              <a:ln>
                <a:noFill/>
              </a:ln>
              <a:solidFill>
                <a:srgbClr val="C02924"/>
              </a:solidFill>
              <a:effectLst>
                <a:outerShdw sx="100000" sy="100000" kx="0" ky="0" algn="b" rotWithShape="0" blurRad="76200" dist="50800" dir="5400000">
                  <a:srgbClr val="000000">
                    <a:alpha val="64999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rPr>
            <a:t>　宮本ＪＳＣ　Ｘ</a:t>
          </a:r>
          <a:r>
            <a:rPr b="1" baseline="0" cap="none" i="0" spc="50" strike="noStrike" sz="4000" u="none">
              <a:ln>
                <a:noFill/>
              </a:ln>
              <a:solidFill>
                <a:srgbClr val="C02924"/>
              </a:solidFill>
              <a:effectLst>
                <a:outerShdw sx="100000" sy="100000" kx="0" ky="0" algn="b" rotWithShape="0" blurRad="76200" dist="50800" dir="5400000">
                  <a:srgbClr val="000000">
                    <a:alpha val="64999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rPr>
            <a:t>’</a:t>
          </a:r>
          <a:r>
            <a:rPr b="1" baseline="0" cap="none" i="0" spc="50" strike="noStrike" sz="4000" u="none">
              <a:ln>
                <a:noFill/>
              </a:ln>
              <a:solidFill>
                <a:srgbClr val="C02924"/>
              </a:solidFill>
              <a:effectLst>
                <a:outerShdw sx="100000" sy="100000" kx="0" ky="0" algn="b" rotWithShape="0" blurRad="76200" dist="50800" dir="5400000">
                  <a:srgbClr val="000000">
                    <a:alpha val="64999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rPr>
            <a:t>mas</a:t>
          </a:r>
          <a:r>
            <a:rPr b="1" baseline="0" cap="none" i="0" spc="50" strike="noStrike" sz="4000" u="none">
              <a:ln>
                <a:noFill/>
              </a:ln>
              <a:solidFill>
                <a:srgbClr val="C02924"/>
              </a:solidFill>
              <a:effectLst>
                <a:outerShdw sx="100000" sy="100000" kx="0" ky="0" algn="b" rotWithShape="0" blurRad="76200" dist="50800" dir="5400000">
                  <a:srgbClr val="000000">
                    <a:alpha val="64999"/>
                  </a:srgbClr>
                </a:outerShdw>
              </a:effectLst>
              <a:uFillTx/>
              <a:latin typeface="Calibri"/>
              <a:ea typeface="Calibri"/>
              <a:cs typeface="Calibri"/>
              <a:sym typeface="Calibri"/>
            </a:rPr>
            <a:t>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​​テーマ">
  <a:themeElements>
    <a:clrScheme name="Office ​​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​​テーマ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​​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72"/>
  <sheetViews>
    <sheetView workbookViewId="0" showGridLines="0" defaultGridColor="1"/>
  </sheetViews>
  <sheetFormatPr defaultColWidth="8.83333" defaultRowHeight="13.5" customHeight="1" outlineLevelRow="0" outlineLevelCol="0"/>
  <cols>
    <col min="1" max="1" width="5.67188" style="1" customWidth="1"/>
    <col min="2" max="2" width="16.6719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6.67188" style="1" customWidth="1"/>
    <col min="15" max="15" width="4.17188" style="1" customWidth="1"/>
    <col min="16" max="16" width="6.67188" style="1" customWidth="1"/>
    <col min="17" max="17" width="8.85156" style="1" customWidth="1"/>
    <col min="18" max="256" width="8.85156" style="1" customWidth="1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9.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</row>
    <row r="3" ht="19.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2"/>
      <c r="M3" s="2"/>
      <c r="N3" s="2"/>
      <c r="O3" s="2"/>
      <c r="P3" s="2"/>
      <c r="Q3" s="2"/>
    </row>
    <row r="4" ht="13.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4"/>
      <c r="L4" s="2"/>
      <c r="M4" s="2"/>
      <c r="N4" s="2"/>
      <c r="O4" s="2"/>
      <c r="P4" s="2"/>
      <c r="Q4" s="2"/>
    </row>
    <row r="5" ht="19.5" customHeight="1">
      <c r="A5" s="6"/>
      <c r="B5" s="6"/>
      <c r="C5" t="s" s="7">
        <v>0</v>
      </c>
      <c r="D5" s="8"/>
      <c r="E5" s="8"/>
      <c r="F5" s="9"/>
      <c r="G5" t="s" s="10">
        <v>1</v>
      </c>
      <c r="H5" s="11"/>
      <c r="I5" t="s" s="12">
        <v>2</v>
      </c>
      <c r="J5" t="s" s="13">
        <v>3</v>
      </c>
      <c r="K5" s="14"/>
      <c r="L5" s="2"/>
      <c r="M5" s="2"/>
      <c r="N5" s="2"/>
      <c r="O5" s="2"/>
      <c r="P5" s="2"/>
      <c r="Q5" s="2"/>
    </row>
    <row r="6" ht="19.5" customHeight="1">
      <c r="A6" s="6"/>
      <c r="B6" s="6"/>
      <c r="C6" t="s" s="15">
        <v>4</v>
      </c>
      <c r="D6" t="s" s="15">
        <v>5</v>
      </c>
      <c r="E6" t="s" s="15">
        <v>6</v>
      </c>
      <c r="F6" t="s" s="16">
        <v>7</v>
      </c>
      <c r="G6" t="s" s="10">
        <v>8</v>
      </c>
      <c r="H6" t="s" s="16">
        <v>9</v>
      </c>
      <c r="I6" s="17"/>
      <c r="J6" s="18"/>
      <c r="K6" s="14"/>
      <c r="L6" s="2"/>
      <c r="M6" s="2"/>
      <c r="N6" s="2"/>
      <c r="O6" s="2"/>
      <c r="P6" s="2"/>
      <c r="Q6" s="2"/>
    </row>
    <row r="7" ht="19.5" customHeight="1">
      <c r="A7" t="s" s="19">
        <v>10</v>
      </c>
      <c r="B7" s="20"/>
      <c r="C7" s="21">
        <v>1500</v>
      </c>
      <c r="D7" s="21">
        <v>1500</v>
      </c>
      <c r="E7" s="21">
        <v>1000</v>
      </c>
      <c r="F7" s="22">
        <v>1000</v>
      </c>
      <c r="G7" s="23">
        <v>3000</v>
      </c>
      <c r="H7" s="22">
        <v>4000</v>
      </c>
      <c r="I7" s="24"/>
      <c r="J7" s="25"/>
      <c r="K7" s="14"/>
      <c r="L7" s="2"/>
      <c r="M7" s="2"/>
      <c r="N7" s="2"/>
      <c r="O7" s="2"/>
      <c r="P7" s="2"/>
      <c r="Q7" s="2"/>
    </row>
    <row r="8" ht="19.5" customHeight="1">
      <c r="A8" s="26">
        <v>1</v>
      </c>
      <c r="B8" t="s" s="27">
        <v>11</v>
      </c>
      <c r="C8" s="26">
        <v>1</v>
      </c>
      <c r="D8" s="26"/>
      <c r="E8" s="26"/>
      <c r="F8" s="28"/>
      <c r="G8" s="29"/>
      <c r="H8" s="28">
        <v>2</v>
      </c>
      <c r="I8" s="29">
        <f>SUM(C8:H8)</f>
        <v>3</v>
      </c>
      <c r="J8" s="30">
        <f>SUMPRODUCT($C$7:$H$7,C8:H8)</f>
        <v>9500</v>
      </c>
      <c r="K8" s="31"/>
      <c r="L8" s="2"/>
      <c r="M8" s="2"/>
      <c r="N8" s="2"/>
      <c r="O8" s="2"/>
      <c r="P8" s="2"/>
      <c r="Q8" s="2"/>
    </row>
    <row r="9" ht="19.5" customHeight="1">
      <c r="A9" s="32">
        <v>2</v>
      </c>
      <c r="B9" t="s" s="33">
        <v>12</v>
      </c>
      <c r="C9" s="32">
        <v>1</v>
      </c>
      <c r="D9" s="32"/>
      <c r="E9" s="32"/>
      <c r="F9" s="34"/>
      <c r="G9" s="35"/>
      <c r="H9" s="34">
        <v>1</v>
      </c>
      <c r="I9" s="35">
        <f>SUM(C9:H9)</f>
        <v>2</v>
      </c>
      <c r="J9" s="36">
        <f>SUMPRODUCT($C$7:$H$7,C9:H9)</f>
        <v>5500</v>
      </c>
      <c r="K9" s="31"/>
      <c r="L9" s="2"/>
      <c r="M9" s="2"/>
      <c r="N9" s="37"/>
      <c r="O9" s="38"/>
      <c r="P9" s="2"/>
      <c r="Q9" s="39"/>
    </row>
    <row r="10" ht="19.5" customHeight="1">
      <c r="A10" s="32">
        <v>3</v>
      </c>
      <c r="B10" t="s" s="33">
        <v>13</v>
      </c>
      <c r="C10" s="32">
        <v>1</v>
      </c>
      <c r="D10" s="32"/>
      <c r="E10" s="32"/>
      <c r="F10" s="34"/>
      <c r="G10" s="35"/>
      <c r="H10" s="34">
        <v>1</v>
      </c>
      <c r="I10" s="35">
        <f>SUM(C10:H10)</f>
        <v>2</v>
      </c>
      <c r="J10" s="36">
        <f>SUMPRODUCT($C$7:$H$7,C10:H10)</f>
        <v>5500</v>
      </c>
      <c r="K10" s="31"/>
      <c r="L10" t="s" s="40">
        <v>14</v>
      </c>
      <c r="M10" s="2"/>
      <c r="N10" s="37"/>
      <c r="O10" s="38"/>
      <c r="P10" s="2"/>
      <c r="Q10" s="39"/>
    </row>
    <row r="11" ht="19.5" customHeight="1">
      <c r="A11" s="32">
        <v>4</v>
      </c>
      <c r="B11" t="s" s="33">
        <v>15</v>
      </c>
      <c r="C11" s="32">
        <v>1</v>
      </c>
      <c r="D11" s="32"/>
      <c r="E11" s="32"/>
      <c r="F11" s="34"/>
      <c r="G11" s="35"/>
      <c r="H11" s="34">
        <v>1</v>
      </c>
      <c r="I11" s="35">
        <f>SUM(C11:H11)</f>
        <v>2</v>
      </c>
      <c r="J11" s="36">
        <f>SUMPRODUCT($C$7:$H$7,C11:H11)</f>
        <v>5500</v>
      </c>
      <c r="K11" s="31"/>
      <c r="L11" s="4"/>
      <c r="M11" s="4"/>
      <c r="N11" s="4"/>
      <c r="O11" s="38"/>
      <c r="P11" s="4"/>
      <c r="Q11" s="39"/>
    </row>
    <row r="12" ht="19.5" customHeight="1">
      <c r="A12" s="32">
        <v>5</v>
      </c>
      <c r="B12" t="s" s="33">
        <v>16</v>
      </c>
      <c r="C12" s="32">
        <v>1</v>
      </c>
      <c r="D12" s="32"/>
      <c r="E12" s="32"/>
      <c r="F12" s="34"/>
      <c r="G12" s="35"/>
      <c r="H12" s="34">
        <v>1</v>
      </c>
      <c r="I12" s="35">
        <f>SUM(C12:H12)</f>
        <v>2</v>
      </c>
      <c r="J12" s="36">
        <f>SUMPRODUCT($C$7:$H$7,C12:H12)</f>
        <v>5500</v>
      </c>
      <c r="K12" s="31"/>
      <c r="L12" t="s" s="41">
        <v>17</v>
      </c>
      <c r="M12" s="5"/>
      <c r="N12" s="5">
        <v>500</v>
      </c>
      <c r="O12" t="s" s="42">
        <v>18</v>
      </c>
      <c r="P12" s="5">
        <f>E21+F21+E32+F32+E47+F47+E67+F67</f>
        <v>17</v>
      </c>
      <c r="Q12" s="43">
        <f>N12*P12</f>
        <v>8500</v>
      </c>
    </row>
    <row r="13" ht="19.5" customHeight="1">
      <c r="A13" s="32">
        <v>6</v>
      </c>
      <c r="B13" t="s" s="33">
        <v>19</v>
      </c>
      <c r="C13" s="32">
        <v>1</v>
      </c>
      <c r="D13" s="32"/>
      <c r="E13" s="32">
        <v>1</v>
      </c>
      <c r="F13" s="34"/>
      <c r="G13" s="35"/>
      <c r="H13" s="34">
        <v>2</v>
      </c>
      <c r="I13" s="35">
        <f>SUM(C13:H13)</f>
        <v>4</v>
      </c>
      <c r="J13" s="36">
        <f>SUMPRODUCT($C$7:$H$7,C13:H13)</f>
        <v>10500</v>
      </c>
      <c r="K13" s="31"/>
      <c r="L13" s="44"/>
      <c r="M13" s="44"/>
      <c r="N13" t="s" s="45">
        <v>20</v>
      </c>
      <c r="O13" s="44"/>
      <c r="P13" s="44"/>
      <c r="Q13" s="46">
        <f>Q12</f>
        <v>8500</v>
      </c>
    </row>
    <row r="14" ht="19.5" customHeight="1">
      <c r="A14" s="32">
        <v>7</v>
      </c>
      <c r="B14" t="s" s="33">
        <v>21</v>
      </c>
      <c r="C14" s="32">
        <v>1</v>
      </c>
      <c r="D14" s="32"/>
      <c r="E14" s="32"/>
      <c r="F14" s="34"/>
      <c r="G14" s="35"/>
      <c r="H14" s="34">
        <v>1</v>
      </c>
      <c r="I14" s="35">
        <f>SUM(C14:H14)</f>
        <v>2</v>
      </c>
      <c r="J14" s="36">
        <f>SUMPRODUCT($C$7:$H$7,C14:H14)</f>
        <v>5500</v>
      </c>
      <c r="K14" s="31"/>
      <c r="L14" s="2"/>
      <c r="M14" s="2"/>
      <c r="N14" s="2"/>
      <c r="O14" s="2"/>
      <c r="P14" s="2"/>
      <c r="Q14" s="2"/>
    </row>
    <row r="15" ht="19.5" customHeight="1">
      <c r="A15" s="32">
        <v>8</v>
      </c>
      <c r="B15" t="s" s="33">
        <v>22</v>
      </c>
      <c r="C15" s="32">
        <v>1</v>
      </c>
      <c r="D15" s="32">
        <v>1</v>
      </c>
      <c r="E15" s="32"/>
      <c r="F15" s="34"/>
      <c r="G15" s="35"/>
      <c r="H15" s="34">
        <v>1</v>
      </c>
      <c r="I15" s="35">
        <f>SUM(C15:H15)</f>
        <v>3</v>
      </c>
      <c r="J15" s="36">
        <f>SUMPRODUCT($C$7:$H$7,C15:H15)</f>
        <v>7000</v>
      </c>
      <c r="K15" s="31"/>
      <c r="L15" t="s" s="40">
        <v>23</v>
      </c>
      <c r="M15" s="2"/>
      <c r="N15" s="2"/>
      <c r="O15" s="2"/>
      <c r="P15" s="2"/>
      <c r="Q15" s="39">
        <f>J21</f>
        <v>88000</v>
      </c>
    </row>
    <row r="16" ht="19.5" customHeight="1">
      <c r="A16" s="32">
        <v>9</v>
      </c>
      <c r="B16" t="s" s="33">
        <v>24</v>
      </c>
      <c r="C16" s="32">
        <v>1</v>
      </c>
      <c r="D16" s="32"/>
      <c r="E16" s="32"/>
      <c r="F16" s="34"/>
      <c r="G16" s="35"/>
      <c r="H16" s="34">
        <v>1</v>
      </c>
      <c r="I16" s="35">
        <f>SUM(C16:H16)</f>
        <v>2</v>
      </c>
      <c r="J16" s="36">
        <f>SUMPRODUCT($C$7:$H$7,C16:H16)</f>
        <v>5500</v>
      </c>
      <c r="K16" s="31"/>
      <c r="L16" t="s" s="40">
        <v>25</v>
      </c>
      <c r="M16" s="2"/>
      <c r="N16" s="2"/>
      <c r="O16" s="2"/>
      <c r="P16" s="2"/>
      <c r="Q16" s="39">
        <f>J32</f>
        <v>38500</v>
      </c>
    </row>
    <row r="17" ht="19.5" customHeight="1">
      <c r="A17" s="32">
        <v>10</v>
      </c>
      <c r="B17" t="s" s="33">
        <v>26</v>
      </c>
      <c r="C17" s="32">
        <v>1</v>
      </c>
      <c r="D17" s="32"/>
      <c r="E17" s="32"/>
      <c r="F17" s="34"/>
      <c r="G17" s="35"/>
      <c r="H17" s="34">
        <v>2</v>
      </c>
      <c r="I17" s="35">
        <f>SUM(C17:H17)</f>
        <v>3</v>
      </c>
      <c r="J17" s="36">
        <f>SUMPRODUCT($C$7:$H$7,C17:H17)</f>
        <v>9500</v>
      </c>
      <c r="K17" s="31"/>
      <c r="L17" t="s" s="40">
        <v>27</v>
      </c>
      <c r="M17" s="2"/>
      <c r="N17" s="2"/>
      <c r="O17" s="2"/>
      <c r="P17" s="2"/>
      <c r="Q17" s="39">
        <f>J47</f>
        <v>58000</v>
      </c>
    </row>
    <row r="18" ht="19.5" customHeight="1">
      <c r="A18" s="32">
        <v>11</v>
      </c>
      <c r="B18" t="s" s="33">
        <v>28</v>
      </c>
      <c r="C18" s="32">
        <v>1</v>
      </c>
      <c r="D18" s="32"/>
      <c r="E18" s="32"/>
      <c r="F18" s="34">
        <v>1</v>
      </c>
      <c r="G18" s="35"/>
      <c r="H18" s="34">
        <v>1</v>
      </c>
      <c r="I18" s="35">
        <f>SUM(C18:H18)</f>
        <v>3</v>
      </c>
      <c r="J18" s="36">
        <f>SUMPRODUCT($C$7:$H$7,C18:H18)</f>
        <v>6500</v>
      </c>
      <c r="K18" s="31"/>
      <c r="L18" t="s" s="40">
        <v>6</v>
      </c>
      <c r="M18" s="4"/>
      <c r="N18" s="4"/>
      <c r="O18" s="4"/>
      <c r="P18" s="4"/>
      <c r="Q18" s="39">
        <f>J67</f>
        <v>61000</v>
      </c>
    </row>
    <row r="19" ht="19.5" customHeight="1">
      <c r="A19" s="32">
        <v>12</v>
      </c>
      <c r="B19" t="s" s="33">
        <v>29</v>
      </c>
      <c r="C19" s="32">
        <v>1</v>
      </c>
      <c r="D19" s="32"/>
      <c r="E19" s="32"/>
      <c r="F19" s="34">
        <v>1</v>
      </c>
      <c r="G19" s="35"/>
      <c r="H19" s="34">
        <v>1</v>
      </c>
      <c r="I19" s="35">
        <f>SUM(C19:H19)</f>
        <v>3</v>
      </c>
      <c r="J19" s="36">
        <f>SUMPRODUCT($C$7:$H$7,C19:H19)</f>
        <v>6500</v>
      </c>
      <c r="K19" s="31"/>
      <c r="L19" t="s" s="41">
        <v>30</v>
      </c>
      <c r="M19" s="5"/>
      <c r="N19" s="5"/>
      <c r="O19" s="5"/>
      <c r="P19" s="5"/>
      <c r="Q19" s="43">
        <f>J70</f>
        <v>31000</v>
      </c>
    </row>
    <row r="20" ht="19.5" customHeight="1">
      <c r="A20" s="47">
        <v>13</v>
      </c>
      <c r="B20" t="s" s="48">
        <v>31</v>
      </c>
      <c r="C20" s="47">
        <v>1</v>
      </c>
      <c r="D20" s="47"/>
      <c r="E20" s="47"/>
      <c r="F20" s="49"/>
      <c r="G20" s="50"/>
      <c r="H20" s="49">
        <v>1</v>
      </c>
      <c r="I20" s="50">
        <f>SUM(C20:H20)</f>
        <v>2</v>
      </c>
      <c r="J20" s="51">
        <f>SUMPRODUCT($C$7:$H$7,C20:H20)</f>
        <v>5500</v>
      </c>
      <c r="K20" s="31"/>
      <c r="L20" s="44"/>
      <c r="M20" s="44"/>
      <c r="N20" t="s" s="45">
        <v>20</v>
      </c>
      <c r="O20" s="44"/>
      <c r="P20" s="44"/>
      <c r="Q20" s="46">
        <f>SUM(Q15:Q19)</f>
        <v>276500</v>
      </c>
    </row>
    <row r="21" ht="19.5" customHeight="1">
      <c r="A21" t="s" s="52">
        <v>32</v>
      </c>
      <c r="B21" s="53"/>
      <c r="C21" s="54">
        <f>SUM(C8:C20)</f>
        <v>13</v>
      </c>
      <c r="D21" s="54">
        <f>SUM(D8:D20)</f>
        <v>1</v>
      </c>
      <c r="E21" s="54">
        <f>SUM(E8:E20)</f>
        <v>1</v>
      </c>
      <c r="F21" s="55">
        <f>SUM(F8:F20)</f>
        <v>2</v>
      </c>
      <c r="G21" s="56">
        <f>SUM(G8:G20)</f>
        <v>0</v>
      </c>
      <c r="H21" s="55">
        <f>SUM(H8:H20)</f>
        <v>16</v>
      </c>
      <c r="I21" s="57">
        <f>SUM(I8:I20)</f>
        <v>33</v>
      </c>
      <c r="J21" s="58">
        <f>SUMPRODUCT($C$7:$H$7,C21:H21)</f>
        <v>88000</v>
      </c>
      <c r="K21" s="59"/>
      <c r="L21" s="2"/>
      <c r="M21" s="2"/>
      <c r="N21" t="s" s="40">
        <v>33</v>
      </c>
      <c r="O21" s="2"/>
      <c r="P21" s="2"/>
      <c r="Q21" s="39">
        <f>Q13+Q20</f>
        <v>285000</v>
      </c>
    </row>
    <row r="22" ht="19.5" customHeight="1">
      <c r="A22" t="s" s="60">
        <v>20</v>
      </c>
      <c r="B22" s="61"/>
      <c r="C22" s="61">
        <f>C21+D21+E21+F21</f>
        <v>17</v>
      </c>
      <c r="D22" s="61"/>
      <c r="E22" s="61"/>
      <c r="F22" s="62"/>
      <c r="G22" s="63">
        <f>G21+H21</f>
        <v>16</v>
      </c>
      <c r="H22" s="62"/>
      <c r="I22" s="64"/>
      <c r="J22" s="65"/>
      <c r="K22" s="59"/>
      <c r="L22" s="2"/>
      <c r="M22" s="2"/>
      <c r="N22" s="2"/>
      <c r="O22" s="2"/>
      <c r="P22" s="2"/>
      <c r="Q22" s="2"/>
    </row>
    <row r="23" ht="19.5" customHeight="1">
      <c r="A23" s="26">
        <v>14</v>
      </c>
      <c r="B23" t="s" s="27">
        <v>34</v>
      </c>
      <c r="C23" s="26">
        <v>1</v>
      </c>
      <c r="D23" s="26"/>
      <c r="E23" s="26"/>
      <c r="F23" s="28">
        <v>1</v>
      </c>
      <c r="G23" s="29"/>
      <c r="H23" s="28">
        <v>1</v>
      </c>
      <c r="I23" s="29">
        <f>SUM(C23:H23)</f>
        <v>3</v>
      </c>
      <c r="J23" s="30">
        <f>SUMPRODUCT($C$7:$H$7,C23:H23)</f>
        <v>6500</v>
      </c>
      <c r="K23" s="31"/>
      <c r="L23" s="2"/>
      <c r="M23" s="2"/>
      <c r="N23" s="2"/>
      <c r="O23" s="2"/>
      <c r="P23" s="2"/>
      <c r="Q23" s="2"/>
    </row>
    <row r="24" ht="19.5" customHeight="1">
      <c r="A24" s="32">
        <v>15</v>
      </c>
      <c r="B24" t="s" s="33">
        <v>35</v>
      </c>
      <c r="C24" t="s" s="33">
        <v>18</v>
      </c>
      <c r="D24" s="32"/>
      <c r="E24" s="32"/>
      <c r="F24" s="34"/>
      <c r="G24" s="35"/>
      <c r="H24" s="34"/>
      <c r="I24" s="35">
        <f>SUM(C24:H24)</f>
        <v>0</v>
      </c>
      <c r="J24" s="36">
        <f>SUMPRODUCT($C$7:$H$7,C24:H24)</f>
        <v>0</v>
      </c>
      <c r="K24" s="31"/>
      <c r="L24" t="s" s="40">
        <v>36</v>
      </c>
      <c r="M24" s="2"/>
      <c r="N24" s="37">
        <v>4000</v>
      </c>
      <c r="O24" t="s" s="66">
        <v>18</v>
      </c>
      <c r="P24" s="4">
        <f>H21+H32+H47+H67+H70</f>
        <v>51</v>
      </c>
      <c r="Q24" s="39">
        <f>N24*P24</f>
        <v>204000</v>
      </c>
    </row>
    <row r="25" ht="19.5" customHeight="1">
      <c r="A25" s="32">
        <v>16</v>
      </c>
      <c r="B25" t="s" s="33">
        <v>37</v>
      </c>
      <c r="C25" s="32">
        <v>1</v>
      </c>
      <c r="D25" s="32">
        <v>1</v>
      </c>
      <c r="E25" s="32"/>
      <c r="F25" s="34"/>
      <c r="G25" s="35"/>
      <c r="H25" s="34">
        <v>1</v>
      </c>
      <c r="I25" s="35">
        <f>SUM(C25:H25)</f>
        <v>3</v>
      </c>
      <c r="J25" s="36">
        <f>SUMPRODUCT($C$7:$H$7,C25:H25)</f>
        <v>7000</v>
      </c>
      <c r="K25" s="31"/>
      <c r="L25" s="2"/>
      <c r="M25" s="2"/>
      <c r="N25" s="37"/>
      <c r="O25" s="67"/>
      <c r="P25" s="2"/>
      <c r="Q25" s="39"/>
    </row>
    <row r="26" ht="19.5" customHeight="1">
      <c r="A26" s="32">
        <v>17</v>
      </c>
      <c r="B26" t="s" s="33">
        <v>38</v>
      </c>
      <c r="C26" s="32">
        <v>1</v>
      </c>
      <c r="D26" s="32">
        <v>1</v>
      </c>
      <c r="E26" s="32"/>
      <c r="F26" s="34"/>
      <c r="G26" s="35"/>
      <c r="H26" s="34">
        <v>1</v>
      </c>
      <c r="I26" s="35">
        <f>SUM(C26:H26)</f>
        <v>3</v>
      </c>
      <c r="J26" s="36">
        <f>SUMPRODUCT($C$7:$H$7,C26:H26)</f>
        <v>7000</v>
      </c>
      <c r="K26" s="31"/>
      <c r="L26" s="2"/>
      <c r="M26" s="2"/>
      <c r="N26" s="37"/>
      <c r="O26" s="67"/>
      <c r="P26" s="2"/>
      <c r="Q26" s="39"/>
    </row>
    <row r="27" ht="19.5" customHeight="1">
      <c r="A27" s="32">
        <v>18</v>
      </c>
      <c r="B27" t="s" s="33">
        <v>39</v>
      </c>
      <c r="C27" s="32">
        <v>1</v>
      </c>
      <c r="D27" s="32"/>
      <c r="E27" s="32"/>
      <c r="F27" s="34"/>
      <c r="G27" s="35"/>
      <c r="H27" s="34">
        <v>1</v>
      </c>
      <c r="I27" s="35">
        <f>SUM(C27:H27)</f>
        <v>2</v>
      </c>
      <c r="J27" s="36">
        <f>SUMPRODUCT($C$7:$H$7,C27:H27)</f>
        <v>5500</v>
      </c>
      <c r="K27" s="31"/>
      <c r="L27" s="2"/>
      <c r="M27" s="2"/>
      <c r="N27" s="37"/>
      <c r="O27" s="67"/>
      <c r="P27" s="2"/>
      <c r="Q27" s="39"/>
    </row>
    <row r="28" ht="19.5" customHeight="1">
      <c r="A28" s="32">
        <v>19</v>
      </c>
      <c r="B28" t="s" s="33">
        <v>40</v>
      </c>
      <c r="C28" s="32">
        <v>1</v>
      </c>
      <c r="D28" s="32"/>
      <c r="E28" s="32"/>
      <c r="F28" s="34"/>
      <c r="G28" s="35"/>
      <c r="H28" s="34">
        <v>1</v>
      </c>
      <c r="I28" s="35">
        <f>SUM(C28:H28)</f>
        <v>2</v>
      </c>
      <c r="J28" s="36">
        <f>SUMPRODUCT($C$7:$H$7,C28:H28)</f>
        <v>5500</v>
      </c>
      <c r="K28" s="31"/>
      <c r="L28" t="s" s="40">
        <v>41</v>
      </c>
      <c r="M28" s="2"/>
      <c r="N28" s="37">
        <v>3000</v>
      </c>
      <c r="O28" t="s" s="66">
        <v>18</v>
      </c>
      <c r="P28" s="4">
        <f>G21+G32+G47+G67+G69</f>
        <v>1</v>
      </c>
      <c r="Q28" s="39">
        <f>N28*P28</f>
        <v>3000</v>
      </c>
    </row>
    <row r="29" ht="19.5" customHeight="1">
      <c r="A29" s="32">
        <v>20</v>
      </c>
      <c r="B29" t="s" s="33">
        <v>42</v>
      </c>
      <c r="C29" t="s" s="33">
        <v>18</v>
      </c>
      <c r="D29" s="32"/>
      <c r="E29" s="32"/>
      <c r="F29" s="34"/>
      <c r="G29" s="35"/>
      <c r="H29" s="34"/>
      <c r="I29" s="35">
        <f>SUM(C29:H29)</f>
        <v>0</v>
      </c>
      <c r="J29" s="36">
        <f>SUMPRODUCT($C$7:$H$7,C29:H29)</f>
        <v>0</v>
      </c>
      <c r="K29" s="31"/>
      <c r="L29" t="s" s="41">
        <v>0</v>
      </c>
      <c r="M29" s="5"/>
      <c r="N29" s="68">
        <v>1500</v>
      </c>
      <c r="O29" t="s" s="42">
        <v>18</v>
      </c>
      <c r="P29" s="5">
        <f>C22+C33+C48+C68</f>
        <v>52</v>
      </c>
      <c r="Q29" s="43">
        <f>N29*P29</f>
        <v>78000</v>
      </c>
    </row>
    <row r="30" ht="19.5" customHeight="1">
      <c r="A30" s="32">
        <v>21</v>
      </c>
      <c r="B30" t="s" s="33">
        <v>43</v>
      </c>
      <c r="C30" s="32">
        <v>1</v>
      </c>
      <c r="D30" s="32">
        <v>1</v>
      </c>
      <c r="E30" s="32"/>
      <c r="F30" s="34"/>
      <c r="G30" s="35"/>
      <c r="H30" s="34">
        <v>1</v>
      </c>
      <c r="I30" s="35">
        <f>SUM(C30:H30)</f>
        <v>3</v>
      </c>
      <c r="J30" s="36">
        <f>SUMPRODUCT($C$7:$H$7,C30:H30)</f>
        <v>7000</v>
      </c>
      <c r="K30" s="31"/>
      <c r="L30" s="44"/>
      <c r="M30" s="44"/>
      <c r="N30" t="s" s="45">
        <v>33</v>
      </c>
      <c r="O30" s="44"/>
      <c r="P30" s="69">
        <f>SUM(P23:P29)</f>
        <v>104</v>
      </c>
      <c r="Q30" s="46">
        <f>SUM(Q23:Q29)</f>
        <v>285000</v>
      </c>
    </row>
    <row r="31" ht="19.5" customHeight="1">
      <c r="A31" s="47">
        <v>22</v>
      </c>
      <c r="B31" t="s" s="48">
        <v>44</v>
      </c>
      <c r="C31" t="s" s="48">
        <v>18</v>
      </c>
      <c r="D31" s="47"/>
      <c r="E31" s="47"/>
      <c r="F31" s="49"/>
      <c r="G31" s="50"/>
      <c r="H31" s="49"/>
      <c r="I31" s="50">
        <f>SUM(C31:H31)</f>
        <v>0</v>
      </c>
      <c r="J31" s="51">
        <f>SUMPRODUCT($C$7:$H$7,C31:H31)</f>
        <v>0</v>
      </c>
      <c r="K31" s="31"/>
      <c r="L31" s="2"/>
      <c r="M31" s="2"/>
      <c r="N31" s="2"/>
      <c r="O31" s="2"/>
      <c r="P31" s="2"/>
      <c r="Q31" s="39"/>
    </row>
    <row r="32" ht="19.5" customHeight="1">
      <c r="A32" t="s" s="52">
        <v>32</v>
      </c>
      <c r="B32" s="53"/>
      <c r="C32" s="54">
        <f>SUM(C23:C31)</f>
        <v>6</v>
      </c>
      <c r="D32" s="54">
        <f>SUM(D23:D31)</f>
        <v>3</v>
      </c>
      <c r="E32" s="54">
        <f>SUM(E23:E31)</f>
        <v>0</v>
      </c>
      <c r="F32" s="55">
        <f>SUM(F23:F31)</f>
        <v>1</v>
      </c>
      <c r="G32" s="56">
        <f>SUM(G23:G31)</f>
        <v>0</v>
      </c>
      <c r="H32" s="55">
        <f>SUM(H23:H31)</f>
        <v>6</v>
      </c>
      <c r="I32" s="70">
        <f>SUM(I23:I31)</f>
        <v>16</v>
      </c>
      <c r="J32" s="58">
        <f>SUMPRODUCT($C$7:$H$7,C32:H32)</f>
        <v>38500</v>
      </c>
      <c r="K32" s="59"/>
      <c r="L32" s="2"/>
      <c r="M32" s="2"/>
      <c r="N32" s="2"/>
      <c r="O32" s="2"/>
      <c r="P32" s="2"/>
      <c r="Q32" s="2"/>
    </row>
    <row r="33" ht="19.5" customHeight="1">
      <c r="A33" t="s" s="60">
        <v>20</v>
      </c>
      <c r="B33" s="61"/>
      <c r="C33" s="61">
        <f>C32+D32+E32+F32</f>
        <v>10</v>
      </c>
      <c r="D33" s="61"/>
      <c r="E33" s="61"/>
      <c r="F33" s="62"/>
      <c r="G33" s="63">
        <f>G32+H32</f>
        <v>6</v>
      </c>
      <c r="H33" s="62"/>
      <c r="I33" s="71"/>
      <c r="J33" s="65"/>
      <c r="K33" s="59"/>
      <c r="L33" s="2"/>
      <c r="M33" s="2"/>
      <c r="N33" s="2"/>
      <c r="O33" s="2"/>
      <c r="P33" s="2"/>
      <c r="Q33" s="2"/>
    </row>
    <row r="34" ht="19.5" customHeight="1">
      <c r="A34" s="26">
        <v>23</v>
      </c>
      <c r="B34" t="s" s="27">
        <v>45</v>
      </c>
      <c r="C34" s="26">
        <v>1</v>
      </c>
      <c r="D34" s="26"/>
      <c r="E34" s="26"/>
      <c r="F34" s="28"/>
      <c r="G34" s="29"/>
      <c r="H34" s="28">
        <v>1</v>
      </c>
      <c r="I34" s="29">
        <f>SUM(C34:H34)</f>
        <v>2</v>
      </c>
      <c r="J34" s="30">
        <f>SUMPRODUCT($C$7:$H$7,C34:H34)</f>
        <v>5500</v>
      </c>
      <c r="K34" s="31"/>
      <c r="L34" s="2"/>
      <c r="M34" s="2"/>
      <c r="N34" s="2"/>
      <c r="O34" s="2"/>
      <c r="P34" s="2"/>
      <c r="Q34" s="2"/>
    </row>
    <row r="35" ht="19.5" customHeight="1">
      <c r="A35" s="32">
        <v>24</v>
      </c>
      <c r="B35" t="s" s="33">
        <v>46</v>
      </c>
      <c r="C35" s="32">
        <v>1</v>
      </c>
      <c r="D35" s="32"/>
      <c r="E35" s="32">
        <v>1</v>
      </c>
      <c r="F35" s="34"/>
      <c r="G35" s="35"/>
      <c r="H35" s="34">
        <v>1</v>
      </c>
      <c r="I35" s="35">
        <f>SUM(C35:H35)</f>
        <v>3</v>
      </c>
      <c r="J35" s="36">
        <f>SUMPRODUCT($C$7:$H$7,C35:H35)</f>
        <v>6500</v>
      </c>
      <c r="K35" s="31"/>
      <c r="L35" s="2"/>
      <c r="M35" s="2"/>
      <c r="N35" s="2"/>
      <c r="O35" s="2"/>
      <c r="P35" s="2"/>
      <c r="Q35" s="2"/>
    </row>
    <row r="36" ht="19.5" customHeight="1">
      <c r="A36" s="32">
        <v>25</v>
      </c>
      <c r="B36" t="s" s="33">
        <v>47</v>
      </c>
      <c r="C36" s="32">
        <v>1</v>
      </c>
      <c r="D36" s="32"/>
      <c r="E36" s="32"/>
      <c r="F36" s="34"/>
      <c r="G36" s="35"/>
      <c r="H36" s="34">
        <v>1</v>
      </c>
      <c r="I36" s="35">
        <f>SUM(C36:H36)</f>
        <v>2</v>
      </c>
      <c r="J36" s="36">
        <f>SUMPRODUCT($C$7:$H$7,C36:H36)</f>
        <v>5500</v>
      </c>
      <c r="K36" s="31"/>
      <c r="L36" s="2"/>
      <c r="M36" s="2"/>
      <c r="N36" s="2"/>
      <c r="O36" s="2"/>
      <c r="P36" s="2"/>
      <c r="Q36" s="2"/>
    </row>
    <row r="37" ht="19.5" customHeight="1">
      <c r="A37" s="32">
        <v>26</v>
      </c>
      <c r="B37" t="s" s="33">
        <v>48</v>
      </c>
      <c r="C37" s="32">
        <v>1</v>
      </c>
      <c r="D37" s="32"/>
      <c r="E37" s="32"/>
      <c r="F37" s="34"/>
      <c r="G37" s="35"/>
      <c r="H37" s="34">
        <v>1</v>
      </c>
      <c r="I37" s="35">
        <f>SUM(C37:H37)</f>
        <v>2</v>
      </c>
      <c r="J37" s="36">
        <f>SUMPRODUCT($C$7:$H$7,C37:H37)</f>
        <v>5500</v>
      </c>
      <c r="K37" s="31"/>
      <c r="L37" s="2"/>
      <c r="M37" s="2"/>
      <c r="N37" s="2"/>
      <c r="O37" s="2"/>
      <c r="P37" s="2"/>
      <c r="Q37" s="2"/>
    </row>
    <row r="38" ht="19.5" customHeight="1">
      <c r="A38" s="32">
        <v>27</v>
      </c>
      <c r="B38" t="s" s="33">
        <v>49</v>
      </c>
      <c r="C38" s="32">
        <v>1</v>
      </c>
      <c r="D38" s="32"/>
      <c r="E38" s="32"/>
      <c r="F38" s="34">
        <v>1</v>
      </c>
      <c r="G38" s="35"/>
      <c r="H38" s="34">
        <v>1</v>
      </c>
      <c r="I38" s="35">
        <f>SUM(C38:H38)</f>
        <v>3</v>
      </c>
      <c r="J38" s="36">
        <f>SUMPRODUCT($C$7:$H$7,C38:H38)</f>
        <v>6500</v>
      </c>
      <c r="K38" s="31"/>
      <c r="L38" s="2"/>
      <c r="M38" s="2"/>
      <c r="N38" s="2"/>
      <c r="O38" s="2"/>
      <c r="P38" s="2"/>
      <c r="Q38" s="2"/>
    </row>
    <row r="39" ht="19.5" customHeight="1">
      <c r="A39" s="32">
        <v>28</v>
      </c>
      <c r="B39" t="s" s="33">
        <v>50</v>
      </c>
      <c r="C39" s="32"/>
      <c r="D39" s="32"/>
      <c r="E39" s="32"/>
      <c r="F39" s="34"/>
      <c r="G39" s="35"/>
      <c r="H39" s="34"/>
      <c r="I39" s="35">
        <f>SUM(C39:H39)</f>
        <v>0</v>
      </c>
      <c r="J39" s="36">
        <f>SUMPRODUCT($C$7:$H$7,C39:H39)</f>
        <v>0</v>
      </c>
      <c r="K39" s="31"/>
      <c r="L39" s="2"/>
      <c r="M39" s="2"/>
      <c r="N39" s="2"/>
      <c r="O39" s="2"/>
      <c r="P39" s="2"/>
      <c r="Q39" s="2"/>
    </row>
    <row r="40" ht="19.5" customHeight="1">
      <c r="A40" s="32">
        <v>29</v>
      </c>
      <c r="B40" t="s" s="33">
        <v>51</v>
      </c>
      <c r="C40" s="32">
        <v>1</v>
      </c>
      <c r="D40" s="32"/>
      <c r="E40" s="32"/>
      <c r="F40" s="34"/>
      <c r="G40" s="35"/>
      <c r="H40" s="34">
        <v>1</v>
      </c>
      <c r="I40" s="35">
        <f>SUM(C40:H40)</f>
        <v>2</v>
      </c>
      <c r="J40" s="36">
        <f>SUMPRODUCT($C$7:$H$7,C40:H40)</f>
        <v>5500</v>
      </c>
      <c r="K40" s="31"/>
      <c r="L40" s="2"/>
      <c r="M40" s="2"/>
      <c r="N40" s="2"/>
      <c r="O40" s="2"/>
      <c r="P40" s="2"/>
      <c r="Q40" s="2"/>
    </row>
    <row r="41" ht="19.5" customHeight="1">
      <c r="A41" s="32">
        <v>30</v>
      </c>
      <c r="B41" t="s" s="33">
        <v>52</v>
      </c>
      <c r="C41" s="32"/>
      <c r="D41" s="32"/>
      <c r="E41" s="32"/>
      <c r="F41" s="34"/>
      <c r="G41" s="35"/>
      <c r="H41" s="34"/>
      <c r="I41" s="35"/>
      <c r="J41" s="36"/>
      <c r="K41" s="31"/>
      <c r="L41" s="2"/>
      <c r="M41" s="2"/>
      <c r="N41" s="2"/>
      <c r="O41" s="2"/>
      <c r="P41" s="2"/>
      <c r="Q41" s="2"/>
    </row>
    <row r="42" ht="19.5" customHeight="1">
      <c r="A42" s="32">
        <v>31</v>
      </c>
      <c r="B42" t="s" s="33">
        <v>53</v>
      </c>
      <c r="C42" s="32">
        <v>1</v>
      </c>
      <c r="D42" s="32"/>
      <c r="E42" s="32"/>
      <c r="F42" s="34">
        <v>1</v>
      </c>
      <c r="G42" s="35"/>
      <c r="H42" s="34">
        <v>1</v>
      </c>
      <c r="I42" s="35">
        <f>SUM(C42:H42)</f>
        <v>3</v>
      </c>
      <c r="J42" s="36">
        <f>SUMPRODUCT($C$7:$H$7,C42:H42)</f>
        <v>6500</v>
      </c>
      <c r="K42" s="31"/>
      <c r="L42" s="2"/>
      <c r="M42" s="2"/>
      <c r="N42" s="2"/>
      <c r="O42" s="2"/>
      <c r="P42" s="2"/>
      <c r="Q42" s="2"/>
    </row>
    <row r="43" ht="19.5" customHeight="1">
      <c r="A43" s="32">
        <v>32</v>
      </c>
      <c r="B43" t="s" s="33">
        <v>54</v>
      </c>
      <c r="C43" s="32"/>
      <c r="D43" s="32"/>
      <c r="E43" s="32"/>
      <c r="F43" s="34"/>
      <c r="G43" s="35"/>
      <c r="H43" s="34"/>
      <c r="I43" s="35"/>
      <c r="J43" s="36"/>
      <c r="K43" s="31"/>
      <c r="L43" s="2"/>
      <c r="M43" s="2"/>
      <c r="N43" s="2"/>
      <c r="O43" s="2"/>
      <c r="P43" s="2"/>
      <c r="Q43" s="2"/>
    </row>
    <row r="44" ht="19.5" customHeight="1">
      <c r="A44" s="32">
        <v>33</v>
      </c>
      <c r="B44" t="s" s="33">
        <v>55</v>
      </c>
      <c r="C44" s="32">
        <v>1</v>
      </c>
      <c r="D44" s="32"/>
      <c r="E44" s="32"/>
      <c r="F44" s="34"/>
      <c r="G44" s="35"/>
      <c r="H44" s="34">
        <v>1</v>
      </c>
      <c r="I44" s="35">
        <f>SUM(C44:H44)</f>
        <v>2</v>
      </c>
      <c r="J44" s="36">
        <f>SUMPRODUCT($C$7:$H$7,C44:H44)</f>
        <v>5500</v>
      </c>
      <c r="K44" s="31"/>
      <c r="L44" s="2"/>
      <c r="M44" s="2"/>
      <c r="N44" s="2"/>
      <c r="O44" s="2"/>
      <c r="P44" s="2"/>
      <c r="Q44" s="2"/>
    </row>
    <row r="45" ht="19.5" customHeight="1">
      <c r="A45" s="32">
        <v>34</v>
      </c>
      <c r="B45" t="s" s="33">
        <v>56</v>
      </c>
      <c r="C45" s="32">
        <v>1</v>
      </c>
      <c r="D45" s="32"/>
      <c r="E45" s="32"/>
      <c r="F45" s="34"/>
      <c r="G45" s="35"/>
      <c r="H45" s="34">
        <v>1</v>
      </c>
      <c r="I45" s="35">
        <f>SUM(C45:H45)</f>
        <v>2</v>
      </c>
      <c r="J45" s="36">
        <f>SUMPRODUCT($C$7:$H$7,C45:H45)</f>
        <v>5500</v>
      </c>
      <c r="K45" s="31"/>
      <c r="L45" s="2"/>
      <c r="M45" s="2"/>
      <c r="N45" s="2"/>
      <c r="O45" s="2"/>
      <c r="P45" s="2"/>
      <c r="Q45" s="2"/>
    </row>
    <row r="46" ht="19.5" customHeight="1">
      <c r="A46" s="47">
        <v>35</v>
      </c>
      <c r="B46" t="s" s="48">
        <v>57</v>
      </c>
      <c r="C46" s="47">
        <v>1</v>
      </c>
      <c r="D46" s="47"/>
      <c r="E46" s="47"/>
      <c r="F46" s="49"/>
      <c r="G46" s="50"/>
      <c r="H46" s="49">
        <v>1</v>
      </c>
      <c r="I46" s="50">
        <f>SUM(C46:H46)</f>
        <v>2</v>
      </c>
      <c r="J46" s="51">
        <f>SUMPRODUCT($C$7:$H$7,C46:H46)</f>
        <v>5500</v>
      </c>
      <c r="K46" s="31"/>
      <c r="L46" s="2"/>
      <c r="M46" s="2"/>
      <c r="N46" s="2"/>
      <c r="O46" s="2"/>
      <c r="P46" s="2"/>
      <c r="Q46" s="2"/>
    </row>
    <row r="47" ht="19.5" customHeight="1">
      <c r="A47" t="s" s="52">
        <v>32</v>
      </c>
      <c r="B47" s="53"/>
      <c r="C47" s="54">
        <f>SUM(C34:C46)</f>
        <v>10</v>
      </c>
      <c r="D47" s="54">
        <f>SUM(D34:D46)</f>
        <v>0</v>
      </c>
      <c r="E47" s="54">
        <f>SUM(E34:E46)</f>
        <v>1</v>
      </c>
      <c r="F47" s="55">
        <f>SUM(F34:F46)</f>
        <v>2</v>
      </c>
      <c r="G47" s="56">
        <f>SUM(G34:G46)</f>
        <v>0</v>
      </c>
      <c r="H47" s="55">
        <f>SUM(H34:H46)</f>
        <v>10</v>
      </c>
      <c r="I47" s="70">
        <f>SUM(I34:I46)</f>
        <v>23</v>
      </c>
      <c r="J47" s="58">
        <f>SUMPRODUCT($C$7:$H$7,C47:H47)</f>
        <v>58000</v>
      </c>
      <c r="K47" s="59"/>
      <c r="L47" s="2"/>
      <c r="M47" s="2"/>
      <c r="N47" s="2"/>
      <c r="O47" s="2"/>
      <c r="P47" s="2"/>
      <c r="Q47" s="2"/>
    </row>
    <row r="48" ht="19.5" customHeight="1">
      <c r="A48" t="s" s="60">
        <v>20</v>
      </c>
      <c r="B48" s="61"/>
      <c r="C48" s="61">
        <f>C47+D47+E47+F47</f>
        <v>13</v>
      </c>
      <c r="D48" s="61"/>
      <c r="E48" s="61"/>
      <c r="F48" s="62"/>
      <c r="G48" s="63">
        <f>G47+H47</f>
        <v>10</v>
      </c>
      <c r="H48" s="62"/>
      <c r="I48" s="71"/>
      <c r="J48" s="65"/>
      <c r="K48" s="59"/>
      <c r="L48" s="2"/>
      <c r="M48" s="2"/>
      <c r="N48" s="2"/>
      <c r="O48" s="2"/>
      <c r="P48" s="2"/>
      <c r="Q48" s="2"/>
    </row>
    <row r="49" ht="19.5" customHeight="1">
      <c r="A49" s="26">
        <v>36</v>
      </c>
      <c r="B49" t="s" s="27">
        <v>58</v>
      </c>
      <c r="C49" s="26"/>
      <c r="D49" s="26"/>
      <c r="E49" s="26"/>
      <c r="F49" s="28"/>
      <c r="G49" s="29"/>
      <c r="H49" s="28"/>
      <c r="I49" s="29"/>
      <c r="J49" s="30"/>
      <c r="K49" s="31"/>
      <c r="L49" s="2"/>
      <c r="M49" s="2"/>
      <c r="N49" s="2"/>
      <c r="O49" s="2"/>
      <c r="P49" s="2"/>
      <c r="Q49" s="2"/>
    </row>
    <row r="50" ht="19.5" customHeight="1">
      <c r="A50" s="32">
        <v>37</v>
      </c>
      <c r="B50" t="s" s="33">
        <v>59</v>
      </c>
      <c r="C50" s="32"/>
      <c r="D50" s="32">
        <v>1</v>
      </c>
      <c r="E50" s="32">
        <v>1</v>
      </c>
      <c r="F50" s="34"/>
      <c r="G50" s="35"/>
      <c r="H50" s="34">
        <v>1</v>
      </c>
      <c r="I50" s="35">
        <f>SUM(C50:H50)</f>
        <v>3</v>
      </c>
      <c r="J50" s="36">
        <f>SUMPRODUCT($C$7:$H$7,C50:H50)</f>
        <v>6500</v>
      </c>
      <c r="K50" s="31"/>
      <c r="L50" s="2"/>
      <c r="M50" s="2"/>
      <c r="N50" s="2"/>
      <c r="O50" s="2"/>
      <c r="P50" s="2"/>
      <c r="Q50" s="2"/>
    </row>
    <row r="51" ht="19.5" customHeight="1">
      <c r="A51" s="32">
        <v>38</v>
      </c>
      <c r="B51" t="s" s="33">
        <v>60</v>
      </c>
      <c r="C51" s="32"/>
      <c r="D51" s="32"/>
      <c r="E51" s="32">
        <v>1</v>
      </c>
      <c r="F51" s="34"/>
      <c r="G51" s="35"/>
      <c r="H51" s="34">
        <v>1</v>
      </c>
      <c r="I51" s="35">
        <f>SUM(C51:H51)</f>
        <v>2</v>
      </c>
      <c r="J51" s="36">
        <f>SUMPRODUCT($C$7:$H$7,C51:H51)</f>
        <v>5000</v>
      </c>
      <c r="K51" s="31"/>
      <c r="L51" s="2"/>
      <c r="M51" s="2"/>
      <c r="N51" s="2"/>
      <c r="O51" s="2"/>
      <c r="P51" s="2"/>
      <c r="Q51" s="2"/>
    </row>
    <row r="52" ht="19.5" customHeight="1">
      <c r="A52" s="32">
        <v>39</v>
      </c>
      <c r="B52" t="s" s="33">
        <v>61</v>
      </c>
      <c r="C52" s="32"/>
      <c r="D52" s="32"/>
      <c r="E52" s="32">
        <v>1</v>
      </c>
      <c r="F52" s="34"/>
      <c r="G52" s="35"/>
      <c r="H52" s="34">
        <v>1</v>
      </c>
      <c r="I52" s="35">
        <f>SUM(C52:H52)</f>
        <v>2</v>
      </c>
      <c r="J52" s="36">
        <f>SUMPRODUCT($C$7:$H$7,C52:H52)</f>
        <v>5000</v>
      </c>
      <c r="K52" s="31"/>
      <c r="L52" s="2"/>
      <c r="M52" s="2"/>
      <c r="N52" s="2"/>
      <c r="O52" s="2"/>
      <c r="P52" s="2"/>
      <c r="Q52" s="2"/>
    </row>
    <row r="53" ht="19.5" customHeight="1">
      <c r="A53" s="32">
        <v>40</v>
      </c>
      <c r="B53" t="s" s="33">
        <v>62</v>
      </c>
      <c r="C53" s="32"/>
      <c r="D53" s="32"/>
      <c r="E53" s="32">
        <v>1</v>
      </c>
      <c r="F53" s="34"/>
      <c r="G53" s="35"/>
      <c r="H53" s="34">
        <v>1</v>
      </c>
      <c r="I53" s="35">
        <f>SUM(C53:H53)</f>
        <v>2</v>
      </c>
      <c r="J53" s="36">
        <f>SUMPRODUCT($C$7:$H$7,C53:H53)</f>
        <v>5000</v>
      </c>
      <c r="K53" s="31"/>
      <c r="L53" s="2"/>
      <c r="M53" s="2"/>
      <c r="N53" s="2"/>
      <c r="O53" s="2"/>
      <c r="P53" s="2"/>
      <c r="Q53" s="2"/>
    </row>
    <row r="54" ht="19.5" customHeight="1">
      <c r="A54" s="32">
        <v>41</v>
      </c>
      <c r="B54" t="s" s="33">
        <v>63</v>
      </c>
      <c r="C54" s="32"/>
      <c r="D54" s="32"/>
      <c r="E54" s="32"/>
      <c r="F54" s="34"/>
      <c r="G54" s="35"/>
      <c r="H54" s="34"/>
      <c r="I54" s="35">
        <f>SUM(C54:H54)</f>
        <v>0</v>
      </c>
      <c r="J54" s="36">
        <f>SUMPRODUCT($C$7:$H$7,C54:H54)</f>
        <v>0</v>
      </c>
      <c r="K54" s="31"/>
      <c r="L54" s="2"/>
      <c r="M54" s="2"/>
      <c r="N54" s="2"/>
      <c r="O54" s="2"/>
      <c r="P54" s="2"/>
      <c r="Q54" s="2"/>
    </row>
    <row r="55" ht="19.5" customHeight="1">
      <c r="A55" s="32">
        <v>42</v>
      </c>
      <c r="B55" t="s" s="33">
        <v>64</v>
      </c>
      <c r="C55" s="32"/>
      <c r="D55" s="32"/>
      <c r="E55" s="32"/>
      <c r="F55" s="34"/>
      <c r="G55" s="35"/>
      <c r="H55" s="34"/>
      <c r="I55" s="35">
        <f>SUM(C55:H55)</f>
        <v>0</v>
      </c>
      <c r="J55" s="36">
        <f>SUMPRODUCT($C$7:$H$7,C55:H55)</f>
        <v>0</v>
      </c>
      <c r="K55" s="31"/>
      <c r="L55" s="2"/>
      <c r="M55" s="2"/>
      <c r="N55" s="2"/>
      <c r="O55" s="2"/>
      <c r="P55" s="2"/>
      <c r="Q55" s="2"/>
    </row>
    <row r="56" ht="19.5" customHeight="1">
      <c r="A56" s="32">
        <v>43</v>
      </c>
      <c r="B56" t="s" s="33">
        <v>65</v>
      </c>
      <c r="C56" s="32"/>
      <c r="D56" s="32"/>
      <c r="E56" s="32"/>
      <c r="F56" s="34"/>
      <c r="G56" s="35"/>
      <c r="H56" s="34"/>
      <c r="I56" s="35">
        <f>SUM(C56:H56)</f>
        <v>0</v>
      </c>
      <c r="J56" s="36">
        <f>SUMPRODUCT($C$7:$H$7,C56:H56)</f>
        <v>0</v>
      </c>
      <c r="K56" s="31"/>
      <c r="L56" s="2"/>
      <c r="M56" s="2"/>
      <c r="N56" s="2"/>
      <c r="O56" s="2"/>
      <c r="P56" s="2"/>
      <c r="Q56" s="2"/>
    </row>
    <row r="57" ht="19.5" customHeight="1">
      <c r="A57" s="32">
        <v>44</v>
      </c>
      <c r="B57" t="s" s="33">
        <v>66</v>
      </c>
      <c r="C57" s="32"/>
      <c r="D57" s="32"/>
      <c r="E57" s="32">
        <v>1</v>
      </c>
      <c r="F57" s="34"/>
      <c r="G57" s="35"/>
      <c r="H57" s="34">
        <v>2</v>
      </c>
      <c r="I57" s="35">
        <f>SUM(C57:H57)</f>
        <v>3</v>
      </c>
      <c r="J57" s="36">
        <f>SUMPRODUCT($C$7:$H$7,C57:H57)</f>
        <v>9000</v>
      </c>
      <c r="K57" s="31"/>
      <c r="L57" s="2"/>
      <c r="M57" s="2"/>
      <c r="N57" s="2"/>
      <c r="O57" s="2"/>
      <c r="P57" s="2"/>
      <c r="Q57" s="2"/>
    </row>
    <row r="58" ht="19.5" customHeight="1">
      <c r="A58" s="32">
        <v>45</v>
      </c>
      <c r="B58" t="s" s="33">
        <v>67</v>
      </c>
      <c r="C58" s="32"/>
      <c r="D58" s="32"/>
      <c r="E58" s="32">
        <v>1</v>
      </c>
      <c r="F58" s="34"/>
      <c r="G58" s="35"/>
      <c r="H58" s="34">
        <v>1</v>
      </c>
      <c r="I58" s="35">
        <f>SUM(C58:H58)</f>
        <v>2</v>
      </c>
      <c r="J58" s="36">
        <f>SUMPRODUCT($C$7:$H$7,C58:H58)</f>
        <v>5000</v>
      </c>
      <c r="K58" s="31"/>
      <c r="L58" s="2"/>
      <c r="M58" s="2"/>
      <c r="N58" s="2"/>
      <c r="O58" s="2"/>
      <c r="P58" s="2"/>
      <c r="Q58" s="2"/>
    </row>
    <row r="59" ht="19.5" customHeight="1">
      <c r="A59" s="32">
        <v>46</v>
      </c>
      <c r="B59" t="s" s="33">
        <v>68</v>
      </c>
      <c r="C59" s="32"/>
      <c r="D59" s="32">
        <v>1</v>
      </c>
      <c r="E59" s="32">
        <v>1</v>
      </c>
      <c r="F59" s="34"/>
      <c r="G59" s="35"/>
      <c r="H59" s="34">
        <v>2</v>
      </c>
      <c r="I59" s="35">
        <f>SUM(C59:H59)</f>
        <v>4</v>
      </c>
      <c r="J59" s="36">
        <f>SUMPRODUCT($C$7:$H$7,C59:H59)</f>
        <v>10500</v>
      </c>
      <c r="K59" s="31"/>
      <c r="L59" s="2"/>
      <c r="M59" s="2"/>
      <c r="N59" s="2"/>
      <c r="O59" s="2"/>
      <c r="P59" s="2"/>
      <c r="Q59" s="2"/>
    </row>
    <row r="60" ht="19.5" customHeight="1">
      <c r="A60" s="32">
        <v>47</v>
      </c>
      <c r="B60" t="s" s="33">
        <v>69</v>
      </c>
      <c r="C60" s="32"/>
      <c r="D60" s="32"/>
      <c r="E60" s="32"/>
      <c r="F60" s="34"/>
      <c r="G60" s="35"/>
      <c r="H60" s="34"/>
      <c r="I60" s="35">
        <f>SUM(C60:H60)</f>
        <v>0</v>
      </c>
      <c r="J60" s="36">
        <f>SUMPRODUCT($C$7:$H$7,C60:H60)</f>
        <v>0</v>
      </c>
      <c r="K60" s="31"/>
      <c r="L60" s="2"/>
      <c r="M60" s="2"/>
      <c r="N60" s="2"/>
      <c r="O60" s="2"/>
      <c r="P60" s="2"/>
      <c r="Q60" s="2"/>
    </row>
    <row r="61" ht="19.5" customHeight="1">
      <c r="A61" s="32">
        <v>48</v>
      </c>
      <c r="B61" t="s" s="33">
        <v>70</v>
      </c>
      <c r="C61" s="32"/>
      <c r="D61" s="32"/>
      <c r="E61" s="32"/>
      <c r="F61" s="34"/>
      <c r="G61" s="35"/>
      <c r="H61" s="34"/>
      <c r="I61" s="35">
        <f>SUM(C61:H61)</f>
        <v>0</v>
      </c>
      <c r="J61" s="36">
        <f>SUMPRODUCT($C$7:$H$7,C61:H61)</f>
        <v>0</v>
      </c>
      <c r="K61" s="31"/>
      <c r="L61" s="2"/>
      <c r="M61" s="2"/>
      <c r="N61" s="2"/>
      <c r="O61" s="2"/>
      <c r="P61" s="2"/>
      <c r="Q61" s="2"/>
    </row>
    <row r="62" ht="19.5" customHeight="1">
      <c r="A62" s="32">
        <v>49</v>
      </c>
      <c r="B62" t="s" s="33">
        <v>71</v>
      </c>
      <c r="C62" s="32"/>
      <c r="D62" s="32"/>
      <c r="E62" s="32"/>
      <c r="F62" s="34"/>
      <c r="G62" s="35"/>
      <c r="H62" s="34"/>
      <c r="I62" s="35">
        <f>SUM(C62:H62)</f>
        <v>0</v>
      </c>
      <c r="J62" s="36">
        <f>SUMPRODUCT($C$7:$H$7,C62:H62)</f>
        <v>0</v>
      </c>
      <c r="K62" s="31"/>
      <c r="L62" s="2"/>
      <c r="M62" s="2"/>
      <c r="N62" s="2"/>
      <c r="O62" s="2"/>
      <c r="P62" s="2"/>
      <c r="Q62" s="2"/>
    </row>
    <row r="63" ht="19.5" customHeight="1">
      <c r="A63" s="32">
        <v>50</v>
      </c>
      <c r="B63" t="s" s="33">
        <v>72</v>
      </c>
      <c r="C63" s="32"/>
      <c r="D63" s="32"/>
      <c r="E63" s="32">
        <v>1</v>
      </c>
      <c r="F63" s="34"/>
      <c r="G63" s="35"/>
      <c r="H63" s="34">
        <v>1</v>
      </c>
      <c r="I63" s="35">
        <f>SUM(C63:H63)</f>
        <v>2</v>
      </c>
      <c r="J63" s="36">
        <f>SUMPRODUCT($C$7:$H$7,C63:H63)</f>
        <v>5000</v>
      </c>
      <c r="K63" s="31"/>
      <c r="L63" s="2"/>
      <c r="M63" s="2"/>
      <c r="N63" s="2"/>
      <c r="O63" s="2"/>
      <c r="P63" s="2"/>
      <c r="Q63" s="2"/>
    </row>
    <row r="64" ht="19.5" customHeight="1">
      <c r="A64" s="32">
        <v>51</v>
      </c>
      <c r="B64" t="s" s="33">
        <v>73</v>
      </c>
      <c r="C64" s="32"/>
      <c r="D64" s="32"/>
      <c r="E64" s="32"/>
      <c r="F64" s="34"/>
      <c r="G64" s="35"/>
      <c r="H64" s="34"/>
      <c r="I64" s="35">
        <f>SUM(C64:H64)</f>
        <v>0</v>
      </c>
      <c r="J64" s="36">
        <f>SUMPRODUCT($C$7:$H$7,C64:H64)</f>
        <v>0</v>
      </c>
      <c r="K64" s="31"/>
      <c r="L64" s="2"/>
      <c r="M64" s="2"/>
      <c r="N64" s="2"/>
      <c r="O64" s="2"/>
      <c r="P64" s="2"/>
      <c r="Q64" s="2"/>
    </row>
    <row r="65" ht="19.5" customHeight="1">
      <c r="A65" s="32">
        <v>52</v>
      </c>
      <c r="B65" t="s" s="33">
        <v>74</v>
      </c>
      <c r="C65" s="32"/>
      <c r="D65" s="32"/>
      <c r="E65" s="32">
        <v>1</v>
      </c>
      <c r="F65" s="34"/>
      <c r="G65" s="35"/>
      <c r="H65" s="34">
        <v>1</v>
      </c>
      <c r="I65" s="35">
        <f>SUM(C65:H65)</f>
        <v>2</v>
      </c>
      <c r="J65" s="36">
        <f>SUMPRODUCT($C$7:$H$7,C65:H65)</f>
        <v>5000</v>
      </c>
      <c r="K65" s="31"/>
      <c r="L65" s="2"/>
      <c r="M65" s="2"/>
      <c r="N65" s="2"/>
      <c r="O65" s="2"/>
      <c r="P65" s="2"/>
      <c r="Q65" s="2"/>
    </row>
    <row r="66" ht="19.5" customHeight="1">
      <c r="A66" s="47">
        <v>53</v>
      </c>
      <c r="B66" t="s" s="48">
        <v>75</v>
      </c>
      <c r="C66" s="47"/>
      <c r="D66" s="47"/>
      <c r="E66" s="47">
        <v>1</v>
      </c>
      <c r="F66" s="49"/>
      <c r="G66" s="50"/>
      <c r="H66" s="49">
        <v>1</v>
      </c>
      <c r="I66" s="50">
        <f>SUM(C66:H66)</f>
        <v>2</v>
      </c>
      <c r="J66" s="36">
        <f>SUMPRODUCT($C$7:$H$7,C66:H66)</f>
        <v>5000</v>
      </c>
      <c r="K66" s="31"/>
      <c r="L66" s="4"/>
      <c r="M66" s="2"/>
      <c r="N66" s="2"/>
      <c r="O66" s="2"/>
      <c r="P66" s="2"/>
      <c r="Q66" s="2"/>
    </row>
    <row r="67" ht="19.5" customHeight="1">
      <c r="A67" t="s" s="52">
        <v>32</v>
      </c>
      <c r="B67" s="53"/>
      <c r="C67" s="54">
        <f>SUM(C49:C66)</f>
        <v>0</v>
      </c>
      <c r="D67" s="54">
        <f>SUM(D49:D66)</f>
        <v>2</v>
      </c>
      <c r="E67" s="54">
        <f>SUM(E49:E66)</f>
        <v>10</v>
      </c>
      <c r="F67" s="55">
        <f>SUM(F49:F66)</f>
        <v>0</v>
      </c>
      <c r="G67" s="56">
        <f>SUM(G49:G66)</f>
        <v>0</v>
      </c>
      <c r="H67" s="55">
        <f>SUM(H49:H66)</f>
        <v>12</v>
      </c>
      <c r="I67" s="70">
        <f>SUM(I49:I66)</f>
        <v>24</v>
      </c>
      <c r="J67" s="72">
        <f>SUMPRODUCT($C$7:$H$7,C67:H67)</f>
        <v>61000</v>
      </c>
      <c r="K67" s="59"/>
      <c r="L67" s="4"/>
      <c r="M67" s="2"/>
      <c r="N67" s="2"/>
      <c r="O67" s="2"/>
      <c r="P67" s="2"/>
      <c r="Q67" s="2"/>
    </row>
    <row r="68" ht="19.5" customHeight="1">
      <c r="A68" t="s" s="60">
        <v>20</v>
      </c>
      <c r="B68" s="61"/>
      <c r="C68" s="61">
        <f>C67+D67+E67+F67</f>
        <v>12</v>
      </c>
      <c r="D68" s="61"/>
      <c r="E68" s="61"/>
      <c r="F68" s="62"/>
      <c r="G68" s="63">
        <f>G67+H67</f>
        <v>12</v>
      </c>
      <c r="H68" s="62"/>
      <c r="I68" s="71"/>
      <c r="J68" s="65"/>
      <c r="K68" s="59"/>
      <c r="L68" s="4"/>
      <c r="M68" s="2"/>
      <c r="N68" s="2"/>
      <c r="O68" s="2"/>
      <c r="P68" s="2"/>
      <c r="Q68" s="2"/>
    </row>
    <row r="69" ht="19.5" customHeight="1">
      <c r="A69" t="s" s="73">
        <v>30</v>
      </c>
      <c r="B69" s="74"/>
      <c r="C69" s="75"/>
      <c r="D69" s="75"/>
      <c r="E69" s="75"/>
      <c r="F69" s="76"/>
      <c r="G69" s="77">
        <v>1</v>
      </c>
      <c r="H69" s="76">
        <v>7</v>
      </c>
      <c r="I69" s="77">
        <f>SUM(C69:H69)</f>
        <v>8</v>
      </c>
      <c r="J69" s="78">
        <f>SUMPRODUCT($C$7:$H$7,C69:H69)</f>
        <v>31000</v>
      </c>
      <c r="K69" s="31"/>
      <c r="L69" s="4"/>
      <c r="M69" s="2"/>
      <c r="N69" s="2"/>
      <c r="O69" s="2"/>
      <c r="P69" s="2"/>
      <c r="Q69" s="2"/>
    </row>
    <row r="70" ht="19.5" customHeight="1">
      <c r="A70" t="s" s="79">
        <v>32</v>
      </c>
      <c r="B70" s="54"/>
      <c r="C70" s="54">
        <f>SUM(C69:C69)</f>
        <v>0</v>
      </c>
      <c r="D70" s="54">
        <f>SUM(D69:D69)</f>
        <v>0</v>
      </c>
      <c r="E70" s="54">
        <f>SUM(E69:E69)</f>
        <v>0</v>
      </c>
      <c r="F70" s="55">
        <f>SUM(F69:F69)</f>
        <v>0</v>
      </c>
      <c r="G70" s="56">
        <f>SUM(G69:G69)</f>
        <v>1</v>
      </c>
      <c r="H70" s="55">
        <f>SUM(H69:H69)</f>
        <v>7</v>
      </c>
      <c r="I70" s="70">
        <f>SUM(C71:H71)</f>
        <v>8</v>
      </c>
      <c r="J70" s="58">
        <f>SUMPRODUCT($C$7:$H$7,C70:H70)</f>
        <v>31000</v>
      </c>
      <c r="K70" s="80"/>
      <c r="L70" s="4"/>
      <c r="M70" s="2"/>
      <c r="N70" s="2"/>
      <c r="O70" s="2"/>
      <c r="P70" s="2"/>
      <c r="Q70" s="2"/>
    </row>
    <row r="71" ht="19.5" customHeight="1">
      <c r="A71" t="s" s="81">
        <v>20</v>
      </c>
      <c r="B71" s="82"/>
      <c r="C71" s="61">
        <f>SUM(C70:F70)</f>
        <v>0</v>
      </c>
      <c r="D71" s="61"/>
      <c r="E71" s="61"/>
      <c r="F71" s="62"/>
      <c r="G71" s="63">
        <f>SUM(G70:H70)</f>
        <v>8</v>
      </c>
      <c r="H71" s="62"/>
      <c r="I71" s="71"/>
      <c r="J71" s="65"/>
      <c r="K71" s="80"/>
      <c r="L71" s="4"/>
      <c r="M71" s="2"/>
      <c r="N71" s="2"/>
      <c r="O71" s="2"/>
      <c r="P71" s="2"/>
      <c r="Q71" s="2"/>
    </row>
    <row r="72" ht="19.5" customHeight="1">
      <c r="A72" t="s" s="83">
        <v>33</v>
      </c>
      <c r="B72" s="84"/>
      <c r="C72" s="85">
        <f>C22+C33+C48+C68+C71</f>
        <v>52</v>
      </c>
      <c r="D72" s="85"/>
      <c r="E72" s="85"/>
      <c r="F72" s="86"/>
      <c r="G72" s="87">
        <f>G22+G33+G48+G68+G71</f>
        <v>52</v>
      </c>
      <c r="H72" s="86"/>
      <c r="I72" s="88">
        <f>C72+G72</f>
        <v>104</v>
      </c>
      <c r="J72" s="89">
        <f>J21+J32+J47+J67+J70</f>
        <v>276500</v>
      </c>
      <c r="K72" s="31"/>
      <c r="L72" s="4"/>
      <c r="M72" s="2"/>
      <c r="N72" s="2"/>
      <c r="O72" s="2"/>
      <c r="P72" s="2"/>
      <c r="Q72" s="2"/>
    </row>
  </sheetData>
  <mergeCells count="40">
    <mergeCell ref="J47:J48"/>
    <mergeCell ref="I32:I33"/>
    <mergeCell ref="A47:B47"/>
    <mergeCell ref="A22:B22"/>
    <mergeCell ref="A69:B69"/>
    <mergeCell ref="G33:H33"/>
    <mergeCell ref="J21:J22"/>
    <mergeCell ref="G22:H22"/>
    <mergeCell ref="I21:I22"/>
    <mergeCell ref="I5:I7"/>
    <mergeCell ref="I67:I68"/>
    <mergeCell ref="A5:B6"/>
    <mergeCell ref="A67:B67"/>
    <mergeCell ref="G68:H68"/>
    <mergeCell ref="J32:J33"/>
    <mergeCell ref="A21:B21"/>
    <mergeCell ref="A68:B68"/>
    <mergeCell ref="C22:F22"/>
    <mergeCell ref="G5:H5"/>
    <mergeCell ref="C68:F68"/>
    <mergeCell ref="A7:B7"/>
    <mergeCell ref="C5:F5"/>
    <mergeCell ref="G71:H71"/>
    <mergeCell ref="A48:B48"/>
    <mergeCell ref="A71:B71"/>
    <mergeCell ref="A70:B70"/>
    <mergeCell ref="C72:F72"/>
    <mergeCell ref="A33:B33"/>
    <mergeCell ref="I70:I71"/>
    <mergeCell ref="I47:I48"/>
    <mergeCell ref="A32:B32"/>
    <mergeCell ref="C71:F71"/>
    <mergeCell ref="G48:H48"/>
    <mergeCell ref="A72:B72"/>
    <mergeCell ref="J70:J71"/>
    <mergeCell ref="C33:F33"/>
    <mergeCell ref="J5:J7"/>
    <mergeCell ref="G72:H72"/>
    <mergeCell ref="C48:F48"/>
    <mergeCell ref="J67:J68"/>
  </mergeCells>
  <conditionalFormatting sqref="C7:H7 J8:K72 Q9:Q13 Q15:Q21">
    <cfRule type="cellIs" dxfId="0" priority="1" operator="lessThan" stopIfTrue="1">
      <formula>0</formula>
    </cfRule>
  </conditionalFormatting>
  <pageMargins left="0.25" right="0.25" top="0.75" bottom="0.75" header="0.3" footer="0.3"/>
  <pageSetup firstPageNumber="1" fitToHeight="1" fitToWidth="1" scale="65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