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code\akavache\Akavache\"/>
    </mc:Choice>
  </mc:AlternateContent>
  <bookViews>
    <workbookView xWindow="5175" yWindow="0" windowWidth="20505" windowHeight="9120"/>
  </bookViews>
  <sheets>
    <sheet name="ReadTests" sheetId="1" r:id="rId1"/>
    <sheet name="WriteTes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1" i="1" l="1"/>
  <c r="AC31" i="1"/>
  <c r="AB30" i="1"/>
  <c r="AC30" i="1"/>
  <c r="AB25" i="1"/>
  <c r="AC25" i="1"/>
  <c r="AD25" i="1"/>
  <c r="AB26" i="1"/>
  <c r="AC26" i="1"/>
  <c r="AD26" i="1"/>
  <c r="AB27" i="1"/>
  <c r="AC27" i="1"/>
  <c r="AD27" i="1"/>
  <c r="AB28" i="1"/>
  <c r="AC28" i="1"/>
  <c r="AD28" i="1"/>
  <c r="AB29" i="1"/>
  <c r="AC29" i="1"/>
  <c r="AD29" i="1"/>
  <c r="AC24" i="1"/>
  <c r="AD24" i="1"/>
  <c r="AB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V24" i="1"/>
  <c r="W24" i="1"/>
  <c r="U24" i="1"/>
  <c r="AC24" i="2"/>
  <c r="AD24" i="2"/>
  <c r="AC25" i="2"/>
  <c r="AD25" i="2"/>
  <c r="AC26" i="2"/>
  <c r="AD26" i="2"/>
  <c r="AC27" i="2"/>
  <c r="AD27" i="2"/>
  <c r="AC28" i="2"/>
  <c r="AD28" i="2"/>
  <c r="AC29" i="2"/>
  <c r="AD29" i="2"/>
  <c r="AC30" i="2"/>
  <c r="AD30" i="2"/>
  <c r="AC31" i="2"/>
  <c r="AD31" i="2"/>
  <c r="V24" i="2"/>
  <c r="W24" i="2"/>
  <c r="V25" i="2"/>
  <c r="W25" i="2"/>
  <c r="V26" i="2"/>
  <c r="W26" i="2"/>
  <c r="V27" i="2"/>
  <c r="W27" i="2"/>
  <c r="V28" i="2"/>
  <c r="W28" i="2"/>
  <c r="V29" i="2"/>
  <c r="W29" i="2"/>
  <c r="AB25" i="2"/>
  <c r="AB26" i="2"/>
  <c r="AB27" i="2"/>
  <c r="AB28" i="2"/>
  <c r="AB29" i="2"/>
  <c r="AB24" i="2"/>
  <c r="AB30" i="2" s="1"/>
  <c r="AB31" i="2" s="1"/>
  <c r="U25" i="2"/>
  <c r="U26" i="2"/>
  <c r="U27" i="2"/>
  <c r="U28" i="2"/>
  <c r="U29" i="2"/>
  <c r="U24" i="2"/>
  <c r="AD30" i="1" l="1"/>
  <c r="AD31" i="1" s="1"/>
  <c r="Y24" i="1"/>
  <c r="Z24" i="1"/>
  <c r="AA24" i="1"/>
  <c r="Y25" i="1"/>
  <c r="Z25" i="1"/>
  <c r="AA25" i="1"/>
  <c r="Z26" i="1"/>
  <c r="AA26" i="1"/>
  <c r="Z27" i="1"/>
  <c r="AA27" i="1"/>
  <c r="Z28" i="1"/>
  <c r="AA28" i="1"/>
  <c r="Z29" i="1"/>
  <c r="AA29" i="1"/>
  <c r="X25" i="1"/>
  <c r="X26" i="1"/>
  <c r="X27" i="1"/>
  <c r="X28" i="1"/>
  <c r="X29" i="1"/>
  <c r="X24" i="1"/>
  <c r="X30" i="1" s="1"/>
  <c r="X24" i="2"/>
  <c r="Y25" i="2"/>
  <c r="Z25" i="2"/>
  <c r="AA25" i="2"/>
  <c r="Z26" i="2"/>
  <c r="AA26" i="2"/>
  <c r="Z27" i="2"/>
  <c r="AA27" i="2"/>
  <c r="Z28" i="2"/>
  <c r="AA28" i="2"/>
  <c r="Z29" i="2"/>
  <c r="AA29" i="2"/>
  <c r="Y24" i="2"/>
  <c r="Z24" i="2"/>
  <c r="AA24" i="2"/>
  <c r="AA30" i="2" s="1"/>
  <c r="X25" i="2"/>
  <c r="X26" i="2"/>
  <c r="X30" i="2" s="1"/>
  <c r="X27" i="2"/>
  <c r="X28" i="2"/>
  <c r="X29" i="2"/>
  <c r="AA31" i="2" l="1"/>
  <c r="Z30" i="2"/>
  <c r="Z31" i="2" s="1"/>
  <c r="AA30" i="1"/>
  <c r="Z30" i="1"/>
  <c r="Z31" i="1" s="1"/>
  <c r="T29" i="2"/>
  <c r="S29" i="2"/>
  <c r="Q29" i="2"/>
  <c r="T28" i="2"/>
  <c r="S28" i="2"/>
  <c r="Q28" i="2"/>
  <c r="T27" i="2"/>
  <c r="S27" i="2"/>
  <c r="Q27" i="2"/>
  <c r="T26" i="2"/>
  <c r="S26" i="2"/>
  <c r="Q26" i="2"/>
  <c r="K26" i="2"/>
  <c r="T25" i="2"/>
  <c r="S25" i="2"/>
  <c r="R25" i="2"/>
  <c r="Q25" i="2"/>
  <c r="T24" i="2"/>
  <c r="S24" i="2"/>
  <c r="R24" i="2"/>
  <c r="Q24" i="2"/>
  <c r="K27" i="2" l="1"/>
  <c r="Y27" i="2" s="1"/>
  <c r="Y26" i="2"/>
  <c r="R27" i="2"/>
  <c r="K28" i="2"/>
  <c r="Y28" i="2" s="1"/>
  <c r="R26" i="2"/>
  <c r="T25" i="1"/>
  <c r="T26" i="1"/>
  <c r="T27" i="1"/>
  <c r="T28" i="1"/>
  <c r="T29" i="1"/>
  <c r="T24" i="1"/>
  <c r="S25" i="1"/>
  <c r="S26" i="1"/>
  <c r="S27" i="1"/>
  <c r="S28" i="1"/>
  <c r="S29" i="1"/>
  <c r="S24" i="1"/>
  <c r="R25" i="1"/>
  <c r="R24" i="1"/>
  <c r="Q25" i="1"/>
  <c r="Q26" i="1"/>
  <c r="Q27" i="1"/>
  <c r="Q28" i="1"/>
  <c r="Q29" i="1"/>
  <c r="Q24" i="1"/>
  <c r="K26" i="1"/>
  <c r="K27" i="1" l="1"/>
  <c r="Y27" i="1" s="1"/>
  <c r="Y26" i="1"/>
  <c r="K29" i="2"/>
  <c r="R28" i="2"/>
  <c r="R27" i="1"/>
  <c r="R26" i="1"/>
  <c r="R29" i="2" l="1"/>
  <c r="Y29" i="2"/>
  <c r="Y30" i="2" s="1"/>
  <c r="K28" i="1"/>
  <c r="Y28" i="1" s="1"/>
  <c r="R28" i="1"/>
  <c r="K29" i="1" l="1"/>
  <c r="R29" i="1" l="1"/>
  <c r="Y29" i="1"/>
  <c r="Y30" i="1" s="1"/>
  <c r="AA31" i="1" s="1"/>
</calcChain>
</file>

<file path=xl/sharedStrings.xml><?xml version="1.0" encoding="utf-8"?>
<sst xmlns="http://schemas.openxmlformats.org/spreadsheetml/2006/main" count="50" uniqueCount="25">
  <si>
    <t>Count</t>
  </si>
  <si>
    <t>Log(Expected)</t>
  </si>
  <si>
    <t>Simple Expected</t>
  </si>
  <si>
    <t>Simple Time</t>
  </si>
  <si>
    <t>Log(Simple Time)</t>
  </si>
  <si>
    <t>Log(Parallel)</t>
  </si>
  <si>
    <t>Parallel Time(32)</t>
  </si>
  <si>
    <t>Bulk(32)</t>
  </si>
  <si>
    <t>Log(Bulk)</t>
  </si>
  <si>
    <t>* Parallel is the Simple case spanned to 32 parallel requests</t>
  </si>
  <si>
    <t>* Bulk is a single thread, reading 32 keys in one SELECT query</t>
  </si>
  <si>
    <t>* Time is in milliseconds</t>
  </si>
  <si>
    <t>PerItem Simple</t>
  </si>
  <si>
    <t>PerItem Expected</t>
  </si>
  <si>
    <t>PerItem Parallel</t>
  </si>
  <si>
    <t>PerItem Bulk</t>
  </si>
  <si>
    <t>SQLCE Simple</t>
  </si>
  <si>
    <t>Log(SQLCE Simple)</t>
  </si>
  <si>
    <t>PerItem SQLCE Simple</t>
  </si>
  <si>
    <t>SQLCE Parallel</t>
  </si>
  <si>
    <t>SQLCE Bulk</t>
  </si>
  <si>
    <t>Log(SQLCE Parallel)</t>
  </si>
  <si>
    <t>Log(SQLCE Bulk)</t>
  </si>
  <si>
    <t>PerItem SQLCE Parallel</t>
  </si>
  <si>
    <t>PerItem SQLCE 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</si>
</sst>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Performance (Log Scale)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ReadTests!$Q$23</c:f>
              <c:strCache>
                <c:ptCount val="1"/>
                <c:pt idx="0">
                  <c:v>Log(Simple 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ReadTests!$I$24:$I$29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ReadTests!$Q$24:$Q$29</c:f>
              <c:numCache>
                <c:formatCode>General</c:formatCode>
                <c:ptCount val="6"/>
                <c:pt idx="0">
                  <c:v>1</c:v>
                </c:pt>
                <c:pt idx="1">
                  <c:v>1.3222192947339193</c:v>
                </c:pt>
                <c:pt idx="2">
                  <c:v>1.9294189257142926</c:v>
                </c:pt>
                <c:pt idx="3">
                  <c:v>2.9079485216122722</c:v>
                </c:pt>
                <c:pt idx="4">
                  <c:v>3.8254910298794309</c:v>
                </c:pt>
                <c:pt idx="5">
                  <c:v>4.7897216939809217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ReadTests!$R$23</c:f>
              <c:strCache>
                <c:ptCount val="1"/>
                <c:pt idx="0">
                  <c:v>Log(Expected)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ReadTests!$R$24:$R$29</c:f>
              <c:numCache>
                <c:formatCode>General</c:formatCode>
                <c:ptCount val="6"/>
                <c:pt idx="0">
                  <c:v>0.3222192947339193</c:v>
                </c:pt>
                <c:pt idx="1">
                  <c:v>1.3222192947339193</c:v>
                </c:pt>
                <c:pt idx="2">
                  <c:v>2.3222192947339191</c:v>
                </c:pt>
                <c:pt idx="3">
                  <c:v>3.3222192947339191</c:v>
                </c:pt>
                <c:pt idx="4">
                  <c:v>4.3222192947339195</c:v>
                </c:pt>
                <c:pt idx="5">
                  <c:v>5.3222192947339195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ReadTests!$S$23</c:f>
              <c:strCache>
                <c:ptCount val="1"/>
                <c:pt idx="0">
                  <c:v>Log(Parallel)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ReadTests!$S$24:$S$29</c:f>
              <c:numCache>
                <c:formatCode>General</c:formatCode>
                <c:ptCount val="6"/>
                <c:pt idx="0">
                  <c:v>1.5440680443502757</c:v>
                </c:pt>
                <c:pt idx="1">
                  <c:v>1.2787536009528289</c:v>
                </c:pt>
                <c:pt idx="2">
                  <c:v>1.7781512503836436</c:v>
                </c:pt>
                <c:pt idx="3">
                  <c:v>2.4983105537896004</c:v>
                </c:pt>
                <c:pt idx="4">
                  <c:v>3.4795753101749884</c:v>
                </c:pt>
                <c:pt idx="5">
                  <c:v>4.3745650607227651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ReadTests!$T$23</c:f>
              <c:strCache>
                <c:ptCount val="1"/>
                <c:pt idx="0">
                  <c:v>Log(Bulk)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ReadTests!$T$24:$T$29</c:f>
              <c:numCache>
                <c:formatCode>General</c:formatCode>
                <c:ptCount val="6"/>
                <c:pt idx="0">
                  <c:v>1.0791812460476249</c:v>
                </c:pt>
                <c:pt idx="1">
                  <c:v>0</c:v>
                </c:pt>
                <c:pt idx="2">
                  <c:v>1</c:v>
                </c:pt>
                <c:pt idx="3">
                  <c:v>1.9777236052888478</c:v>
                </c:pt>
                <c:pt idx="4">
                  <c:v>2.9800033715837464</c:v>
                </c:pt>
                <c:pt idx="5">
                  <c:v>3.9711366294768062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ReadTests!$U$23</c:f>
              <c:strCache>
                <c:ptCount val="1"/>
                <c:pt idx="0">
                  <c:v>Log(SQLCE Simple)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ReadTests!$U$24:$U$29</c:f>
              <c:numCache>
                <c:formatCode>General</c:formatCode>
                <c:ptCount val="6"/>
                <c:pt idx="0">
                  <c:v>0.3010299956639812</c:v>
                </c:pt>
                <c:pt idx="1">
                  <c:v>0.90308998699194354</c:v>
                </c:pt>
                <c:pt idx="2">
                  <c:v>1.9395192526186185</c:v>
                </c:pt>
                <c:pt idx="3">
                  <c:v>2.7958800173440754</c:v>
                </c:pt>
                <c:pt idx="4">
                  <c:v>3.8874485002499535</c:v>
                </c:pt>
                <c:pt idx="5">
                  <c:v>4.8823822163144444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ReadTests!$V$23</c:f>
              <c:strCache>
                <c:ptCount val="1"/>
                <c:pt idx="0">
                  <c:v>Log(SQLCE Parallel)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ReadTests!$V$24:$V$29</c:f>
              <c:numCache>
                <c:formatCode>General</c:formatCode>
                <c:ptCount val="6"/>
                <c:pt idx="0">
                  <c:v>1.3617278360175928</c:v>
                </c:pt>
                <c:pt idx="1">
                  <c:v>0.77815125038364363</c:v>
                </c:pt>
                <c:pt idx="2">
                  <c:v>1.7781512503836436</c:v>
                </c:pt>
                <c:pt idx="3">
                  <c:v>2.9542425094393248</c:v>
                </c:pt>
                <c:pt idx="4">
                  <c:v>3.8882918453565156</c:v>
                </c:pt>
                <c:pt idx="5">
                  <c:v>4.9125196349870226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ReadTests!$W$23</c:f>
              <c:strCache>
                <c:ptCount val="1"/>
                <c:pt idx="0">
                  <c:v>Log(SQLCE Bulk)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ReadTests!$W$24:$W$29</c:f>
              <c:numCache>
                <c:formatCode>General</c:formatCode>
                <c:ptCount val="6"/>
                <c:pt idx="0">
                  <c:v>1.4313637641589874</c:v>
                </c:pt>
                <c:pt idx="1">
                  <c:v>0.3010299956639812</c:v>
                </c:pt>
                <c:pt idx="2">
                  <c:v>1.568201724066995</c:v>
                </c:pt>
                <c:pt idx="3">
                  <c:v>2.5705429398818973</c:v>
                </c:pt>
                <c:pt idx="4">
                  <c:v>3.4104397862103464</c:v>
                </c:pt>
                <c:pt idx="5">
                  <c:v>4.3522404201822305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64096"/>
        <c:axId val="320964488"/>
      </c:lineChart>
      <c:catAx>
        <c:axId val="32096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64488"/>
        <c:crosses val="autoZero"/>
        <c:auto val="1"/>
        <c:lblAlgn val="ctr"/>
        <c:lblOffset val="100"/>
        <c:noMultiLvlLbl val="0"/>
      </c:catAx>
      <c:valAx>
        <c:axId val="32096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Write Performance (Log Scale)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WriteTests!$Q$23</c:f>
              <c:strCache>
                <c:ptCount val="1"/>
                <c:pt idx="0">
                  <c:v>Log(Simple Time)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WriteTests!$I$24:$I$29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WriteTests!$Q$24:$Q$29</c:f>
              <c:numCache>
                <c:formatCode>General</c:formatCode>
                <c:ptCount val="6"/>
                <c:pt idx="0">
                  <c:v>2.6138418218760693</c:v>
                </c:pt>
                <c:pt idx="1">
                  <c:v>2.3710678622717363</c:v>
                </c:pt>
                <c:pt idx="2">
                  <c:v>3.1989318699322089</c:v>
                </c:pt>
                <c:pt idx="3">
                  <c:v>4.295083059251656</c:v>
                </c:pt>
                <c:pt idx="4">
                  <c:v>5.237531171569807</c:v>
                </c:pt>
                <c:pt idx="5">
                  <c:v>6.3205031336851318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WriteTests!$R$23</c:f>
              <c:strCache>
                <c:ptCount val="1"/>
                <c:pt idx="0">
                  <c:v>Log(Expected)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WriteTests!$R$24:$R$29</c:f>
              <c:numCache>
                <c:formatCode>General</c:formatCode>
                <c:ptCount val="6"/>
                <c:pt idx="0">
                  <c:v>0.3222192947339193</c:v>
                </c:pt>
                <c:pt idx="1">
                  <c:v>1.3222192947339193</c:v>
                </c:pt>
                <c:pt idx="2">
                  <c:v>3.3710678622717363</c:v>
                </c:pt>
                <c:pt idx="3">
                  <c:v>4.3710678622717358</c:v>
                </c:pt>
                <c:pt idx="4">
                  <c:v>5.3710678622717358</c:v>
                </c:pt>
                <c:pt idx="5">
                  <c:v>6.3710678622717358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WriteTests!$S$23</c:f>
              <c:strCache>
                <c:ptCount val="1"/>
                <c:pt idx="0">
                  <c:v>Log(Parallel)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WriteTests!$S$24:$S$29</c:f>
              <c:numCache>
                <c:formatCode>General</c:formatCode>
                <c:ptCount val="6"/>
                <c:pt idx="0">
                  <c:v>2.0969100130080562</c:v>
                </c:pt>
                <c:pt idx="1">
                  <c:v>2.271841606536499</c:v>
                </c:pt>
                <c:pt idx="2">
                  <c:v>3.1983821300082944</c:v>
                </c:pt>
                <c:pt idx="3">
                  <c:v>4.224895470849483</c:v>
                </c:pt>
                <c:pt idx="4">
                  <c:v>5.2331383122024064</c:v>
                </c:pt>
                <c:pt idx="5">
                  <c:v>6.2153411481740353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WriteTests!$T$23</c:f>
              <c:strCache>
                <c:ptCount val="1"/>
                <c:pt idx="0">
                  <c:v>Log(Bulk)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WriteTests!$T$24:$T$29</c:f>
              <c:numCache>
                <c:formatCode>General</c:formatCode>
                <c:ptCount val="6"/>
                <c:pt idx="0">
                  <c:v>2.4297522800024081</c:v>
                </c:pt>
                <c:pt idx="1">
                  <c:v>1.4313637641589874</c:v>
                </c:pt>
                <c:pt idx="2">
                  <c:v>1.2304489213782739</c:v>
                </c:pt>
                <c:pt idx="3">
                  <c:v>1.7853298350107671</c:v>
                </c:pt>
                <c:pt idx="4">
                  <c:v>3.0496056125949731</c:v>
                </c:pt>
                <c:pt idx="5">
                  <c:v>4.2605722081234925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WriteTests!$U$23</c:f>
              <c:strCache>
                <c:ptCount val="1"/>
                <c:pt idx="0">
                  <c:v>Log(SQLCE Simple)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WriteTests!$U$24:$U$29</c:f>
              <c:numCache>
                <c:formatCode>General</c:formatCode>
                <c:ptCount val="6"/>
                <c:pt idx="0">
                  <c:v>2.1818435879447726</c:v>
                </c:pt>
                <c:pt idx="1">
                  <c:v>1.146128035678238</c:v>
                </c:pt>
                <c:pt idx="2">
                  <c:v>2.2278867046136734</c:v>
                </c:pt>
                <c:pt idx="3">
                  <c:v>3.2898118391176214</c:v>
                </c:pt>
                <c:pt idx="4">
                  <c:v>4.0280422950907493</c:v>
                </c:pt>
                <c:pt idx="5">
                  <c:v>5.1510387162491984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WriteTests!$V$23</c:f>
              <c:strCache>
                <c:ptCount val="1"/>
                <c:pt idx="0">
                  <c:v>Log(SQLCE Parallel)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WriteTests!$V$24:$V$29</c:f>
              <c:numCache>
                <c:formatCode>General</c:formatCode>
                <c:ptCount val="6"/>
                <c:pt idx="0">
                  <c:v>2.1643528557844371</c:v>
                </c:pt>
                <c:pt idx="1">
                  <c:v>1.1139433523068367</c:v>
                </c:pt>
                <c:pt idx="2">
                  <c:v>2.2380461031287955</c:v>
                </c:pt>
                <c:pt idx="3">
                  <c:v>3.1179338350396413</c:v>
                </c:pt>
                <c:pt idx="4">
                  <c:v>3.9887372752888002</c:v>
                </c:pt>
                <c:pt idx="5">
                  <c:v>5.0546819847184326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WriteTests!$W$23</c:f>
              <c:strCache>
                <c:ptCount val="1"/>
                <c:pt idx="0">
                  <c:v>Log(SQLCE Bulk)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WriteTests!$W$24:$W$29</c:f>
              <c:numCache>
                <c:formatCode>General</c:formatCode>
                <c:ptCount val="6"/>
                <c:pt idx="0">
                  <c:v>2.255272505103306</c:v>
                </c:pt>
                <c:pt idx="1">
                  <c:v>1.3222192947339193</c:v>
                </c:pt>
                <c:pt idx="2">
                  <c:v>2.0718820073061255</c:v>
                </c:pt>
                <c:pt idx="3">
                  <c:v>3.1215598441875008</c:v>
                </c:pt>
                <c:pt idx="4">
                  <c:v>4.009748255948554</c:v>
                </c:pt>
                <c:pt idx="5">
                  <c:v>5.0726799340352233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60176"/>
        <c:axId val="320961352"/>
      </c:lineChart>
      <c:catAx>
        <c:axId val="32096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61352"/>
        <c:crosses val="autoZero"/>
        <c:auto val="1"/>
        <c:lblAlgn val="ctr"/>
        <c:lblOffset val="100"/>
        <c:noMultiLvlLbl val="0"/>
      </c:catAx>
      <c:valAx>
        <c:axId val="3209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6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3</xdr:row>
      <xdr:rowOff>133350</xdr:rowOff>
    </xdr:from>
    <xdr:to>
      <xdr:col>20</xdr:col>
      <xdr:colOff>0</xdr:colOff>
      <xdr:row>18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3</xdr:row>
      <xdr:rowOff>133350</xdr:rowOff>
    </xdr:from>
    <xdr:to>
      <xdr:col>20</xdr:col>
      <xdr:colOff>114300</xdr:colOff>
      <xdr:row>18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0:AD31"/>
  <sheetViews>
    <sheetView tabSelected="1" topLeftCell="F5" workbookViewId="0">
      <selection activeCell="G29" sqref="G29"/>
    </sheetView>
  </sheetViews>
  <sheetFormatPr defaultRowHeight="15" x14ac:dyDescent="0.25"/>
  <cols>
    <col min="9" max="9" width="7" bestFit="1" customWidth="1"/>
    <col min="10" max="10" width="12" bestFit="1" customWidth="1"/>
    <col min="11" max="11" width="15.85546875" bestFit="1" customWidth="1"/>
    <col min="12" max="16" width="15.85546875" customWidth="1"/>
    <col min="17" max="17" width="16.5703125" bestFit="1" customWidth="1"/>
    <col min="18" max="18" width="13.7109375" bestFit="1" customWidth="1"/>
    <col min="19" max="19" width="12.140625" bestFit="1" customWidth="1"/>
    <col min="21" max="21" width="17.7109375" bestFit="1" customWidth="1"/>
    <col min="22" max="22" width="18.28515625" bestFit="1" customWidth="1"/>
    <col min="23" max="23" width="15.28515625" bestFit="1" customWidth="1"/>
    <col min="24" max="24" width="14.85546875" bestFit="1" customWidth="1"/>
    <col min="25" max="25" width="16.85546875" bestFit="1" customWidth="1"/>
    <col min="26" max="26" width="15.42578125" bestFit="1" customWidth="1"/>
    <col min="27" max="27" width="12.42578125" bestFit="1" customWidth="1"/>
    <col min="28" max="28" width="20.85546875" bestFit="1" customWidth="1"/>
    <col min="29" max="29" width="21.5703125" bestFit="1" customWidth="1"/>
    <col min="30" max="30" width="18.5703125" bestFit="1" customWidth="1"/>
  </cols>
  <sheetData>
    <row r="20" spans="9:30" x14ac:dyDescent="0.25">
      <c r="I20" t="s">
        <v>9</v>
      </c>
      <c r="S20" t="s">
        <v>11</v>
      </c>
    </row>
    <row r="21" spans="9:30" x14ac:dyDescent="0.25">
      <c r="I21" t="s">
        <v>10</v>
      </c>
    </row>
    <row r="23" spans="9:30" x14ac:dyDescent="0.25">
      <c r="I23" t="s">
        <v>0</v>
      </c>
      <c r="J23" t="s">
        <v>3</v>
      </c>
      <c r="K23" t="s">
        <v>2</v>
      </c>
      <c r="L23" t="s">
        <v>6</v>
      </c>
      <c r="M23" t="s">
        <v>7</v>
      </c>
      <c r="N23" t="s">
        <v>16</v>
      </c>
      <c r="O23" t="s">
        <v>19</v>
      </c>
      <c r="P23" t="s">
        <v>20</v>
      </c>
      <c r="Q23" t="s">
        <v>4</v>
      </c>
      <c r="R23" t="s">
        <v>1</v>
      </c>
      <c r="S23" t="s">
        <v>5</v>
      </c>
      <c r="T23" t="s">
        <v>8</v>
      </c>
      <c r="U23" t="s">
        <v>17</v>
      </c>
      <c r="V23" t="s">
        <v>21</v>
      </c>
      <c r="W23" t="s">
        <v>22</v>
      </c>
      <c r="X23" t="s">
        <v>12</v>
      </c>
      <c r="Y23" t="s">
        <v>13</v>
      </c>
      <c r="Z23" t="s">
        <v>14</v>
      </c>
      <c r="AA23" t="s">
        <v>15</v>
      </c>
      <c r="AB23" t="s">
        <v>18</v>
      </c>
      <c r="AC23" t="s">
        <v>23</v>
      </c>
      <c r="AD23" t="s">
        <v>24</v>
      </c>
    </row>
    <row r="24" spans="9:30" x14ac:dyDescent="0.25">
      <c r="I24">
        <v>1</v>
      </c>
      <c r="J24">
        <v>10</v>
      </c>
      <c r="K24">
        <v>2.1</v>
      </c>
      <c r="L24">
        <v>35</v>
      </c>
      <c r="M24">
        <v>12</v>
      </c>
      <c r="N24">
        <v>2</v>
      </c>
      <c r="O24">
        <v>23</v>
      </c>
      <c r="P24">
        <v>27</v>
      </c>
      <c r="Q24">
        <f>LOG(J24)</f>
        <v>1</v>
      </c>
      <c r="R24">
        <f>LOG(K24)</f>
        <v>0.3222192947339193</v>
      </c>
      <c r="S24">
        <f>LOG(L24)</f>
        <v>1.5440680443502757</v>
      </c>
      <c r="T24">
        <f>LOG(M24)</f>
        <v>1.0791812460476249</v>
      </c>
      <c r="U24">
        <f>LOG(N24)</f>
        <v>0.3010299956639812</v>
      </c>
      <c r="V24">
        <f t="shared" ref="V24:W24" si="0">LOG(O24)</f>
        <v>1.3617278360175928</v>
      </c>
      <c r="W24">
        <f t="shared" si="0"/>
        <v>1.4313637641589874</v>
      </c>
      <c r="X24">
        <f>J24/$I24</f>
        <v>10</v>
      </c>
      <c r="Y24">
        <f>K24/$I24</f>
        <v>2.1</v>
      </c>
      <c r="Z24">
        <f>L24/$I24</f>
        <v>35</v>
      </c>
      <c r="AA24">
        <f>M24/$I24</f>
        <v>12</v>
      </c>
      <c r="AB24">
        <f>N24/$I24</f>
        <v>2</v>
      </c>
      <c r="AC24">
        <f t="shared" ref="AC24:AD24" si="1">O24/$I24</f>
        <v>23</v>
      </c>
      <c r="AD24">
        <f t="shared" si="1"/>
        <v>27</v>
      </c>
    </row>
    <row r="25" spans="9:30" x14ac:dyDescent="0.25">
      <c r="I25">
        <v>10</v>
      </c>
      <c r="J25">
        <v>21</v>
      </c>
      <c r="K25">
        <v>21</v>
      </c>
      <c r="L25">
        <v>19</v>
      </c>
      <c r="M25">
        <v>1</v>
      </c>
      <c r="N25">
        <v>8</v>
      </c>
      <c r="O25">
        <v>6</v>
      </c>
      <c r="P25">
        <v>2</v>
      </c>
      <c r="Q25">
        <f>LOG(J25)</f>
        <v>1.3222192947339193</v>
      </c>
      <c r="R25">
        <f>LOG(K25)</f>
        <v>1.3222192947339193</v>
      </c>
      <c r="S25">
        <f>LOG(L25)</f>
        <v>1.2787536009528289</v>
      </c>
      <c r="T25">
        <f>LOG(M25)</f>
        <v>0</v>
      </c>
      <c r="U25">
        <f t="shared" ref="U25:U29" si="2">LOG(N25)</f>
        <v>0.90308998699194354</v>
      </c>
      <c r="V25">
        <f t="shared" ref="V25:V29" si="3">LOG(O25)</f>
        <v>0.77815125038364363</v>
      </c>
      <c r="W25">
        <f t="shared" ref="W25:W29" si="4">LOG(P25)</f>
        <v>0.3010299956639812</v>
      </c>
      <c r="X25">
        <f>J25/$I25</f>
        <v>2.1</v>
      </c>
      <c r="Y25">
        <f>K25/$I25</f>
        <v>2.1</v>
      </c>
      <c r="Z25">
        <f>L25/$I25</f>
        <v>1.9</v>
      </c>
      <c r="AA25">
        <f>M25/$I25</f>
        <v>0.1</v>
      </c>
      <c r="AB25">
        <f t="shared" ref="AB25:AB30" si="5">N25/$I25</f>
        <v>0.8</v>
      </c>
      <c r="AC25">
        <f t="shared" ref="AC25:AC30" si="6">O25/$I25</f>
        <v>0.6</v>
      </c>
      <c r="AD25">
        <f t="shared" ref="AD25:AD30" si="7">P25/$I25</f>
        <v>0.2</v>
      </c>
    </row>
    <row r="26" spans="9:30" x14ac:dyDescent="0.25">
      <c r="I26">
        <v>100</v>
      </c>
      <c r="J26">
        <v>85</v>
      </c>
      <c r="K26">
        <f>J25*10</f>
        <v>210</v>
      </c>
      <c r="L26">
        <v>60</v>
      </c>
      <c r="M26">
        <v>10</v>
      </c>
      <c r="N26">
        <v>87</v>
      </c>
      <c r="O26">
        <v>60</v>
      </c>
      <c r="P26">
        <v>37</v>
      </c>
      <c r="Q26">
        <f>LOG(J26)</f>
        <v>1.9294189257142926</v>
      </c>
      <c r="R26">
        <f>LOG(K26)</f>
        <v>2.3222192947339191</v>
      </c>
      <c r="S26">
        <f>LOG(L26)</f>
        <v>1.7781512503836436</v>
      </c>
      <c r="T26">
        <f>LOG(M26)</f>
        <v>1</v>
      </c>
      <c r="U26">
        <f t="shared" si="2"/>
        <v>1.9395192526186185</v>
      </c>
      <c r="V26">
        <f t="shared" si="3"/>
        <v>1.7781512503836436</v>
      </c>
      <c r="W26">
        <f t="shared" si="4"/>
        <v>1.568201724066995</v>
      </c>
      <c r="X26">
        <f>J26/$I26</f>
        <v>0.85</v>
      </c>
      <c r="Y26">
        <f>K26/$I26</f>
        <v>2.1</v>
      </c>
      <c r="Z26">
        <f>L26/$I26</f>
        <v>0.6</v>
      </c>
      <c r="AA26">
        <f>M26/$I26</f>
        <v>0.1</v>
      </c>
      <c r="AB26">
        <f t="shared" si="5"/>
        <v>0.87</v>
      </c>
      <c r="AC26">
        <f t="shared" si="6"/>
        <v>0.6</v>
      </c>
      <c r="AD26">
        <f t="shared" si="7"/>
        <v>0.37</v>
      </c>
    </row>
    <row r="27" spans="9:30" x14ac:dyDescent="0.25">
      <c r="I27">
        <v>1000</v>
      </c>
      <c r="J27">
        <v>809</v>
      </c>
      <c r="K27">
        <f>K26*10</f>
        <v>2100</v>
      </c>
      <c r="L27">
        <v>315</v>
      </c>
      <c r="M27">
        <v>95</v>
      </c>
      <c r="N27">
        <v>625</v>
      </c>
      <c r="O27">
        <v>900</v>
      </c>
      <c r="P27">
        <v>372</v>
      </c>
      <c r="Q27">
        <f>LOG(J27)</f>
        <v>2.9079485216122722</v>
      </c>
      <c r="R27">
        <f>LOG(K27)</f>
        <v>3.3222192947339191</v>
      </c>
      <c r="S27">
        <f>LOG(L27)</f>
        <v>2.4983105537896004</v>
      </c>
      <c r="T27">
        <f>LOG(M27)</f>
        <v>1.9777236052888478</v>
      </c>
      <c r="U27">
        <f t="shared" si="2"/>
        <v>2.7958800173440754</v>
      </c>
      <c r="V27">
        <f t="shared" si="3"/>
        <v>2.9542425094393248</v>
      </c>
      <c r="W27">
        <f t="shared" si="4"/>
        <v>2.5705429398818973</v>
      </c>
      <c r="X27">
        <f>J27/$I27</f>
        <v>0.80900000000000005</v>
      </c>
      <c r="Y27">
        <f>K27/$I27</f>
        <v>2.1</v>
      </c>
      <c r="Z27">
        <f>L27/$I27</f>
        <v>0.315</v>
      </c>
      <c r="AA27">
        <f>M27/$I27</f>
        <v>9.5000000000000001E-2</v>
      </c>
      <c r="AB27">
        <f t="shared" si="5"/>
        <v>0.625</v>
      </c>
      <c r="AC27">
        <f t="shared" si="6"/>
        <v>0.9</v>
      </c>
      <c r="AD27">
        <f t="shared" si="7"/>
        <v>0.372</v>
      </c>
    </row>
    <row r="28" spans="9:30" x14ac:dyDescent="0.25">
      <c r="I28">
        <v>10000</v>
      </c>
      <c r="J28">
        <v>6691</v>
      </c>
      <c r="K28">
        <f t="shared" ref="K28:K29" si="8">K27*10</f>
        <v>21000</v>
      </c>
      <c r="L28">
        <v>3017</v>
      </c>
      <c r="M28">
        <v>955</v>
      </c>
      <c r="N28">
        <v>7717</v>
      </c>
      <c r="O28">
        <v>7732</v>
      </c>
      <c r="P28">
        <v>2573</v>
      </c>
      <c r="Q28">
        <f>LOG(J28)</f>
        <v>3.8254910298794309</v>
      </c>
      <c r="R28">
        <f>LOG(K28)</f>
        <v>4.3222192947339195</v>
      </c>
      <c r="S28">
        <f>LOG(L28)</f>
        <v>3.4795753101749884</v>
      </c>
      <c r="T28">
        <f>LOG(M28)</f>
        <v>2.9800033715837464</v>
      </c>
      <c r="U28">
        <f t="shared" si="2"/>
        <v>3.8874485002499535</v>
      </c>
      <c r="V28">
        <f t="shared" si="3"/>
        <v>3.8882918453565156</v>
      </c>
      <c r="W28">
        <f t="shared" si="4"/>
        <v>3.4104397862103464</v>
      </c>
      <c r="X28">
        <f>J28/$I28</f>
        <v>0.66910000000000003</v>
      </c>
      <c r="Y28">
        <f>K28/$I28</f>
        <v>2.1</v>
      </c>
      <c r="Z28">
        <f>L28/$I28</f>
        <v>0.30170000000000002</v>
      </c>
      <c r="AA28">
        <f>M28/$I28</f>
        <v>9.5500000000000002E-2</v>
      </c>
      <c r="AB28">
        <f t="shared" si="5"/>
        <v>0.77170000000000005</v>
      </c>
      <c r="AC28">
        <f t="shared" si="6"/>
        <v>0.7732</v>
      </c>
      <c r="AD28">
        <f t="shared" si="7"/>
        <v>0.25729999999999997</v>
      </c>
    </row>
    <row r="29" spans="9:30" x14ac:dyDescent="0.25">
      <c r="I29">
        <v>100000</v>
      </c>
      <c r="J29">
        <v>61620</v>
      </c>
      <c r="K29">
        <f t="shared" si="8"/>
        <v>210000</v>
      </c>
      <c r="L29">
        <v>23690</v>
      </c>
      <c r="M29">
        <v>9357</v>
      </c>
      <c r="N29">
        <v>76275</v>
      </c>
      <c r="O29">
        <v>81756</v>
      </c>
      <c r="P29">
        <v>22503</v>
      </c>
      <c r="Q29">
        <f>LOG(J29)</f>
        <v>4.7897216939809217</v>
      </c>
      <c r="R29">
        <f>LOG(K29)</f>
        <v>5.3222192947339195</v>
      </c>
      <c r="S29">
        <f>LOG(L29)</f>
        <v>4.3745650607227651</v>
      </c>
      <c r="T29">
        <f>LOG(M29)</f>
        <v>3.9711366294768062</v>
      </c>
      <c r="U29">
        <f t="shared" si="2"/>
        <v>4.8823822163144444</v>
      </c>
      <c r="V29">
        <f t="shared" si="3"/>
        <v>4.9125196349870226</v>
      </c>
      <c r="W29">
        <f t="shared" si="4"/>
        <v>4.3522404201822305</v>
      </c>
      <c r="X29">
        <f>J29/$I29</f>
        <v>0.61619999999999997</v>
      </c>
      <c r="Y29">
        <f>K29/$I29</f>
        <v>2.1</v>
      </c>
      <c r="Z29">
        <f>L29/$I29</f>
        <v>0.2369</v>
      </c>
      <c r="AA29">
        <f>M29/$I29</f>
        <v>9.357E-2</v>
      </c>
      <c r="AB29">
        <f t="shared" si="5"/>
        <v>0.76275000000000004</v>
      </c>
      <c r="AC29">
        <f t="shared" si="6"/>
        <v>0.81755999999999995</v>
      </c>
      <c r="AD29">
        <f t="shared" si="7"/>
        <v>0.22503000000000001</v>
      </c>
    </row>
    <row r="30" spans="9:30" x14ac:dyDescent="0.25">
      <c r="X30">
        <f>MEDIAN(X24:X29)</f>
        <v>0.82950000000000002</v>
      </c>
      <c r="Y30">
        <f t="shared" ref="Y30:AD30" si="9">MEDIAN(Y24:Y29)</f>
        <v>2.1</v>
      </c>
      <c r="Z30">
        <f t="shared" si="9"/>
        <v>0.45750000000000002</v>
      </c>
      <c r="AA30">
        <f t="shared" si="9"/>
        <v>9.7750000000000004E-2</v>
      </c>
      <c r="AB30">
        <f t="shared" si="9"/>
        <v>0.78585000000000005</v>
      </c>
      <c r="AC30">
        <f t="shared" si="9"/>
        <v>0.79537999999999998</v>
      </c>
      <c r="AD30">
        <f t="shared" si="9"/>
        <v>0.31364999999999998</v>
      </c>
    </row>
    <row r="31" spans="9:30" x14ac:dyDescent="0.25">
      <c r="Z31">
        <f>X30/Z30</f>
        <v>1.8131147540983605</v>
      </c>
      <c r="AA31">
        <f>Y30/AA30</f>
        <v>21.483375959079282</v>
      </c>
      <c r="AB31">
        <f t="shared" ref="AB31:AD31" si="10">Z30/AB30</f>
        <v>0.58217217026150025</v>
      </c>
      <c r="AC31">
        <f t="shared" si="10"/>
        <v>0.1228972315119817</v>
      </c>
      <c r="AD31">
        <f t="shared" si="10"/>
        <v>2.5054997608799621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0:AD31"/>
  <sheetViews>
    <sheetView topLeftCell="M10" workbookViewId="0">
      <selection activeCell="M31" sqref="M31"/>
    </sheetView>
  </sheetViews>
  <sheetFormatPr defaultRowHeight="15" x14ac:dyDescent="0.25"/>
  <cols>
    <col min="9" max="9" width="7" bestFit="1" customWidth="1"/>
    <col min="10" max="10" width="12" bestFit="1" customWidth="1"/>
    <col min="11" max="11" width="15.85546875" bestFit="1" customWidth="1"/>
    <col min="12" max="16" width="15.85546875" customWidth="1"/>
    <col min="17" max="17" width="16.5703125" bestFit="1" customWidth="1"/>
    <col min="18" max="18" width="13.7109375" bestFit="1" customWidth="1"/>
    <col min="19" max="19" width="12.140625" bestFit="1" customWidth="1"/>
    <col min="21" max="21" width="17.7109375" bestFit="1" customWidth="1"/>
    <col min="22" max="23" width="17.7109375" customWidth="1"/>
    <col min="24" max="24" width="14.85546875" bestFit="1" customWidth="1"/>
    <col min="25" max="25" width="16.85546875" bestFit="1" customWidth="1"/>
    <col min="26" max="26" width="15.42578125" bestFit="1" customWidth="1"/>
    <col min="27" max="27" width="12.42578125" bestFit="1" customWidth="1"/>
    <col min="28" max="30" width="20.85546875" bestFit="1" customWidth="1"/>
  </cols>
  <sheetData>
    <row r="20" spans="9:30" x14ac:dyDescent="0.25">
      <c r="I20" t="s">
        <v>9</v>
      </c>
      <c r="S20" t="s">
        <v>11</v>
      </c>
    </row>
    <row r="21" spans="9:30" x14ac:dyDescent="0.25">
      <c r="I21" t="s">
        <v>10</v>
      </c>
    </row>
    <row r="23" spans="9:30" x14ac:dyDescent="0.25">
      <c r="I23" t="s">
        <v>0</v>
      </c>
      <c r="J23" t="s">
        <v>3</v>
      </c>
      <c r="K23" t="s">
        <v>2</v>
      </c>
      <c r="L23" t="s">
        <v>6</v>
      </c>
      <c r="M23" t="s">
        <v>7</v>
      </c>
      <c r="N23" t="s">
        <v>16</v>
      </c>
      <c r="O23" t="s">
        <v>19</v>
      </c>
      <c r="P23" t="s">
        <v>20</v>
      </c>
      <c r="Q23" t="s">
        <v>4</v>
      </c>
      <c r="R23" t="s">
        <v>1</v>
      </c>
      <c r="S23" t="s">
        <v>5</v>
      </c>
      <c r="T23" t="s">
        <v>8</v>
      </c>
      <c r="U23" t="s">
        <v>17</v>
      </c>
      <c r="V23" t="s">
        <v>21</v>
      </c>
      <c r="W23" t="s">
        <v>22</v>
      </c>
      <c r="X23" t="s">
        <v>12</v>
      </c>
      <c r="Y23" t="s">
        <v>13</v>
      </c>
      <c r="Z23" t="s">
        <v>14</v>
      </c>
      <c r="AA23" t="s">
        <v>15</v>
      </c>
      <c r="AB23" t="s">
        <v>18</v>
      </c>
      <c r="AC23" t="s">
        <v>23</v>
      </c>
      <c r="AD23" t="s">
        <v>24</v>
      </c>
    </row>
    <row r="24" spans="9:30" x14ac:dyDescent="0.25">
      <c r="I24">
        <v>1</v>
      </c>
      <c r="J24">
        <v>411</v>
      </c>
      <c r="K24">
        <v>2.1</v>
      </c>
      <c r="L24">
        <v>125</v>
      </c>
      <c r="M24">
        <v>269</v>
      </c>
      <c r="N24">
        <v>152</v>
      </c>
      <c r="O24">
        <v>146</v>
      </c>
      <c r="P24">
        <v>180</v>
      </c>
      <c r="Q24">
        <f>LOG(J24)</f>
        <v>2.6138418218760693</v>
      </c>
      <c r="R24">
        <f>LOG(K24)</f>
        <v>0.3222192947339193</v>
      </c>
      <c r="S24">
        <f>LOG(L24)</f>
        <v>2.0969100130080562</v>
      </c>
      <c r="T24">
        <f>LOG(M24)</f>
        <v>2.4297522800024081</v>
      </c>
      <c r="U24">
        <f>LOG(N24)</f>
        <v>2.1818435879447726</v>
      </c>
      <c r="V24">
        <f t="shared" ref="V24:W29" si="0">LOG(O24)</f>
        <v>2.1643528557844371</v>
      </c>
      <c r="W24">
        <f t="shared" si="0"/>
        <v>2.255272505103306</v>
      </c>
      <c r="X24" s="1">
        <f>J24/$I24</f>
        <v>411</v>
      </c>
      <c r="Y24" s="1">
        <f>K24/$I24</f>
        <v>2.1</v>
      </c>
      <c r="Z24" s="1">
        <f>L24/$I24</f>
        <v>125</v>
      </c>
      <c r="AA24" s="1">
        <f>M24/$I24</f>
        <v>269</v>
      </c>
      <c r="AB24" s="1">
        <f>N24/$I24</f>
        <v>152</v>
      </c>
      <c r="AC24" s="1">
        <f t="shared" ref="AC24:AD29" si="1">O24/$I24</f>
        <v>146</v>
      </c>
      <c r="AD24" s="1">
        <f t="shared" si="1"/>
        <v>180</v>
      </c>
    </row>
    <row r="25" spans="9:30" x14ac:dyDescent="0.25">
      <c r="I25">
        <v>10</v>
      </c>
      <c r="J25">
        <v>235</v>
      </c>
      <c r="K25">
        <v>21</v>
      </c>
      <c r="L25">
        <v>187</v>
      </c>
      <c r="M25">
        <v>27</v>
      </c>
      <c r="N25">
        <v>14</v>
      </c>
      <c r="O25">
        <v>13</v>
      </c>
      <c r="P25">
        <v>21</v>
      </c>
      <c r="Q25">
        <f>LOG(J25)</f>
        <v>2.3710678622717363</v>
      </c>
      <c r="R25">
        <f>LOG(K25)</f>
        <v>1.3222192947339193</v>
      </c>
      <c r="S25">
        <f>LOG(L25)</f>
        <v>2.271841606536499</v>
      </c>
      <c r="T25">
        <f t="shared" ref="T25:T29" si="2">LOG(M25)</f>
        <v>1.4313637641589874</v>
      </c>
      <c r="U25">
        <f t="shared" ref="U25:U29" si="3">LOG(N25)</f>
        <v>1.146128035678238</v>
      </c>
      <c r="V25">
        <f t="shared" si="0"/>
        <v>1.1139433523068367</v>
      </c>
      <c r="W25">
        <f t="shared" si="0"/>
        <v>1.3222192947339193</v>
      </c>
      <c r="X25" s="1">
        <f>J25/I25</f>
        <v>23.5</v>
      </c>
      <c r="Y25" s="1">
        <f>K25/$I25</f>
        <v>2.1</v>
      </c>
      <c r="Z25" s="1">
        <f>L25/$I25</f>
        <v>18.7</v>
      </c>
      <c r="AA25" s="1">
        <f t="shared" ref="AA25:AA29" si="4">M25/$I25</f>
        <v>2.7</v>
      </c>
      <c r="AB25" s="1">
        <f>N25/$I25</f>
        <v>1.4</v>
      </c>
      <c r="AC25" s="1">
        <f t="shared" si="1"/>
        <v>1.3</v>
      </c>
      <c r="AD25" s="1">
        <f t="shared" si="1"/>
        <v>2.1</v>
      </c>
    </row>
    <row r="26" spans="9:30" x14ac:dyDescent="0.25">
      <c r="I26">
        <v>100</v>
      </c>
      <c r="J26">
        <v>1581</v>
      </c>
      <c r="K26">
        <f>J25*10</f>
        <v>2350</v>
      </c>
      <c r="L26">
        <v>1579</v>
      </c>
      <c r="M26">
        <v>17</v>
      </c>
      <c r="N26">
        <v>169</v>
      </c>
      <c r="O26">
        <v>173</v>
      </c>
      <c r="P26">
        <v>118</v>
      </c>
      <c r="Q26">
        <f>LOG(J26)</f>
        <v>3.1989318699322089</v>
      </c>
      <c r="R26">
        <f>LOG(K26)</f>
        <v>3.3710678622717363</v>
      </c>
      <c r="S26">
        <f>LOG(L26)</f>
        <v>3.1983821300082944</v>
      </c>
      <c r="T26">
        <f t="shared" si="2"/>
        <v>1.2304489213782739</v>
      </c>
      <c r="U26">
        <f t="shared" si="3"/>
        <v>2.2278867046136734</v>
      </c>
      <c r="V26">
        <f t="shared" si="0"/>
        <v>2.2380461031287955</v>
      </c>
      <c r="W26">
        <f t="shared" si="0"/>
        <v>2.0718820073061255</v>
      </c>
      <c r="X26" s="1">
        <f>J26/I26</f>
        <v>15.81</v>
      </c>
      <c r="Y26" s="1">
        <f>K26/$I26</f>
        <v>23.5</v>
      </c>
      <c r="Z26" s="1">
        <f>L26/$I26</f>
        <v>15.79</v>
      </c>
      <c r="AA26" s="1">
        <f t="shared" si="4"/>
        <v>0.17</v>
      </c>
      <c r="AB26" s="1">
        <f>N26/$I26</f>
        <v>1.69</v>
      </c>
      <c r="AC26" s="1">
        <f t="shared" si="1"/>
        <v>1.73</v>
      </c>
      <c r="AD26" s="1">
        <f t="shared" si="1"/>
        <v>1.18</v>
      </c>
    </row>
    <row r="27" spans="9:30" x14ac:dyDescent="0.25">
      <c r="I27">
        <v>1000</v>
      </c>
      <c r="J27">
        <v>19728</v>
      </c>
      <c r="K27">
        <f>K26*10</f>
        <v>23500</v>
      </c>
      <c r="L27">
        <v>16784</v>
      </c>
      <c r="M27">
        <v>61</v>
      </c>
      <c r="N27">
        <v>1949</v>
      </c>
      <c r="O27">
        <v>1312</v>
      </c>
      <c r="P27">
        <v>1323</v>
      </c>
      <c r="Q27">
        <f>LOG(J27)</f>
        <v>4.295083059251656</v>
      </c>
      <c r="R27">
        <f>LOG(K27)</f>
        <v>4.3710678622717358</v>
      </c>
      <c r="S27">
        <f>LOG(L27)</f>
        <v>4.224895470849483</v>
      </c>
      <c r="T27">
        <f t="shared" si="2"/>
        <v>1.7853298350107671</v>
      </c>
      <c r="U27">
        <f t="shared" si="3"/>
        <v>3.2898118391176214</v>
      </c>
      <c r="V27">
        <f t="shared" si="0"/>
        <v>3.1179338350396413</v>
      </c>
      <c r="W27">
        <f t="shared" si="0"/>
        <v>3.1215598441875008</v>
      </c>
      <c r="X27" s="1">
        <f>J27/I27</f>
        <v>19.728000000000002</v>
      </c>
      <c r="Y27" s="1">
        <f>K27/$I27</f>
        <v>23.5</v>
      </c>
      <c r="Z27" s="1">
        <f>L27/$I27</f>
        <v>16.783999999999999</v>
      </c>
      <c r="AA27" s="1">
        <f t="shared" si="4"/>
        <v>6.0999999999999999E-2</v>
      </c>
      <c r="AB27" s="1">
        <f>N27/$I27</f>
        <v>1.9490000000000001</v>
      </c>
      <c r="AC27" s="1">
        <f t="shared" si="1"/>
        <v>1.3120000000000001</v>
      </c>
      <c r="AD27" s="1">
        <f t="shared" si="1"/>
        <v>1.323</v>
      </c>
    </row>
    <row r="28" spans="9:30" x14ac:dyDescent="0.25">
      <c r="I28">
        <v>10000</v>
      </c>
      <c r="J28">
        <v>172795</v>
      </c>
      <c r="K28">
        <f t="shared" ref="K28:K29" si="5">K27*10</f>
        <v>235000</v>
      </c>
      <c r="L28">
        <v>171056</v>
      </c>
      <c r="M28">
        <v>1121</v>
      </c>
      <c r="N28">
        <v>10667</v>
      </c>
      <c r="O28">
        <v>9744</v>
      </c>
      <c r="P28">
        <v>10227</v>
      </c>
      <c r="Q28">
        <f>LOG(J28)</f>
        <v>5.237531171569807</v>
      </c>
      <c r="R28">
        <f>LOG(K28)</f>
        <v>5.3710678622717358</v>
      </c>
      <c r="S28">
        <f>LOG(L28)</f>
        <v>5.2331383122024064</v>
      </c>
      <c r="T28">
        <f t="shared" si="2"/>
        <v>3.0496056125949731</v>
      </c>
      <c r="U28">
        <f t="shared" si="3"/>
        <v>4.0280422950907493</v>
      </c>
      <c r="V28">
        <f t="shared" si="0"/>
        <v>3.9887372752888002</v>
      </c>
      <c r="W28">
        <f t="shared" si="0"/>
        <v>4.009748255948554</v>
      </c>
      <c r="X28" s="1">
        <f>J28/I28</f>
        <v>17.279499999999999</v>
      </c>
      <c r="Y28" s="1">
        <f>K28/$I28</f>
        <v>23.5</v>
      </c>
      <c r="Z28" s="1">
        <f>L28/$I28</f>
        <v>17.105599999999999</v>
      </c>
      <c r="AA28" s="1">
        <f t="shared" si="4"/>
        <v>0.11210000000000001</v>
      </c>
      <c r="AB28" s="1">
        <f>N28/$I28</f>
        <v>1.0667</v>
      </c>
      <c r="AC28" s="1">
        <f t="shared" si="1"/>
        <v>0.97440000000000004</v>
      </c>
      <c r="AD28" s="1">
        <f t="shared" si="1"/>
        <v>1.0226999999999999</v>
      </c>
    </row>
    <row r="29" spans="9:30" x14ac:dyDescent="0.25">
      <c r="I29">
        <v>100000</v>
      </c>
      <c r="J29">
        <v>2091718</v>
      </c>
      <c r="K29">
        <f t="shared" si="5"/>
        <v>2350000</v>
      </c>
      <c r="L29">
        <v>1641879</v>
      </c>
      <c r="M29">
        <v>18221</v>
      </c>
      <c r="N29">
        <v>141592</v>
      </c>
      <c r="O29">
        <v>113418</v>
      </c>
      <c r="P29">
        <v>118217</v>
      </c>
      <c r="Q29">
        <f>LOG(J29)</f>
        <v>6.3205031336851318</v>
      </c>
      <c r="R29">
        <f>LOG(K29)</f>
        <v>6.3710678622717358</v>
      </c>
      <c r="S29">
        <f>LOG(L29)</f>
        <v>6.2153411481740353</v>
      </c>
      <c r="T29">
        <f t="shared" si="2"/>
        <v>4.2605722081234925</v>
      </c>
      <c r="U29">
        <f t="shared" si="3"/>
        <v>5.1510387162491984</v>
      </c>
      <c r="V29">
        <f t="shared" si="0"/>
        <v>5.0546819847184326</v>
      </c>
      <c r="W29">
        <f t="shared" si="0"/>
        <v>5.0726799340352233</v>
      </c>
      <c r="X29" s="1">
        <f>J29/I29</f>
        <v>20.917179999999998</v>
      </c>
      <c r="Y29" s="1">
        <f>K29/$I29</f>
        <v>23.5</v>
      </c>
      <c r="Z29" s="1">
        <f>L29/$I29</f>
        <v>16.418790000000001</v>
      </c>
      <c r="AA29" s="1">
        <f t="shared" si="4"/>
        <v>0.18221000000000001</v>
      </c>
      <c r="AB29" s="1">
        <f>N29/$I29</f>
        <v>1.4159200000000001</v>
      </c>
      <c r="AC29" s="1">
        <f t="shared" si="1"/>
        <v>1.13418</v>
      </c>
      <c r="AD29" s="1">
        <f t="shared" si="1"/>
        <v>1.1821699999999999</v>
      </c>
    </row>
    <row r="30" spans="9:30" x14ac:dyDescent="0.25">
      <c r="X30" s="1">
        <f>MEDIAN(X24:X29)</f>
        <v>20.322589999999998</v>
      </c>
      <c r="Y30" s="1">
        <f t="shared" ref="Y30:AB30" si="6">MEDIAN(Y24:Y29)</f>
        <v>23.5</v>
      </c>
      <c r="Z30" s="1">
        <f t="shared" si="6"/>
        <v>16.944800000000001</v>
      </c>
      <c r="AA30" s="1">
        <f t="shared" si="6"/>
        <v>0.17610500000000001</v>
      </c>
      <c r="AB30" s="1">
        <f t="shared" si="6"/>
        <v>1.5529600000000001</v>
      </c>
      <c r="AC30" s="1">
        <f t="shared" ref="AC30:AD30" si="7">MEDIAN(AC24:AC29)</f>
        <v>1.306</v>
      </c>
      <c r="AD30" s="1">
        <f t="shared" si="7"/>
        <v>1.2525849999999998</v>
      </c>
    </row>
    <row r="31" spans="9:30" x14ac:dyDescent="0.25">
      <c r="Z31" s="1">
        <f>$X$30/Z30</f>
        <v>1.1993408007176241</v>
      </c>
      <c r="AA31" s="1">
        <f>$X$30/AA30</f>
        <v>115.40041452542515</v>
      </c>
      <c r="AB31" s="1">
        <f>$X$30/AB30</f>
        <v>13.08635766536163</v>
      </c>
      <c r="AC31" s="1">
        <f t="shared" ref="AC31:AD31" si="8">$X$30/AC30</f>
        <v>15.560941807044408</v>
      </c>
      <c r="AD31" s="1">
        <f t="shared" si="8"/>
        <v>16.22451969327431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ReadTests</vt:lpstr>
      <vt:lpstr>WriteTests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Betts</dc:creator>
  <cp:lastModifiedBy>Paul Betts</cp:lastModifiedBy>
  <dcterms:created xsi:type="dcterms:W3CDTF">2014-06-25T03:18:45Z</dcterms:created>
  <dcterms:modified xsi:type="dcterms:W3CDTF">2014-07-02T06:31:11Z</dcterms:modified>
</cp:coreProperties>
</file>