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baldwi\Documents\GLRI\PAHs\pah\pah_glri\9_parent_weight\doc\"/>
    </mc:Choice>
  </mc:AlternateContent>
  <xr:revisionPtr revIDLastSave="0" documentId="10_ncr:100000_{E67DE913-238A-4B1C-B968-FB3D2113E45D}" xr6:coauthVersionLast="31" xr6:coauthVersionMax="31" xr10:uidLastSave="{00000000-0000-0000-0000-000000000000}"/>
  <bookViews>
    <workbookView xWindow="0" yWindow="0" windowWidth="18540" windowHeight="2830" xr2:uid="{00000000-000D-0000-FFFF-FFFF00000000}"/>
  </bookViews>
  <sheets>
    <sheet name="summary_table" sheetId="1" r:id="rId1"/>
  </sheets>
  <calcPr calcId="179017"/>
</workbook>
</file>

<file path=xl/calcChain.xml><?xml version="1.0" encoding="utf-8"?>
<calcChain xmlns="http://schemas.openxmlformats.org/spreadsheetml/2006/main">
  <c r="E84" i="1" l="1"/>
  <c r="E83" i="1"/>
  <c r="D81" i="1"/>
  <c r="E81" i="1"/>
  <c r="F81" i="1"/>
  <c r="G81" i="1"/>
  <c r="H81" i="1"/>
  <c r="C81" i="1"/>
  <c r="C80" i="1"/>
  <c r="D80" i="1"/>
  <c r="E80" i="1"/>
  <c r="F80" i="1"/>
  <c r="G80" i="1"/>
  <c r="H80" i="1"/>
  <c r="C74" i="1"/>
  <c r="D74" i="1"/>
  <c r="E74" i="1"/>
  <c r="F74" i="1"/>
  <c r="G74" i="1"/>
  <c r="H74" i="1"/>
  <c r="C75" i="1"/>
  <c r="D75" i="1"/>
  <c r="E75" i="1"/>
  <c r="F75" i="1"/>
  <c r="G75" i="1"/>
  <c r="H75" i="1"/>
  <c r="C76" i="1"/>
  <c r="D76" i="1"/>
  <c r="E76" i="1"/>
  <c r="F76" i="1"/>
  <c r="G76" i="1"/>
  <c r="H76" i="1"/>
  <c r="C77" i="1"/>
  <c r="D77" i="1"/>
  <c r="E77" i="1"/>
  <c r="F77" i="1"/>
  <c r="G77" i="1"/>
  <c r="H77" i="1"/>
  <c r="C78" i="1"/>
  <c r="D78" i="1"/>
  <c r="E78" i="1"/>
  <c r="F78" i="1"/>
  <c r="G78" i="1"/>
  <c r="H78" i="1"/>
  <c r="B78" i="1"/>
  <c r="B77" i="1"/>
  <c r="B76" i="1"/>
  <c r="B75" i="1"/>
  <c r="B74" i="1"/>
</calcChain>
</file>

<file path=xl/sharedStrings.xml><?xml version="1.0" encoding="utf-8"?>
<sst xmlns="http://schemas.openxmlformats.org/spreadsheetml/2006/main" count="88" uniqueCount="87">
  <si>
    <t>unique_id</t>
  </si>
  <si>
    <t>sum_EPA16</t>
  </si>
  <si>
    <t>tec_ratio</t>
  </si>
  <si>
    <t>pec_ratio</t>
  </si>
  <si>
    <t>sum_esbtu</t>
  </si>
  <si>
    <t>perc_toc</t>
  </si>
  <si>
    <t>parent_alkyl</t>
  </si>
  <si>
    <t>HMW_LMW</t>
  </si>
  <si>
    <t>IN-CCD</t>
  </si>
  <si>
    <t>IN-CCU</t>
  </si>
  <si>
    <t>IN-IHC</t>
  </si>
  <si>
    <t>IN-PBW</t>
  </si>
  <si>
    <t>MI-BAR</t>
  </si>
  <si>
    <t>MI-BCK</t>
  </si>
  <si>
    <t>MI-CLT</t>
  </si>
  <si>
    <t>MI-CRM</t>
  </si>
  <si>
    <t>MI-GRE</t>
  </si>
  <si>
    <t>NA</t>
  </si>
  <si>
    <t>MI-IND</t>
  </si>
  <si>
    <t>MI-KAL</t>
  </si>
  <si>
    <t>MI-LRB</t>
  </si>
  <si>
    <t>MI-LRH</t>
  </si>
  <si>
    <t>MI-LRW</t>
  </si>
  <si>
    <t>MI-NBC</t>
  </si>
  <si>
    <t>MI-PEA</t>
  </si>
  <si>
    <t>MI-PLS</t>
  </si>
  <si>
    <t>MI-RRB</t>
  </si>
  <si>
    <t>MI-RRD</t>
  </si>
  <si>
    <t>MI-RRR</t>
  </si>
  <si>
    <t>MI-RRS</t>
  </si>
  <si>
    <t>MI-SAG</t>
  </si>
  <si>
    <t>MI-SJO</t>
  </si>
  <si>
    <t>MI-TBC</t>
  </si>
  <si>
    <t>MN-SLR</t>
  </si>
  <si>
    <t>NY-ACR</t>
  </si>
  <si>
    <t>NY-CCI</t>
  </si>
  <si>
    <t>NY-GBF</t>
  </si>
  <si>
    <t>NY-GRF</t>
  </si>
  <si>
    <t>NY-HBK</t>
  </si>
  <si>
    <t>NY-ICB</t>
  </si>
  <si>
    <t>NY-ICR</t>
  </si>
  <si>
    <t>NY-LEY</t>
  </si>
  <si>
    <t>NY-NCG</t>
  </si>
  <si>
    <t>NY-SCH</t>
  </si>
  <si>
    <t>NY-TCR</t>
  </si>
  <si>
    <t>OH-CRI</t>
  </si>
  <si>
    <t>OH-CRM</t>
  </si>
  <si>
    <t>OH-CRP</t>
  </si>
  <si>
    <t>OH-EBR</t>
  </si>
  <si>
    <t>OH-MRW</t>
  </si>
  <si>
    <t>OH-RRB</t>
  </si>
  <si>
    <t>OH-RRS</t>
  </si>
  <si>
    <t>OH-SCE</t>
  </si>
  <si>
    <t>OH-SCO</t>
  </si>
  <si>
    <t>OH-SCT</t>
  </si>
  <si>
    <t>OH-TCD</t>
  </si>
  <si>
    <t>OH-WBR</t>
  </si>
  <si>
    <t>OH-WCI</t>
  </si>
  <si>
    <t>WI-ACA</t>
  </si>
  <si>
    <t>WI-BRO</t>
  </si>
  <si>
    <t>WI-ERG</t>
  </si>
  <si>
    <t>WI-GCK</t>
  </si>
  <si>
    <t>WI-KKL</t>
  </si>
  <si>
    <t>WI-LML</t>
  </si>
  <si>
    <t>WI-MAM</t>
  </si>
  <si>
    <t>WI-MEB</t>
  </si>
  <si>
    <t>WI-MEC</t>
  </si>
  <si>
    <t>WI-MEF</t>
  </si>
  <si>
    <t>WI-MER</t>
  </si>
  <si>
    <t>WI-MET</t>
  </si>
  <si>
    <t>WI-MIE</t>
  </si>
  <si>
    <t>WI-MIM</t>
  </si>
  <si>
    <t>WI-MIP</t>
  </si>
  <si>
    <t>WI-NRL</t>
  </si>
  <si>
    <t>WI-OCM</t>
  </si>
  <si>
    <t>WI-RRC</t>
  </si>
  <si>
    <t>WI-RRL</t>
  </si>
  <si>
    <t>WI-RRR</t>
  </si>
  <si>
    <t>WI-UCJ</t>
  </si>
  <si>
    <t>WI-WMC</t>
  </si>
  <si>
    <t>min</t>
  </si>
  <si>
    <t xml:space="preserve">median </t>
  </si>
  <si>
    <t>mean</t>
  </si>
  <si>
    <t>sd</t>
  </si>
  <si>
    <t>max</t>
  </si>
  <si>
    <t>pct &gt; 1</t>
  </si>
  <si>
    <t>pct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</si>
</sst>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4"/>
  <sheetViews>
    <sheetView tabSelected="1" zoomScaleNormal="100" workbookViewId="0">
      <pane ySplit="1160" topLeftCell="A10" activePane="bottomLeft"/>
      <selection activeCell="D1" sqref="D1:E1048576"/>
      <selection pane="bottomLeft" activeCell="B13" sqref="B13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t="s">
        <v>8</v>
      </c>
      <c r="B2">
        <v>3028</v>
      </c>
      <c r="C2">
        <v>1.88</v>
      </c>
      <c r="D2">
        <v>0.13</v>
      </c>
      <c r="E2">
        <v>0.42</v>
      </c>
      <c r="F2">
        <v>1.2</v>
      </c>
      <c r="G2">
        <v>3.9</v>
      </c>
      <c r="H2">
        <v>3.3</v>
      </c>
    </row>
    <row r="3" spans="1:8" x14ac:dyDescent="0.35">
      <c r="A3" t="s">
        <v>9</v>
      </c>
      <c r="B3">
        <v>191</v>
      </c>
      <c r="C3">
        <v>0.12</v>
      </c>
      <c r="D3">
        <v>0.01</v>
      </c>
      <c r="E3">
        <v>0.09</v>
      </c>
      <c r="F3">
        <v>0.8</v>
      </c>
      <c r="G3">
        <v>0.5</v>
      </c>
      <c r="H3">
        <v>1</v>
      </c>
    </row>
    <row r="4" spans="1:8" x14ac:dyDescent="0.35">
      <c r="A4" t="s">
        <v>10</v>
      </c>
      <c r="B4">
        <v>134650</v>
      </c>
      <c r="C4">
        <v>83.63</v>
      </c>
      <c r="D4">
        <v>5.91</v>
      </c>
      <c r="E4">
        <v>4.96</v>
      </c>
      <c r="F4">
        <v>6.8</v>
      </c>
      <c r="G4">
        <v>1</v>
      </c>
      <c r="H4">
        <v>1.3</v>
      </c>
    </row>
    <row r="5" spans="1:8" x14ac:dyDescent="0.35">
      <c r="A5" t="s">
        <v>11</v>
      </c>
      <c r="B5">
        <v>367</v>
      </c>
      <c r="C5">
        <v>0.23</v>
      </c>
      <c r="D5">
        <v>0.02</v>
      </c>
      <c r="E5">
        <v>0.11</v>
      </c>
      <c r="F5">
        <v>0.5</v>
      </c>
      <c r="G5">
        <v>3</v>
      </c>
      <c r="H5">
        <v>4.9000000000000004</v>
      </c>
    </row>
    <row r="6" spans="1:8" x14ac:dyDescent="0.35">
      <c r="A6" t="s">
        <v>12</v>
      </c>
      <c r="B6">
        <v>3357</v>
      </c>
      <c r="C6">
        <v>2.08</v>
      </c>
      <c r="D6">
        <v>0.15</v>
      </c>
      <c r="E6">
        <v>1.04</v>
      </c>
      <c r="F6">
        <v>0.5</v>
      </c>
      <c r="G6">
        <v>4.2</v>
      </c>
      <c r="H6">
        <v>5.6</v>
      </c>
    </row>
    <row r="7" spans="1:8" x14ac:dyDescent="0.35">
      <c r="A7" t="s">
        <v>13</v>
      </c>
      <c r="B7">
        <v>2243</v>
      </c>
      <c r="C7">
        <v>1.39</v>
      </c>
      <c r="D7">
        <v>0.1</v>
      </c>
      <c r="E7">
        <v>3.71</v>
      </c>
      <c r="F7">
        <v>0.1</v>
      </c>
      <c r="G7">
        <v>8.1</v>
      </c>
      <c r="H7">
        <v>6</v>
      </c>
    </row>
    <row r="8" spans="1:8" x14ac:dyDescent="0.35">
      <c r="A8" t="s">
        <v>14</v>
      </c>
      <c r="B8">
        <v>294</v>
      </c>
      <c r="C8">
        <v>0.18</v>
      </c>
      <c r="D8">
        <v>0.01</v>
      </c>
      <c r="E8">
        <v>0.31</v>
      </c>
      <c r="F8">
        <v>0.1</v>
      </c>
      <c r="G8">
        <v>5.0999999999999996</v>
      </c>
      <c r="H8">
        <v>6.2</v>
      </c>
    </row>
    <row r="9" spans="1:8" x14ac:dyDescent="0.35">
      <c r="A9" t="s">
        <v>15</v>
      </c>
      <c r="B9">
        <v>5945</v>
      </c>
      <c r="C9">
        <v>3.69</v>
      </c>
      <c r="D9">
        <v>0.26</v>
      </c>
      <c r="E9">
        <v>0.6</v>
      </c>
      <c r="F9">
        <v>1.4</v>
      </c>
      <c r="G9">
        <v>6.8</v>
      </c>
      <c r="H9">
        <v>7.8</v>
      </c>
    </row>
    <row r="10" spans="1:8" x14ac:dyDescent="0.35">
      <c r="A10" t="s">
        <v>16</v>
      </c>
      <c r="B10">
        <v>303</v>
      </c>
      <c r="C10">
        <v>0.19</v>
      </c>
      <c r="D10">
        <v>0.01</v>
      </c>
      <c r="E10" t="s">
        <v>17</v>
      </c>
      <c r="F10" t="s">
        <v>17</v>
      </c>
      <c r="G10">
        <v>3.3</v>
      </c>
      <c r="H10">
        <v>6</v>
      </c>
    </row>
    <row r="11" spans="1:8" x14ac:dyDescent="0.35">
      <c r="A11" t="s">
        <v>18</v>
      </c>
      <c r="B11">
        <v>1862</v>
      </c>
      <c r="C11">
        <v>1.1599999999999999</v>
      </c>
      <c r="D11">
        <v>0.08</v>
      </c>
      <c r="E11">
        <v>1.44</v>
      </c>
      <c r="F11">
        <v>0.2</v>
      </c>
      <c r="G11">
        <v>5.5</v>
      </c>
      <c r="H11">
        <v>8.5</v>
      </c>
    </row>
    <row r="12" spans="1:8" x14ac:dyDescent="0.35">
      <c r="A12" t="s">
        <v>19</v>
      </c>
      <c r="B12">
        <v>44</v>
      </c>
      <c r="C12">
        <v>0.03</v>
      </c>
      <c r="D12">
        <v>0</v>
      </c>
      <c r="E12">
        <v>0.03</v>
      </c>
      <c r="F12">
        <v>0.2</v>
      </c>
      <c r="G12">
        <v>4</v>
      </c>
      <c r="H12">
        <v>5.7</v>
      </c>
    </row>
    <row r="13" spans="1:8" x14ac:dyDescent="0.35">
      <c r="A13" t="s">
        <v>20</v>
      </c>
      <c r="B13">
        <v>664</v>
      </c>
      <c r="C13">
        <v>0.41</v>
      </c>
      <c r="D13">
        <v>0.03</v>
      </c>
      <c r="E13">
        <v>0.08</v>
      </c>
      <c r="F13">
        <v>1.4</v>
      </c>
      <c r="G13">
        <v>3.7</v>
      </c>
      <c r="H13">
        <v>4.8</v>
      </c>
    </row>
    <row r="14" spans="1:8" x14ac:dyDescent="0.35">
      <c r="A14" t="s">
        <v>21</v>
      </c>
      <c r="B14">
        <v>219</v>
      </c>
      <c r="C14">
        <v>0.14000000000000001</v>
      </c>
      <c r="D14">
        <v>0.01</v>
      </c>
      <c r="E14">
        <v>0.18</v>
      </c>
      <c r="F14">
        <v>0.6</v>
      </c>
      <c r="G14">
        <v>0.5</v>
      </c>
      <c r="H14">
        <v>0.5</v>
      </c>
    </row>
    <row r="15" spans="1:8" x14ac:dyDescent="0.35">
      <c r="A15" t="s">
        <v>22</v>
      </c>
      <c r="B15">
        <v>30591</v>
      </c>
      <c r="C15">
        <v>19</v>
      </c>
      <c r="D15">
        <v>1.34</v>
      </c>
      <c r="E15">
        <v>5.1100000000000003</v>
      </c>
      <c r="F15">
        <v>0.9</v>
      </c>
      <c r="G15">
        <v>7.1</v>
      </c>
      <c r="H15">
        <v>4.0999999999999996</v>
      </c>
    </row>
    <row r="16" spans="1:8" x14ac:dyDescent="0.35">
      <c r="A16" t="s">
        <v>23</v>
      </c>
      <c r="B16">
        <v>55</v>
      </c>
      <c r="C16">
        <v>0.03</v>
      </c>
      <c r="D16">
        <v>0</v>
      </c>
      <c r="E16">
        <v>0.11</v>
      </c>
      <c r="F16">
        <v>0.3</v>
      </c>
      <c r="G16">
        <v>1.4</v>
      </c>
      <c r="H16">
        <v>1.3</v>
      </c>
    </row>
    <row r="17" spans="1:8" x14ac:dyDescent="0.35">
      <c r="A17" t="s">
        <v>24</v>
      </c>
      <c r="B17">
        <v>1013</v>
      </c>
      <c r="C17">
        <v>0.63</v>
      </c>
      <c r="D17">
        <v>0.04</v>
      </c>
      <c r="E17">
        <v>0.11</v>
      </c>
      <c r="F17">
        <v>1.6</v>
      </c>
      <c r="G17">
        <v>5.3</v>
      </c>
      <c r="H17">
        <v>4.5</v>
      </c>
    </row>
    <row r="18" spans="1:8" x14ac:dyDescent="0.35">
      <c r="A18" t="s">
        <v>25</v>
      </c>
      <c r="B18">
        <v>2725</v>
      </c>
      <c r="C18">
        <v>1.69</v>
      </c>
      <c r="D18">
        <v>0.12</v>
      </c>
      <c r="E18">
        <v>3.82</v>
      </c>
      <c r="F18">
        <v>0.1</v>
      </c>
      <c r="G18">
        <v>7</v>
      </c>
      <c r="H18">
        <v>4.8</v>
      </c>
    </row>
    <row r="19" spans="1:8" x14ac:dyDescent="0.35">
      <c r="A19" t="s">
        <v>26</v>
      </c>
      <c r="B19">
        <v>1994</v>
      </c>
      <c r="C19">
        <v>1.24</v>
      </c>
      <c r="D19">
        <v>0.09</v>
      </c>
      <c r="E19">
        <v>0.28000000000000003</v>
      </c>
      <c r="F19">
        <v>1.2</v>
      </c>
      <c r="G19">
        <v>3.8</v>
      </c>
      <c r="H19">
        <v>4.0999999999999996</v>
      </c>
    </row>
    <row r="20" spans="1:8" x14ac:dyDescent="0.35">
      <c r="A20" t="s">
        <v>27</v>
      </c>
      <c r="B20">
        <v>14161</v>
      </c>
      <c r="C20">
        <v>8.8000000000000007</v>
      </c>
      <c r="D20">
        <v>0.62</v>
      </c>
      <c r="E20">
        <v>2.93</v>
      </c>
      <c r="F20">
        <v>0.7</v>
      </c>
      <c r="G20">
        <v>6.9</v>
      </c>
      <c r="H20">
        <v>4.5999999999999996</v>
      </c>
    </row>
    <row r="21" spans="1:8" x14ac:dyDescent="0.35">
      <c r="A21" t="s">
        <v>28</v>
      </c>
      <c r="B21">
        <v>57601</v>
      </c>
      <c r="C21">
        <v>35.78</v>
      </c>
      <c r="D21">
        <v>2.5299999999999998</v>
      </c>
      <c r="E21">
        <v>3.49</v>
      </c>
      <c r="F21">
        <v>2.2999999999999998</v>
      </c>
      <c r="G21">
        <v>8.1999999999999993</v>
      </c>
      <c r="H21">
        <v>11</v>
      </c>
    </row>
    <row r="22" spans="1:8" x14ac:dyDescent="0.35">
      <c r="A22" t="s">
        <v>29</v>
      </c>
      <c r="B22">
        <v>11358</v>
      </c>
      <c r="C22">
        <v>7.05</v>
      </c>
      <c r="D22">
        <v>0.5</v>
      </c>
      <c r="E22">
        <v>3.92</v>
      </c>
      <c r="F22">
        <v>0.4</v>
      </c>
      <c r="G22">
        <v>6.8</v>
      </c>
      <c r="H22">
        <v>5.4</v>
      </c>
    </row>
    <row r="23" spans="1:8" x14ac:dyDescent="0.35">
      <c r="A23" t="s">
        <v>30</v>
      </c>
      <c r="B23">
        <v>1061</v>
      </c>
      <c r="C23">
        <v>0.66</v>
      </c>
      <c r="D23">
        <v>0.05</v>
      </c>
      <c r="E23">
        <v>7.0000000000000007E-2</v>
      </c>
      <c r="F23">
        <v>2.2000000000000002</v>
      </c>
      <c r="G23">
        <v>4.0999999999999996</v>
      </c>
      <c r="H23">
        <v>5.2</v>
      </c>
    </row>
    <row r="24" spans="1:8" x14ac:dyDescent="0.35">
      <c r="A24" t="s">
        <v>31</v>
      </c>
      <c r="B24">
        <v>5894</v>
      </c>
      <c r="C24">
        <v>3.66</v>
      </c>
      <c r="D24">
        <v>0.26</v>
      </c>
      <c r="E24">
        <v>1.0900000000000001</v>
      </c>
      <c r="F24">
        <v>0.8</v>
      </c>
      <c r="G24">
        <v>4.0999999999999996</v>
      </c>
      <c r="H24">
        <v>5.3</v>
      </c>
    </row>
    <row r="25" spans="1:8" x14ac:dyDescent="0.35">
      <c r="A25" t="s">
        <v>32</v>
      </c>
      <c r="B25">
        <v>12444</v>
      </c>
      <c r="C25">
        <v>7.73</v>
      </c>
      <c r="D25">
        <v>0.55000000000000004</v>
      </c>
      <c r="E25">
        <v>5.17</v>
      </c>
      <c r="F25">
        <v>0.4</v>
      </c>
      <c r="G25">
        <v>8.4</v>
      </c>
      <c r="H25">
        <v>3.9</v>
      </c>
    </row>
    <row r="26" spans="1:8" x14ac:dyDescent="0.35">
      <c r="A26" t="s">
        <v>33</v>
      </c>
      <c r="B26">
        <v>53</v>
      </c>
      <c r="C26">
        <v>0.03</v>
      </c>
      <c r="D26">
        <v>0</v>
      </c>
      <c r="E26">
        <v>0.01</v>
      </c>
      <c r="F26">
        <v>1.4</v>
      </c>
      <c r="G26">
        <v>1</v>
      </c>
      <c r="H26">
        <v>1.3</v>
      </c>
    </row>
    <row r="27" spans="1:8" x14ac:dyDescent="0.35">
      <c r="A27" t="s">
        <v>34</v>
      </c>
      <c r="B27">
        <v>10520</v>
      </c>
      <c r="C27">
        <v>6.53</v>
      </c>
      <c r="D27">
        <v>0.46</v>
      </c>
      <c r="E27">
        <v>3.69</v>
      </c>
      <c r="F27">
        <v>0.4</v>
      </c>
      <c r="G27">
        <v>5.9</v>
      </c>
      <c r="H27">
        <v>4.0999999999999996</v>
      </c>
    </row>
    <row r="28" spans="1:8" x14ac:dyDescent="0.35">
      <c r="A28" t="s">
        <v>35</v>
      </c>
      <c r="B28">
        <v>2603</v>
      </c>
      <c r="C28">
        <v>1.62</v>
      </c>
      <c r="D28">
        <v>0.11</v>
      </c>
      <c r="E28">
        <v>0.33</v>
      </c>
      <c r="F28">
        <v>1.4</v>
      </c>
      <c r="G28">
        <v>2.1</v>
      </c>
      <c r="H28">
        <v>3.2</v>
      </c>
    </row>
    <row r="29" spans="1:8" x14ac:dyDescent="0.35">
      <c r="A29" t="s">
        <v>36</v>
      </c>
      <c r="B29">
        <v>195788</v>
      </c>
      <c r="C29">
        <v>121.61</v>
      </c>
      <c r="D29">
        <v>8.59</v>
      </c>
      <c r="E29">
        <v>10.47</v>
      </c>
      <c r="F29">
        <v>2.8</v>
      </c>
      <c r="G29">
        <v>6.7</v>
      </c>
      <c r="H29">
        <v>3.9</v>
      </c>
    </row>
    <row r="30" spans="1:8" x14ac:dyDescent="0.35">
      <c r="A30" t="s">
        <v>37</v>
      </c>
      <c r="B30">
        <v>544</v>
      </c>
      <c r="C30">
        <v>0.34</v>
      </c>
      <c r="D30">
        <v>0.02</v>
      </c>
      <c r="E30">
        <v>0.12</v>
      </c>
      <c r="F30">
        <v>1.1000000000000001</v>
      </c>
      <c r="G30">
        <v>2.5</v>
      </c>
      <c r="H30">
        <v>3.6</v>
      </c>
    </row>
    <row r="31" spans="1:8" x14ac:dyDescent="0.35">
      <c r="A31" t="s">
        <v>38</v>
      </c>
      <c r="B31">
        <v>35220</v>
      </c>
      <c r="C31">
        <v>21.88</v>
      </c>
      <c r="D31">
        <v>1.54</v>
      </c>
      <c r="E31">
        <v>1.41</v>
      </c>
      <c r="F31">
        <v>3.9</v>
      </c>
      <c r="G31">
        <v>5</v>
      </c>
      <c r="H31">
        <v>4.5</v>
      </c>
    </row>
    <row r="32" spans="1:8" x14ac:dyDescent="0.35">
      <c r="A32" t="s">
        <v>39</v>
      </c>
      <c r="B32">
        <v>14537</v>
      </c>
      <c r="C32">
        <v>9.0299999999999994</v>
      </c>
      <c r="D32">
        <v>0.64</v>
      </c>
      <c r="E32">
        <v>0.43</v>
      </c>
      <c r="F32">
        <v>5.0999999999999996</v>
      </c>
      <c r="G32">
        <v>6.9</v>
      </c>
      <c r="H32">
        <v>4.7</v>
      </c>
    </row>
    <row r="33" spans="1:8" x14ac:dyDescent="0.35">
      <c r="A33" t="s">
        <v>40</v>
      </c>
      <c r="B33">
        <v>50</v>
      </c>
      <c r="C33">
        <v>0.03</v>
      </c>
      <c r="D33">
        <v>0</v>
      </c>
      <c r="E33">
        <v>0.03</v>
      </c>
      <c r="F33">
        <v>0.3</v>
      </c>
      <c r="G33">
        <v>2.2000000000000002</v>
      </c>
      <c r="H33">
        <v>3.6</v>
      </c>
    </row>
    <row r="34" spans="1:8" x14ac:dyDescent="0.35">
      <c r="A34" t="s">
        <v>41</v>
      </c>
      <c r="B34">
        <v>30787</v>
      </c>
      <c r="C34">
        <v>19.12</v>
      </c>
      <c r="D34">
        <v>1.35</v>
      </c>
      <c r="E34">
        <v>0.95</v>
      </c>
      <c r="F34">
        <v>5</v>
      </c>
      <c r="G34">
        <v>4.5999999999999996</v>
      </c>
      <c r="H34">
        <v>4.9000000000000004</v>
      </c>
    </row>
    <row r="35" spans="1:8" x14ac:dyDescent="0.35">
      <c r="A35" t="s">
        <v>42</v>
      </c>
      <c r="B35">
        <v>1012</v>
      </c>
      <c r="C35">
        <v>0.63</v>
      </c>
      <c r="D35">
        <v>0.04</v>
      </c>
      <c r="E35">
        <v>0.22</v>
      </c>
      <c r="F35">
        <v>0.7</v>
      </c>
      <c r="G35">
        <v>5.0999999999999996</v>
      </c>
      <c r="H35">
        <v>8.6</v>
      </c>
    </row>
    <row r="36" spans="1:8" x14ac:dyDescent="0.35">
      <c r="A36" t="s">
        <v>43</v>
      </c>
      <c r="B36">
        <v>44124</v>
      </c>
      <c r="C36">
        <v>27.41</v>
      </c>
      <c r="D36">
        <v>1.94</v>
      </c>
      <c r="E36">
        <v>3.13</v>
      </c>
      <c r="F36">
        <v>2</v>
      </c>
      <c r="G36">
        <v>7.9</v>
      </c>
      <c r="H36">
        <v>7.2</v>
      </c>
    </row>
    <row r="37" spans="1:8" x14ac:dyDescent="0.35">
      <c r="A37" t="s">
        <v>44</v>
      </c>
      <c r="B37">
        <v>2203</v>
      </c>
      <c r="C37">
        <v>1.37</v>
      </c>
      <c r="D37">
        <v>0.1</v>
      </c>
      <c r="E37">
        <v>1.06</v>
      </c>
      <c r="F37">
        <v>0.3</v>
      </c>
      <c r="G37">
        <v>4.5999999999999996</v>
      </c>
      <c r="H37">
        <v>5.2</v>
      </c>
    </row>
    <row r="38" spans="1:8" x14ac:dyDescent="0.35">
      <c r="A38" t="s">
        <v>45</v>
      </c>
      <c r="B38">
        <v>3362</v>
      </c>
      <c r="C38">
        <v>2.09</v>
      </c>
      <c r="D38">
        <v>0.15</v>
      </c>
      <c r="E38">
        <v>1.02</v>
      </c>
      <c r="F38">
        <v>0.6</v>
      </c>
      <c r="G38">
        <v>4.3</v>
      </c>
      <c r="H38">
        <v>1</v>
      </c>
    </row>
    <row r="39" spans="1:8" x14ac:dyDescent="0.35">
      <c r="A39" t="s">
        <v>46</v>
      </c>
      <c r="B39">
        <v>1937</v>
      </c>
      <c r="C39">
        <v>1.2</v>
      </c>
      <c r="D39">
        <v>0.08</v>
      </c>
      <c r="E39">
        <v>0.7</v>
      </c>
      <c r="F39">
        <v>0.4</v>
      </c>
      <c r="G39">
        <v>4.8</v>
      </c>
      <c r="H39">
        <v>6.6</v>
      </c>
    </row>
    <row r="40" spans="1:8" x14ac:dyDescent="0.35">
      <c r="A40" t="s">
        <v>47</v>
      </c>
      <c r="B40">
        <v>916</v>
      </c>
      <c r="C40">
        <v>0.56999999999999995</v>
      </c>
      <c r="D40">
        <v>0.04</v>
      </c>
      <c r="E40">
        <v>1.01</v>
      </c>
      <c r="F40">
        <v>0.1</v>
      </c>
      <c r="G40">
        <v>5.4</v>
      </c>
      <c r="H40">
        <v>3.5</v>
      </c>
    </row>
    <row r="41" spans="1:8" x14ac:dyDescent="0.35">
      <c r="A41" t="s">
        <v>48</v>
      </c>
      <c r="B41">
        <v>433</v>
      </c>
      <c r="C41">
        <v>0.27</v>
      </c>
      <c r="D41">
        <v>0.02</v>
      </c>
      <c r="E41">
        <v>0.38</v>
      </c>
      <c r="F41">
        <v>0.7</v>
      </c>
      <c r="G41">
        <v>0.3</v>
      </c>
      <c r="H41">
        <v>0.3</v>
      </c>
    </row>
    <row r="42" spans="1:8" x14ac:dyDescent="0.35">
      <c r="A42" t="s">
        <v>49</v>
      </c>
      <c r="B42">
        <v>887</v>
      </c>
      <c r="C42">
        <v>0.55000000000000004</v>
      </c>
      <c r="D42">
        <v>0.04</v>
      </c>
      <c r="E42">
        <v>0.41</v>
      </c>
      <c r="F42">
        <v>0.4</v>
      </c>
      <c r="G42">
        <v>2.2000000000000002</v>
      </c>
      <c r="H42">
        <v>3.7</v>
      </c>
    </row>
    <row r="43" spans="1:8" x14ac:dyDescent="0.35">
      <c r="A43" t="s">
        <v>50</v>
      </c>
      <c r="B43">
        <v>708</v>
      </c>
      <c r="C43">
        <v>0.44</v>
      </c>
      <c r="D43">
        <v>0.03</v>
      </c>
      <c r="E43">
        <v>0.41</v>
      </c>
      <c r="F43">
        <v>1.9</v>
      </c>
      <c r="G43">
        <v>0.2</v>
      </c>
      <c r="H43">
        <v>0.1</v>
      </c>
    </row>
    <row r="44" spans="1:8" x14ac:dyDescent="0.35">
      <c r="A44" t="s">
        <v>51</v>
      </c>
      <c r="B44">
        <v>2014</v>
      </c>
      <c r="C44">
        <v>1.25</v>
      </c>
      <c r="D44">
        <v>0.09</v>
      </c>
      <c r="E44">
        <v>0.45</v>
      </c>
      <c r="F44">
        <v>1.4</v>
      </c>
      <c r="G44">
        <v>0.9</v>
      </c>
      <c r="H44">
        <v>0.8</v>
      </c>
    </row>
    <row r="45" spans="1:8" x14ac:dyDescent="0.35">
      <c r="A45" t="s">
        <v>52</v>
      </c>
      <c r="B45">
        <v>102</v>
      </c>
      <c r="C45">
        <v>0.06</v>
      </c>
      <c r="D45">
        <v>0</v>
      </c>
      <c r="E45">
        <v>0.05</v>
      </c>
      <c r="F45">
        <v>1</v>
      </c>
      <c r="G45">
        <v>0.5</v>
      </c>
      <c r="H45">
        <v>0.5</v>
      </c>
    </row>
    <row r="46" spans="1:8" x14ac:dyDescent="0.35">
      <c r="A46" t="s">
        <v>53</v>
      </c>
      <c r="B46">
        <v>78</v>
      </c>
      <c r="C46">
        <v>0.05</v>
      </c>
      <c r="D46">
        <v>0</v>
      </c>
      <c r="E46">
        <v>0.06</v>
      </c>
      <c r="F46">
        <v>0.5</v>
      </c>
      <c r="G46">
        <v>1.6</v>
      </c>
      <c r="H46">
        <v>1.7</v>
      </c>
    </row>
    <row r="47" spans="1:8" x14ac:dyDescent="0.35">
      <c r="A47" t="s">
        <v>54</v>
      </c>
      <c r="B47">
        <v>5792</v>
      </c>
      <c r="C47">
        <v>3.6</v>
      </c>
      <c r="D47">
        <v>0.25</v>
      </c>
      <c r="E47">
        <v>0.65</v>
      </c>
      <c r="F47">
        <v>1.4</v>
      </c>
      <c r="G47">
        <v>3.9</v>
      </c>
      <c r="H47">
        <v>3.8</v>
      </c>
    </row>
    <row r="48" spans="1:8" x14ac:dyDescent="0.35">
      <c r="A48" t="s">
        <v>55</v>
      </c>
      <c r="B48">
        <v>315</v>
      </c>
      <c r="C48">
        <v>0.2</v>
      </c>
      <c r="D48">
        <v>0.01</v>
      </c>
      <c r="E48">
        <v>0.24</v>
      </c>
      <c r="F48">
        <v>0.6</v>
      </c>
      <c r="G48">
        <v>0.5</v>
      </c>
      <c r="H48">
        <v>0.4</v>
      </c>
    </row>
    <row r="49" spans="1:8" x14ac:dyDescent="0.35">
      <c r="A49" t="s">
        <v>56</v>
      </c>
      <c r="B49">
        <v>81</v>
      </c>
      <c r="C49">
        <v>0.05</v>
      </c>
      <c r="D49">
        <v>0</v>
      </c>
      <c r="E49">
        <v>0.12</v>
      </c>
      <c r="F49">
        <v>0.5</v>
      </c>
      <c r="G49">
        <v>0.3</v>
      </c>
      <c r="H49">
        <v>0.3</v>
      </c>
    </row>
    <row r="50" spans="1:8" x14ac:dyDescent="0.35">
      <c r="A50" t="s">
        <v>57</v>
      </c>
      <c r="B50">
        <v>2356</v>
      </c>
      <c r="C50">
        <v>1.46</v>
      </c>
      <c r="D50">
        <v>0.1</v>
      </c>
      <c r="E50">
        <v>0.31</v>
      </c>
      <c r="F50">
        <v>1.9</v>
      </c>
      <c r="G50">
        <v>1.4</v>
      </c>
      <c r="H50">
        <v>1</v>
      </c>
    </row>
    <row r="51" spans="1:8" x14ac:dyDescent="0.35">
      <c r="A51" t="s">
        <v>58</v>
      </c>
      <c r="B51">
        <v>1622</v>
      </c>
      <c r="C51">
        <v>1.01</v>
      </c>
      <c r="D51">
        <v>7.0000000000000007E-2</v>
      </c>
      <c r="E51">
        <v>0.13</v>
      </c>
      <c r="F51">
        <v>1.8</v>
      </c>
      <c r="G51">
        <v>6.1</v>
      </c>
      <c r="H51">
        <v>11.8</v>
      </c>
    </row>
    <row r="52" spans="1:8" x14ac:dyDescent="0.35">
      <c r="A52" t="s">
        <v>59</v>
      </c>
      <c r="B52">
        <v>7.42</v>
      </c>
      <c r="C52">
        <v>0</v>
      </c>
      <c r="D52">
        <v>0</v>
      </c>
      <c r="E52">
        <v>0.01</v>
      </c>
      <c r="F52">
        <v>0.3</v>
      </c>
      <c r="G52">
        <v>11</v>
      </c>
      <c r="H52">
        <v>11.4</v>
      </c>
    </row>
    <row r="53" spans="1:8" x14ac:dyDescent="0.35">
      <c r="A53" t="s">
        <v>60</v>
      </c>
      <c r="B53">
        <v>3840</v>
      </c>
      <c r="C53">
        <v>2.39</v>
      </c>
      <c r="D53">
        <v>0.17</v>
      </c>
      <c r="E53">
        <v>0.23</v>
      </c>
      <c r="F53">
        <v>2.5</v>
      </c>
      <c r="G53">
        <v>4.8</v>
      </c>
      <c r="H53">
        <v>6.9</v>
      </c>
    </row>
    <row r="54" spans="1:8" x14ac:dyDescent="0.35">
      <c r="A54" t="s">
        <v>61</v>
      </c>
      <c r="B54">
        <v>149</v>
      </c>
      <c r="C54">
        <v>0.09</v>
      </c>
      <c r="D54">
        <v>0.01</v>
      </c>
      <c r="E54">
        <v>0.09</v>
      </c>
      <c r="F54">
        <v>0.3</v>
      </c>
      <c r="G54">
        <v>5.0999999999999996</v>
      </c>
      <c r="H54">
        <v>9.1999999999999993</v>
      </c>
    </row>
    <row r="55" spans="1:8" x14ac:dyDescent="0.35">
      <c r="A55" t="s">
        <v>62</v>
      </c>
      <c r="B55">
        <v>54228</v>
      </c>
      <c r="C55">
        <v>33.68</v>
      </c>
      <c r="D55">
        <v>2.38</v>
      </c>
      <c r="E55">
        <v>3.5</v>
      </c>
      <c r="F55">
        <v>2.4</v>
      </c>
      <c r="G55">
        <v>6.2</v>
      </c>
      <c r="H55">
        <v>4.5</v>
      </c>
    </row>
    <row r="56" spans="1:8" x14ac:dyDescent="0.35">
      <c r="A56" t="s">
        <v>63</v>
      </c>
      <c r="B56">
        <v>16282</v>
      </c>
      <c r="C56">
        <v>10.11</v>
      </c>
      <c r="D56">
        <v>0.71</v>
      </c>
      <c r="E56">
        <v>0.71</v>
      </c>
      <c r="F56">
        <v>3.8</v>
      </c>
      <c r="G56">
        <v>3.3</v>
      </c>
      <c r="H56">
        <v>4.2</v>
      </c>
    </row>
    <row r="57" spans="1:8" x14ac:dyDescent="0.35">
      <c r="A57" t="s">
        <v>64</v>
      </c>
      <c r="B57">
        <v>62</v>
      </c>
      <c r="C57">
        <v>0.04</v>
      </c>
      <c r="D57">
        <v>0</v>
      </c>
      <c r="E57">
        <v>0.02</v>
      </c>
      <c r="F57">
        <v>1.1000000000000001</v>
      </c>
      <c r="G57">
        <v>0.9</v>
      </c>
      <c r="H57">
        <v>1.2</v>
      </c>
    </row>
    <row r="58" spans="1:8" x14ac:dyDescent="0.35">
      <c r="A58" t="s">
        <v>65</v>
      </c>
      <c r="B58">
        <v>9534</v>
      </c>
      <c r="C58">
        <v>5.92</v>
      </c>
      <c r="D58">
        <v>0.42</v>
      </c>
      <c r="E58">
        <v>0.53</v>
      </c>
      <c r="F58">
        <v>2.8</v>
      </c>
      <c r="G58">
        <v>5.5</v>
      </c>
      <c r="H58">
        <v>5.3</v>
      </c>
    </row>
    <row r="59" spans="1:8" x14ac:dyDescent="0.35">
      <c r="A59" t="s">
        <v>66</v>
      </c>
      <c r="B59">
        <v>29926</v>
      </c>
      <c r="C59">
        <v>18.59</v>
      </c>
      <c r="D59">
        <v>1.31</v>
      </c>
      <c r="E59">
        <v>2.2400000000000002</v>
      </c>
      <c r="F59">
        <v>2</v>
      </c>
      <c r="G59">
        <v>6.6</v>
      </c>
      <c r="H59">
        <v>5.4</v>
      </c>
    </row>
    <row r="60" spans="1:8" x14ac:dyDescent="0.35">
      <c r="A60" t="s">
        <v>67</v>
      </c>
      <c r="B60">
        <v>281</v>
      </c>
      <c r="C60">
        <v>0.17</v>
      </c>
      <c r="D60">
        <v>0.01</v>
      </c>
      <c r="E60">
        <v>0.01</v>
      </c>
      <c r="F60">
        <v>8.8000000000000007</v>
      </c>
      <c r="G60">
        <v>2.6</v>
      </c>
      <c r="H60">
        <v>3.5</v>
      </c>
    </row>
    <row r="61" spans="1:8" x14ac:dyDescent="0.35">
      <c r="A61" t="s">
        <v>68</v>
      </c>
      <c r="B61">
        <v>26520</v>
      </c>
      <c r="C61">
        <v>16.47</v>
      </c>
      <c r="D61">
        <v>1.1599999999999999</v>
      </c>
      <c r="E61">
        <v>1.84</v>
      </c>
      <c r="F61">
        <v>2.1</v>
      </c>
      <c r="G61">
        <v>6.6</v>
      </c>
      <c r="H61">
        <v>5.7</v>
      </c>
    </row>
    <row r="62" spans="1:8" x14ac:dyDescent="0.35">
      <c r="A62" t="s">
        <v>69</v>
      </c>
      <c r="B62">
        <v>15505</v>
      </c>
      <c r="C62">
        <v>9.6300000000000008</v>
      </c>
      <c r="D62">
        <v>0.68</v>
      </c>
      <c r="E62">
        <v>1.02</v>
      </c>
      <c r="F62">
        <v>2.2999999999999998</v>
      </c>
      <c r="G62">
        <v>6.6</v>
      </c>
      <c r="H62">
        <v>4.9000000000000004</v>
      </c>
    </row>
    <row r="63" spans="1:8" x14ac:dyDescent="0.35">
      <c r="A63" t="s">
        <v>70</v>
      </c>
      <c r="B63">
        <v>13426</v>
      </c>
      <c r="C63">
        <v>8.34</v>
      </c>
      <c r="D63">
        <v>0.59</v>
      </c>
      <c r="E63">
        <v>1.04</v>
      </c>
      <c r="F63">
        <v>2.1</v>
      </c>
      <c r="G63">
        <v>3.7</v>
      </c>
      <c r="H63">
        <v>4.2</v>
      </c>
    </row>
    <row r="64" spans="1:8" x14ac:dyDescent="0.35">
      <c r="A64" t="s">
        <v>71</v>
      </c>
      <c r="B64">
        <v>24970</v>
      </c>
      <c r="C64">
        <v>15.51</v>
      </c>
      <c r="D64">
        <v>1.1000000000000001</v>
      </c>
      <c r="E64">
        <v>0.76</v>
      </c>
      <c r="F64">
        <v>5.0999999999999996</v>
      </c>
      <c r="G64">
        <v>4.5</v>
      </c>
      <c r="H64">
        <v>5</v>
      </c>
    </row>
    <row r="65" spans="1:8" x14ac:dyDescent="0.35">
      <c r="A65" t="s">
        <v>72</v>
      </c>
      <c r="B65">
        <v>6677</v>
      </c>
      <c r="C65">
        <v>4.1500000000000004</v>
      </c>
      <c r="D65">
        <v>0.28999999999999998</v>
      </c>
      <c r="E65">
        <v>0.14000000000000001</v>
      </c>
      <c r="F65">
        <v>7</v>
      </c>
      <c r="G65">
        <v>5.4</v>
      </c>
      <c r="H65">
        <v>7.3</v>
      </c>
    </row>
    <row r="66" spans="1:8" x14ac:dyDescent="0.35">
      <c r="A66" t="s">
        <v>73</v>
      </c>
      <c r="B66">
        <v>9552</v>
      </c>
      <c r="C66">
        <v>5.93</v>
      </c>
      <c r="D66">
        <v>0.42</v>
      </c>
      <c r="E66">
        <v>1.82</v>
      </c>
      <c r="F66">
        <v>0.7</v>
      </c>
      <c r="G66">
        <v>7.1</v>
      </c>
      <c r="H66">
        <v>11</v>
      </c>
    </row>
    <row r="67" spans="1:8" x14ac:dyDescent="0.35">
      <c r="A67" t="s">
        <v>74</v>
      </c>
      <c r="B67">
        <v>24475</v>
      </c>
      <c r="C67">
        <v>15.2</v>
      </c>
      <c r="D67">
        <v>1.07</v>
      </c>
      <c r="E67">
        <v>2.34</v>
      </c>
      <c r="F67">
        <v>1.6</v>
      </c>
      <c r="G67">
        <v>5.0999999999999996</v>
      </c>
      <c r="H67">
        <v>4.4000000000000004</v>
      </c>
    </row>
    <row r="68" spans="1:8" x14ac:dyDescent="0.35">
      <c r="A68" t="s">
        <v>75</v>
      </c>
      <c r="B68">
        <v>5564</v>
      </c>
      <c r="C68">
        <v>3.46</v>
      </c>
      <c r="D68">
        <v>0.24</v>
      </c>
      <c r="E68">
        <v>0.2</v>
      </c>
      <c r="F68">
        <v>4.2</v>
      </c>
      <c r="G68">
        <v>4.9000000000000004</v>
      </c>
      <c r="H68">
        <v>6.4</v>
      </c>
    </row>
    <row r="69" spans="1:8" x14ac:dyDescent="0.35">
      <c r="A69" t="s">
        <v>76</v>
      </c>
      <c r="B69">
        <v>5229</v>
      </c>
      <c r="C69">
        <v>3.25</v>
      </c>
      <c r="D69">
        <v>0.23</v>
      </c>
      <c r="E69">
        <v>1.19</v>
      </c>
      <c r="F69">
        <v>0.7</v>
      </c>
      <c r="G69">
        <v>5.4</v>
      </c>
      <c r="H69">
        <v>6.6</v>
      </c>
    </row>
    <row r="70" spans="1:8" x14ac:dyDescent="0.35">
      <c r="A70" t="s">
        <v>77</v>
      </c>
      <c r="B70">
        <v>548</v>
      </c>
      <c r="C70">
        <v>0.34</v>
      </c>
      <c r="D70">
        <v>0.02</v>
      </c>
      <c r="E70">
        <v>7.0000000000000007E-2</v>
      </c>
      <c r="F70">
        <v>1.1000000000000001</v>
      </c>
      <c r="G70">
        <v>4</v>
      </c>
      <c r="H70">
        <v>6.9</v>
      </c>
    </row>
    <row r="71" spans="1:8" x14ac:dyDescent="0.35">
      <c r="A71" t="s">
        <v>78</v>
      </c>
      <c r="B71">
        <v>46784</v>
      </c>
      <c r="C71">
        <v>29.06</v>
      </c>
      <c r="D71">
        <v>2.0499999999999998</v>
      </c>
      <c r="E71">
        <v>3.29</v>
      </c>
      <c r="F71">
        <v>2.1</v>
      </c>
      <c r="G71">
        <v>7.6</v>
      </c>
      <c r="H71">
        <v>5.0999999999999996</v>
      </c>
    </row>
    <row r="72" spans="1:8" x14ac:dyDescent="0.35">
      <c r="A72" t="s">
        <v>79</v>
      </c>
      <c r="B72">
        <v>2667</v>
      </c>
      <c r="C72">
        <v>1.66</v>
      </c>
      <c r="D72">
        <v>0.12</v>
      </c>
      <c r="E72">
        <v>0.22</v>
      </c>
      <c r="F72">
        <v>2</v>
      </c>
      <c r="G72">
        <v>4.0999999999999996</v>
      </c>
      <c r="H72">
        <v>5.2</v>
      </c>
    </row>
    <row r="74" spans="1:8" x14ac:dyDescent="0.35">
      <c r="A74" t="s">
        <v>80</v>
      </c>
      <c r="B74" s="2">
        <f>MIN(B2:B72)</f>
        <v>7.42</v>
      </c>
      <c r="C74">
        <f t="shared" ref="C74:H74" si="0">MIN(C2:C72)</f>
        <v>0</v>
      </c>
      <c r="D74">
        <f t="shared" si="0"/>
        <v>0</v>
      </c>
      <c r="E74">
        <f t="shared" si="0"/>
        <v>0.01</v>
      </c>
      <c r="F74">
        <f t="shared" si="0"/>
        <v>0.1</v>
      </c>
      <c r="G74">
        <f t="shared" si="0"/>
        <v>0.2</v>
      </c>
      <c r="H74">
        <f t="shared" si="0"/>
        <v>0.1</v>
      </c>
    </row>
    <row r="75" spans="1:8" x14ac:dyDescent="0.35">
      <c r="A75" t="s">
        <v>81</v>
      </c>
      <c r="B75">
        <f>MEDIAN(B2:B72)</f>
        <v>2603</v>
      </c>
      <c r="C75">
        <f t="shared" ref="C75:H75" si="1">MEDIAN(C2:C72)</f>
        <v>1.62</v>
      </c>
      <c r="D75">
        <f t="shared" si="1"/>
        <v>0.11</v>
      </c>
      <c r="E75">
        <f t="shared" si="1"/>
        <v>0.44</v>
      </c>
      <c r="F75">
        <f t="shared" si="1"/>
        <v>1.1499999999999999</v>
      </c>
      <c r="G75">
        <f t="shared" si="1"/>
        <v>4.5999999999999996</v>
      </c>
      <c r="H75">
        <f t="shared" si="1"/>
        <v>4.7</v>
      </c>
    </row>
    <row r="76" spans="1:8" x14ac:dyDescent="0.35">
      <c r="A76" t="s">
        <v>82</v>
      </c>
      <c r="B76">
        <f>AVERAGE(B2:B72)</f>
        <v>13328.653802816902</v>
      </c>
      <c r="C76">
        <f t="shared" ref="C76:H76" si="2">AVERAGE(C2:C72)</f>
        <v>8.2787323943661946</v>
      </c>
      <c r="D76">
        <f t="shared" si="2"/>
        <v>0.58408450704225345</v>
      </c>
      <c r="E76">
        <f t="shared" si="2"/>
        <v>1.2590000000000001</v>
      </c>
      <c r="F76">
        <f t="shared" si="2"/>
        <v>1.675714285714285</v>
      </c>
      <c r="G76">
        <f t="shared" si="2"/>
        <v>4.3746478873239436</v>
      </c>
      <c r="H76">
        <f t="shared" si="2"/>
        <v>4.6535211267605616</v>
      </c>
    </row>
    <row r="77" spans="1:8" x14ac:dyDescent="0.35">
      <c r="A77" t="s">
        <v>83</v>
      </c>
      <c r="B77">
        <f>STDEV(B2:B72)</f>
        <v>29803.88358303731</v>
      </c>
      <c r="C77">
        <f t="shared" ref="C77:H77" si="3">STDEV(C2:C72)</f>
        <v>18.511859899579239</v>
      </c>
      <c r="D77">
        <f t="shared" si="3"/>
        <v>1.3079881797901787</v>
      </c>
      <c r="E77">
        <f t="shared" si="3"/>
        <v>1.7965806088394618</v>
      </c>
      <c r="F77">
        <f t="shared" si="3"/>
        <v>1.7512261306474757</v>
      </c>
      <c r="G77">
        <f t="shared" si="3"/>
        <v>2.4116809970201945</v>
      </c>
      <c r="H77">
        <f t="shared" si="3"/>
        <v>2.721282837503328</v>
      </c>
    </row>
    <row r="78" spans="1:8" x14ac:dyDescent="0.35">
      <c r="A78" t="s">
        <v>84</v>
      </c>
      <c r="B78">
        <f>MAX(B2:B72)</f>
        <v>195788</v>
      </c>
      <c r="C78">
        <f t="shared" ref="C78:H78" si="4">MAX(C2:C72)</f>
        <v>121.61</v>
      </c>
      <c r="D78">
        <f t="shared" si="4"/>
        <v>8.59</v>
      </c>
      <c r="E78">
        <f t="shared" si="4"/>
        <v>10.47</v>
      </c>
      <c r="F78">
        <f t="shared" si="4"/>
        <v>8.8000000000000007</v>
      </c>
      <c r="G78">
        <f t="shared" si="4"/>
        <v>11</v>
      </c>
      <c r="H78">
        <f t="shared" si="4"/>
        <v>11.8</v>
      </c>
    </row>
    <row r="80" spans="1:8" x14ac:dyDescent="0.35">
      <c r="A80" t="s">
        <v>85</v>
      </c>
      <c r="C80" s="1">
        <f t="shared" ref="C80:H80" si="5">(COUNTIF(C2:C72,"&gt;1")/71)*100</f>
        <v>61.971830985915489</v>
      </c>
      <c r="D80" s="1">
        <f t="shared" si="5"/>
        <v>18.30985915492958</v>
      </c>
      <c r="E80" s="1">
        <f t="shared" si="5"/>
        <v>38.028169014084504</v>
      </c>
      <c r="F80" s="1">
        <f t="shared" si="5"/>
        <v>53.521126760563376</v>
      </c>
      <c r="G80" s="1">
        <f t="shared" si="5"/>
        <v>84.507042253521121</v>
      </c>
      <c r="H80" s="1">
        <f t="shared" si="5"/>
        <v>85.91549295774648</v>
      </c>
    </row>
    <row r="81" spans="1:8" x14ac:dyDescent="0.35">
      <c r="A81" t="s">
        <v>86</v>
      </c>
      <c r="C81" s="1">
        <f>(COUNTIF(C2:C72,"&lt;1")/71)*100</f>
        <v>38.028169014084504</v>
      </c>
      <c r="D81" s="1">
        <f t="shared" ref="D81:H81" si="6">(COUNTIF(D2:D72,"&lt;1")/71)*100</f>
        <v>81.690140845070431</v>
      </c>
      <c r="E81" s="1">
        <f t="shared" si="6"/>
        <v>60.563380281690137</v>
      </c>
      <c r="F81" s="1">
        <f t="shared" si="6"/>
        <v>43.661971830985912</v>
      </c>
      <c r="G81" s="1">
        <f t="shared" si="6"/>
        <v>12.676056338028168</v>
      </c>
      <c r="H81" s="1">
        <f t="shared" si="6"/>
        <v>9.8591549295774641</v>
      </c>
    </row>
    <row r="83" spans="1:8" x14ac:dyDescent="0.35">
      <c r="E83">
        <f>29/71</f>
        <v>0.40845070422535212</v>
      </c>
    </row>
    <row r="84" spans="1:8" x14ac:dyDescent="0.35">
      <c r="E84">
        <f>27/71</f>
        <v>0.38028169014084506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Baldwin, Austin K.</cp:lastModifiedBy>
  <dcterms:created xsi:type="dcterms:W3CDTF">2018-05-19T12:13:33Z</dcterms:created>
  <dcterms:modified xsi:type="dcterms:W3CDTF">2018-08-28T22:22:13Z</dcterms:modified>
</cp:coreProperties>
</file>