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hidePivotFieldList="1"/>
  <mc:AlternateContent xmlns:mc="http://schemas.openxmlformats.org/markup-compatibility/2006">
    <mc:Choice Requires="x15">
      <x15ac:absPath xmlns:x15ac="http://schemas.microsoft.com/office/spreadsheetml/2010/11/ac" url="F:\Belajar Data Analisis\data analisis project menggunakan excel\19, Barber Shop Analysis\"/>
    </mc:Choice>
  </mc:AlternateContent>
  <xr:revisionPtr revIDLastSave="0" documentId="13_ncr:1_{227EC840-E7B8-4CD1-89D6-0D6F8193ABFA}" xr6:coauthVersionLast="47" xr6:coauthVersionMax="47" xr10:uidLastSave="{00000000-0000-0000-0000-000000000000}"/>
  <bookViews>
    <workbookView xWindow="-120" yWindow="-120" windowWidth="20730" windowHeight="11310" activeTab="3" xr2:uid="{00000000-000D-0000-FFFF-FFFF00000000}"/>
  </bookViews>
  <sheets>
    <sheet name="raw data" sheetId="2" r:id="rId1"/>
    <sheet name="Worksheet" sheetId="1" r:id="rId2"/>
    <sheet name="Pivot" sheetId="4" r:id="rId3"/>
    <sheet name="Dashboard" sheetId="5" r:id="rId4"/>
  </sheets>
  <externalReferences>
    <externalReference r:id="rId5"/>
  </externalReferences>
  <definedNames>
    <definedName name="Slicer_BranchLocation">#N/A</definedName>
    <definedName name="Slicer_Gender">#N/A</definedName>
  </definedNames>
  <calcPr calcId="18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D62" i="4" l="1"/>
  <c r="D61" i="4"/>
  <c r="D60" i="4"/>
  <c r="D59" i="4"/>
  <c r="D58" i="4"/>
  <c r="D57" i="4"/>
  <c r="D18" i="4"/>
  <c r="D17" i="4"/>
  <c r="D16" i="4"/>
  <c r="D15" i="4"/>
  <c r="F2" i="4"/>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 i="1"/>
  <c r="E62" i="4"/>
  <c r="E57" i="4"/>
  <c r="E15" i="4"/>
  <c r="E61" i="4"/>
  <c r="E59" i="4"/>
  <c r="E58" i="4"/>
  <c r="E60" i="4"/>
  <c r="E17" i="4"/>
  <c r="C8" i="4"/>
  <c r="A8" i="4"/>
  <c r="E18" i="4"/>
  <c r="D8" i="4"/>
  <c r="E16" i="4"/>
  <c r="B8" i="4"/>
</calcChain>
</file>

<file path=xl/sharedStrings.xml><?xml version="1.0" encoding="utf-8"?>
<sst xmlns="http://schemas.openxmlformats.org/spreadsheetml/2006/main" count="968" uniqueCount="311">
  <si>
    <t>TransactionID</t>
  </si>
  <si>
    <t>Timestamp</t>
  </si>
  <si>
    <t>BranchLocation</t>
  </si>
  <si>
    <t>CustomerID</t>
  </si>
  <si>
    <t>Gender</t>
  </si>
  <si>
    <t>Service</t>
  </si>
  <si>
    <t>Price (IDR)</t>
  </si>
  <si>
    <t>BarberName</t>
  </si>
  <si>
    <t>BarberTier</t>
  </si>
  <si>
    <t>Rating (1-5)</t>
  </si>
  <si>
    <t>Duration (Minutes)</t>
  </si>
  <si>
    <t>TRX001</t>
  </si>
  <si>
    <t>Jakarta Selatan</t>
  </si>
  <si>
    <t>CUST188</t>
  </si>
  <si>
    <t>Potong Rambut Pria</t>
  </si>
  <si>
    <t>Budi</t>
  </si>
  <si>
    <t>Senior</t>
  </si>
  <si>
    <t>TRX002</t>
  </si>
  <si>
    <t>Jakarta Pusat</t>
  </si>
  <si>
    <t>CUST112</t>
  </si>
  <si>
    <t>Cukur Jenggot</t>
  </si>
  <si>
    <t>Eko</t>
  </si>
  <si>
    <t>Junior</t>
  </si>
  <si>
    <t>TRX003</t>
  </si>
  <si>
    <t>Jakarta Utara</t>
  </si>
  <si>
    <t>CUST134</t>
  </si>
  <si>
    <t>Charlie</t>
  </si>
  <si>
    <t>TRX004</t>
  </si>
  <si>
    <t>Jakarta Timur</t>
  </si>
  <si>
    <t>CUST176</t>
  </si>
  <si>
    <t>Paket Ganteng</t>
  </si>
  <si>
    <t>Joko</t>
  </si>
  <si>
    <t>TRX005</t>
  </si>
  <si>
    <t>CUST195</t>
  </si>
  <si>
    <t>Potong Rambut Wanita</t>
  </si>
  <si>
    <t>Rina</t>
  </si>
  <si>
    <t>TRX006</t>
  </si>
  <si>
    <t>CUST105</t>
  </si>
  <si>
    <t>TRX007</t>
  </si>
  <si>
    <t>CUST141</t>
  </si>
  <si>
    <t>TRX008</t>
  </si>
  <si>
    <t>CUST162</t>
  </si>
  <si>
    <t>Potong Rambut Anak</t>
  </si>
  <si>
    <t>TRX009</t>
  </si>
  <si>
    <t>CUST181</t>
  </si>
  <si>
    <t>Cat Rambut</t>
  </si>
  <si>
    <t>TRX010</t>
  </si>
  <si>
    <t>CUST121</t>
  </si>
  <si>
    <t>TRX011</t>
  </si>
  <si>
    <t>CUST155</t>
  </si>
  <si>
    <t>TRX012</t>
  </si>
  <si>
    <t>CUST170</t>
  </si>
  <si>
    <t>TRX013</t>
  </si>
  <si>
    <t>CUST199</t>
  </si>
  <si>
    <t>Agus</t>
  </si>
  <si>
    <t>TRX014</t>
  </si>
  <si>
    <t>CUST101</t>
  </si>
  <si>
    <t>TRX015</t>
  </si>
  <si>
    <t>CUST148</t>
  </si>
  <si>
    <t>TRX016</t>
  </si>
  <si>
    <t>CUST159</t>
  </si>
  <si>
    <t>TRX017</t>
  </si>
  <si>
    <t>CUST183</t>
  </si>
  <si>
    <t>TRX018</t>
  </si>
  <si>
    <t>CUST115</t>
  </si>
  <si>
    <t>TRX019</t>
  </si>
  <si>
    <t>CUST139</t>
  </si>
  <si>
    <t>TRX020</t>
  </si>
  <si>
    <t>CUST168</t>
  </si>
  <si>
    <t>TRX021</t>
  </si>
  <si>
    <t>CUST191</t>
  </si>
  <si>
    <t>TRX022</t>
  </si>
  <si>
    <t>CUST108</t>
  </si>
  <si>
    <t>TRX023</t>
  </si>
  <si>
    <t>CUST152</t>
  </si>
  <si>
    <t>TRX024</t>
  </si>
  <si>
    <t>CUST165</t>
  </si>
  <si>
    <t>TRX025</t>
  </si>
  <si>
    <t>CUST185</t>
  </si>
  <si>
    <t>TRX026</t>
  </si>
  <si>
    <t>CUST111</t>
  </si>
  <si>
    <t>TRX027</t>
  </si>
  <si>
    <t>CUST145</t>
  </si>
  <si>
    <t>TRX028</t>
  </si>
  <si>
    <t>CUST178</t>
  </si>
  <si>
    <t>TRX029</t>
  </si>
  <si>
    <t>CUST197</t>
  </si>
  <si>
    <t>TRX030</t>
  </si>
  <si>
    <t>CUST103</t>
  </si>
  <si>
    <t>TRX031</t>
  </si>
  <si>
    <t>CUST131</t>
  </si>
  <si>
    <t>TRX032</t>
  </si>
  <si>
    <t>CUST157</t>
  </si>
  <si>
    <t>TRX033</t>
  </si>
  <si>
    <t>CUST189</t>
  </si>
  <si>
    <t>TRX034</t>
  </si>
  <si>
    <t>CUST119</t>
  </si>
  <si>
    <t>TRX035</t>
  </si>
  <si>
    <t>CUST143</t>
  </si>
  <si>
    <t>TRX036</t>
  </si>
  <si>
    <t>CUST166</t>
  </si>
  <si>
    <t>TRX037</t>
  </si>
  <si>
    <t>CUST180</t>
  </si>
  <si>
    <t>TRX038</t>
  </si>
  <si>
    <t>CUST114</t>
  </si>
  <si>
    <t>TRX039</t>
  </si>
  <si>
    <t>CUST136</t>
  </si>
  <si>
    <t>TRX040</t>
  </si>
  <si>
    <t>CUST173</t>
  </si>
  <si>
    <t>TRX041</t>
  </si>
  <si>
    <t>CUST193</t>
  </si>
  <si>
    <t>TRX042</t>
  </si>
  <si>
    <t>CUST107</t>
  </si>
  <si>
    <t>TRX043</t>
  </si>
  <si>
    <t>CUST150</t>
  </si>
  <si>
    <t>TRX044</t>
  </si>
  <si>
    <t>CUST161</t>
  </si>
  <si>
    <t>TRX045</t>
  </si>
  <si>
    <t>CUST186</t>
  </si>
  <si>
    <t>TRX046</t>
  </si>
  <si>
    <t>CUST123</t>
  </si>
  <si>
    <t>TRX047</t>
  </si>
  <si>
    <t>CUST154</t>
  </si>
  <si>
    <t>TRX048</t>
  </si>
  <si>
    <t>CUST172</t>
  </si>
  <si>
    <t>TRX049</t>
  </si>
  <si>
    <t>CUST198</t>
  </si>
  <si>
    <t>TRX050</t>
  </si>
  <si>
    <t>CUST102</t>
  </si>
  <si>
    <t>... (and 950 more rows)</t>
  </si>
  <si>
    <t>TRX951</t>
  </si>
  <si>
    <t>TRX952</t>
  </si>
  <si>
    <t>TRX953</t>
  </si>
  <si>
    <t>TRX954</t>
  </si>
  <si>
    <t>TRX955</t>
  </si>
  <si>
    <t>TRX956</t>
  </si>
  <si>
    <t>TRX957</t>
  </si>
  <si>
    <t>TRX958</t>
  </si>
  <si>
    <t>TRX959</t>
  </si>
  <si>
    <t>TRX960</t>
  </si>
  <si>
    <t>TRX961</t>
  </si>
  <si>
    <t>TRX962</t>
  </si>
  <si>
    <t>TRX963</t>
  </si>
  <si>
    <t>TRX964</t>
  </si>
  <si>
    <t>TRX965</t>
  </si>
  <si>
    <t>TRX966</t>
  </si>
  <si>
    <t>TRX967</t>
  </si>
  <si>
    <t>TRX968</t>
  </si>
  <si>
    <t>TRX969</t>
  </si>
  <si>
    <t>TRX970</t>
  </si>
  <si>
    <t>TRX971</t>
  </si>
  <si>
    <t>TRX972</t>
  </si>
  <si>
    <t>TRX973</t>
  </si>
  <si>
    <t>TRX974</t>
  </si>
  <si>
    <t>TRX975</t>
  </si>
  <si>
    <t>TRX976</t>
  </si>
  <si>
    <t>TRX977</t>
  </si>
  <si>
    <t>TRX978</t>
  </si>
  <si>
    <t>TRX979</t>
  </si>
  <si>
    <t>TRX980</t>
  </si>
  <si>
    <t>TRX981</t>
  </si>
  <si>
    <t>TRX982</t>
  </si>
  <si>
    <t>TRX983</t>
  </si>
  <si>
    <t>TRX984</t>
  </si>
  <si>
    <t>TRX985</t>
  </si>
  <si>
    <t>TRX986</t>
  </si>
  <si>
    <t>TRX987</t>
  </si>
  <si>
    <t>TRX988</t>
  </si>
  <si>
    <t>TRX989</t>
  </si>
  <si>
    <t>TRX990</t>
  </si>
  <si>
    <t>TRX991</t>
  </si>
  <si>
    <t>TRX992</t>
  </si>
  <si>
    <t>TRX993</t>
  </si>
  <si>
    <t>TRX994</t>
  </si>
  <si>
    <t>TRX995</t>
  </si>
  <si>
    <t>TRX996</t>
  </si>
  <si>
    <t>TRX997</t>
  </si>
  <si>
    <t>TRX998</t>
  </si>
  <si>
    <t>TRX999</t>
  </si>
  <si>
    <t>TRX1000</t>
  </si>
  <si>
    <t>TransactionID,Timestamp,DayOfWeek,BranchLocation,CustomerID,Gender,Service,Price (IDR),BarberName,BarberTier,Rating (1-5),Duration (Minutes)</t>
  </si>
  <si>
    <t>TRX001,2025-01-01 10:45:11,Rabu,Jakarta Selatan,CUST188,Pria,Potong Rambut Pria,60000,Budi,Senior,5,28</t>
  </si>
  <si>
    <t>TRX002,2025-01-01 11:20:45,Rabu,Jakarta Pusat,CUST112,Pria,Cukur Jenggot,35000,Eko,Junior,4,21</t>
  </si>
  <si>
    <t>TRX003,2025-01-01 12:55:01,Rabu,Jakarta Utara,CUST134,Pria,Potong Rambut Pria,55000,Charlie,Senior,5,33</t>
  </si>
  <si>
    <t>TRX004,2025-01-01 14:18:22,Rabu,Jakarta Timur,CUST176,Pria,Paket Ganteng,75000,Joko,Junior,4,53</t>
  </si>
  <si>
    <t>TRX005,2025-01-01 15:30:10,Rabu,Jakarta Selatan,CUST195,Wanita,Potong Rambut Wanita,95000,Rina,Senior,5,59</t>
  </si>
  <si>
    <t>TRX006,2025-01-01 16:40:33,Rabu,Jakarta Pusat,CUST105,Pria,Potong Rambut Pria,50000,Eko,Junior,4,31</t>
  </si>
  <si>
    <t>TRX007,2025-01-01 18:05:59,Rabu,Jakarta Utara,CUST141,Pria,Cukur Jenggot,35000,Charlie,Senior,5,18</t>
  </si>
  <si>
    <t>TRX008,2025-01-01 19:22:18,Rabu,Jakarta Timur,CUST162,Pria,Potong Rambut Anak,45000,Joko,Junior,5,24</t>
  </si>
  <si>
    <t>TRX009,2025-01-01 20:30:05,Rabu,Jakarta Selatan,CUST181,Pria,Cat Rambut,250000,Rina,Senior,4,115</t>
  </si>
  <si>
    <t>TRX010,2025-01-02 10:10:29,Kamis,Jakarta Pusat,CUST121,Pria,Paket Ganteng,80000,Eko,Junior,5,49</t>
  </si>
  <si>
    <t>TRX011,2025-01-02 11:45:14,Kamis,Jakarta Utara,CUST155,Pria,Potong Rambut Pria,55000,Charlie,Senior,4,29</t>
  </si>
  <si>
    <t>TRX012,2025-01-02 13:01:37,Kamis,Jakarta Timur,CUST170,Pria,Cukur Jenggot,35000,Joko,Junior,4,19</t>
  </si>
  <si>
    <t>TRX013,2025-01-02 14:25:48,Kamis,Jakarta Selatan,CUST199,Pria,Potong Rambut Pria,60000,Agus,Senior,5,26</t>
  </si>
  <si>
    <t>TRX014,2025-01-02 15:50:02,Kamis,Jakarta Pusat,CUST101,Wanita,Potong Rambut Wanita,90000,Rina,Senior,5,62</t>
  </si>
  <si>
    <t>TRX015,2025-01-02 17:05:19,Kamis,Jakarta Utara,CUST148,Pria,Potong Rambut Anak,45000,Charlie,Senior,5,22</t>
  </si>
  <si>
    <t>TRX016,2025-01-02 18:33:45,Kamis,Jakarta Timur,CUST159,Pria,Paket Ganteng,75000,Joko,Junior,4,50</t>
  </si>
  <si>
    <t>TRX017,2025-01-02 19:45:31,Kamis,Jakarta Selatan,CUST183,Pria,Cukur Jenggot,40000,Budi,Senior,5,17</t>
  </si>
  <si>
    <t>TRX018,2025-01-02 20:55:20,Kamis,Jakarta Pusat,CUST115,Pria,Cat Rambut,220000,Rina,Senior,4,121</t>
  </si>
  <si>
    <t>TRX019,2025-01-03 10:22:08,Jumat,Jakarta Utara,CUST139,Pria,Potong Rambut Pria,55000,Charlie,Senior,5,30</t>
  </si>
  <si>
    <t>TRX020,2025-01-03 11:30:55,Jumat,Jakarta Timur,CUST168,Pria,Cukur Jenggot,35000,Joko,Junior,4,20</t>
  </si>
  <si>
    <t>TRX021,2025-01-03 12:58:11,Jumat,Jakarta Selatan,CUST191,Pria,Paket Ganteng,85000,Agus,Senior,5,45</t>
  </si>
  <si>
    <t>TRX022,2025-01-03 14:15:39,Jumat,Jakarta Pusat,CUST108,Pria,Potong Rambut Pria,50000,Eko,Junior,4,32</t>
  </si>
  <si>
    <t>TRX023,2025-01-03 15:40:01,Jumat,Jakarta Utara,CUST152,Wanita,Potong Rambut Wanita,90000,Rina,Senior,5,58</t>
  </si>
  <si>
    <t>TRX024,2025-01-03 16:55:48,Jumat,Jakarta Timur,CUST165,Pria,Potong Rambut Anak,45000,Joko,Junior,5,25</t>
  </si>
  <si>
    <t>TRX025,2025-01-03 18:10:22,Jumat,Jakarta Selatan,CUST185,Pria,Potong Rambut Pria,60000,Budi,Senior,5,27</t>
  </si>
  <si>
    <t>TRX026,2025-01-03 19:35:10,Jumat,Jakarta Pusat,CUST111,Pria,Cukur Jenggot,35000,Eko,Junior,4,16</t>
  </si>
  <si>
    <t>TRX027,2025-01-03 20:45:51,Jumat,Jakarta Utara,CUST145,Pria,Cat Rambut,230000,Rina,Senior,5,118</t>
  </si>
  <si>
    <t>TRX028,2025-01-04 10:05:17,Sabtu,Jakarta Timur,CUST178,Pria,Paket Ganteng,75000,Joko,Junior,5,51</t>
  </si>
  <si>
    <t>TRX029,2025-01-04 11:25:33,Sabtu,Jakarta Selatan,CUST197,Pria,Potong Rambut Pria,60000,Agus,Senior,4,29</t>
  </si>
  <si>
    <t>TRX030,2025-01-04 12:40:09,Sabtu,Jakarta Pusat,CUST103,Pria,Cukur Jenggot,35000,Eko,Junior,5,19</t>
  </si>
  <si>
    <t>TRX031,2025-01-04 14:00:51,Sabtu,Jakarta Utara,CUST131,Pria,Potong Rambut Pria,55000,Charlie,Senior,5,31</t>
  </si>
  <si>
    <t>TRX032,2025-01-04 15:15:28,Sabtu,Jakarta Timur,CUST157,Pria,Potong Rambut Anak,45000,Joko,Junior,4,23</t>
  </si>
  <si>
    <t>TRX033,2025-01-04 16:30:14,Sabtu,Jakarta Selatan,CUST189,Wanita,Potong Rambut Wanita,95000,Rina,Senior,5,60</t>
  </si>
  <si>
    <t>TRX034,2025-01-04 17:55:40,Sabtu,Jakarta Pusat,CUST119,Pria,Paket Ganteng,80000,Eko,Junior,4,48</t>
  </si>
  <si>
    <t>TRX035,2025-01-04 19:10:06,Sabtu,Jakarta Utara,CUST143,Pria,Cukur Jenggot,35000,Charlie,Senior,5,20</t>
  </si>
  <si>
    <t>TRX036,2025-01-04 20:25:38,Sabtu,Jakarta Timur,CUST166,Pria,Cat Rambut,210000,Joko,Junior,4,125</t>
  </si>
  <si>
    <t>TRX037,2025-01-05 10:35:21,Minggu,Jakarta Selatan,CUST180,Pria,Potong Rambut Pria,60000,Budi,Senior,5,28</t>
  </si>
  <si>
    <t>TRX038,2025-01-05 11:50:07,Minggu,Jakarta Pusat,CUST114,Pria,Cukur Jenggot,35000,Eko,Junior,4,18</t>
  </si>
  <si>
    <t>TRX039,2025-01-05 13:05:43,Minggu,Jakarta Utara,CUST136,Pria,Potong Rambut Pria,55000,Charlie,Senior,5,30</t>
  </si>
  <si>
    <t>TRX040,2025-01-05 14:20:19,Minggu,Jakarta Timur,CUST173,Pria,Paket Ganteng,75000,Joko,Junior,5,52</t>
  </si>
  <si>
    <t>TRX041,2025-01-05 15:35:05,Minggu,Jakarta Selatan,CUST193,Wanita,Potong Rambut Wanita,95000,Rina,Senior,5,61</t>
  </si>
  <si>
    <t>TRX042,2025-01-05 16:50:41,Minggu,Jakarta Pusat,CUST107,Pria,Potong Rambut Pria,50000,Eko,Junior,4,30</t>
  </si>
  <si>
    <t>TRX043,2025-01-05 18:05:17,Minggu,Jakarta Utara,CUST150,Pria,Cukur Jenggot,35000,Charlie,Senior,5,19</t>
  </si>
  <si>
    <t>TRX044,2025-01-05 19:20:03,Minggu,Jakarta Timur,CUST161,Pria,Potong Rambut Anak,45000,Joko,Junior,4,24</t>
  </si>
  <si>
    <t>TRX045,2025-01-05 20:35:49,Minggu,Jakarta Selatan,CUST186,Pria,Cat Rambut,250000,Rina,Senior,5,119</t>
  </si>
  <si>
    <t>TRX046,2025-01-06 10:18:33,Senin,Jakarta Pusat,CUST123,Pria,Paket Ganteng,80000,Eko,Junior,5,47</t>
  </si>
  <si>
    <t>TRX047,2025-01-06 11:42:11,Senin,Jakarta Utara,CUST154,Pria,Potong Rambut Pria,55000,Charlie,Senior,4,32</t>
  </si>
  <si>
    <t>TRX048,2025-01-06 13:01:05,Senin,Jakarta Timur,CUST172,Pria,Cukur Jenggot,35000,Joko,Junior,5,20</t>
  </si>
  <si>
    <t>TRX049,2025-01-06 14:22:40,Senin,Jakarta Selatan,CUST198,Pria,Potong Rambut Pria,60000,Agus,Senior,5,27</t>
  </si>
  <si>
    <t>TRX050,2025-01-06 15:45:19,Senin,Jakarta Pusat,CUST102,Wanita,Potong Rambut Wanita,90000,Rina,Senior,4,59</t>
  </si>
  <si>
    <t>TRX951,2025-08-04 18:58:21,Senin,Jakarta Selatan,CUST188,Pria,Paket Ganteng,85000,Agus,Senior,5,45</t>
  </si>
  <si>
    <t>TRX952,2025-08-04 19:30:11,Senin,Jakarta Pusat,CUST112,Pria,Cukur Jenggot,35000,Eko,Junior,4,18</t>
  </si>
  <si>
    <t>TRX953,2025-08-04 20:15:45,Senin,Jakarta Utara,CUST134,Pria,Potong Rambut Pria,55000,Charlie,Senior,5,31</t>
  </si>
  <si>
    <t>TRX954,2025-08-05 10:10:02,Selasa,Jakarta Timur,CUST176,Pria,Paket Ganteng,75000,Joko,Junior,5,52</t>
  </si>
  <si>
    <t>TRX955,2025-08-05 11:25:30,Selasa,Jakarta Selatan,CUST195,Wanita,Potong Rambut Wanita,95000,Rina,Senior,4,60</t>
  </si>
  <si>
    <t>TRX956,2025-08-05 12:40:15,Selasa,Jakarta Pusat,CUST105,Pria,Potong Rambut Pria,50000,Eko,Junior,5,29</t>
  </si>
  <si>
    <t>TRX957,2025-08-05 13:55:01,Selasa,Jakarta Utara,CUST141,Pria,Cukur Jenggot,35000,Charlie,Senior,4,19</t>
  </si>
  <si>
    <t>TRX958,2025-08-05 15:10:48,Selasa,Jakarta Timur,CUST162,Pria,Potong Rambut Anak,45000,Joko,Junior,5,23</t>
  </si>
  <si>
    <t>TRX959,2025-08-05 16:25:33,Selasa,Jakarta Selatan,CUST181,Pria,Cat Rambut,250000,Rina,Senior,5,120</t>
  </si>
  <si>
    <t>TRX960,2025-08-05 17:50:19,Selasa,Jakarta Pusat,CUST121,Pria,Paket Ganteng,80000,Eko,Junior,4,48</t>
  </si>
  <si>
    <t>TRX961,2025-08-05 19:05:05,Selasa,Jakarta Utara,CUST155,Pria,Potong Rambut Pria,55000,Charlie,Senior,5,32</t>
  </si>
  <si>
    <t>TRX962,2025-08-05 20:20:41,Selasa,Jakarta Timur,CUST170,Pria,Cukur Jenggot,35000,Joko,Junior,4,17</t>
  </si>
  <si>
    <t>TRX963,2025-08-06 10:01:27,Rabu,Jakarta Selatan,CUST199,Pria,Potong Rambut Pria,60000,Agus,Senior,5,28</t>
  </si>
  <si>
    <t>TRX964,2025-08-06 11:15:03,Rabu,Jakarta Pusat,CUST101,Wanita,Potong Rambut Wanita,90000,Rina,Senior,4,58</t>
  </si>
  <si>
    <t>TRX965,2025-08-06 12:30:49,Rabu,Jakarta Utara,CUST148,Pria,Potong Rambut Anak,45000,Charlie,Senior,5,24</t>
  </si>
  <si>
    <t>TRX966,2025-08-06 13:45:25,Rabu,Jakarta Timur,CUST159,Pria,Paket Ganteng,75000,Joko,Junior,5,51</t>
  </si>
  <si>
    <t>TRX967,2025-08-06 15:00:11,Rabu,Jakarta Selatan,CUST183,Pria,Cukur Jenggot,40000,Budi,Senior,4,20</t>
  </si>
  <si>
    <t>TRX968,2025-08-06 16:15:57,Rabu,Jakarta Pusat,CUST115,Pria,Cat Rambut,220000,Rina,Senior,5,117</t>
  </si>
  <si>
    <t>TRX969,2025-08-06 17:40:33,Rabu,Jakarta Utara,CUST139,Pria,Potong Rambut Pria,55000,Charlie,Senior,4,29</t>
  </si>
  <si>
    <t>TRX970,2025-08-06 18:55:19,Rabu,Jakarta Timur,CUST168,Pria,Cukur Jenggot,35000,Joko,Junior,5,21</t>
  </si>
  <si>
    <t>TRX971,2025-08-06 20:10:05,Rabu,Jakarta Selatan,CUST191,Pria,Paket Ganteng,85000,Agus,Senior,5,46</t>
  </si>
  <si>
    <t>TRX972,2025-08-07 10:25:51,Kamis,Jakarta Pusat,CUST108,Pria,Potong Rambut Pria,50000,Eko,Junior,4,30</t>
  </si>
  <si>
    <t>TRX973,2025-08-07 11:40:27,Kamis,Jakarta Utara,CUST152,Wanita,Potong Rambut Wanita,90000,Rina,Senior,5,61</t>
  </si>
  <si>
    <t>TRX974,2025-08-07 12:55:13,Kamis,Jakarta Timur,CUST165,Pria,Potong Rambut Anak,45000,Joko,Junior,4,22</t>
  </si>
  <si>
    <t>TRX975,2025-08-07 14:10:59,Kamis,Jakarta Selatan,CUST185,Pria,Potong Rambut Pria,60000,Budi,Senior,5,27</t>
  </si>
  <si>
    <t>TRX976,2025-08-07 15:25:35,Kamis,Jakarta Pusat,CUST111,Pria,Cukur Jenggot,35000,Eko,Junior,5,16</t>
  </si>
  <si>
    <t>TRX977,2025-08-07 16:40:21,Kamis,Jakarta Utara,CUST145,Pria,Cat Rambut,230000,Rina,Senior,4,122</t>
  </si>
  <si>
    <t>TRX978,2025-08-07 18:05:07,Kamis,Jakarta Timur,CUST178,Pria,Paket Ganteng,75000,Joko,Junior,5,50</t>
  </si>
  <si>
    <t>TRX979,2025-08-07 19:20:43,Kamis,Jakarta Selatan,CUST197,Pria,Potong Rambut Pria,60000,Agus,Senior,4,31</t>
  </si>
  <si>
    <t>TRX980,2025-08-07 20:35:29,Kamis,Jakarta Pusat,CUST103,Pria,Cukur Jenggot,35000,Eko,Junior,5,18</t>
  </si>
  <si>
    <t>TRX981,2025-08-08 10:12:15,Jumat,Jakarta Utara,CUST131,Pria,Potong Rambut Pria,55000,Charlie,Senior,4,33</t>
  </si>
  <si>
    <t>TRX982,2025-08-08 11:30:01,Jumat,Jakarta Timur,CUST157,Pria,Potong Rambut Anak,45000,Joko,Junior,5,25</t>
  </si>
  <si>
    <t>TRX983,2025-08-08 12:45:47,Jumat,Jakarta Selatan,CUST189,Wanita,Potong Rambut Wanita,95000,Rina,Senior,4,59</t>
  </si>
  <si>
    <t>TRX984,2025-08-08 14:00:33,Jumat,Jakarta Pusat,CUST119,Pria,Paket Ganteng,80000,Eko,Junior,5,47</t>
  </si>
  <si>
    <t>TRX985,2025-08-08 15:15:19,Jumat,Jakarta Utara,CUST143,Pria,Cukur Jenggot,35000,Charlie,Senior,4,20</t>
  </si>
  <si>
    <t>TRX986,2025-08-08 16:30:05,Jumat,Jakarta Timur,CUST166,Pria,Cat Rambut,210000,Joko,Junior,5,123</t>
  </si>
  <si>
    <t>TRX987,2025-08-08 17:55:51,Jumat,Jakarta Selatan,CUST180,Pria,Potong Rambut Pria,60000,Budi,Senior,5,26</t>
  </si>
  <si>
    <t>TRX988,2025-08-08 19:10:27,Jumat,Jakarta Pusat,CUST114,Pria,Cukur Jenggot,35000,Eko,Junior,4,17</t>
  </si>
  <si>
    <t>TRX989,2025-08-08 20:25:13,Jumat,Jakarta Utara,CUST136,Pria,Potong Rambut Pria,55000,Charlie,Senior,5,30</t>
  </si>
  <si>
    <t>TRX990,2025-08-09 10:01:59,Sabtu,Jakarta Timur,CUST173,Pria,Paket Ganteng,75000,Joko,Junior,4,54</t>
  </si>
  <si>
    <t>TRX991,2025-08-09 11:20:45,Sabtu,Jakarta Selatan,CUST193,Wanita,Potong Rambut Wanita,95000,Rina,Senior,5,63</t>
  </si>
  <si>
    <t>TRX992,2025-08-09 12:40:31,Sabtu,Jakarta Pusat,CUST107,Pria,Potong Rambut Pria,50000,Eko,Junior,4,32</t>
  </si>
  <si>
    <t>TRX993,2025-08-09 14:00:17,Sabtu,Jakarta Utara,CUST150,Pria,Cukur Jenggot,35000,Charlie,Senior,5,22</t>
  </si>
  <si>
    <t>TRX994,2025-08-09 15:15:03,Sabtu,Jakarta Timur,CUST161,Pria,Potong Rambut Anak,45000,Joko,Junior,4,21</t>
  </si>
  <si>
    <t>TRX995,2025-08-09 16:30:49,Sabtu,Jakarta Selatan,CUST186,Pria,Cat Rambut,250000,Rina,Senior,5,116</t>
  </si>
  <si>
    <t>TRX996,2025-08-09 17:55:25,Sabtu,Jakarta Pusat,CUST123,Pria,Paket Ganteng,80000,Eko,Junior,5,49</t>
  </si>
  <si>
    <t>TRX997,2025-08-09 19:10:11,Sabtu,Jakarta Utara,CUST154,Pria,Potong Rambut Pria,55000,Charlie,Senior,4,28</t>
  </si>
  <si>
    <t>TRX998,2025-08-09 20:25:57,Sabtu,Jakarta Timur,CUST172,Pria,Cukur Jenggot,35000,Joko,Junior,5,18</t>
  </si>
  <si>
    <t>TRX999,2025-08-10 10:30:43,Minggu,Jakarta Selatan,CUST198,Pria,Potong Rambut Pria,60000,Agus,Senior,4,29</t>
  </si>
  <si>
    <t>TRX1000,2025-08-10 11:45:29,Minggu,Jakarta Pusat,CUST102,Wanita,Potong Rambut Wanita,90000,Rina,Senior,5,57</t>
  </si>
  <si>
    <t>Sum of Price (IDR)</t>
  </si>
  <si>
    <t>Total Revenue</t>
  </si>
  <si>
    <t>Total Customer</t>
  </si>
  <si>
    <t>Total Order</t>
  </si>
  <si>
    <t>Avg Rating</t>
  </si>
  <si>
    <t>KPI Card</t>
  </si>
  <si>
    <t>Avg. Ratings</t>
  </si>
  <si>
    <t>Row Labels</t>
  </si>
  <si>
    <t>Grand Total</t>
  </si>
  <si>
    <t>Branch</t>
  </si>
  <si>
    <t>Revenue</t>
  </si>
  <si>
    <t>Date</t>
  </si>
  <si>
    <t>Hour</t>
  </si>
  <si>
    <t>Busiest Day</t>
  </si>
  <si>
    <t>Count of CustomerID</t>
  </si>
  <si>
    <t>Peak Hour</t>
  </si>
  <si>
    <t>Popular Services</t>
  </si>
  <si>
    <t>Services</t>
  </si>
  <si>
    <t>Revenue by Gender</t>
  </si>
  <si>
    <t>Male</t>
  </si>
  <si>
    <t>Female</t>
  </si>
  <si>
    <t>Revenue by Branch</t>
  </si>
  <si>
    <t>Wed</t>
  </si>
  <si>
    <t>Thu</t>
  </si>
  <si>
    <t>Fri</t>
  </si>
  <si>
    <t>Sat</t>
  </si>
  <si>
    <t>Sun</t>
  </si>
  <si>
    <t>Mon</t>
  </si>
  <si>
    <t>Tue</t>
  </si>
  <si>
    <t>DayOfWeek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</si>
</sst>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quot;Rp&quot;* #,##0_-;\-&quot;Rp&quot;* #,##0_-;_-&quot;Rp&quot;* &quot;-&quot;_-;_-@_-"/>
    <numFmt numFmtId="164" formatCode="[$-409]mmmm\ d\,\ yyyy;@"/>
    <numFmt numFmtId="165" formatCode="0.0%"/>
    <numFmt numFmtId="166" formatCode="0.0"/>
  </numFmts>
  <fonts count="8" x14ac:knownFonts="1">
    <font>
      <sz val="11"/>
      <color rgb="FF000000"/>
      <name val="Calibri"/>
    </font>
    <font>
      <sz val="11"/>
      <color theme="1"/>
      <name val="Calibri"/>
      <family val="2"/>
      <charset val="1"/>
      <scheme val="minor"/>
    </font>
    <font>
      <sz val="11"/>
      <color rgb="FF000000"/>
      <name val="Kulim Park"/>
    </font>
    <font>
      <b/>
      <sz val="18"/>
      <color theme="0"/>
      <name val="Kulim Park"/>
    </font>
    <font>
      <sz val="11"/>
      <color theme="0"/>
      <name val="Kulim Park"/>
    </font>
    <font>
      <b/>
      <sz val="11"/>
      <color theme="0"/>
      <name val="Kulim Park"/>
    </font>
    <font>
      <sz val="11"/>
      <color rgb="FF000000"/>
      <name val="Calibri"/>
      <family val="2"/>
    </font>
    <font>
      <sz val="8"/>
      <name val="Calibri"/>
      <family val="2"/>
    </font>
  </fonts>
  <fills count="4">
    <fill>
      <patternFill patternType="none"/>
    </fill>
    <fill>
      <patternFill patternType="gray125"/>
    </fill>
    <fill>
      <patternFill patternType="solid">
        <fgColor theme="4" tint="-0.249977111117893"/>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2">
    <xf numFmtId="0" fontId="0" fillId="0" borderId="0" xfId="0"/>
    <xf numFmtId="0" fontId="1" fillId="0" borderId="0" xfId="1"/>
    <xf numFmtId="0" fontId="2" fillId="0" borderId="0" xfId="0" applyFont="1"/>
    <xf numFmtId="0" fontId="2" fillId="0" borderId="0" xfId="0" applyFont="1" applyAlignment="1">
      <alignment vertical="center"/>
    </xf>
    <xf numFmtId="0" fontId="2" fillId="0" borderId="1" xfId="0" applyFont="1" applyBorder="1"/>
    <xf numFmtId="0" fontId="2" fillId="0" borderId="1" xfId="0" applyFont="1" applyBorder="1" applyAlignment="1">
      <alignment horizontal="center" vertical="center"/>
    </xf>
    <xf numFmtId="0" fontId="4" fillId="2" borderId="1" xfId="0" applyFont="1" applyFill="1" applyBorder="1" applyAlignment="1">
      <alignment horizontal="center" vertical="center"/>
    </xf>
    <xf numFmtId="42" fontId="2" fillId="0" borderId="1" xfId="0" applyNumberFormat="1" applyFont="1" applyBorder="1" applyAlignment="1">
      <alignment horizontal="center" vertical="center"/>
    </xf>
    <xf numFmtId="0" fontId="2" fillId="0" borderId="0" xfId="0" pivotButton="1" applyFont="1"/>
    <xf numFmtId="0" fontId="2" fillId="0" borderId="0" xfId="0" applyFont="1" applyAlignment="1">
      <alignment horizontal="left"/>
    </xf>
    <xf numFmtId="0" fontId="5" fillId="2" borderId="1" xfId="0" applyFont="1" applyFill="1" applyBorder="1" applyAlignment="1">
      <alignment horizontal="center" vertical="center"/>
    </xf>
    <xf numFmtId="22" fontId="0" fillId="0" borderId="0" xfId="0" applyNumberFormat="1"/>
    <xf numFmtId="14" fontId="0" fillId="0" borderId="0" xfId="0" applyNumberFormat="1"/>
    <xf numFmtId="0" fontId="6" fillId="0" borderId="0" xfId="0" applyFont="1" applyAlignment="1">
      <alignment horizontal="center" vertical="center"/>
    </xf>
    <xf numFmtId="1" fontId="0" fillId="0" borderId="0" xfId="0" applyNumberFormat="1"/>
    <xf numFmtId="0" fontId="6" fillId="0" borderId="0" xfId="0" applyFont="1"/>
    <xf numFmtId="1" fontId="2" fillId="0" borderId="0" xfId="0" applyNumberFormat="1" applyFont="1" applyAlignment="1">
      <alignment horizontal="left"/>
    </xf>
    <xf numFmtId="0" fontId="0" fillId="3" borderId="0" xfId="0" applyFill="1"/>
    <xf numFmtId="164" fontId="2" fillId="0" borderId="0" xfId="0" applyNumberFormat="1" applyFont="1" applyAlignment="1">
      <alignment vertical="center"/>
    </xf>
    <xf numFmtId="165" fontId="2" fillId="0" borderId="0" xfId="0" applyNumberFormat="1" applyFont="1"/>
    <xf numFmtId="166" fontId="2" fillId="0" borderId="1" xfId="0" applyNumberFormat="1" applyFont="1" applyBorder="1" applyAlignment="1">
      <alignment horizontal="center" vertical="center"/>
    </xf>
    <xf numFmtId="0" fontId="3" fillId="2" borderId="0" xfId="0" applyFont="1" applyFill="1" applyAlignment="1">
      <alignment horizontal="center" vertical="center"/>
    </xf>
  </cellXfs>
  <cellStyles count="2">
    <cellStyle name="Normal" xfId="0" builtinId="0"/>
    <cellStyle name="Normal 2" xfId="1" xr:uid="{4C6041FF-0EE6-4F52-A155-64DFB1961682}"/>
  </cellStyles>
  <dxfs count="21">
    <dxf>
      <font>
        <name val="Kulim Park"/>
      </font>
    </dxf>
    <dxf>
      <font>
        <name val="Kulim Park"/>
      </font>
    </dxf>
    <dxf>
      <font>
        <name val="Kulim Park"/>
      </font>
    </dxf>
    <dxf>
      <font>
        <name val="Kulim Park"/>
      </font>
    </dxf>
    <dxf>
      <font>
        <name val="Kulim Park"/>
      </font>
    </dxf>
    <dxf>
      <font>
        <name val="Kulim Park"/>
      </font>
    </dxf>
    <dxf>
      <font>
        <name val="Kulim Park"/>
      </font>
    </dxf>
    <dxf>
      <numFmt numFmtId="165" formatCode="0.0%"/>
    </dxf>
    <dxf>
      <numFmt numFmtId="14" formatCode="0.00%"/>
    </dxf>
    <dxf>
      <font>
        <name val="Kulim Park"/>
      </font>
    </dxf>
    <dxf>
      <font>
        <name val="Kulim Park"/>
      </font>
    </dxf>
    <dxf>
      <font>
        <name val="Kulim Park"/>
      </font>
    </dxf>
    <dxf>
      <font>
        <name val="Kulim Park"/>
      </font>
    </dxf>
    <dxf>
      <font>
        <name val="Kulim Park"/>
      </font>
    </dxf>
    <dxf>
      <font>
        <name val="Kulim Park"/>
      </font>
    </dxf>
    <dxf>
      <numFmt numFmtId="0" formatCode="General"/>
    </dxf>
    <dxf>
      <numFmt numFmtId="0" formatCode="General"/>
    </dxf>
    <dxf>
      <numFmt numFmtId="1" formatCode="0"/>
    </dxf>
    <dxf>
      <numFmt numFmtId="19" formatCode="dd/mm/yyyy"/>
    </dxf>
    <dxf>
      <font>
        <color rgb="FF022213"/>
      </font>
      <fill>
        <patternFill>
          <bgColor rgb="FF134686"/>
        </patternFill>
      </fill>
    </dxf>
    <dxf>
      <font>
        <color rgb="FF022213"/>
      </font>
      <fill>
        <patternFill>
          <fgColor rgb="FF134686"/>
          <bgColor rgb="FF134686"/>
        </patternFill>
      </fill>
    </dxf>
  </dxfs>
  <tableStyles count="1" defaultTableStyle="TableStyleMedium9">
    <tableStyle name="Slicer Style 1" pivot="0" table="0" count="10" xr9:uid="{1F3A5067-2388-4D2A-91C9-925A5409293C}">
      <tableStyleElement type="wholeTable" dxfId="20"/>
      <tableStyleElement type="headerRow" dxfId="19"/>
    </tableStyle>
  </tableStyles>
  <colors>
    <mruColors>
      <color rgb="FF134686"/>
      <color rgb="FFFEB21A"/>
      <color rgb="FFED3F27"/>
      <color rgb="FF0088E0"/>
      <color rgb="FFE24C3B"/>
    </mruColors>
  </colors>
  <extLst>
    <ext xmlns:x14="http://schemas.microsoft.com/office/spreadsheetml/2009/9/main" uri="{46F421CA-312F-682f-3DD2-61675219B42D}">
      <x14:dxfs count="8">
        <dxf>
          <font>
            <color rgb="FF134686"/>
          </font>
        </dxf>
        <dxf>
          <font>
            <color rgb="FF134686"/>
          </font>
        </dxf>
        <dxf>
          <font>
            <b/>
            <i val="0"/>
            <sz val="14"/>
            <color theme="0"/>
            <name val="Kulim Park"/>
          </font>
          <border>
            <left style="medium">
              <color rgb="FFFEB21A"/>
            </left>
          </border>
        </dxf>
        <dxf>
          <font>
            <b/>
            <i val="0"/>
            <sz val="13"/>
            <color theme="0"/>
            <name val="Kulim Park"/>
          </font>
          <border>
            <left style="medium">
              <color rgb="FFFEB21A"/>
            </left>
          </border>
        </dxf>
        <dxf>
          <font>
            <color rgb="FF134686"/>
          </font>
        </dxf>
        <dxf>
          <font>
            <b/>
            <i val="0"/>
            <sz val="12"/>
            <color theme="0"/>
            <name val="Kulim Park"/>
            <scheme val="none"/>
          </font>
          <border>
            <left style="medium">
              <color rgb="FFFEB21A"/>
            </left>
          </border>
        </dxf>
        <dxf>
          <font>
            <color rgb="FF134686"/>
          </font>
          <fill>
            <patternFill>
              <bgColor rgb="FF134686"/>
            </patternFill>
          </fill>
        </dxf>
        <dxf>
          <font>
            <b val="0"/>
            <i val="0"/>
            <sz val="11"/>
            <color theme="0" tint="-0.14993743705557422"/>
            <name val="Kulim Park"/>
            <scheme val="none"/>
          </font>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externalLink" Target="externalLinks/externalLink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[data_customer.xlsx]Pivot!Revenue by Branch</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Pivot!$B$14</c:f>
              <c:strCache>
                <c:ptCount val="1"/>
                <c:pt idx="0">
                  <c:v>Total</c:v>
                </c:pt>
              </c:strCache>
            </c:strRef>
          </c:tx>
          <c:spPr>
            <a:solidFill>
              <a:schemeClr val="accent1"/>
            </a:solidFill>
            <a:ln>
              <a:noFill/>
            </a:ln>
            <a:effectLst/>
          </c:spPr>
          <c:invertIfNegative val="0"/>
          <c:cat>
            <c:strRef>
              <c:f>Pivot!$A$15:$A$19</c:f>
              <c:strCache>
                <c:ptCount val="4"/>
                <c:pt idx="0">
                  <c:v>Jakarta Timur</c:v>
                </c:pt>
                <c:pt idx="1">
                  <c:v>Jakarta Utara</c:v>
                </c:pt>
                <c:pt idx="2">
                  <c:v>Jakarta Pusat</c:v>
                </c:pt>
                <c:pt idx="3">
                  <c:v>Jakarta Selatan</c:v>
                </c:pt>
              </c:strCache>
            </c:strRef>
          </c:cat>
          <c:val>
            <c:numRef>
              <c:f>Pivot!$B$15:$B$19</c:f>
              <c:numCache>
                <c:formatCode>General</c:formatCode>
                <c:ptCount val="4"/>
                <c:pt idx="0">
                  <c:v>1590000</c:v>
                </c:pt>
                <c:pt idx="1">
                  <c:v>1600000</c:v>
                </c:pt>
                <c:pt idx="2">
                  <c:v>1860000</c:v>
                </c:pt>
                <c:pt idx="3">
                  <c:v>2565000</c:v>
                </c:pt>
              </c:numCache>
            </c:numRef>
          </c:val>
          <c:extLst>
            <c:ext xmlns:c16="http://schemas.microsoft.com/office/drawing/2014/chart" uri="{C3380CC4-5D6E-409C-BE32-E72D297353CC}">
              <c16:uniqueId val="{00000000-09A4-4741-89CA-D5C28575E46D}"/>
            </c:ext>
          </c:extLst>
        </c:ser>
        <c:dLbls>
          <c:showLegendKey val="0"/>
          <c:showVal val="0"/>
          <c:showCatName val="0"/>
          <c:showSerName val="0"/>
          <c:showPercent val="0"/>
          <c:showBubbleSize val="0"/>
        </c:dLbls>
        <c:gapWidth val="182"/>
        <c:axId val="425003496"/>
        <c:axId val="621225536"/>
      </c:barChart>
      <c:catAx>
        <c:axId val="4250034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621225536"/>
        <c:crosses val="autoZero"/>
        <c:auto val="1"/>
        <c:lblAlgn val="ctr"/>
        <c:lblOffset val="100"/>
        <c:noMultiLvlLbl val="0"/>
      </c:catAx>
      <c:valAx>
        <c:axId val="6212255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42500349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[data_customer.xlsx]Pivot!Revenue by Gender</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Pivot!$B$68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549-4BE7-BC8C-7A906018E9D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549-4BE7-BC8C-7A906018E9DD}"/>
              </c:ext>
            </c:extLst>
          </c:dPt>
          <c:cat>
            <c:strRef>
              <c:f>Pivot!$A$69:$A$71</c:f>
              <c:strCache>
                <c:ptCount val="2"/>
                <c:pt idx="0">
                  <c:v>Female</c:v>
                </c:pt>
                <c:pt idx="1">
                  <c:v>Male</c:v>
                </c:pt>
              </c:strCache>
            </c:strRef>
          </c:cat>
          <c:val>
            <c:numRef>
              <c:f>Pivot!$B$69:$B$71</c:f>
              <c:numCache>
                <c:formatCode>0.0%</c:formatCode>
                <c:ptCount val="2"/>
                <c:pt idx="0">
                  <c:v>0.14576493762311227</c:v>
                </c:pt>
                <c:pt idx="1">
                  <c:v>0.85423506237688773</c:v>
                </c:pt>
              </c:numCache>
            </c:numRef>
          </c:val>
          <c:extLst>
            <c:ext xmlns:c16="http://schemas.microsoft.com/office/drawing/2014/chart" uri="{C3380CC4-5D6E-409C-BE32-E72D297353CC}">
              <c16:uniqueId val="{00000000-3A06-4BCB-A90D-702FFB5AACC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[data_customer.xlsx]Pivot!Busiest Day</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Pivot!$B$25</c:f>
              <c:strCache>
                <c:ptCount val="1"/>
                <c:pt idx="0">
                  <c:v>Total</c:v>
                </c:pt>
              </c:strCache>
            </c:strRef>
          </c:tx>
          <c:spPr>
            <a:solidFill>
              <a:schemeClr val="accent1"/>
            </a:solidFill>
            <a:ln>
              <a:noFill/>
            </a:ln>
            <a:effectLst/>
          </c:spPr>
          <c:invertIfNegative val="0"/>
          <c:cat>
            <c:strRef>
              <c:f>Pivot!$A$26:$A$33</c:f>
              <c:strCache>
                <c:ptCount val="7"/>
                <c:pt idx="0">
                  <c:v>Mon</c:v>
                </c:pt>
                <c:pt idx="1">
                  <c:v>Tue</c:v>
                </c:pt>
                <c:pt idx="2">
                  <c:v>Wed</c:v>
                </c:pt>
                <c:pt idx="3">
                  <c:v>Thu</c:v>
                </c:pt>
                <c:pt idx="4">
                  <c:v>Fri</c:v>
                </c:pt>
                <c:pt idx="5">
                  <c:v>Sat</c:v>
                </c:pt>
                <c:pt idx="6">
                  <c:v>Sun</c:v>
                </c:pt>
              </c:strCache>
            </c:strRef>
          </c:cat>
          <c:val>
            <c:numRef>
              <c:f>Pivot!$B$26:$B$33</c:f>
              <c:numCache>
                <c:formatCode>General</c:formatCode>
                <c:ptCount val="7"/>
                <c:pt idx="0">
                  <c:v>8</c:v>
                </c:pt>
                <c:pt idx="1">
                  <c:v>9</c:v>
                </c:pt>
                <c:pt idx="2">
                  <c:v>18</c:v>
                </c:pt>
                <c:pt idx="3">
                  <c:v>18</c:v>
                </c:pt>
                <c:pt idx="4">
                  <c:v>18</c:v>
                </c:pt>
                <c:pt idx="5">
                  <c:v>18</c:v>
                </c:pt>
                <c:pt idx="6">
                  <c:v>11</c:v>
                </c:pt>
              </c:numCache>
            </c:numRef>
          </c:val>
          <c:extLst>
            <c:ext xmlns:c16="http://schemas.microsoft.com/office/drawing/2014/chart" uri="{C3380CC4-5D6E-409C-BE32-E72D297353CC}">
              <c16:uniqueId val="{00000000-F27D-4A1C-9CDD-3E868B019B1D}"/>
            </c:ext>
          </c:extLst>
        </c:ser>
        <c:dLbls>
          <c:showLegendKey val="0"/>
          <c:showVal val="0"/>
          <c:showCatName val="0"/>
          <c:showSerName val="0"/>
          <c:showPercent val="0"/>
          <c:showBubbleSize val="0"/>
        </c:dLbls>
        <c:gapWidth val="219"/>
        <c:overlap val="-27"/>
        <c:axId val="622651512"/>
        <c:axId val="622652232"/>
      </c:barChart>
      <c:catAx>
        <c:axId val="622651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622652232"/>
        <c:crosses val="autoZero"/>
        <c:auto val="1"/>
        <c:lblAlgn val="ctr"/>
        <c:lblOffset val="100"/>
        <c:noMultiLvlLbl val="0"/>
      </c:catAx>
      <c:valAx>
        <c:axId val="622652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6226515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[data_customer.xlsx]Pivot!Peak Hour</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Pivot!$B$39</c:f>
              <c:strCache>
                <c:ptCount val="1"/>
                <c:pt idx="0">
                  <c:v>Total</c:v>
                </c:pt>
              </c:strCache>
            </c:strRef>
          </c:tx>
          <c:spPr>
            <a:solidFill>
              <a:schemeClr val="accent1"/>
            </a:solidFill>
            <a:ln>
              <a:noFill/>
            </a:ln>
            <a:effectLst/>
          </c:spPr>
          <c:invertIfNegative val="0"/>
          <c:cat>
            <c:strRef>
              <c:f>Pivot!$A$40:$A$51</c:f>
              <c:strCache>
                <c:ptCount val="11"/>
                <c:pt idx="0">
                  <c:v>10</c:v>
                </c:pt>
                <c:pt idx="1">
                  <c:v>11</c:v>
                </c:pt>
                <c:pt idx="2">
                  <c:v>12</c:v>
                </c:pt>
                <c:pt idx="3">
                  <c:v>13</c:v>
                </c:pt>
                <c:pt idx="4">
                  <c:v>14</c:v>
                </c:pt>
                <c:pt idx="5">
                  <c:v>15</c:v>
                </c:pt>
                <c:pt idx="6">
                  <c:v>16</c:v>
                </c:pt>
                <c:pt idx="7">
                  <c:v>17</c:v>
                </c:pt>
                <c:pt idx="8">
                  <c:v>18</c:v>
                </c:pt>
                <c:pt idx="9">
                  <c:v>19</c:v>
                </c:pt>
                <c:pt idx="10">
                  <c:v>20</c:v>
                </c:pt>
              </c:strCache>
            </c:strRef>
          </c:cat>
          <c:val>
            <c:numRef>
              <c:f>Pivot!$B$40:$B$51</c:f>
              <c:numCache>
                <c:formatCode>General</c:formatCode>
                <c:ptCount val="11"/>
                <c:pt idx="0">
                  <c:v>12</c:v>
                </c:pt>
                <c:pt idx="1">
                  <c:v>12</c:v>
                </c:pt>
                <c:pt idx="2">
                  <c:v>8</c:v>
                </c:pt>
                <c:pt idx="3">
                  <c:v>5</c:v>
                </c:pt>
                <c:pt idx="4">
                  <c:v>9</c:v>
                </c:pt>
                <c:pt idx="5">
                  <c:v>11</c:v>
                </c:pt>
                <c:pt idx="6">
                  <c:v>9</c:v>
                </c:pt>
                <c:pt idx="7">
                  <c:v>6</c:v>
                </c:pt>
                <c:pt idx="8">
                  <c:v>7</c:v>
                </c:pt>
                <c:pt idx="9">
                  <c:v>10</c:v>
                </c:pt>
                <c:pt idx="10">
                  <c:v>11</c:v>
                </c:pt>
              </c:numCache>
            </c:numRef>
          </c:val>
          <c:extLst>
            <c:ext xmlns:c16="http://schemas.microsoft.com/office/drawing/2014/chart" uri="{C3380CC4-5D6E-409C-BE32-E72D297353CC}">
              <c16:uniqueId val="{00000000-0503-4204-BB85-4D875684782E}"/>
            </c:ext>
          </c:extLst>
        </c:ser>
        <c:dLbls>
          <c:showLegendKey val="0"/>
          <c:showVal val="0"/>
          <c:showCatName val="0"/>
          <c:showSerName val="0"/>
          <c:showPercent val="0"/>
          <c:showBubbleSize val="0"/>
        </c:dLbls>
        <c:gapWidth val="219"/>
        <c:overlap val="-27"/>
        <c:axId val="631319136"/>
        <c:axId val="631313736"/>
      </c:barChart>
      <c:catAx>
        <c:axId val="631319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631313736"/>
        <c:crosses val="autoZero"/>
        <c:auto val="1"/>
        <c:lblAlgn val="ctr"/>
        <c:lblOffset val="100"/>
        <c:noMultiLvlLbl val="0"/>
      </c:catAx>
      <c:valAx>
        <c:axId val="631313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63131913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[data_customer.xlsx]Pivot!Revenue by Branch</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ED3F2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639976590763992"/>
          <c:y val="7.4324363866973747E-2"/>
          <c:w val="0.6920693015978866"/>
          <c:h val="0.80132890047292005"/>
        </c:manualLayout>
      </c:layout>
      <c:barChart>
        <c:barDir val="bar"/>
        <c:grouping val="clustered"/>
        <c:varyColors val="0"/>
        <c:ser>
          <c:idx val="0"/>
          <c:order val="0"/>
          <c:tx>
            <c:strRef>
              <c:f>Pivot!$B$14</c:f>
              <c:strCache>
                <c:ptCount val="1"/>
                <c:pt idx="0">
                  <c:v>Total</c:v>
                </c:pt>
              </c:strCache>
            </c:strRef>
          </c:tx>
          <c:spPr>
            <a:solidFill>
              <a:srgbClr val="ED3F27"/>
            </a:solidFill>
            <a:ln>
              <a:noFill/>
            </a:ln>
            <a:effectLst/>
          </c:spPr>
          <c:invertIfNegative val="0"/>
          <c:cat>
            <c:strRef>
              <c:f>Pivot!$A$15:$A$19</c:f>
              <c:strCache>
                <c:ptCount val="4"/>
                <c:pt idx="0">
                  <c:v>Jakarta Timur</c:v>
                </c:pt>
                <c:pt idx="1">
                  <c:v>Jakarta Utara</c:v>
                </c:pt>
                <c:pt idx="2">
                  <c:v>Jakarta Pusat</c:v>
                </c:pt>
                <c:pt idx="3">
                  <c:v>Jakarta Selatan</c:v>
                </c:pt>
              </c:strCache>
            </c:strRef>
          </c:cat>
          <c:val>
            <c:numRef>
              <c:f>Pivot!$B$15:$B$19</c:f>
              <c:numCache>
                <c:formatCode>General</c:formatCode>
                <c:ptCount val="4"/>
                <c:pt idx="0">
                  <c:v>1590000</c:v>
                </c:pt>
                <c:pt idx="1">
                  <c:v>1600000</c:v>
                </c:pt>
                <c:pt idx="2">
                  <c:v>1860000</c:v>
                </c:pt>
                <c:pt idx="3">
                  <c:v>2565000</c:v>
                </c:pt>
              </c:numCache>
            </c:numRef>
          </c:val>
          <c:extLst>
            <c:ext xmlns:c16="http://schemas.microsoft.com/office/drawing/2014/chart" uri="{C3380CC4-5D6E-409C-BE32-E72D297353CC}">
              <c16:uniqueId val="{00000000-B9A2-42DA-B852-AAE20E3CDE6F}"/>
            </c:ext>
          </c:extLst>
        </c:ser>
        <c:dLbls>
          <c:showLegendKey val="0"/>
          <c:showVal val="0"/>
          <c:showCatName val="0"/>
          <c:showSerName val="0"/>
          <c:showPercent val="0"/>
          <c:showBubbleSize val="0"/>
        </c:dLbls>
        <c:gapWidth val="72"/>
        <c:axId val="425003496"/>
        <c:axId val="621225536"/>
      </c:barChart>
      <c:catAx>
        <c:axId val="4250034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Kulim Park" pitchFamily="2" charset="0"/>
                <a:ea typeface="+mn-ea"/>
                <a:cs typeface="+mn-cs"/>
              </a:defRPr>
            </a:pPr>
            <a:endParaRPr lang="id-ID"/>
          </a:p>
        </c:txPr>
        <c:crossAx val="621225536"/>
        <c:crosses val="autoZero"/>
        <c:auto val="1"/>
        <c:lblAlgn val="ctr"/>
        <c:lblOffset val="100"/>
        <c:noMultiLvlLbl val="0"/>
      </c:catAx>
      <c:valAx>
        <c:axId val="621225536"/>
        <c:scaling>
          <c:orientation val="minMax"/>
        </c:scaling>
        <c:delete val="0"/>
        <c:axPos val="b"/>
        <c:majorGridlines>
          <c:spPr>
            <a:ln w="9525" cap="flat" cmpd="sng" algn="ctr">
              <a:solidFill>
                <a:srgbClr val="FEB21A"/>
              </a:solidFill>
              <a:prstDash val="lgDashDot"/>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Kulim Park" pitchFamily="2" charset="0"/>
                <a:ea typeface="+mn-ea"/>
                <a:cs typeface="+mn-cs"/>
              </a:defRPr>
            </a:pPr>
            <a:endParaRPr lang="id-ID"/>
          </a:p>
        </c:txPr>
        <c:crossAx val="425003496"/>
        <c:crosses val="autoZero"/>
        <c:crossBetween val="between"/>
        <c:dispUnits>
          <c:builtInUnit val="millions"/>
          <c:dispUnitsLbl>
            <c:layout>
              <c:manualLayout>
                <c:xMode val="edge"/>
                <c:yMode val="edge"/>
                <c:x val="0.75201954397394133"/>
                <c:y val="0.89726319284060052"/>
              </c:manualLayout>
            </c:layout>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Kulim Park" pitchFamily="2" charset="0"/>
                    <a:ea typeface="+mn-ea"/>
                    <a:cs typeface="+mn-cs"/>
                  </a:defRPr>
                </a:pPr>
                <a:endParaRPr lang="id-ID"/>
              </a:p>
            </c:txPr>
          </c:dispUnitsLbl>
        </c:dispUnits>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id-I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[data_customer.xlsx]Pivot!Revenue by Gender</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Kulim Park" pitchFamily="2" charset="0"/>
                  <a:ea typeface="+mn-ea"/>
                  <a:cs typeface="+mn-cs"/>
                </a:defRPr>
              </a:pPr>
              <a:endParaRPr lang="id-ID"/>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134686"/>
          </a:solidFill>
          <a:ln w="19050">
            <a:noFill/>
          </a:ln>
          <a:effectLst/>
        </c:spPr>
        <c:dLbl>
          <c:idx val="0"/>
          <c:layout>
            <c:manualLayout>
              <c:x val="0.1782945736434107"/>
              <c:y val="-8.943089430894309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Kulim Park" pitchFamily="2" charset="0"/>
                  <a:ea typeface="+mn-ea"/>
                  <a:cs typeface="+mn-cs"/>
                </a:defRPr>
              </a:pPr>
              <a:endParaRPr lang="id-ID"/>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ED3F27"/>
          </a:solidFill>
          <a:ln w="19050">
            <a:noFill/>
          </a:ln>
          <a:effectLst/>
        </c:spPr>
        <c:dLbl>
          <c:idx val="0"/>
          <c:layout>
            <c:manualLayout>
              <c:x val="-0.17829457364341086"/>
              <c:y val="7.3170731707317069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Kulim Park" pitchFamily="2" charset="0"/>
                  <a:ea typeface="+mn-ea"/>
                  <a:cs typeface="+mn-cs"/>
                </a:defRPr>
              </a:pPr>
              <a:endParaRPr lang="id-ID"/>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2781236647744611E-2"/>
          <c:y val="4.0358744394618833E-2"/>
          <c:w val="0.80668558872001461"/>
          <c:h val="0.9332954344832457"/>
        </c:manualLayout>
      </c:layout>
      <c:doughnutChart>
        <c:varyColors val="1"/>
        <c:ser>
          <c:idx val="0"/>
          <c:order val="0"/>
          <c:tx>
            <c:strRef>
              <c:f>Pivot!$B$68</c:f>
              <c:strCache>
                <c:ptCount val="1"/>
                <c:pt idx="0">
                  <c:v>Total</c:v>
                </c:pt>
              </c:strCache>
            </c:strRef>
          </c:tx>
          <c:spPr>
            <a:ln>
              <a:noFill/>
            </a:ln>
          </c:spPr>
          <c:dPt>
            <c:idx val="0"/>
            <c:bubble3D val="0"/>
            <c:spPr>
              <a:solidFill>
                <a:srgbClr val="134686"/>
              </a:solidFill>
              <a:ln w="19050">
                <a:noFill/>
              </a:ln>
              <a:effectLst/>
            </c:spPr>
            <c:extLst>
              <c:ext xmlns:c16="http://schemas.microsoft.com/office/drawing/2014/chart" uri="{C3380CC4-5D6E-409C-BE32-E72D297353CC}">
                <c16:uniqueId val="{00000001-4F87-47F2-80C7-434F3D91352F}"/>
              </c:ext>
            </c:extLst>
          </c:dPt>
          <c:dPt>
            <c:idx val="1"/>
            <c:bubble3D val="0"/>
            <c:spPr>
              <a:solidFill>
                <a:srgbClr val="ED3F27"/>
              </a:solidFill>
              <a:ln w="19050">
                <a:noFill/>
              </a:ln>
              <a:effectLst/>
            </c:spPr>
            <c:extLst>
              <c:ext xmlns:c16="http://schemas.microsoft.com/office/drawing/2014/chart" uri="{C3380CC4-5D6E-409C-BE32-E72D297353CC}">
                <c16:uniqueId val="{00000003-4F87-47F2-80C7-434F3D91352F}"/>
              </c:ext>
            </c:extLst>
          </c:dPt>
          <c:dLbls>
            <c:dLbl>
              <c:idx val="0"/>
              <c:layout>
                <c:manualLayout>
                  <c:x val="0.1782945736434107"/>
                  <c:y val="-8.94308943089430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F87-47F2-80C7-434F3D91352F}"/>
                </c:ext>
              </c:extLst>
            </c:dLbl>
            <c:dLbl>
              <c:idx val="1"/>
              <c:layout>
                <c:manualLayout>
                  <c:x val="-0.17829457364341086"/>
                  <c:y val="7.317073170731706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F87-47F2-80C7-434F3D91352F}"/>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Kulim Park" pitchFamily="2" charset="0"/>
                    <a:ea typeface="+mn-ea"/>
                    <a:cs typeface="+mn-cs"/>
                  </a:defRPr>
                </a:pPr>
                <a:endParaRPr lang="id-ID"/>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Pivot!$A$69:$A$71</c:f>
              <c:strCache>
                <c:ptCount val="2"/>
                <c:pt idx="0">
                  <c:v>Female</c:v>
                </c:pt>
                <c:pt idx="1">
                  <c:v>Male</c:v>
                </c:pt>
              </c:strCache>
            </c:strRef>
          </c:cat>
          <c:val>
            <c:numRef>
              <c:f>Pivot!$B$69:$B$71</c:f>
              <c:numCache>
                <c:formatCode>0.0%</c:formatCode>
                <c:ptCount val="2"/>
                <c:pt idx="0">
                  <c:v>0.14576493762311227</c:v>
                </c:pt>
                <c:pt idx="1">
                  <c:v>0.85423506237688773</c:v>
                </c:pt>
              </c:numCache>
            </c:numRef>
          </c:val>
          <c:extLst>
            <c:ext xmlns:c16="http://schemas.microsoft.com/office/drawing/2014/chart" uri="{C3380CC4-5D6E-409C-BE32-E72D297353CC}">
              <c16:uniqueId val="{00000004-4F87-47F2-80C7-434F3D91352F}"/>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id-ID"/>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[data_customer.xlsx]Pivot!Busiest Day</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EB21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9906117504542703E-2"/>
          <c:y val="4.9892186553603869E-2"/>
          <c:w val="0.92734662974820459"/>
          <c:h val="0.82119006662628713"/>
        </c:manualLayout>
      </c:layout>
      <c:barChart>
        <c:barDir val="col"/>
        <c:grouping val="clustered"/>
        <c:varyColors val="0"/>
        <c:ser>
          <c:idx val="0"/>
          <c:order val="0"/>
          <c:tx>
            <c:strRef>
              <c:f>Pivot!$B$25</c:f>
              <c:strCache>
                <c:ptCount val="1"/>
                <c:pt idx="0">
                  <c:v>Total</c:v>
                </c:pt>
              </c:strCache>
            </c:strRef>
          </c:tx>
          <c:spPr>
            <a:solidFill>
              <a:srgbClr val="FEB21A"/>
            </a:solidFill>
            <a:ln>
              <a:noFill/>
            </a:ln>
            <a:effectLst/>
          </c:spPr>
          <c:invertIfNegative val="0"/>
          <c:cat>
            <c:strRef>
              <c:f>Pivot!$A$26:$A$33</c:f>
              <c:strCache>
                <c:ptCount val="7"/>
                <c:pt idx="0">
                  <c:v>Mon</c:v>
                </c:pt>
                <c:pt idx="1">
                  <c:v>Tue</c:v>
                </c:pt>
                <c:pt idx="2">
                  <c:v>Wed</c:v>
                </c:pt>
                <c:pt idx="3">
                  <c:v>Thu</c:v>
                </c:pt>
                <c:pt idx="4">
                  <c:v>Fri</c:v>
                </c:pt>
                <c:pt idx="5">
                  <c:v>Sat</c:v>
                </c:pt>
                <c:pt idx="6">
                  <c:v>Sun</c:v>
                </c:pt>
              </c:strCache>
            </c:strRef>
          </c:cat>
          <c:val>
            <c:numRef>
              <c:f>Pivot!$B$26:$B$33</c:f>
              <c:numCache>
                <c:formatCode>General</c:formatCode>
                <c:ptCount val="7"/>
                <c:pt idx="0">
                  <c:v>8</c:v>
                </c:pt>
                <c:pt idx="1">
                  <c:v>9</c:v>
                </c:pt>
                <c:pt idx="2">
                  <c:v>18</c:v>
                </c:pt>
                <c:pt idx="3">
                  <c:v>18</c:v>
                </c:pt>
                <c:pt idx="4">
                  <c:v>18</c:v>
                </c:pt>
                <c:pt idx="5">
                  <c:v>18</c:v>
                </c:pt>
                <c:pt idx="6">
                  <c:v>11</c:v>
                </c:pt>
              </c:numCache>
            </c:numRef>
          </c:val>
          <c:extLst>
            <c:ext xmlns:c16="http://schemas.microsoft.com/office/drawing/2014/chart" uri="{C3380CC4-5D6E-409C-BE32-E72D297353CC}">
              <c16:uniqueId val="{00000000-4D8B-48A9-A363-51570B798804}"/>
            </c:ext>
          </c:extLst>
        </c:ser>
        <c:dLbls>
          <c:showLegendKey val="0"/>
          <c:showVal val="0"/>
          <c:showCatName val="0"/>
          <c:showSerName val="0"/>
          <c:showPercent val="0"/>
          <c:showBubbleSize val="0"/>
        </c:dLbls>
        <c:gapWidth val="99"/>
        <c:overlap val="-27"/>
        <c:axId val="622651512"/>
        <c:axId val="622652232"/>
      </c:barChart>
      <c:catAx>
        <c:axId val="622651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Kulim Park" pitchFamily="2" charset="0"/>
                <a:ea typeface="+mn-ea"/>
                <a:cs typeface="+mn-cs"/>
              </a:defRPr>
            </a:pPr>
            <a:endParaRPr lang="id-ID"/>
          </a:p>
        </c:txPr>
        <c:crossAx val="622652232"/>
        <c:crosses val="autoZero"/>
        <c:auto val="1"/>
        <c:lblAlgn val="ctr"/>
        <c:lblOffset val="100"/>
        <c:noMultiLvlLbl val="0"/>
      </c:catAx>
      <c:valAx>
        <c:axId val="622652232"/>
        <c:scaling>
          <c:orientation val="minMax"/>
        </c:scaling>
        <c:delete val="0"/>
        <c:axPos val="l"/>
        <c:majorGridlines>
          <c:spPr>
            <a:ln w="12700" cap="flat" cmpd="sng" algn="ctr">
              <a:solidFill>
                <a:schemeClr val="tx1">
                  <a:lumMod val="15000"/>
                  <a:lumOff val="85000"/>
                </a:schemeClr>
              </a:solidFill>
              <a:prstDash val="dash"/>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Kulim Park" pitchFamily="2" charset="0"/>
                <a:ea typeface="+mn-ea"/>
                <a:cs typeface="+mn-cs"/>
              </a:defRPr>
            </a:pPr>
            <a:endParaRPr lang="id-ID"/>
          </a:p>
        </c:txPr>
        <c:crossAx val="6226515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id-I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[data_customer.xlsx]Pivot!Peak Hour</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13468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Pivot!$B$39</c:f>
              <c:strCache>
                <c:ptCount val="1"/>
                <c:pt idx="0">
                  <c:v>Total</c:v>
                </c:pt>
              </c:strCache>
            </c:strRef>
          </c:tx>
          <c:spPr>
            <a:solidFill>
              <a:srgbClr val="134686"/>
            </a:solidFill>
            <a:ln>
              <a:noFill/>
            </a:ln>
            <a:effectLst/>
          </c:spPr>
          <c:invertIfNegative val="0"/>
          <c:cat>
            <c:strRef>
              <c:f>Pivot!$A$40:$A$51</c:f>
              <c:strCache>
                <c:ptCount val="11"/>
                <c:pt idx="0">
                  <c:v>10</c:v>
                </c:pt>
                <c:pt idx="1">
                  <c:v>11</c:v>
                </c:pt>
                <c:pt idx="2">
                  <c:v>12</c:v>
                </c:pt>
                <c:pt idx="3">
                  <c:v>13</c:v>
                </c:pt>
                <c:pt idx="4">
                  <c:v>14</c:v>
                </c:pt>
                <c:pt idx="5">
                  <c:v>15</c:v>
                </c:pt>
                <c:pt idx="6">
                  <c:v>16</c:v>
                </c:pt>
                <c:pt idx="7">
                  <c:v>17</c:v>
                </c:pt>
                <c:pt idx="8">
                  <c:v>18</c:v>
                </c:pt>
                <c:pt idx="9">
                  <c:v>19</c:v>
                </c:pt>
                <c:pt idx="10">
                  <c:v>20</c:v>
                </c:pt>
              </c:strCache>
            </c:strRef>
          </c:cat>
          <c:val>
            <c:numRef>
              <c:f>Pivot!$B$40:$B$51</c:f>
              <c:numCache>
                <c:formatCode>General</c:formatCode>
                <c:ptCount val="11"/>
                <c:pt idx="0">
                  <c:v>12</c:v>
                </c:pt>
                <c:pt idx="1">
                  <c:v>12</c:v>
                </c:pt>
                <c:pt idx="2">
                  <c:v>8</c:v>
                </c:pt>
                <c:pt idx="3">
                  <c:v>5</c:v>
                </c:pt>
                <c:pt idx="4">
                  <c:v>9</c:v>
                </c:pt>
                <c:pt idx="5">
                  <c:v>11</c:v>
                </c:pt>
                <c:pt idx="6">
                  <c:v>9</c:v>
                </c:pt>
                <c:pt idx="7">
                  <c:v>6</c:v>
                </c:pt>
                <c:pt idx="8">
                  <c:v>7</c:v>
                </c:pt>
                <c:pt idx="9">
                  <c:v>10</c:v>
                </c:pt>
                <c:pt idx="10">
                  <c:v>11</c:v>
                </c:pt>
              </c:numCache>
            </c:numRef>
          </c:val>
          <c:extLst>
            <c:ext xmlns:c16="http://schemas.microsoft.com/office/drawing/2014/chart" uri="{C3380CC4-5D6E-409C-BE32-E72D297353CC}">
              <c16:uniqueId val="{00000000-DD5C-4579-A0B8-0C6734028EEF}"/>
            </c:ext>
          </c:extLst>
        </c:ser>
        <c:dLbls>
          <c:showLegendKey val="0"/>
          <c:showVal val="0"/>
          <c:showCatName val="0"/>
          <c:showSerName val="0"/>
          <c:showPercent val="0"/>
          <c:showBubbleSize val="0"/>
        </c:dLbls>
        <c:gapWidth val="99"/>
        <c:overlap val="-27"/>
        <c:axId val="631319136"/>
        <c:axId val="631313736"/>
      </c:barChart>
      <c:catAx>
        <c:axId val="631319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Kulim Park" pitchFamily="2" charset="0"/>
                <a:ea typeface="+mn-ea"/>
                <a:cs typeface="+mn-cs"/>
              </a:defRPr>
            </a:pPr>
            <a:endParaRPr lang="id-ID"/>
          </a:p>
        </c:txPr>
        <c:crossAx val="631313736"/>
        <c:crosses val="autoZero"/>
        <c:auto val="1"/>
        <c:lblAlgn val="ctr"/>
        <c:lblOffset val="100"/>
        <c:noMultiLvlLbl val="0"/>
      </c:catAx>
      <c:valAx>
        <c:axId val="631313736"/>
        <c:scaling>
          <c:orientation val="minMax"/>
        </c:scaling>
        <c:delete val="0"/>
        <c:axPos val="l"/>
        <c:majorGridlines>
          <c:spPr>
            <a:ln w="12700" cap="flat" cmpd="sng" algn="ctr">
              <a:solidFill>
                <a:schemeClr val="tx1">
                  <a:lumMod val="15000"/>
                  <a:lumOff val="85000"/>
                </a:schemeClr>
              </a:solidFill>
              <a:prstDash val="lgDashDotDot"/>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Kulim Park" pitchFamily="2" charset="0"/>
                <a:ea typeface="+mn-ea"/>
                <a:cs typeface="+mn-cs"/>
              </a:defRPr>
            </a:pPr>
            <a:endParaRPr lang="id-ID"/>
          </a:p>
        </c:txPr>
        <c:crossAx val="63131913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id-I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chart" Target="../charts/chart5.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7.png"/><Relationship Id="rId5" Type="http://schemas.openxmlformats.org/officeDocument/2006/relationships/image" Target="../media/image5.png"/><Relationship Id="rId10" Type="http://schemas.openxmlformats.org/officeDocument/2006/relationships/chart" Target="../charts/chart8.xml"/><Relationship Id="rId4" Type="http://schemas.openxmlformats.org/officeDocument/2006/relationships/image" Target="../media/image4.png"/><Relationship Id="rId9"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5</xdr:col>
      <xdr:colOff>161925</xdr:colOff>
      <xdr:row>10</xdr:row>
      <xdr:rowOff>109537</xdr:rowOff>
    </xdr:from>
    <xdr:to>
      <xdr:col>10</xdr:col>
      <xdr:colOff>57150</xdr:colOff>
      <xdr:row>20</xdr:row>
      <xdr:rowOff>56197</xdr:rowOff>
    </xdr:to>
    <xdr:graphicFrame macro="">
      <xdr:nvGraphicFramePr>
        <xdr:cNvPr id="2" name="Chart 1">
          <a:extLst>
            <a:ext uri="{FF2B5EF4-FFF2-40B4-BE49-F238E27FC236}">
              <a16:creationId xmlns:a16="http://schemas.microsoft.com/office/drawing/2014/main" id="{E5047DEB-C17E-FAB6-FAC9-D7163ABA95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695325</xdr:colOff>
      <xdr:row>66</xdr:row>
      <xdr:rowOff>138112</xdr:rowOff>
    </xdr:from>
    <xdr:to>
      <xdr:col>5</xdr:col>
      <xdr:colOff>47625</xdr:colOff>
      <xdr:row>77</xdr:row>
      <xdr:rowOff>65722</xdr:rowOff>
    </xdr:to>
    <xdr:graphicFrame macro="">
      <xdr:nvGraphicFramePr>
        <xdr:cNvPr id="3" name="Chart 2">
          <a:extLst>
            <a:ext uri="{FF2B5EF4-FFF2-40B4-BE49-F238E27FC236}">
              <a16:creationId xmlns:a16="http://schemas.microsoft.com/office/drawing/2014/main" id="{7932F5DD-E6A3-ADCD-E760-50762969BB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523875</xdr:colOff>
      <xdr:row>23</xdr:row>
      <xdr:rowOff>90487</xdr:rowOff>
    </xdr:from>
    <xdr:to>
      <xdr:col>5</xdr:col>
      <xdr:colOff>211138</xdr:colOff>
      <xdr:row>35</xdr:row>
      <xdr:rowOff>28575</xdr:rowOff>
    </xdr:to>
    <xdr:graphicFrame macro="">
      <xdr:nvGraphicFramePr>
        <xdr:cNvPr id="4" name="Chart 3">
          <a:extLst>
            <a:ext uri="{FF2B5EF4-FFF2-40B4-BE49-F238E27FC236}">
              <a16:creationId xmlns:a16="http://schemas.microsoft.com/office/drawing/2014/main" id="{B67B6739-9E7B-1CFD-3DB6-15E99229D3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419100</xdr:colOff>
      <xdr:row>37</xdr:row>
      <xdr:rowOff>157162</xdr:rowOff>
    </xdr:from>
    <xdr:to>
      <xdr:col>5</xdr:col>
      <xdr:colOff>971550</xdr:colOff>
      <xdr:row>52</xdr:row>
      <xdr:rowOff>42862</xdr:rowOff>
    </xdr:to>
    <xdr:graphicFrame macro="">
      <xdr:nvGraphicFramePr>
        <xdr:cNvPr id="5" name="Chart 4">
          <a:extLst>
            <a:ext uri="{FF2B5EF4-FFF2-40B4-BE49-F238E27FC236}">
              <a16:creationId xmlns:a16="http://schemas.microsoft.com/office/drawing/2014/main" id="{864DD4D9-6D23-40A0-DC68-4BF29918BB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6</xdr:col>
      <xdr:colOff>200025</xdr:colOff>
      <xdr:row>0</xdr:row>
      <xdr:rowOff>95251</xdr:rowOff>
    </xdr:from>
    <xdr:to>
      <xdr:col>9</xdr:col>
      <xdr:colOff>200025</xdr:colOff>
      <xdr:row>6</xdr:row>
      <xdr:rowOff>123826</xdr:rowOff>
    </xdr:to>
    <mc:AlternateContent xmlns:mc="http://schemas.openxmlformats.org/markup-compatibility/2006" xmlns:a14="http://schemas.microsoft.com/office/drawing/2010/main">
      <mc:Choice Requires="a14">
        <xdr:graphicFrame macro="">
          <xdr:nvGraphicFramePr>
            <xdr:cNvPr id="6" name="BranchLocation">
              <a:extLst>
                <a:ext uri="{FF2B5EF4-FFF2-40B4-BE49-F238E27FC236}">
                  <a16:creationId xmlns:a16="http://schemas.microsoft.com/office/drawing/2014/main" id="{B904D674-7E8A-BEE7-06C6-C9AB7FC2E083}"/>
                </a:ext>
              </a:extLst>
            </xdr:cNvPr>
            <xdr:cNvGraphicFramePr/>
          </xdr:nvGraphicFramePr>
          <xdr:xfrm>
            <a:off x="0" y="0"/>
            <a:ext cx="0" cy="0"/>
          </xdr:xfrm>
          <a:graphic>
            <a:graphicData uri="http://schemas.microsoft.com/office/drawing/2010/slicer">
              <sle:slicer xmlns:sle="http://schemas.microsoft.com/office/drawing/2010/slicer" name="BranchLocation"/>
            </a:graphicData>
          </a:graphic>
        </xdr:graphicFrame>
      </mc:Choice>
      <mc:Fallback xmlns="">
        <xdr:sp macro="" textlink="">
          <xdr:nvSpPr>
            <xdr:cNvPr id="0" name=""/>
            <xdr:cNvSpPr>
              <a:spLocks noTextEdit="1"/>
            </xdr:cNvSpPr>
          </xdr:nvSpPr>
          <xdr:spPr>
            <a:xfrm>
              <a:off x="9010650" y="95251"/>
              <a:ext cx="1828800" cy="1485900"/>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295275</xdr:colOff>
      <xdr:row>0</xdr:row>
      <xdr:rowOff>95250</xdr:rowOff>
    </xdr:from>
    <xdr:to>
      <xdr:col>12</xdr:col>
      <xdr:colOff>295275</xdr:colOff>
      <xdr:row>5</xdr:row>
      <xdr:rowOff>0</xdr:rowOff>
    </xdr:to>
    <mc:AlternateContent xmlns:mc="http://schemas.openxmlformats.org/markup-compatibility/2006" xmlns:a14="http://schemas.microsoft.com/office/drawing/2010/main">
      <mc:Choice Requires="a14">
        <xdr:graphicFrame macro="">
          <xdr:nvGraphicFramePr>
            <xdr:cNvPr id="7" name="Gender">
              <a:extLst>
                <a:ext uri="{FF2B5EF4-FFF2-40B4-BE49-F238E27FC236}">
                  <a16:creationId xmlns:a16="http://schemas.microsoft.com/office/drawing/2014/main" id="{419C2732-F778-8065-D20E-8F0992A2110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0934700" y="95250"/>
              <a:ext cx="1828800" cy="1171575"/>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31750</xdr:colOff>
      <xdr:row>1</xdr:row>
      <xdr:rowOff>69850</xdr:rowOff>
    </xdr:from>
    <xdr:to>
      <xdr:col>22</xdr:col>
      <xdr:colOff>361950</xdr:colOff>
      <xdr:row>40</xdr:row>
      <xdr:rowOff>152400</xdr:rowOff>
    </xdr:to>
    <xdr:sp macro="" textlink="">
      <xdr:nvSpPr>
        <xdr:cNvPr id="2" name="Rectangle: Rounded Corners 1">
          <a:extLst>
            <a:ext uri="{FF2B5EF4-FFF2-40B4-BE49-F238E27FC236}">
              <a16:creationId xmlns:a16="http://schemas.microsoft.com/office/drawing/2014/main" id="{8D500B13-9075-400C-B9D6-399DF8A72E62}"/>
            </a:ext>
          </a:extLst>
        </xdr:cNvPr>
        <xdr:cNvSpPr/>
      </xdr:nvSpPr>
      <xdr:spPr>
        <a:xfrm>
          <a:off x="641350" y="260350"/>
          <a:ext cx="13131800" cy="7512050"/>
        </a:xfrm>
        <a:prstGeom prst="roundRect">
          <a:avLst>
            <a:gd name="adj" fmla="val 2526"/>
          </a:avLst>
        </a:prstGeom>
        <a:solidFill>
          <a:schemeClr val="bg1"/>
        </a:solidFill>
        <a:ln>
          <a:noFill/>
        </a:ln>
        <a:effectLst>
          <a:outerShdw blurRad="215900" dist="38100" dir="2700000" algn="tl" rotWithShape="0">
            <a:prstClr val="black">
              <a:alpha val="23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1</xdr:col>
      <xdr:colOff>38100</xdr:colOff>
      <xdr:row>1</xdr:row>
      <xdr:rowOff>76200</xdr:rowOff>
    </xdr:from>
    <xdr:to>
      <xdr:col>3</xdr:col>
      <xdr:colOff>590550</xdr:colOff>
      <xdr:row>40</xdr:row>
      <xdr:rowOff>177800</xdr:rowOff>
    </xdr:to>
    <xdr:sp macro="" textlink="">
      <xdr:nvSpPr>
        <xdr:cNvPr id="3" name="Rectangle: Top Corners Rounded 2">
          <a:extLst>
            <a:ext uri="{FF2B5EF4-FFF2-40B4-BE49-F238E27FC236}">
              <a16:creationId xmlns:a16="http://schemas.microsoft.com/office/drawing/2014/main" id="{C5E05A43-5DB1-4486-9075-7FC4A825971D}"/>
            </a:ext>
          </a:extLst>
        </xdr:cNvPr>
        <xdr:cNvSpPr/>
      </xdr:nvSpPr>
      <xdr:spPr>
        <a:xfrm rot="16200000">
          <a:off x="-2232025" y="3146425"/>
          <a:ext cx="7531100" cy="1771650"/>
        </a:xfrm>
        <a:prstGeom prst="round2SameRect">
          <a:avLst>
            <a:gd name="adj1" fmla="val 10932"/>
            <a:gd name="adj2" fmla="val 0"/>
          </a:avLst>
        </a:prstGeom>
        <a:solidFill>
          <a:srgbClr val="13468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editAs="oneCell">
    <xdr:from>
      <xdr:col>0</xdr:col>
      <xdr:colOff>558801</xdr:colOff>
      <xdr:row>2</xdr:row>
      <xdr:rowOff>177801</xdr:rowOff>
    </xdr:from>
    <xdr:to>
      <xdr:col>2</xdr:col>
      <xdr:colOff>279400</xdr:colOff>
      <xdr:row>7</xdr:row>
      <xdr:rowOff>165100</xdr:rowOff>
    </xdr:to>
    <xdr:pic>
      <xdr:nvPicPr>
        <xdr:cNvPr id="5" name="Picture 4">
          <a:extLst>
            <a:ext uri="{FF2B5EF4-FFF2-40B4-BE49-F238E27FC236}">
              <a16:creationId xmlns:a16="http://schemas.microsoft.com/office/drawing/2014/main" id="{2374BA04-1DD1-CB80-C5E6-18EA03CBA02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8801" y="558801"/>
          <a:ext cx="939799" cy="939799"/>
        </a:xfrm>
        <a:prstGeom prst="rect">
          <a:avLst/>
        </a:prstGeom>
      </xdr:spPr>
    </xdr:pic>
    <xdr:clientData/>
  </xdr:twoCellAnchor>
  <xdr:twoCellAnchor>
    <xdr:from>
      <xdr:col>1</xdr:col>
      <xdr:colOff>596900</xdr:colOff>
      <xdr:row>2</xdr:row>
      <xdr:rowOff>139700</xdr:rowOff>
    </xdr:from>
    <xdr:to>
      <xdr:col>4</xdr:col>
      <xdr:colOff>38100</xdr:colOff>
      <xdr:row>8</xdr:row>
      <xdr:rowOff>38100</xdr:rowOff>
    </xdr:to>
    <xdr:sp macro="" textlink="">
      <xdr:nvSpPr>
        <xdr:cNvPr id="6" name="TextBox 5">
          <a:extLst>
            <a:ext uri="{FF2B5EF4-FFF2-40B4-BE49-F238E27FC236}">
              <a16:creationId xmlns:a16="http://schemas.microsoft.com/office/drawing/2014/main" id="{5041AB9C-E054-9A32-1B75-F9AC6764D974}"/>
            </a:ext>
          </a:extLst>
        </xdr:cNvPr>
        <xdr:cNvSpPr txBox="1"/>
      </xdr:nvSpPr>
      <xdr:spPr>
        <a:xfrm>
          <a:off x="1206500" y="520700"/>
          <a:ext cx="1270000" cy="1041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2800" b="1">
              <a:ln w="12700">
                <a:solidFill>
                  <a:srgbClr val="FEB21A"/>
                </a:solidFill>
              </a:ln>
              <a:solidFill>
                <a:srgbClr val="ED3F27"/>
              </a:solidFill>
              <a:latin typeface="Kulim Park" pitchFamily="2" charset="0"/>
            </a:rPr>
            <a:t>Barber</a:t>
          </a:r>
        </a:p>
        <a:p>
          <a:pPr algn="l"/>
          <a:r>
            <a:rPr lang="en-US" sz="2800" b="1">
              <a:ln w="12700">
                <a:solidFill>
                  <a:srgbClr val="FEB21A"/>
                </a:solidFill>
              </a:ln>
              <a:solidFill>
                <a:srgbClr val="ED3F27"/>
              </a:solidFill>
              <a:latin typeface="Kulim Park" pitchFamily="2" charset="0"/>
            </a:rPr>
            <a:t>Shop</a:t>
          </a:r>
          <a:endParaRPr lang="id-ID" sz="2800" b="1">
            <a:ln w="12700">
              <a:solidFill>
                <a:srgbClr val="FEB21A"/>
              </a:solidFill>
            </a:ln>
            <a:solidFill>
              <a:srgbClr val="ED3F27"/>
            </a:solidFill>
            <a:latin typeface="Kulim Park" pitchFamily="2" charset="0"/>
          </a:endParaRPr>
        </a:p>
      </xdr:txBody>
    </xdr:sp>
    <xdr:clientData/>
  </xdr:twoCellAnchor>
  <xdr:twoCellAnchor>
    <xdr:from>
      <xdr:col>1</xdr:col>
      <xdr:colOff>152400</xdr:colOff>
      <xdr:row>8</xdr:row>
      <xdr:rowOff>50800</xdr:rowOff>
    </xdr:from>
    <xdr:to>
      <xdr:col>3</xdr:col>
      <xdr:colOff>444500</xdr:colOff>
      <xdr:row>8</xdr:row>
      <xdr:rowOff>50800</xdr:rowOff>
    </xdr:to>
    <xdr:cxnSp macro="">
      <xdr:nvCxnSpPr>
        <xdr:cNvPr id="4" name="Straight Connector 3">
          <a:extLst>
            <a:ext uri="{FF2B5EF4-FFF2-40B4-BE49-F238E27FC236}">
              <a16:creationId xmlns:a16="http://schemas.microsoft.com/office/drawing/2014/main" id="{78113942-AFA0-46E7-BC2D-9CF2682BD19D}"/>
            </a:ext>
          </a:extLst>
        </xdr:cNvPr>
        <xdr:cNvCxnSpPr/>
      </xdr:nvCxnSpPr>
      <xdr:spPr>
        <a:xfrm>
          <a:off x="762000" y="1574800"/>
          <a:ext cx="1511300" cy="0"/>
        </a:xfrm>
        <a:prstGeom prst="line">
          <a:avLst/>
        </a:prstGeom>
        <a:solidFill>
          <a:schemeClr val="bg1"/>
        </a:solidFill>
        <a:ln w="12700">
          <a:solidFill>
            <a:schemeClr val="bg1">
              <a:lumMod val="95000"/>
            </a:schemeClr>
          </a:solidFill>
        </a:ln>
      </xdr:spPr>
      <xdr:style>
        <a:lnRef idx="2">
          <a:schemeClr val="accent1">
            <a:shade val="15000"/>
          </a:schemeClr>
        </a:lnRef>
        <a:fillRef idx="1">
          <a:schemeClr val="accent1"/>
        </a:fillRef>
        <a:effectRef idx="0">
          <a:schemeClr val="accent1"/>
        </a:effectRef>
        <a:fontRef idx="minor">
          <a:schemeClr val="lt1"/>
        </a:fontRef>
      </xdr:style>
    </xdr:cxnSp>
    <xdr:clientData/>
  </xdr:twoCellAnchor>
  <xdr:twoCellAnchor>
    <xdr:from>
      <xdr:col>3</xdr:col>
      <xdr:colOff>539750</xdr:colOff>
      <xdr:row>1</xdr:row>
      <xdr:rowOff>107950</xdr:rowOff>
    </xdr:from>
    <xdr:to>
      <xdr:col>12</xdr:col>
      <xdr:colOff>190500</xdr:colOff>
      <xdr:row>4</xdr:row>
      <xdr:rowOff>107950</xdr:rowOff>
    </xdr:to>
    <xdr:sp macro="" textlink="">
      <xdr:nvSpPr>
        <xdr:cNvPr id="7" name="TextBox 6">
          <a:extLst>
            <a:ext uri="{FF2B5EF4-FFF2-40B4-BE49-F238E27FC236}">
              <a16:creationId xmlns:a16="http://schemas.microsoft.com/office/drawing/2014/main" id="{7C58D55B-7FFC-4B3B-8A03-59283DE89016}"/>
            </a:ext>
          </a:extLst>
        </xdr:cNvPr>
        <xdr:cNvSpPr txBox="1"/>
      </xdr:nvSpPr>
      <xdr:spPr>
        <a:xfrm>
          <a:off x="2368550" y="298450"/>
          <a:ext cx="513715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3600">
              <a:latin typeface="Bebas Neue" panose="020B0606020202050201" pitchFamily="34" charset="0"/>
            </a:rPr>
            <a:t>SALES performance</a:t>
          </a:r>
          <a:r>
            <a:rPr lang="en-US" sz="3600" baseline="0">
              <a:latin typeface="Bebas Neue" panose="020B0606020202050201" pitchFamily="34" charset="0"/>
            </a:rPr>
            <a:t> dashboard</a:t>
          </a:r>
          <a:endParaRPr lang="id-ID" sz="3600">
            <a:latin typeface="Bebas Neue" panose="020B0606020202050201" pitchFamily="34" charset="0"/>
          </a:endParaRPr>
        </a:p>
      </xdr:txBody>
    </xdr:sp>
    <xdr:clientData/>
  </xdr:twoCellAnchor>
  <xdr:twoCellAnchor>
    <xdr:from>
      <xdr:col>3</xdr:col>
      <xdr:colOff>596900</xdr:colOff>
      <xdr:row>4</xdr:row>
      <xdr:rowOff>63500</xdr:rowOff>
    </xdr:from>
    <xdr:to>
      <xdr:col>22</xdr:col>
      <xdr:colOff>247650</xdr:colOff>
      <xdr:row>4</xdr:row>
      <xdr:rowOff>63500</xdr:rowOff>
    </xdr:to>
    <xdr:cxnSp macro="">
      <xdr:nvCxnSpPr>
        <xdr:cNvPr id="8" name="Straight Connector 7">
          <a:extLst>
            <a:ext uri="{FF2B5EF4-FFF2-40B4-BE49-F238E27FC236}">
              <a16:creationId xmlns:a16="http://schemas.microsoft.com/office/drawing/2014/main" id="{FA938105-8456-4903-BAD5-02E487793E94}"/>
            </a:ext>
          </a:extLst>
        </xdr:cNvPr>
        <xdr:cNvCxnSpPr/>
      </xdr:nvCxnSpPr>
      <xdr:spPr>
        <a:xfrm>
          <a:off x="2425700" y="825500"/>
          <a:ext cx="11233150" cy="0"/>
        </a:xfrm>
        <a:prstGeom prst="line">
          <a:avLst/>
        </a:prstGeom>
        <a:solidFill>
          <a:schemeClr val="bg1"/>
        </a:solidFill>
        <a:ln w="19050">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cxnSp>
    <xdr:clientData/>
  </xdr:twoCellAnchor>
  <xdr:twoCellAnchor>
    <xdr:from>
      <xdr:col>4</xdr:col>
      <xdr:colOff>50800</xdr:colOff>
      <xdr:row>5</xdr:row>
      <xdr:rowOff>76200</xdr:rowOff>
    </xdr:from>
    <xdr:to>
      <xdr:col>7</xdr:col>
      <xdr:colOff>38100</xdr:colOff>
      <xdr:row>12</xdr:row>
      <xdr:rowOff>25400</xdr:rowOff>
    </xdr:to>
    <xdr:sp macro="" textlink="">
      <xdr:nvSpPr>
        <xdr:cNvPr id="9" name="Rectangle: Rounded Corners 8">
          <a:extLst>
            <a:ext uri="{FF2B5EF4-FFF2-40B4-BE49-F238E27FC236}">
              <a16:creationId xmlns:a16="http://schemas.microsoft.com/office/drawing/2014/main" id="{D1A5A33F-4B3A-4342-A8BF-B458EFD5CBDE}"/>
            </a:ext>
          </a:extLst>
        </xdr:cNvPr>
        <xdr:cNvSpPr/>
      </xdr:nvSpPr>
      <xdr:spPr>
        <a:xfrm>
          <a:off x="2489200" y="1028700"/>
          <a:ext cx="1816100" cy="1282700"/>
        </a:xfrm>
        <a:prstGeom prst="roundRect">
          <a:avLst>
            <a:gd name="adj" fmla="val 12319"/>
          </a:avLst>
        </a:prstGeom>
        <a:solidFill>
          <a:srgbClr val="13468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7</xdr:col>
      <xdr:colOff>146050</xdr:colOff>
      <xdr:row>5</xdr:row>
      <xdr:rowOff>76200</xdr:rowOff>
    </xdr:from>
    <xdr:to>
      <xdr:col>10</xdr:col>
      <xdr:colOff>133350</xdr:colOff>
      <xdr:row>12</xdr:row>
      <xdr:rowOff>25400</xdr:rowOff>
    </xdr:to>
    <xdr:sp macro="" textlink="">
      <xdr:nvSpPr>
        <xdr:cNvPr id="10" name="Rectangle: Rounded Corners 9">
          <a:extLst>
            <a:ext uri="{FF2B5EF4-FFF2-40B4-BE49-F238E27FC236}">
              <a16:creationId xmlns:a16="http://schemas.microsoft.com/office/drawing/2014/main" id="{096C00B2-BAAD-4CD5-BB3C-4315E1EC5766}"/>
            </a:ext>
          </a:extLst>
        </xdr:cNvPr>
        <xdr:cNvSpPr/>
      </xdr:nvSpPr>
      <xdr:spPr>
        <a:xfrm>
          <a:off x="4413250" y="1028700"/>
          <a:ext cx="1816100" cy="1282700"/>
        </a:xfrm>
        <a:prstGeom prst="roundRect">
          <a:avLst>
            <a:gd name="adj" fmla="val 12319"/>
          </a:avLst>
        </a:prstGeom>
        <a:solidFill>
          <a:schemeClr val="bg1"/>
        </a:solidFill>
        <a:ln w="12700">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10</xdr:col>
      <xdr:colOff>241300</xdr:colOff>
      <xdr:row>5</xdr:row>
      <xdr:rowOff>76200</xdr:rowOff>
    </xdr:from>
    <xdr:to>
      <xdr:col>13</xdr:col>
      <xdr:colOff>228600</xdr:colOff>
      <xdr:row>12</xdr:row>
      <xdr:rowOff>25400</xdr:rowOff>
    </xdr:to>
    <xdr:sp macro="" textlink="">
      <xdr:nvSpPr>
        <xdr:cNvPr id="11" name="Rectangle: Rounded Corners 10">
          <a:extLst>
            <a:ext uri="{FF2B5EF4-FFF2-40B4-BE49-F238E27FC236}">
              <a16:creationId xmlns:a16="http://schemas.microsoft.com/office/drawing/2014/main" id="{16678B83-2839-4DE7-A8F0-FE3141A33D8A}"/>
            </a:ext>
          </a:extLst>
        </xdr:cNvPr>
        <xdr:cNvSpPr/>
      </xdr:nvSpPr>
      <xdr:spPr>
        <a:xfrm>
          <a:off x="6337300" y="1028700"/>
          <a:ext cx="1816100" cy="1282700"/>
        </a:xfrm>
        <a:prstGeom prst="roundRect">
          <a:avLst>
            <a:gd name="adj" fmla="val 12319"/>
          </a:avLst>
        </a:prstGeom>
        <a:solidFill>
          <a:schemeClr val="bg1"/>
        </a:solidFill>
        <a:ln w="12700">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13</xdr:col>
      <xdr:colOff>336550</xdr:colOff>
      <xdr:row>5</xdr:row>
      <xdr:rowOff>76200</xdr:rowOff>
    </xdr:from>
    <xdr:to>
      <xdr:col>16</xdr:col>
      <xdr:colOff>323850</xdr:colOff>
      <xdr:row>12</xdr:row>
      <xdr:rowOff>25400</xdr:rowOff>
    </xdr:to>
    <xdr:sp macro="" textlink="">
      <xdr:nvSpPr>
        <xdr:cNvPr id="12" name="Rectangle: Rounded Corners 11">
          <a:extLst>
            <a:ext uri="{FF2B5EF4-FFF2-40B4-BE49-F238E27FC236}">
              <a16:creationId xmlns:a16="http://schemas.microsoft.com/office/drawing/2014/main" id="{A39D15A7-0CE3-4807-BF9D-53E8B1A80305}"/>
            </a:ext>
          </a:extLst>
        </xdr:cNvPr>
        <xdr:cNvSpPr/>
      </xdr:nvSpPr>
      <xdr:spPr>
        <a:xfrm>
          <a:off x="8261350" y="1028700"/>
          <a:ext cx="1816100" cy="1282700"/>
        </a:xfrm>
        <a:prstGeom prst="roundRect">
          <a:avLst>
            <a:gd name="adj" fmla="val 12319"/>
          </a:avLst>
        </a:prstGeom>
        <a:solidFill>
          <a:schemeClr val="bg1"/>
        </a:solidFill>
        <a:ln w="12700">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3</xdr:col>
      <xdr:colOff>584200</xdr:colOff>
      <xdr:row>10</xdr:row>
      <xdr:rowOff>30162</xdr:rowOff>
    </xdr:from>
    <xdr:to>
      <xdr:col>6</xdr:col>
      <xdr:colOff>381000</xdr:colOff>
      <xdr:row>11</xdr:row>
      <xdr:rowOff>182562</xdr:rowOff>
    </xdr:to>
    <xdr:sp macro="" textlink="">
      <xdr:nvSpPr>
        <xdr:cNvPr id="13" name="TextBox 12">
          <a:extLst>
            <a:ext uri="{FF2B5EF4-FFF2-40B4-BE49-F238E27FC236}">
              <a16:creationId xmlns:a16="http://schemas.microsoft.com/office/drawing/2014/main" id="{BFEA69AB-A2B0-4E41-84F5-FFD3DB625D0C}"/>
            </a:ext>
          </a:extLst>
        </xdr:cNvPr>
        <xdr:cNvSpPr txBox="1"/>
      </xdr:nvSpPr>
      <xdr:spPr>
        <a:xfrm>
          <a:off x="2413000" y="1935162"/>
          <a:ext cx="1625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0" i="0" u="none" strike="noStrike">
              <a:ln>
                <a:noFill/>
              </a:ln>
              <a:solidFill>
                <a:schemeClr val="bg1"/>
              </a:solidFill>
              <a:latin typeface="Kulim park"/>
            </a:rPr>
            <a:t> Total</a:t>
          </a:r>
          <a:r>
            <a:rPr lang="en-US" sz="1600" b="0" i="0" u="none" strike="noStrike" baseline="0">
              <a:ln>
                <a:noFill/>
              </a:ln>
              <a:solidFill>
                <a:schemeClr val="bg1"/>
              </a:solidFill>
              <a:latin typeface="Kulim park"/>
            </a:rPr>
            <a:t> Revenue</a:t>
          </a:r>
          <a:endParaRPr lang="en-US" sz="1600" b="0" i="0" u="none" strike="noStrike">
            <a:ln>
              <a:noFill/>
            </a:ln>
            <a:solidFill>
              <a:schemeClr val="bg1"/>
            </a:solidFill>
            <a:latin typeface="Kulim park"/>
          </a:endParaRPr>
        </a:p>
      </xdr:txBody>
    </xdr:sp>
    <xdr:clientData/>
  </xdr:twoCellAnchor>
  <xdr:twoCellAnchor>
    <xdr:from>
      <xdr:col>7</xdr:col>
      <xdr:colOff>127001</xdr:colOff>
      <xdr:row>10</xdr:row>
      <xdr:rowOff>30162</xdr:rowOff>
    </xdr:from>
    <xdr:to>
      <xdr:col>9</xdr:col>
      <xdr:colOff>574675</xdr:colOff>
      <xdr:row>11</xdr:row>
      <xdr:rowOff>182562</xdr:rowOff>
    </xdr:to>
    <xdr:sp macro="" textlink="[1]Pivot!E5">
      <xdr:nvSpPr>
        <xdr:cNvPr id="14" name="TextBox 13">
          <a:extLst>
            <a:ext uri="{FF2B5EF4-FFF2-40B4-BE49-F238E27FC236}">
              <a16:creationId xmlns:a16="http://schemas.microsoft.com/office/drawing/2014/main" id="{9C848056-01D0-4657-B45F-62C881122838}"/>
            </a:ext>
          </a:extLst>
        </xdr:cNvPr>
        <xdr:cNvSpPr txBox="1"/>
      </xdr:nvSpPr>
      <xdr:spPr>
        <a:xfrm>
          <a:off x="4394201" y="1935162"/>
          <a:ext cx="1666874"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600" b="0" i="0" u="none" strike="noStrike">
              <a:ln>
                <a:noFill/>
              </a:ln>
              <a:solidFill>
                <a:schemeClr val="tx1"/>
              </a:solidFill>
              <a:latin typeface="Kulim park"/>
              <a:ea typeface="+mn-ea"/>
              <a:cs typeface="+mn-cs"/>
            </a:rPr>
            <a:t>Total Customer</a:t>
          </a:r>
        </a:p>
      </xdr:txBody>
    </xdr:sp>
    <xdr:clientData/>
  </xdr:twoCellAnchor>
  <xdr:twoCellAnchor>
    <xdr:from>
      <xdr:col>10</xdr:col>
      <xdr:colOff>273049</xdr:colOff>
      <xdr:row>10</xdr:row>
      <xdr:rowOff>30162</xdr:rowOff>
    </xdr:from>
    <xdr:to>
      <xdr:col>12</xdr:col>
      <xdr:colOff>393700</xdr:colOff>
      <xdr:row>11</xdr:row>
      <xdr:rowOff>182562</xdr:rowOff>
    </xdr:to>
    <xdr:sp macro="" textlink="[1]Pivot!E6">
      <xdr:nvSpPr>
        <xdr:cNvPr id="15" name="TextBox 14">
          <a:extLst>
            <a:ext uri="{FF2B5EF4-FFF2-40B4-BE49-F238E27FC236}">
              <a16:creationId xmlns:a16="http://schemas.microsoft.com/office/drawing/2014/main" id="{B436E78D-6843-49A8-9816-AF96165BC798}"/>
            </a:ext>
          </a:extLst>
        </xdr:cNvPr>
        <xdr:cNvSpPr txBox="1"/>
      </xdr:nvSpPr>
      <xdr:spPr>
        <a:xfrm>
          <a:off x="6369049" y="1935162"/>
          <a:ext cx="133985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600" b="0" i="0" u="none" strike="noStrike">
              <a:ln>
                <a:noFill/>
              </a:ln>
              <a:solidFill>
                <a:schemeClr val="tx1"/>
              </a:solidFill>
              <a:latin typeface="Kulim park"/>
              <a:ea typeface="+mn-ea"/>
              <a:cs typeface="+mn-cs"/>
            </a:rPr>
            <a:t>Total Order</a:t>
          </a:r>
        </a:p>
      </xdr:txBody>
    </xdr:sp>
    <xdr:clientData/>
  </xdr:twoCellAnchor>
  <xdr:twoCellAnchor>
    <xdr:from>
      <xdr:col>13</xdr:col>
      <xdr:colOff>279399</xdr:colOff>
      <xdr:row>10</xdr:row>
      <xdr:rowOff>30162</xdr:rowOff>
    </xdr:from>
    <xdr:to>
      <xdr:col>15</xdr:col>
      <xdr:colOff>476250</xdr:colOff>
      <xdr:row>11</xdr:row>
      <xdr:rowOff>182562</xdr:rowOff>
    </xdr:to>
    <xdr:sp macro="" textlink="[1]Pivot!E7">
      <xdr:nvSpPr>
        <xdr:cNvPr id="16" name="TextBox 15">
          <a:extLst>
            <a:ext uri="{FF2B5EF4-FFF2-40B4-BE49-F238E27FC236}">
              <a16:creationId xmlns:a16="http://schemas.microsoft.com/office/drawing/2014/main" id="{760C571D-9AFD-4877-9729-BCB0C08CC51A}"/>
            </a:ext>
          </a:extLst>
        </xdr:cNvPr>
        <xdr:cNvSpPr txBox="1"/>
      </xdr:nvSpPr>
      <xdr:spPr>
        <a:xfrm>
          <a:off x="8204199" y="1935162"/>
          <a:ext cx="141605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600" b="0" i="0" u="none" strike="noStrike">
              <a:ln>
                <a:noFill/>
              </a:ln>
              <a:solidFill>
                <a:schemeClr val="tx1"/>
              </a:solidFill>
              <a:latin typeface="Kulim park"/>
              <a:ea typeface="+mn-ea"/>
              <a:cs typeface="+mn-cs"/>
            </a:rPr>
            <a:t>Avg. Rating</a:t>
          </a:r>
        </a:p>
      </xdr:txBody>
    </xdr:sp>
    <xdr:clientData/>
  </xdr:twoCellAnchor>
  <xdr:twoCellAnchor>
    <xdr:from>
      <xdr:col>3</xdr:col>
      <xdr:colOff>546100</xdr:colOff>
      <xdr:row>7</xdr:row>
      <xdr:rowOff>101600</xdr:rowOff>
    </xdr:from>
    <xdr:to>
      <xdr:col>6</xdr:col>
      <xdr:colOff>495300</xdr:colOff>
      <xdr:row>9</xdr:row>
      <xdr:rowOff>165100</xdr:rowOff>
    </xdr:to>
    <xdr:sp macro="" textlink="Pivot!A8">
      <xdr:nvSpPr>
        <xdr:cNvPr id="17" name="TextBox 16">
          <a:extLst>
            <a:ext uri="{FF2B5EF4-FFF2-40B4-BE49-F238E27FC236}">
              <a16:creationId xmlns:a16="http://schemas.microsoft.com/office/drawing/2014/main" id="{52EEC3ED-00B4-4D42-98C5-400032A31C44}"/>
            </a:ext>
          </a:extLst>
        </xdr:cNvPr>
        <xdr:cNvSpPr txBox="1"/>
      </xdr:nvSpPr>
      <xdr:spPr>
        <a:xfrm>
          <a:off x="2374900" y="1435100"/>
          <a:ext cx="1778000" cy="444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EE669EA-BE9C-4673-96EE-871250A6B552}" type="TxLink">
            <a:rPr lang="en-US" sz="2500" b="1" i="0" u="none" strike="noStrike">
              <a:ln>
                <a:noFill/>
              </a:ln>
              <a:solidFill>
                <a:schemeClr val="bg1"/>
              </a:solidFill>
              <a:latin typeface="Kulim park"/>
              <a:ea typeface="+mn-ea"/>
              <a:cs typeface="+mn-cs"/>
            </a:rPr>
            <a:pPr algn="ctr"/>
            <a:t>Rp 7,6 M</a:t>
          </a:fld>
          <a:endParaRPr lang="id-ID" sz="2500" b="1" i="0" u="none" strike="noStrike">
            <a:ln>
              <a:noFill/>
            </a:ln>
            <a:solidFill>
              <a:schemeClr val="bg1"/>
            </a:solidFill>
            <a:latin typeface="Kulim park"/>
            <a:ea typeface="+mn-ea"/>
            <a:cs typeface="+mn-cs"/>
          </a:endParaRPr>
        </a:p>
      </xdr:txBody>
    </xdr:sp>
    <xdr:clientData/>
  </xdr:twoCellAnchor>
  <xdr:twoCellAnchor editAs="oneCell">
    <xdr:from>
      <xdr:col>6</xdr:col>
      <xdr:colOff>253093</xdr:colOff>
      <xdr:row>5</xdr:row>
      <xdr:rowOff>127907</xdr:rowOff>
    </xdr:from>
    <xdr:to>
      <xdr:col>7</xdr:col>
      <xdr:colOff>0</xdr:colOff>
      <xdr:row>7</xdr:row>
      <xdr:rowOff>106135</xdr:rowOff>
    </xdr:to>
    <xdr:pic>
      <xdr:nvPicPr>
        <xdr:cNvPr id="19" name="Picture 18">
          <a:extLst>
            <a:ext uri="{FF2B5EF4-FFF2-40B4-BE49-F238E27FC236}">
              <a16:creationId xmlns:a16="http://schemas.microsoft.com/office/drawing/2014/main" id="{204F120A-37BD-3327-425E-C579C4C154F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910693" y="1080407"/>
          <a:ext cx="356507" cy="359228"/>
        </a:xfrm>
        <a:prstGeom prst="rect">
          <a:avLst/>
        </a:prstGeom>
      </xdr:spPr>
    </xdr:pic>
    <xdr:clientData/>
  </xdr:twoCellAnchor>
  <xdr:twoCellAnchor>
    <xdr:from>
      <xdr:col>7</xdr:col>
      <xdr:colOff>254000</xdr:colOff>
      <xdr:row>7</xdr:row>
      <xdr:rowOff>127000</xdr:rowOff>
    </xdr:from>
    <xdr:to>
      <xdr:col>9</xdr:col>
      <xdr:colOff>533400</xdr:colOff>
      <xdr:row>10</xdr:row>
      <xdr:rowOff>0</xdr:rowOff>
    </xdr:to>
    <xdr:sp macro="" textlink="Pivot!B8">
      <xdr:nvSpPr>
        <xdr:cNvPr id="20" name="TextBox 19">
          <a:extLst>
            <a:ext uri="{FF2B5EF4-FFF2-40B4-BE49-F238E27FC236}">
              <a16:creationId xmlns:a16="http://schemas.microsoft.com/office/drawing/2014/main" id="{B42E49F0-C261-6DB9-8DB9-B72F97EA3125}"/>
            </a:ext>
          </a:extLst>
        </xdr:cNvPr>
        <xdr:cNvSpPr txBox="1"/>
      </xdr:nvSpPr>
      <xdr:spPr>
        <a:xfrm>
          <a:off x="4521200" y="1460500"/>
          <a:ext cx="1498600" cy="444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0F82FE8-E7AF-45EC-AFC4-BC7F8703B0F9}" type="TxLink">
            <a:rPr lang="en-US" sz="2500" b="1" i="0" u="none" strike="noStrike">
              <a:ln>
                <a:noFill/>
              </a:ln>
              <a:solidFill>
                <a:schemeClr val="tx1"/>
              </a:solidFill>
              <a:latin typeface="Kulim park"/>
              <a:ea typeface="+mn-ea"/>
              <a:cs typeface="+mn-cs"/>
            </a:rPr>
            <a:pPr marL="0" indent="0" algn="ctr"/>
            <a:t>100</a:t>
          </a:fld>
          <a:endParaRPr lang="id-ID" sz="2500" b="1" i="0" u="none" strike="noStrike">
            <a:ln>
              <a:noFill/>
            </a:ln>
            <a:solidFill>
              <a:schemeClr val="tx1"/>
            </a:solidFill>
            <a:latin typeface="Kulim park"/>
            <a:ea typeface="+mn-ea"/>
            <a:cs typeface="+mn-cs"/>
          </a:endParaRPr>
        </a:p>
      </xdr:txBody>
    </xdr:sp>
    <xdr:clientData/>
  </xdr:twoCellAnchor>
  <xdr:twoCellAnchor>
    <xdr:from>
      <xdr:col>10</xdr:col>
      <xdr:colOff>165100</xdr:colOff>
      <xdr:row>7</xdr:row>
      <xdr:rowOff>127000</xdr:rowOff>
    </xdr:from>
    <xdr:to>
      <xdr:col>12</xdr:col>
      <xdr:colOff>444500</xdr:colOff>
      <xdr:row>10</xdr:row>
      <xdr:rowOff>0</xdr:rowOff>
    </xdr:to>
    <xdr:sp macro="" textlink="Pivot!C8">
      <xdr:nvSpPr>
        <xdr:cNvPr id="21" name="TextBox 20">
          <a:extLst>
            <a:ext uri="{FF2B5EF4-FFF2-40B4-BE49-F238E27FC236}">
              <a16:creationId xmlns:a16="http://schemas.microsoft.com/office/drawing/2014/main" id="{BF81FFA3-012D-DCF9-7C9B-E96B8DB7C2C1}"/>
            </a:ext>
          </a:extLst>
        </xdr:cNvPr>
        <xdr:cNvSpPr txBox="1"/>
      </xdr:nvSpPr>
      <xdr:spPr>
        <a:xfrm>
          <a:off x="6261100" y="1460500"/>
          <a:ext cx="1498600" cy="444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994D8EE-7B7C-4242-91C8-A2507AC43A16}" type="TxLink">
            <a:rPr lang="en-US" sz="2500" b="1" i="0" u="none" strike="noStrike">
              <a:ln>
                <a:noFill/>
              </a:ln>
              <a:solidFill>
                <a:schemeClr val="tx1"/>
              </a:solidFill>
              <a:latin typeface="Kulim park"/>
              <a:ea typeface="+mn-ea"/>
              <a:cs typeface="+mn-cs"/>
            </a:rPr>
            <a:pPr marL="0" indent="0" algn="ctr"/>
            <a:t>100</a:t>
          </a:fld>
          <a:endParaRPr lang="id-ID" sz="2500" b="1" i="0" u="none" strike="noStrike">
            <a:ln>
              <a:noFill/>
            </a:ln>
            <a:solidFill>
              <a:schemeClr val="tx1"/>
            </a:solidFill>
            <a:latin typeface="Kulim park"/>
            <a:ea typeface="+mn-ea"/>
            <a:cs typeface="+mn-cs"/>
          </a:endParaRPr>
        </a:p>
      </xdr:txBody>
    </xdr:sp>
    <xdr:clientData/>
  </xdr:twoCellAnchor>
  <xdr:twoCellAnchor>
    <xdr:from>
      <xdr:col>13</xdr:col>
      <xdr:colOff>241300</xdr:colOff>
      <xdr:row>7</xdr:row>
      <xdr:rowOff>127000</xdr:rowOff>
    </xdr:from>
    <xdr:to>
      <xdr:col>15</xdr:col>
      <xdr:colOff>520700</xdr:colOff>
      <xdr:row>10</xdr:row>
      <xdr:rowOff>0</xdr:rowOff>
    </xdr:to>
    <xdr:sp macro="" textlink="Pivot!D8">
      <xdr:nvSpPr>
        <xdr:cNvPr id="22" name="TextBox 21">
          <a:extLst>
            <a:ext uri="{FF2B5EF4-FFF2-40B4-BE49-F238E27FC236}">
              <a16:creationId xmlns:a16="http://schemas.microsoft.com/office/drawing/2014/main" id="{F0101D16-CAEE-401C-0E8B-90E4977B3B4E}"/>
            </a:ext>
          </a:extLst>
        </xdr:cNvPr>
        <xdr:cNvSpPr txBox="1"/>
      </xdr:nvSpPr>
      <xdr:spPr>
        <a:xfrm>
          <a:off x="8166100" y="1460500"/>
          <a:ext cx="1498600" cy="444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0F96F5F-913C-4ADA-9350-720BE45BA4E8}" type="TxLink">
            <a:rPr lang="en-US" sz="2500" b="1" i="0" u="none" strike="noStrike">
              <a:ln>
                <a:noFill/>
              </a:ln>
              <a:solidFill>
                <a:schemeClr val="tx1"/>
              </a:solidFill>
              <a:latin typeface="Kulim park"/>
              <a:ea typeface="+mn-ea"/>
              <a:cs typeface="+mn-cs"/>
            </a:rPr>
            <a:pPr marL="0" indent="0" algn="ctr"/>
            <a:t>4,6</a:t>
          </a:fld>
          <a:endParaRPr lang="id-ID" sz="2500" b="1" i="0" u="none" strike="noStrike">
            <a:ln>
              <a:noFill/>
            </a:ln>
            <a:solidFill>
              <a:schemeClr val="tx1"/>
            </a:solidFill>
            <a:latin typeface="Kulim park"/>
            <a:ea typeface="+mn-ea"/>
            <a:cs typeface="+mn-cs"/>
          </a:endParaRPr>
        </a:p>
      </xdr:txBody>
    </xdr:sp>
    <xdr:clientData/>
  </xdr:twoCellAnchor>
  <xdr:twoCellAnchor editAs="oneCell">
    <xdr:from>
      <xdr:col>15</xdr:col>
      <xdr:colOff>533400</xdr:colOff>
      <xdr:row>5</xdr:row>
      <xdr:rowOff>165100</xdr:rowOff>
    </xdr:from>
    <xdr:to>
      <xdr:col>16</xdr:col>
      <xdr:colOff>283800</xdr:colOff>
      <xdr:row>7</xdr:row>
      <xdr:rowOff>144100</xdr:rowOff>
    </xdr:to>
    <xdr:pic>
      <xdr:nvPicPr>
        <xdr:cNvPr id="24" name="Picture 23">
          <a:extLst>
            <a:ext uri="{FF2B5EF4-FFF2-40B4-BE49-F238E27FC236}">
              <a16:creationId xmlns:a16="http://schemas.microsoft.com/office/drawing/2014/main" id="{1CCDBCF0-D17A-5D6B-02D7-02172294BBE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677400" y="1117600"/>
          <a:ext cx="360000" cy="360000"/>
        </a:xfrm>
        <a:prstGeom prst="rect">
          <a:avLst/>
        </a:prstGeom>
      </xdr:spPr>
    </xdr:pic>
    <xdr:clientData/>
  </xdr:twoCellAnchor>
  <xdr:twoCellAnchor editAs="oneCell">
    <xdr:from>
      <xdr:col>9</xdr:col>
      <xdr:colOff>302400</xdr:colOff>
      <xdr:row>5</xdr:row>
      <xdr:rowOff>111900</xdr:rowOff>
    </xdr:from>
    <xdr:to>
      <xdr:col>10</xdr:col>
      <xdr:colOff>52800</xdr:colOff>
      <xdr:row>7</xdr:row>
      <xdr:rowOff>90900</xdr:rowOff>
    </xdr:to>
    <xdr:pic>
      <xdr:nvPicPr>
        <xdr:cNvPr id="26" name="Picture 25">
          <a:extLst>
            <a:ext uri="{FF2B5EF4-FFF2-40B4-BE49-F238E27FC236}">
              <a16:creationId xmlns:a16="http://schemas.microsoft.com/office/drawing/2014/main" id="{51133BDB-E404-1718-AB91-01926ECBA97E}"/>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788800" y="1064400"/>
          <a:ext cx="360000" cy="360000"/>
        </a:xfrm>
        <a:prstGeom prst="rect">
          <a:avLst/>
        </a:prstGeom>
      </xdr:spPr>
    </xdr:pic>
    <xdr:clientData/>
  </xdr:twoCellAnchor>
  <xdr:twoCellAnchor editAs="oneCell">
    <xdr:from>
      <xdr:col>12</xdr:col>
      <xdr:colOff>439700</xdr:colOff>
      <xdr:row>5</xdr:row>
      <xdr:rowOff>134900</xdr:rowOff>
    </xdr:from>
    <xdr:to>
      <xdr:col>13</xdr:col>
      <xdr:colOff>190100</xdr:colOff>
      <xdr:row>7</xdr:row>
      <xdr:rowOff>113900</xdr:rowOff>
    </xdr:to>
    <xdr:pic>
      <xdr:nvPicPr>
        <xdr:cNvPr id="28" name="Picture 27">
          <a:extLst>
            <a:ext uri="{FF2B5EF4-FFF2-40B4-BE49-F238E27FC236}">
              <a16:creationId xmlns:a16="http://schemas.microsoft.com/office/drawing/2014/main" id="{A5804067-B2F7-141D-8C8C-C9B1B2594F4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754900" y="1087400"/>
          <a:ext cx="360000" cy="360000"/>
        </a:xfrm>
        <a:prstGeom prst="rect">
          <a:avLst/>
        </a:prstGeom>
      </xdr:spPr>
    </xdr:pic>
    <xdr:clientData/>
  </xdr:twoCellAnchor>
  <xdr:twoCellAnchor>
    <xdr:from>
      <xdr:col>19</xdr:col>
      <xdr:colOff>260350</xdr:colOff>
      <xdr:row>2</xdr:row>
      <xdr:rowOff>12700</xdr:rowOff>
    </xdr:from>
    <xdr:to>
      <xdr:col>22</xdr:col>
      <xdr:colOff>247650</xdr:colOff>
      <xdr:row>3</xdr:row>
      <xdr:rowOff>152400</xdr:rowOff>
    </xdr:to>
    <xdr:sp macro="" textlink="">
      <xdr:nvSpPr>
        <xdr:cNvPr id="29" name="Rectangle: Rounded Corners 28">
          <a:extLst>
            <a:ext uri="{FF2B5EF4-FFF2-40B4-BE49-F238E27FC236}">
              <a16:creationId xmlns:a16="http://schemas.microsoft.com/office/drawing/2014/main" id="{8D841A03-0D70-9436-C633-8B387E7261EA}"/>
            </a:ext>
          </a:extLst>
        </xdr:cNvPr>
        <xdr:cNvSpPr/>
      </xdr:nvSpPr>
      <xdr:spPr>
        <a:xfrm>
          <a:off x="11842750" y="393700"/>
          <a:ext cx="1816100" cy="330200"/>
        </a:xfrm>
        <a:prstGeom prst="roundRect">
          <a:avLst>
            <a:gd name="adj" fmla="val 50000"/>
          </a:avLst>
        </a:prstGeom>
        <a:solidFill>
          <a:schemeClr val="bg1"/>
        </a:solidFill>
        <a:ln w="12700">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editAs="oneCell">
    <xdr:from>
      <xdr:col>19</xdr:col>
      <xdr:colOff>431800</xdr:colOff>
      <xdr:row>2</xdr:row>
      <xdr:rowOff>63500</xdr:rowOff>
    </xdr:from>
    <xdr:to>
      <xdr:col>20</xdr:col>
      <xdr:colOff>59800</xdr:colOff>
      <xdr:row>3</xdr:row>
      <xdr:rowOff>110600</xdr:rowOff>
    </xdr:to>
    <xdr:pic>
      <xdr:nvPicPr>
        <xdr:cNvPr id="30" name="Picture 29">
          <a:extLst>
            <a:ext uri="{FF2B5EF4-FFF2-40B4-BE49-F238E27FC236}">
              <a16:creationId xmlns:a16="http://schemas.microsoft.com/office/drawing/2014/main" id="{68FAAFE2-842A-4BBB-AC52-1DB568B507F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2014200" y="444500"/>
          <a:ext cx="237600" cy="237600"/>
        </a:xfrm>
        <a:prstGeom prst="rect">
          <a:avLst/>
        </a:prstGeom>
      </xdr:spPr>
    </xdr:pic>
    <xdr:clientData/>
  </xdr:twoCellAnchor>
  <xdr:twoCellAnchor>
    <xdr:from>
      <xdr:col>19</xdr:col>
      <xdr:colOff>546100</xdr:colOff>
      <xdr:row>2</xdr:row>
      <xdr:rowOff>38100</xdr:rowOff>
    </xdr:from>
    <xdr:to>
      <xdr:col>22</xdr:col>
      <xdr:colOff>355600</xdr:colOff>
      <xdr:row>3</xdr:row>
      <xdr:rowOff>139700</xdr:rowOff>
    </xdr:to>
    <xdr:sp macro="" textlink="Pivot!F2">
      <xdr:nvSpPr>
        <xdr:cNvPr id="31" name="TextBox 30">
          <a:extLst>
            <a:ext uri="{FF2B5EF4-FFF2-40B4-BE49-F238E27FC236}">
              <a16:creationId xmlns:a16="http://schemas.microsoft.com/office/drawing/2014/main" id="{59F9E4C0-5B4E-493F-9EEF-CCB5B546ED07}"/>
            </a:ext>
          </a:extLst>
        </xdr:cNvPr>
        <xdr:cNvSpPr txBox="1"/>
      </xdr:nvSpPr>
      <xdr:spPr>
        <a:xfrm>
          <a:off x="12128500" y="419100"/>
          <a:ext cx="16383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2DEA6EA-ADE6-4DB8-8312-0F9A3CE67EE3}" type="TxLink">
            <a:rPr lang="en-US" sz="1200" b="1" i="0" u="none" strike="noStrike">
              <a:ln>
                <a:noFill/>
              </a:ln>
              <a:solidFill>
                <a:schemeClr val="tx1">
                  <a:lumMod val="50000"/>
                  <a:lumOff val="50000"/>
                </a:schemeClr>
              </a:solidFill>
              <a:latin typeface="Kulim Park"/>
              <a:ea typeface="+mn-ea"/>
              <a:cs typeface="Arial" panose="020B0604020202020204" pitchFamily="34" charset="0"/>
            </a:rPr>
            <a:pPr marL="0" indent="0" algn="ctr"/>
            <a:t>October 28, 2025</a:t>
          </a:fld>
          <a:endParaRPr lang="id-ID" sz="1400" b="1" i="0" u="none" strike="noStrike">
            <a:ln>
              <a:noFill/>
            </a:ln>
            <a:solidFill>
              <a:schemeClr val="tx1">
                <a:lumMod val="50000"/>
                <a:lumOff val="50000"/>
              </a:schemeClr>
            </a:solidFill>
            <a:latin typeface="Arial" panose="020B0604020202020204" pitchFamily="34" charset="0"/>
            <a:ea typeface="+mn-ea"/>
            <a:cs typeface="Arial" panose="020B0604020202020204" pitchFamily="34" charset="0"/>
          </a:endParaRPr>
        </a:p>
      </xdr:txBody>
    </xdr:sp>
    <xdr:clientData/>
  </xdr:twoCellAnchor>
  <xdr:twoCellAnchor>
    <xdr:from>
      <xdr:col>4</xdr:col>
      <xdr:colOff>57150</xdr:colOff>
      <xdr:row>12</xdr:row>
      <xdr:rowOff>165100</xdr:rowOff>
    </xdr:from>
    <xdr:to>
      <xdr:col>10</xdr:col>
      <xdr:colOff>209550</xdr:colOff>
      <xdr:row>27</xdr:row>
      <xdr:rowOff>50800</xdr:rowOff>
    </xdr:to>
    <xdr:sp macro="" textlink="">
      <xdr:nvSpPr>
        <xdr:cNvPr id="32" name="Rectangle: Rounded Corners 31">
          <a:extLst>
            <a:ext uri="{FF2B5EF4-FFF2-40B4-BE49-F238E27FC236}">
              <a16:creationId xmlns:a16="http://schemas.microsoft.com/office/drawing/2014/main" id="{DE5B3789-397C-A9F6-9C2A-662343E7D52B}"/>
            </a:ext>
          </a:extLst>
        </xdr:cNvPr>
        <xdr:cNvSpPr/>
      </xdr:nvSpPr>
      <xdr:spPr>
        <a:xfrm>
          <a:off x="2495550" y="2451100"/>
          <a:ext cx="3810000" cy="2743200"/>
        </a:xfrm>
        <a:prstGeom prst="roundRect">
          <a:avLst>
            <a:gd name="adj" fmla="val 6580"/>
          </a:avLst>
        </a:prstGeom>
        <a:solidFill>
          <a:schemeClr val="bg1"/>
        </a:solidFill>
        <a:ln w="12700">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4</xdr:col>
      <xdr:colOff>101600</xdr:colOff>
      <xdr:row>12</xdr:row>
      <xdr:rowOff>165100</xdr:rowOff>
    </xdr:from>
    <xdr:to>
      <xdr:col>7</xdr:col>
      <xdr:colOff>50800</xdr:colOff>
      <xdr:row>14</xdr:row>
      <xdr:rowOff>76200</xdr:rowOff>
    </xdr:to>
    <xdr:sp macro="" textlink="">
      <xdr:nvSpPr>
        <xdr:cNvPr id="33" name="TextBox 32">
          <a:extLst>
            <a:ext uri="{FF2B5EF4-FFF2-40B4-BE49-F238E27FC236}">
              <a16:creationId xmlns:a16="http://schemas.microsoft.com/office/drawing/2014/main" id="{037C05E0-6854-41A0-993A-91305FA7985C}"/>
            </a:ext>
          </a:extLst>
        </xdr:cNvPr>
        <xdr:cNvSpPr txBox="1"/>
      </xdr:nvSpPr>
      <xdr:spPr>
        <a:xfrm>
          <a:off x="2540000" y="2451100"/>
          <a:ext cx="17780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0" i="0" u="none" strike="noStrike">
              <a:ln>
                <a:noFill/>
              </a:ln>
              <a:solidFill>
                <a:schemeClr val="tx1"/>
              </a:solidFill>
              <a:latin typeface="Kulim park"/>
            </a:rPr>
            <a:t>Revenue by</a:t>
          </a:r>
          <a:r>
            <a:rPr lang="en-US" sz="1400" b="0" i="0" u="none" strike="noStrike" baseline="0">
              <a:ln>
                <a:noFill/>
              </a:ln>
              <a:solidFill>
                <a:schemeClr val="tx1"/>
              </a:solidFill>
              <a:latin typeface="Kulim park"/>
            </a:rPr>
            <a:t> Branch</a:t>
          </a:r>
          <a:endParaRPr lang="en-US" sz="1400" b="0" i="0" u="none" strike="noStrike">
            <a:ln>
              <a:noFill/>
            </a:ln>
            <a:solidFill>
              <a:schemeClr val="tx1"/>
            </a:solidFill>
            <a:latin typeface="Kulim park"/>
          </a:endParaRPr>
        </a:p>
      </xdr:txBody>
    </xdr:sp>
    <xdr:clientData/>
  </xdr:twoCellAnchor>
  <xdr:twoCellAnchor>
    <xdr:from>
      <xdr:col>4</xdr:col>
      <xdr:colOff>127000</xdr:colOff>
      <xdr:row>27</xdr:row>
      <xdr:rowOff>158750</xdr:rowOff>
    </xdr:from>
    <xdr:to>
      <xdr:col>11</xdr:col>
      <xdr:colOff>501650</xdr:colOff>
      <xdr:row>40</xdr:row>
      <xdr:rowOff>31750</xdr:rowOff>
    </xdr:to>
    <xdr:sp macro="" textlink="">
      <xdr:nvSpPr>
        <xdr:cNvPr id="34" name="Rectangle: Rounded Corners 33">
          <a:extLst>
            <a:ext uri="{FF2B5EF4-FFF2-40B4-BE49-F238E27FC236}">
              <a16:creationId xmlns:a16="http://schemas.microsoft.com/office/drawing/2014/main" id="{379C031F-42D9-B5F6-1BBA-5B5E35322828}"/>
            </a:ext>
          </a:extLst>
        </xdr:cNvPr>
        <xdr:cNvSpPr/>
      </xdr:nvSpPr>
      <xdr:spPr>
        <a:xfrm>
          <a:off x="2565400" y="5302250"/>
          <a:ext cx="4641850" cy="2349500"/>
        </a:xfrm>
        <a:prstGeom prst="roundRect">
          <a:avLst>
            <a:gd name="adj" fmla="val 4572"/>
          </a:avLst>
        </a:prstGeom>
        <a:solidFill>
          <a:schemeClr val="bg1"/>
        </a:solidFill>
        <a:ln w="12700">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4</xdr:col>
      <xdr:colOff>165100</xdr:colOff>
      <xdr:row>28</xdr:row>
      <xdr:rowOff>0</xdr:rowOff>
    </xdr:from>
    <xdr:to>
      <xdr:col>6</xdr:col>
      <xdr:colOff>495300</xdr:colOff>
      <xdr:row>30</xdr:row>
      <xdr:rowOff>127000</xdr:rowOff>
    </xdr:to>
    <xdr:sp macro="" textlink="">
      <xdr:nvSpPr>
        <xdr:cNvPr id="35" name="TextBox 34">
          <a:extLst>
            <a:ext uri="{FF2B5EF4-FFF2-40B4-BE49-F238E27FC236}">
              <a16:creationId xmlns:a16="http://schemas.microsoft.com/office/drawing/2014/main" id="{15CE7AFC-6FC7-BA82-8463-7DF48374B388}"/>
            </a:ext>
          </a:extLst>
        </xdr:cNvPr>
        <xdr:cNvSpPr txBox="1"/>
      </xdr:nvSpPr>
      <xdr:spPr>
        <a:xfrm>
          <a:off x="2603500" y="5334000"/>
          <a:ext cx="1549400"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0" i="0" u="none" strike="noStrike">
              <a:ln>
                <a:noFill/>
              </a:ln>
              <a:solidFill>
                <a:schemeClr val="tx1"/>
              </a:solidFill>
              <a:latin typeface="Kulim park"/>
            </a:rPr>
            <a:t>Busiest Day</a:t>
          </a:r>
        </a:p>
      </xdr:txBody>
    </xdr:sp>
    <xdr:clientData/>
  </xdr:twoCellAnchor>
  <xdr:twoCellAnchor>
    <xdr:from>
      <xdr:col>12</xdr:col>
      <xdr:colOff>63500</xdr:colOff>
      <xdr:row>27</xdr:row>
      <xdr:rowOff>177800</xdr:rowOff>
    </xdr:from>
    <xdr:to>
      <xdr:col>22</xdr:col>
      <xdr:colOff>196850</xdr:colOff>
      <xdr:row>40</xdr:row>
      <xdr:rowOff>50800</xdr:rowOff>
    </xdr:to>
    <xdr:sp macro="" textlink="">
      <xdr:nvSpPr>
        <xdr:cNvPr id="36" name="Rectangle: Rounded Corners 35">
          <a:extLst>
            <a:ext uri="{FF2B5EF4-FFF2-40B4-BE49-F238E27FC236}">
              <a16:creationId xmlns:a16="http://schemas.microsoft.com/office/drawing/2014/main" id="{5F86527D-3CFF-54C8-A58F-0871AB345037}"/>
            </a:ext>
          </a:extLst>
        </xdr:cNvPr>
        <xdr:cNvSpPr/>
      </xdr:nvSpPr>
      <xdr:spPr>
        <a:xfrm>
          <a:off x="7378700" y="5321300"/>
          <a:ext cx="6229350" cy="2349500"/>
        </a:xfrm>
        <a:prstGeom prst="roundRect">
          <a:avLst>
            <a:gd name="adj" fmla="val 3761"/>
          </a:avLst>
        </a:prstGeom>
        <a:solidFill>
          <a:schemeClr val="bg1"/>
        </a:solidFill>
        <a:ln w="12700">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12</xdr:col>
      <xdr:colOff>139700</xdr:colOff>
      <xdr:row>28</xdr:row>
      <xdr:rowOff>12700</xdr:rowOff>
    </xdr:from>
    <xdr:to>
      <xdr:col>14</xdr:col>
      <xdr:colOff>469900</xdr:colOff>
      <xdr:row>29</xdr:row>
      <xdr:rowOff>127000</xdr:rowOff>
    </xdr:to>
    <xdr:sp macro="" textlink="">
      <xdr:nvSpPr>
        <xdr:cNvPr id="37" name="TextBox 36">
          <a:extLst>
            <a:ext uri="{FF2B5EF4-FFF2-40B4-BE49-F238E27FC236}">
              <a16:creationId xmlns:a16="http://schemas.microsoft.com/office/drawing/2014/main" id="{7F6B856B-846D-AA6E-98CF-CB5725678040}"/>
            </a:ext>
          </a:extLst>
        </xdr:cNvPr>
        <xdr:cNvSpPr txBox="1"/>
      </xdr:nvSpPr>
      <xdr:spPr>
        <a:xfrm>
          <a:off x="7454900" y="5346700"/>
          <a:ext cx="15494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0" i="0" u="none" strike="noStrike">
              <a:ln>
                <a:noFill/>
              </a:ln>
              <a:solidFill>
                <a:schemeClr val="tx1"/>
              </a:solidFill>
              <a:latin typeface="Kulim park"/>
            </a:rPr>
            <a:t>Peak Hour</a:t>
          </a:r>
        </a:p>
      </xdr:txBody>
    </xdr:sp>
    <xdr:clientData/>
  </xdr:twoCellAnchor>
  <xdr:twoCellAnchor>
    <xdr:from>
      <xdr:col>10</xdr:col>
      <xdr:colOff>342900</xdr:colOff>
      <xdr:row>12</xdr:row>
      <xdr:rowOff>165100</xdr:rowOff>
    </xdr:from>
    <xdr:to>
      <xdr:col>16</xdr:col>
      <xdr:colOff>342900</xdr:colOff>
      <xdr:row>27</xdr:row>
      <xdr:rowOff>25400</xdr:rowOff>
    </xdr:to>
    <xdr:sp macro="" textlink="">
      <xdr:nvSpPr>
        <xdr:cNvPr id="38" name="Rectangle: Rounded Corners 37">
          <a:extLst>
            <a:ext uri="{FF2B5EF4-FFF2-40B4-BE49-F238E27FC236}">
              <a16:creationId xmlns:a16="http://schemas.microsoft.com/office/drawing/2014/main" id="{89713B0B-E5A3-8464-3699-F05010C180E5}"/>
            </a:ext>
          </a:extLst>
        </xdr:cNvPr>
        <xdr:cNvSpPr/>
      </xdr:nvSpPr>
      <xdr:spPr>
        <a:xfrm>
          <a:off x="6438900" y="2451100"/>
          <a:ext cx="3657600" cy="2717800"/>
        </a:xfrm>
        <a:prstGeom prst="roundRect">
          <a:avLst>
            <a:gd name="adj" fmla="val 4514"/>
          </a:avLst>
        </a:prstGeom>
        <a:solidFill>
          <a:schemeClr val="bg1"/>
        </a:solidFill>
        <a:ln w="12700">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10</xdr:col>
      <xdr:colOff>381000</xdr:colOff>
      <xdr:row>12</xdr:row>
      <xdr:rowOff>165100</xdr:rowOff>
    </xdr:from>
    <xdr:to>
      <xdr:col>13</xdr:col>
      <xdr:colOff>101600</xdr:colOff>
      <xdr:row>15</xdr:row>
      <xdr:rowOff>101600</xdr:rowOff>
    </xdr:to>
    <xdr:sp macro="" textlink="">
      <xdr:nvSpPr>
        <xdr:cNvPr id="41" name="TextBox 40">
          <a:extLst>
            <a:ext uri="{FF2B5EF4-FFF2-40B4-BE49-F238E27FC236}">
              <a16:creationId xmlns:a16="http://schemas.microsoft.com/office/drawing/2014/main" id="{A387CCF7-27B3-F67E-85CB-18C0787DF013}"/>
            </a:ext>
          </a:extLst>
        </xdr:cNvPr>
        <xdr:cNvSpPr txBox="1"/>
      </xdr:nvSpPr>
      <xdr:spPr>
        <a:xfrm>
          <a:off x="6477000" y="2451100"/>
          <a:ext cx="1549400"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0" i="0" u="none" strike="noStrike">
              <a:ln>
                <a:noFill/>
              </a:ln>
              <a:solidFill>
                <a:schemeClr val="tx1"/>
              </a:solidFill>
              <a:latin typeface="Kulim park"/>
            </a:rPr>
            <a:t>Popular Service</a:t>
          </a:r>
        </a:p>
      </xdr:txBody>
    </xdr:sp>
    <xdr:clientData/>
  </xdr:twoCellAnchor>
  <xdr:twoCellAnchor>
    <xdr:from>
      <xdr:col>16</xdr:col>
      <xdr:colOff>527050</xdr:colOff>
      <xdr:row>5</xdr:row>
      <xdr:rowOff>69850</xdr:rowOff>
    </xdr:from>
    <xdr:to>
      <xdr:col>22</xdr:col>
      <xdr:colOff>133350</xdr:colOff>
      <xdr:row>27</xdr:row>
      <xdr:rowOff>63500</xdr:rowOff>
    </xdr:to>
    <xdr:sp macro="" textlink="">
      <xdr:nvSpPr>
        <xdr:cNvPr id="42" name="Rectangle: Rounded Corners 41">
          <a:extLst>
            <a:ext uri="{FF2B5EF4-FFF2-40B4-BE49-F238E27FC236}">
              <a16:creationId xmlns:a16="http://schemas.microsoft.com/office/drawing/2014/main" id="{DCFC80AB-03C6-220E-266E-9F3A720BB85A}"/>
            </a:ext>
          </a:extLst>
        </xdr:cNvPr>
        <xdr:cNvSpPr/>
      </xdr:nvSpPr>
      <xdr:spPr>
        <a:xfrm>
          <a:off x="10280650" y="1022350"/>
          <a:ext cx="3263900" cy="4184650"/>
        </a:xfrm>
        <a:prstGeom prst="roundRect">
          <a:avLst>
            <a:gd name="adj" fmla="val 5317"/>
          </a:avLst>
        </a:prstGeom>
        <a:solidFill>
          <a:schemeClr val="bg1"/>
        </a:solidFill>
        <a:ln w="12700">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16</xdr:col>
      <xdr:colOff>603250</xdr:colOff>
      <xdr:row>5</xdr:row>
      <xdr:rowOff>107950</xdr:rowOff>
    </xdr:from>
    <xdr:to>
      <xdr:col>19</xdr:col>
      <xdr:colOff>323850</xdr:colOff>
      <xdr:row>8</xdr:row>
      <xdr:rowOff>44450</xdr:rowOff>
    </xdr:to>
    <xdr:sp macro="" textlink="">
      <xdr:nvSpPr>
        <xdr:cNvPr id="43" name="TextBox 42">
          <a:extLst>
            <a:ext uri="{FF2B5EF4-FFF2-40B4-BE49-F238E27FC236}">
              <a16:creationId xmlns:a16="http://schemas.microsoft.com/office/drawing/2014/main" id="{B56F961B-84EB-6ACC-A8A4-6C36066F17DD}"/>
            </a:ext>
          </a:extLst>
        </xdr:cNvPr>
        <xdr:cNvSpPr txBox="1"/>
      </xdr:nvSpPr>
      <xdr:spPr>
        <a:xfrm>
          <a:off x="10356850" y="1060450"/>
          <a:ext cx="1549400"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0" i="0" u="none" strike="noStrike">
              <a:ln>
                <a:noFill/>
              </a:ln>
              <a:solidFill>
                <a:schemeClr val="tx1"/>
              </a:solidFill>
              <a:latin typeface="Kulim park"/>
            </a:rPr>
            <a:t>Revenue by Gender</a:t>
          </a:r>
        </a:p>
      </xdr:txBody>
    </xdr:sp>
    <xdr:clientData/>
  </xdr:twoCellAnchor>
  <xdr:twoCellAnchor>
    <xdr:from>
      <xdr:col>3</xdr:col>
      <xdr:colOff>482600</xdr:colOff>
      <xdr:row>14</xdr:row>
      <xdr:rowOff>50801</xdr:rowOff>
    </xdr:from>
    <xdr:to>
      <xdr:col>10</xdr:col>
      <xdr:colOff>139700</xdr:colOff>
      <xdr:row>27</xdr:row>
      <xdr:rowOff>25400</xdr:rowOff>
    </xdr:to>
    <xdr:graphicFrame macro="">
      <xdr:nvGraphicFramePr>
        <xdr:cNvPr id="49" name="Chart 48">
          <a:extLst>
            <a:ext uri="{FF2B5EF4-FFF2-40B4-BE49-F238E27FC236}">
              <a16:creationId xmlns:a16="http://schemas.microsoft.com/office/drawing/2014/main" id="{956A6B62-8346-45ED-8C49-0A4699B813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450850</xdr:colOff>
      <xdr:row>14</xdr:row>
      <xdr:rowOff>111583</xdr:rowOff>
    </xdr:from>
    <xdr:to>
      <xdr:col>11</xdr:col>
      <xdr:colOff>127550</xdr:colOff>
      <xdr:row>16</xdr:row>
      <xdr:rowOff>15417</xdr:rowOff>
    </xdr:to>
    <xdr:sp macro="" textlink="">
      <xdr:nvSpPr>
        <xdr:cNvPr id="50" name="Flowchart: Connector 49">
          <a:extLst>
            <a:ext uri="{FF2B5EF4-FFF2-40B4-BE49-F238E27FC236}">
              <a16:creationId xmlns:a16="http://schemas.microsoft.com/office/drawing/2014/main" id="{83EF8378-F591-4378-B6FE-5FE78FE0E8FD}"/>
            </a:ext>
          </a:extLst>
        </xdr:cNvPr>
        <xdr:cNvSpPr/>
      </xdr:nvSpPr>
      <xdr:spPr>
        <a:xfrm>
          <a:off x="6546850" y="2778583"/>
          <a:ext cx="286300" cy="284834"/>
        </a:xfrm>
        <a:prstGeom prst="flowChartConnector">
          <a:avLst/>
        </a:prstGeom>
        <a:solidFill>
          <a:srgbClr val="13468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i="0" u="none">
              <a:latin typeface="Kulim Park" pitchFamily="2" charset="0"/>
            </a:rPr>
            <a:t>1</a:t>
          </a:r>
          <a:endParaRPr lang="id-ID" sz="1400" b="1" i="0" u="none">
            <a:latin typeface="Kulim Park" pitchFamily="2" charset="0"/>
          </a:endParaRPr>
        </a:p>
      </xdr:txBody>
    </xdr:sp>
    <xdr:clientData/>
  </xdr:twoCellAnchor>
  <xdr:twoCellAnchor>
    <xdr:from>
      <xdr:col>10</xdr:col>
      <xdr:colOff>450850</xdr:colOff>
      <xdr:row>20</xdr:row>
      <xdr:rowOff>162560</xdr:rowOff>
    </xdr:from>
    <xdr:to>
      <xdr:col>11</xdr:col>
      <xdr:colOff>127550</xdr:colOff>
      <xdr:row>22</xdr:row>
      <xdr:rowOff>66394</xdr:rowOff>
    </xdr:to>
    <xdr:sp macro="" textlink="">
      <xdr:nvSpPr>
        <xdr:cNvPr id="51" name="Flowchart: Connector 50">
          <a:extLst>
            <a:ext uri="{FF2B5EF4-FFF2-40B4-BE49-F238E27FC236}">
              <a16:creationId xmlns:a16="http://schemas.microsoft.com/office/drawing/2014/main" id="{D0EFD95B-2286-4DB7-A5E8-AEF534BDD149}"/>
            </a:ext>
          </a:extLst>
        </xdr:cNvPr>
        <xdr:cNvSpPr/>
      </xdr:nvSpPr>
      <xdr:spPr>
        <a:xfrm>
          <a:off x="6546850" y="3972560"/>
          <a:ext cx="286300" cy="284834"/>
        </a:xfrm>
        <a:prstGeom prst="flowChartConnector">
          <a:avLst/>
        </a:prstGeom>
        <a:solidFill>
          <a:srgbClr val="13468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i="0" u="none">
              <a:latin typeface="Kulim Park" pitchFamily="2" charset="0"/>
            </a:rPr>
            <a:t>4</a:t>
          </a:r>
          <a:endParaRPr lang="id-ID" sz="1400" b="1" i="0" u="none">
            <a:latin typeface="Kulim Park" pitchFamily="2" charset="0"/>
          </a:endParaRPr>
        </a:p>
      </xdr:txBody>
    </xdr:sp>
    <xdr:clientData/>
  </xdr:twoCellAnchor>
  <xdr:twoCellAnchor>
    <xdr:from>
      <xdr:col>10</xdr:col>
      <xdr:colOff>450850</xdr:colOff>
      <xdr:row>16</xdr:row>
      <xdr:rowOff>147320</xdr:rowOff>
    </xdr:from>
    <xdr:to>
      <xdr:col>11</xdr:col>
      <xdr:colOff>127550</xdr:colOff>
      <xdr:row>18</xdr:row>
      <xdr:rowOff>51154</xdr:rowOff>
    </xdr:to>
    <xdr:sp macro="" textlink="">
      <xdr:nvSpPr>
        <xdr:cNvPr id="52" name="Flowchart: Connector 51">
          <a:extLst>
            <a:ext uri="{FF2B5EF4-FFF2-40B4-BE49-F238E27FC236}">
              <a16:creationId xmlns:a16="http://schemas.microsoft.com/office/drawing/2014/main" id="{202024F5-32F3-4897-B8F0-8A4261CD20D1}"/>
            </a:ext>
          </a:extLst>
        </xdr:cNvPr>
        <xdr:cNvSpPr/>
      </xdr:nvSpPr>
      <xdr:spPr>
        <a:xfrm>
          <a:off x="6546850" y="3195320"/>
          <a:ext cx="286300" cy="284834"/>
        </a:xfrm>
        <a:prstGeom prst="flowChartConnector">
          <a:avLst/>
        </a:prstGeom>
        <a:solidFill>
          <a:srgbClr val="13468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i="0" u="none">
              <a:latin typeface="Kulim Park" pitchFamily="2" charset="0"/>
            </a:rPr>
            <a:t>2</a:t>
          </a:r>
          <a:endParaRPr lang="id-ID" sz="1400" b="1" i="0" u="none">
            <a:latin typeface="Kulim Park" pitchFamily="2" charset="0"/>
          </a:endParaRPr>
        </a:p>
      </xdr:txBody>
    </xdr:sp>
    <xdr:clientData/>
  </xdr:twoCellAnchor>
  <xdr:twoCellAnchor>
    <xdr:from>
      <xdr:col>10</xdr:col>
      <xdr:colOff>450850</xdr:colOff>
      <xdr:row>18</xdr:row>
      <xdr:rowOff>154940</xdr:rowOff>
    </xdr:from>
    <xdr:to>
      <xdr:col>11</xdr:col>
      <xdr:colOff>127550</xdr:colOff>
      <xdr:row>20</xdr:row>
      <xdr:rowOff>58774</xdr:rowOff>
    </xdr:to>
    <xdr:sp macro="" textlink="">
      <xdr:nvSpPr>
        <xdr:cNvPr id="53" name="Flowchart: Connector 52">
          <a:extLst>
            <a:ext uri="{FF2B5EF4-FFF2-40B4-BE49-F238E27FC236}">
              <a16:creationId xmlns:a16="http://schemas.microsoft.com/office/drawing/2014/main" id="{028A7C41-E49D-43C9-939E-A1ACCAD75662}"/>
            </a:ext>
          </a:extLst>
        </xdr:cNvPr>
        <xdr:cNvSpPr/>
      </xdr:nvSpPr>
      <xdr:spPr>
        <a:xfrm>
          <a:off x="6546850" y="3583940"/>
          <a:ext cx="286300" cy="284834"/>
        </a:xfrm>
        <a:prstGeom prst="flowChartConnector">
          <a:avLst/>
        </a:prstGeom>
        <a:solidFill>
          <a:srgbClr val="13468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i="0" u="none">
              <a:latin typeface="Kulim Park" pitchFamily="2" charset="0"/>
            </a:rPr>
            <a:t>3</a:t>
          </a:r>
          <a:endParaRPr lang="id-ID" sz="1400" b="1" i="0" u="none">
            <a:latin typeface="Kulim Park" pitchFamily="2" charset="0"/>
          </a:endParaRPr>
        </a:p>
      </xdr:txBody>
    </xdr:sp>
    <xdr:clientData/>
  </xdr:twoCellAnchor>
  <xdr:twoCellAnchor>
    <xdr:from>
      <xdr:col>10</xdr:col>
      <xdr:colOff>450850</xdr:colOff>
      <xdr:row>22</xdr:row>
      <xdr:rowOff>170180</xdr:rowOff>
    </xdr:from>
    <xdr:to>
      <xdr:col>11</xdr:col>
      <xdr:colOff>127550</xdr:colOff>
      <xdr:row>24</xdr:row>
      <xdr:rowOff>74014</xdr:rowOff>
    </xdr:to>
    <xdr:sp macro="" textlink="">
      <xdr:nvSpPr>
        <xdr:cNvPr id="58" name="Flowchart: Connector 57">
          <a:extLst>
            <a:ext uri="{FF2B5EF4-FFF2-40B4-BE49-F238E27FC236}">
              <a16:creationId xmlns:a16="http://schemas.microsoft.com/office/drawing/2014/main" id="{6E1EE5E2-5E9E-4581-B453-74FAA7113660}"/>
            </a:ext>
          </a:extLst>
        </xdr:cNvPr>
        <xdr:cNvSpPr/>
      </xdr:nvSpPr>
      <xdr:spPr>
        <a:xfrm>
          <a:off x="6546850" y="4361180"/>
          <a:ext cx="286300" cy="284834"/>
        </a:xfrm>
        <a:prstGeom prst="flowChartConnector">
          <a:avLst/>
        </a:prstGeom>
        <a:solidFill>
          <a:srgbClr val="13468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i="0" u="none">
              <a:latin typeface="Kulim Park" pitchFamily="2" charset="0"/>
            </a:rPr>
            <a:t>5</a:t>
          </a:r>
          <a:endParaRPr lang="id-ID" sz="1400" b="1" i="0" u="none">
            <a:latin typeface="Kulim Park" pitchFamily="2" charset="0"/>
          </a:endParaRPr>
        </a:p>
      </xdr:txBody>
    </xdr:sp>
    <xdr:clientData/>
  </xdr:twoCellAnchor>
  <xdr:twoCellAnchor>
    <xdr:from>
      <xdr:col>10</xdr:col>
      <xdr:colOff>450850</xdr:colOff>
      <xdr:row>24</xdr:row>
      <xdr:rowOff>149683</xdr:rowOff>
    </xdr:from>
    <xdr:to>
      <xdr:col>11</xdr:col>
      <xdr:colOff>127550</xdr:colOff>
      <xdr:row>26</xdr:row>
      <xdr:rowOff>53517</xdr:rowOff>
    </xdr:to>
    <xdr:sp macro="" textlink="">
      <xdr:nvSpPr>
        <xdr:cNvPr id="59" name="Flowchart: Connector 58">
          <a:extLst>
            <a:ext uri="{FF2B5EF4-FFF2-40B4-BE49-F238E27FC236}">
              <a16:creationId xmlns:a16="http://schemas.microsoft.com/office/drawing/2014/main" id="{BD960EDE-847E-4FF1-97FA-111DD09EB781}"/>
            </a:ext>
          </a:extLst>
        </xdr:cNvPr>
        <xdr:cNvSpPr/>
      </xdr:nvSpPr>
      <xdr:spPr>
        <a:xfrm>
          <a:off x="6546850" y="4721683"/>
          <a:ext cx="286300" cy="284834"/>
        </a:xfrm>
        <a:prstGeom prst="flowChartConnector">
          <a:avLst/>
        </a:prstGeom>
        <a:solidFill>
          <a:srgbClr val="13468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i="0" u="none">
              <a:latin typeface="Kulim Park" pitchFamily="2" charset="0"/>
            </a:rPr>
            <a:t>6</a:t>
          </a:r>
          <a:endParaRPr lang="id-ID" sz="1400" b="1" i="0" u="none">
            <a:latin typeface="Kulim Park" pitchFamily="2" charset="0"/>
          </a:endParaRPr>
        </a:p>
      </xdr:txBody>
    </xdr:sp>
    <xdr:clientData/>
  </xdr:twoCellAnchor>
  <xdr:twoCellAnchor>
    <xdr:from>
      <xdr:col>11</xdr:col>
      <xdr:colOff>127000</xdr:colOff>
      <xdr:row>14</xdr:row>
      <xdr:rowOff>82550</xdr:rowOff>
    </xdr:from>
    <xdr:to>
      <xdr:col>14</xdr:col>
      <xdr:colOff>482600</xdr:colOff>
      <xdr:row>16</xdr:row>
      <xdr:rowOff>44450</xdr:rowOff>
    </xdr:to>
    <xdr:sp macro="" textlink="Pivot!D57">
      <xdr:nvSpPr>
        <xdr:cNvPr id="18" name="TextBox 17">
          <a:extLst>
            <a:ext uri="{FF2B5EF4-FFF2-40B4-BE49-F238E27FC236}">
              <a16:creationId xmlns:a16="http://schemas.microsoft.com/office/drawing/2014/main" id="{5E5224C9-EB8E-4B11-96DA-8BADE7AD9CAC}"/>
            </a:ext>
          </a:extLst>
        </xdr:cNvPr>
        <xdr:cNvSpPr txBox="1"/>
      </xdr:nvSpPr>
      <xdr:spPr>
        <a:xfrm>
          <a:off x="6832600" y="2749550"/>
          <a:ext cx="21844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39355B98-3249-467C-8814-0456FF669750}" type="TxLink">
            <a:rPr lang="en-US" sz="1600" b="0" i="0" u="none" strike="noStrike">
              <a:ln>
                <a:noFill/>
              </a:ln>
              <a:solidFill>
                <a:schemeClr val="tx1"/>
              </a:solidFill>
              <a:latin typeface="Kulim park"/>
              <a:ea typeface="+mn-ea"/>
              <a:cs typeface="+mn-cs"/>
            </a:rPr>
            <a:pPr marL="0" indent="0" algn="l"/>
            <a:t>Cat Rambut</a:t>
          </a:fld>
          <a:endParaRPr lang="en-US" sz="1600" b="0" i="0" u="none" strike="noStrike">
            <a:ln>
              <a:noFill/>
            </a:ln>
            <a:solidFill>
              <a:schemeClr val="tx1"/>
            </a:solidFill>
            <a:latin typeface="Kulim park"/>
            <a:ea typeface="+mn-ea"/>
            <a:cs typeface="+mn-cs"/>
          </a:endParaRPr>
        </a:p>
      </xdr:txBody>
    </xdr:sp>
    <xdr:clientData/>
  </xdr:twoCellAnchor>
  <xdr:twoCellAnchor>
    <xdr:from>
      <xdr:col>14</xdr:col>
      <xdr:colOff>177800</xdr:colOff>
      <xdr:row>14</xdr:row>
      <xdr:rowOff>82550</xdr:rowOff>
    </xdr:from>
    <xdr:to>
      <xdr:col>16</xdr:col>
      <xdr:colOff>393701</xdr:colOff>
      <xdr:row>16</xdr:row>
      <xdr:rowOff>44450</xdr:rowOff>
    </xdr:to>
    <xdr:sp macro="" textlink="Pivot!E57">
      <xdr:nvSpPr>
        <xdr:cNvPr id="23" name="TextBox 22">
          <a:extLst>
            <a:ext uri="{FF2B5EF4-FFF2-40B4-BE49-F238E27FC236}">
              <a16:creationId xmlns:a16="http://schemas.microsoft.com/office/drawing/2014/main" id="{BE725BED-F1B3-4BAE-8C60-67A9D9BC8F48}"/>
            </a:ext>
          </a:extLst>
        </xdr:cNvPr>
        <xdr:cNvSpPr txBox="1"/>
      </xdr:nvSpPr>
      <xdr:spPr>
        <a:xfrm>
          <a:off x="8712200" y="2749550"/>
          <a:ext cx="14351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r"/>
          <a:fld id="{4C145914-258C-4B13-AFC8-C9B54608D9CF}" type="TxLink">
            <a:rPr lang="en-US" sz="1600" b="0" i="0" u="none" strike="noStrike">
              <a:ln>
                <a:noFill/>
              </a:ln>
              <a:solidFill>
                <a:schemeClr val="tx1"/>
              </a:solidFill>
              <a:latin typeface="Kulim park"/>
              <a:ea typeface="+mn-ea"/>
              <a:cs typeface="+mn-cs"/>
            </a:rPr>
            <a:pPr marL="0" indent="0" algn="r"/>
            <a:t>Rp 2,3 Juta</a:t>
          </a:fld>
          <a:endParaRPr lang="en-US" sz="1600" b="0" i="0" u="none" strike="noStrike">
            <a:ln>
              <a:noFill/>
            </a:ln>
            <a:solidFill>
              <a:schemeClr val="tx1"/>
            </a:solidFill>
            <a:latin typeface="Kulim park"/>
            <a:ea typeface="+mn-ea"/>
            <a:cs typeface="+mn-cs"/>
          </a:endParaRPr>
        </a:p>
      </xdr:txBody>
    </xdr:sp>
    <xdr:clientData/>
  </xdr:twoCellAnchor>
  <xdr:twoCellAnchor>
    <xdr:from>
      <xdr:col>11</xdr:col>
      <xdr:colOff>127000</xdr:colOff>
      <xdr:row>16</xdr:row>
      <xdr:rowOff>102870</xdr:rowOff>
    </xdr:from>
    <xdr:to>
      <xdr:col>14</xdr:col>
      <xdr:colOff>482600</xdr:colOff>
      <xdr:row>18</xdr:row>
      <xdr:rowOff>64770</xdr:rowOff>
    </xdr:to>
    <xdr:sp macro="" textlink="Pivot!D58">
      <xdr:nvSpPr>
        <xdr:cNvPr id="25" name="TextBox 24">
          <a:extLst>
            <a:ext uri="{FF2B5EF4-FFF2-40B4-BE49-F238E27FC236}">
              <a16:creationId xmlns:a16="http://schemas.microsoft.com/office/drawing/2014/main" id="{348E729C-E343-FC6A-625E-1D750F56E7DC}"/>
            </a:ext>
          </a:extLst>
        </xdr:cNvPr>
        <xdr:cNvSpPr txBox="1"/>
      </xdr:nvSpPr>
      <xdr:spPr>
        <a:xfrm>
          <a:off x="6832600" y="3150870"/>
          <a:ext cx="21844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D0BB1105-4F85-4A8A-8E13-C8DA0EAFD6BB}" type="TxLink">
            <a:rPr lang="en-US" sz="1600" b="0" i="0" u="none" strike="noStrike">
              <a:ln>
                <a:noFill/>
              </a:ln>
              <a:solidFill>
                <a:schemeClr val="tx1"/>
              </a:solidFill>
              <a:latin typeface="Kulim park"/>
              <a:ea typeface="+mn-ea"/>
              <a:cs typeface="+mn-cs"/>
            </a:rPr>
            <a:pPr marL="0" indent="0" algn="l"/>
            <a:t>Potong Rambut Pria</a:t>
          </a:fld>
          <a:endParaRPr lang="en-US" sz="1600" b="0" i="0" u="none" strike="noStrike">
            <a:ln>
              <a:noFill/>
            </a:ln>
            <a:solidFill>
              <a:schemeClr val="tx1"/>
            </a:solidFill>
            <a:latin typeface="Kulim park"/>
            <a:ea typeface="+mn-ea"/>
            <a:cs typeface="+mn-cs"/>
          </a:endParaRPr>
        </a:p>
      </xdr:txBody>
    </xdr:sp>
    <xdr:clientData/>
  </xdr:twoCellAnchor>
  <xdr:twoCellAnchor>
    <xdr:from>
      <xdr:col>11</xdr:col>
      <xdr:colOff>127000</xdr:colOff>
      <xdr:row>18</xdr:row>
      <xdr:rowOff>123190</xdr:rowOff>
    </xdr:from>
    <xdr:to>
      <xdr:col>14</xdr:col>
      <xdr:colOff>482600</xdr:colOff>
      <xdr:row>20</xdr:row>
      <xdr:rowOff>85090</xdr:rowOff>
    </xdr:to>
    <xdr:sp macro="" textlink="Pivot!D59">
      <xdr:nvSpPr>
        <xdr:cNvPr id="27" name="TextBox 26">
          <a:extLst>
            <a:ext uri="{FF2B5EF4-FFF2-40B4-BE49-F238E27FC236}">
              <a16:creationId xmlns:a16="http://schemas.microsoft.com/office/drawing/2014/main" id="{7850A222-FA94-60FC-B5AB-C0881468D3A4}"/>
            </a:ext>
          </a:extLst>
        </xdr:cNvPr>
        <xdr:cNvSpPr txBox="1"/>
      </xdr:nvSpPr>
      <xdr:spPr>
        <a:xfrm>
          <a:off x="6832600" y="3552190"/>
          <a:ext cx="21844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E08D25D4-6359-42E3-8309-B9C45A875DE7}" type="TxLink">
            <a:rPr lang="en-US" sz="1600" b="0" i="0" u="none" strike="noStrike">
              <a:ln>
                <a:noFill/>
              </a:ln>
              <a:solidFill>
                <a:schemeClr val="tx1"/>
              </a:solidFill>
              <a:latin typeface="Kulim park"/>
              <a:ea typeface="+mn-ea"/>
              <a:cs typeface="+mn-cs"/>
            </a:rPr>
            <a:pPr marL="0" indent="0" algn="l"/>
            <a:t>Paket Ganteng</a:t>
          </a:fld>
          <a:endParaRPr lang="en-US" sz="1600" b="0" i="0" u="none" strike="noStrike">
            <a:ln>
              <a:noFill/>
            </a:ln>
            <a:solidFill>
              <a:schemeClr val="tx1"/>
            </a:solidFill>
            <a:latin typeface="Kulim park"/>
            <a:ea typeface="+mn-ea"/>
            <a:cs typeface="+mn-cs"/>
          </a:endParaRPr>
        </a:p>
      </xdr:txBody>
    </xdr:sp>
    <xdr:clientData/>
  </xdr:twoCellAnchor>
  <xdr:twoCellAnchor>
    <xdr:from>
      <xdr:col>11</xdr:col>
      <xdr:colOff>127000</xdr:colOff>
      <xdr:row>20</xdr:row>
      <xdr:rowOff>130810</xdr:rowOff>
    </xdr:from>
    <xdr:to>
      <xdr:col>14</xdr:col>
      <xdr:colOff>482600</xdr:colOff>
      <xdr:row>22</xdr:row>
      <xdr:rowOff>92710</xdr:rowOff>
    </xdr:to>
    <xdr:sp macro="" textlink="Pivot!D60">
      <xdr:nvSpPr>
        <xdr:cNvPr id="39" name="TextBox 38">
          <a:extLst>
            <a:ext uri="{FF2B5EF4-FFF2-40B4-BE49-F238E27FC236}">
              <a16:creationId xmlns:a16="http://schemas.microsoft.com/office/drawing/2014/main" id="{B2A501ED-23A4-31CA-58EB-8C2A3476610F}"/>
            </a:ext>
          </a:extLst>
        </xdr:cNvPr>
        <xdr:cNvSpPr txBox="1"/>
      </xdr:nvSpPr>
      <xdr:spPr>
        <a:xfrm>
          <a:off x="6832600" y="3940810"/>
          <a:ext cx="21844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BAD76AEC-F4F9-4C18-A35D-6F74C8EE2F43}" type="TxLink">
            <a:rPr lang="en-US" sz="1600" b="0" i="0" u="none" strike="noStrike">
              <a:ln>
                <a:noFill/>
              </a:ln>
              <a:solidFill>
                <a:schemeClr val="tx1"/>
              </a:solidFill>
              <a:latin typeface="Kulim park"/>
              <a:ea typeface="+mn-ea"/>
              <a:cs typeface="+mn-cs"/>
            </a:rPr>
            <a:pPr marL="0" indent="0" algn="l"/>
            <a:t>Potong Rambut Wanita</a:t>
          </a:fld>
          <a:endParaRPr lang="en-US" sz="1600" b="0" i="0" u="none" strike="noStrike">
            <a:ln>
              <a:noFill/>
            </a:ln>
            <a:solidFill>
              <a:schemeClr val="tx1"/>
            </a:solidFill>
            <a:latin typeface="Kulim park"/>
            <a:ea typeface="+mn-ea"/>
            <a:cs typeface="+mn-cs"/>
          </a:endParaRPr>
        </a:p>
      </xdr:txBody>
    </xdr:sp>
    <xdr:clientData/>
  </xdr:twoCellAnchor>
  <xdr:twoCellAnchor>
    <xdr:from>
      <xdr:col>11</xdr:col>
      <xdr:colOff>127000</xdr:colOff>
      <xdr:row>22</xdr:row>
      <xdr:rowOff>138430</xdr:rowOff>
    </xdr:from>
    <xdr:to>
      <xdr:col>14</xdr:col>
      <xdr:colOff>482600</xdr:colOff>
      <xdr:row>24</xdr:row>
      <xdr:rowOff>100330</xdr:rowOff>
    </xdr:to>
    <xdr:sp macro="" textlink="Pivot!D61">
      <xdr:nvSpPr>
        <xdr:cNvPr id="40" name="TextBox 39">
          <a:extLst>
            <a:ext uri="{FF2B5EF4-FFF2-40B4-BE49-F238E27FC236}">
              <a16:creationId xmlns:a16="http://schemas.microsoft.com/office/drawing/2014/main" id="{A4362A92-3755-6B1F-0776-744B2D7A7A56}"/>
            </a:ext>
          </a:extLst>
        </xdr:cNvPr>
        <xdr:cNvSpPr txBox="1"/>
      </xdr:nvSpPr>
      <xdr:spPr>
        <a:xfrm>
          <a:off x="6832600" y="4329430"/>
          <a:ext cx="21844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1FED317D-76AC-4023-9267-C226F1414E02}" type="TxLink">
            <a:rPr lang="en-US" sz="1600" b="0" i="0" u="none" strike="noStrike">
              <a:ln>
                <a:noFill/>
              </a:ln>
              <a:solidFill>
                <a:schemeClr val="tx1"/>
              </a:solidFill>
              <a:latin typeface="Kulim park"/>
              <a:ea typeface="+mn-ea"/>
              <a:cs typeface="+mn-cs"/>
            </a:rPr>
            <a:pPr marL="0" indent="0" algn="l"/>
            <a:t>Cukur Jenggot</a:t>
          </a:fld>
          <a:endParaRPr lang="en-US" sz="1600" b="0" i="0" u="none" strike="noStrike">
            <a:ln>
              <a:noFill/>
            </a:ln>
            <a:solidFill>
              <a:schemeClr val="tx1"/>
            </a:solidFill>
            <a:latin typeface="Kulim park"/>
            <a:ea typeface="+mn-ea"/>
            <a:cs typeface="+mn-cs"/>
          </a:endParaRPr>
        </a:p>
      </xdr:txBody>
    </xdr:sp>
    <xdr:clientData/>
  </xdr:twoCellAnchor>
  <xdr:twoCellAnchor>
    <xdr:from>
      <xdr:col>11</xdr:col>
      <xdr:colOff>127000</xdr:colOff>
      <xdr:row>24</xdr:row>
      <xdr:rowOff>120650</xdr:rowOff>
    </xdr:from>
    <xdr:to>
      <xdr:col>14</xdr:col>
      <xdr:colOff>482600</xdr:colOff>
      <xdr:row>26</xdr:row>
      <xdr:rowOff>82550</xdr:rowOff>
    </xdr:to>
    <xdr:sp macro="" textlink="Pivot!D62">
      <xdr:nvSpPr>
        <xdr:cNvPr id="44" name="TextBox 43">
          <a:extLst>
            <a:ext uri="{FF2B5EF4-FFF2-40B4-BE49-F238E27FC236}">
              <a16:creationId xmlns:a16="http://schemas.microsoft.com/office/drawing/2014/main" id="{FA25E84D-541A-00A7-7939-250687B08296}"/>
            </a:ext>
          </a:extLst>
        </xdr:cNvPr>
        <xdr:cNvSpPr txBox="1"/>
      </xdr:nvSpPr>
      <xdr:spPr>
        <a:xfrm>
          <a:off x="6832600" y="4692650"/>
          <a:ext cx="21844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D910A3D9-CE99-4E3B-BFAB-197C86EB3204}" type="TxLink">
            <a:rPr lang="en-US" sz="1600" b="0" i="0" u="none" strike="noStrike">
              <a:ln>
                <a:noFill/>
              </a:ln>
              <a:solidFill>
                <a:schemeClr val="tx1"/>
              </a:solidFill>
              <a:latin typeface="Kulim park"/>
              <a:ea typeface="+mn-ea"/>
              <a:cs typeface="+mn-cs"/>
            </a:rPr>
            <a:pPr marL="0" indent="0" algn="l"/>
            <a:t>Potong Rambut Anak</a:t>
          </a:fld>
          <a:endParaRPr lang="en-US" sz="1600" b="0" i="0" u="none" strike="noStrike">
            <a:ln>
              <a:noFill/>
            </a:ln>
            <a:solidFill>
              <a:schemeClr val="tx1"/>
            </a:solidFill>
            <a:latin typeface="Kulim park"/>
            <a:ea typeface="+mn-ea"/>
            <a:cs typeface="+mn-cs"/>
          </a:endParaRPr>
        </a:p>
      </xdr:txBody>
    </xdr:sp>
    <xdr:clientData/>
  </xdr:twoCellAnchor>
  <xdr:twoCellAnchor>
    <xdr:from>
      <xdr:col>14</xdr:col>
      <xdr:colOff>241300</xdr:colOff>
      <xdr:row>16</xdr:row>
      <xdr:rowOff>90170</xdr:rowOff>
    </xdr:from>
    <xdr:to>
      <xdr:col>16</xdr:col>
      <xdr:colOff>393701</xdr:colOff>
      <xdr:row>18</xdr:row>
      <xdr:rowOff>52070</xdr:rowOff>
    </xdr:to>
    <xdr:sp macro="" textlink="Pivot!E58">
      <xdr:nvSpPr>
        <xdr:cNvPr id="45" name="TextBox 44">
          <a:extLst>
            <a:ext uri="{FF2B5EF4-FFF2-40B4-BE49-F238E27FC236}">
              <a16:creationId xmlns:a16="http://schemas.microsoft.com/office/drawing/2014/main" id="{6DBCEDDB-ADE1-6833-A51E-7CC51853CBC4}"/>
            </a:ext>
          </a:extLst>
        </xdr:cNvPr>
        <xdr:cNvSpPr txBox="1"/>
      </xdr:nvSpPr>
      <xdr:spPr>
        <a:xfrm>
          <a:off x="8775700" y="3138170"/>
          <a:ext cx="13716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r"/>
          <a:fld id="{ABA311CD-4A04-4415-A8A1-665E80D7ABCC}" type="TxLink">
            <a:rPr lang="en-US" sz="1600" b="0" i="0" u="none" strike="noStrike">
              <a:ln>
                <a:noFill/>
              </a:ln>
              <a:solidFill>
                <a:schemeClr val="tx1"/>
              </a:solidFill>
              <a:latin typeface="Kulim park"/>
              <a:ea typeface="+mn-ea"/>
              <a:cs typeface="+mn-cs"/>
            </a:rPr>
            <a:pPr marL="0" indent="0" algn="r"/>
            <a:t>Rp 1,6 Juta</a:t>
          </a:fld>
          <a:endParaRPr lang="en-US" sz="1600" b="0" i="0" u="none" strike="noStrike">
            <a:ln>
              <a:noFill/>
            </a:ln>
            <a:solidFill>
              <a:schemeClr val="tx1"/>
            </a:solidFill>
            <a:latin typeface="Kulim park"/>
            <a:ea typeface="+mn-ea"/>
            <a:cs typeface="+mn-cs"/>
          </a:endParaRPr>
        </a:p>
      </xdr:txBody>
    </xdr:sp>
    <xdr:clientData/>
  </xdr:twoCellAnchor>
  <xdr:twoCellAnchor>
    <xdr:from>
      <xdr:col>14</xdr:col>
      <xdr:colOff>279400</xdr:colOff>
      <xdr:row>18</xdr:row>
      <xdr:rowOff>97790</xdr:rowOff>
    </xdr:from>
    <xdr:to>
      <xdr:col>16</xdr:col>
      <xdr:colOff>393701</xdr:colOff>
      <xdr:row>20</xdr:row>
      <xdr:rowOff>59690</xdr:rowOff>
    </xdr:to>
    <xdr:sp macro="" textlink="Pivot!E59">
      <xdr:nvSpPr>
        <xdr:cNvPr id="46" name="TextBox 45">
          <a:extLst>
            <a:ext uri="{FF2B5EF4-FFF2-40B4-BE49-F238E27FC236}">
              <a16:creationId xmlns:a16="http://schemas.microsoft.com/office/drawing/2014/main" id="{0B7DFDF5-6591-F8F0-9F73-9DCDEBF3614F}"/>
            </a:ext>
          </a:extLst>
        </xdr:cNvPr>
        <xdr:cNvSpPr txBox="1"/>
      </xdr:nvSpPr>
      <xdr:spPr>
        <a:xfrm>
          <a:off x="8813800" y="3526790"/>
          <a:ext cx="13335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r"/>
          <a:fld id="{C6C20E63-BD57-410C-BF84-3448DC343D93}" type="TxLink">
            <a:rPr lang="en-US" sz="1600" b="0" i="0" u="none" strike="noStrike">
              <a:ln>
                <a:noFill/>
              </a:ln>
              <a:solidFill>
                <a:schemeClr val="tx1"/>
              </a:solidFill>
              <a:latin typeface="Kulim park"/>
              <a:ea typeface="+mn-ea"/>
              <a:cs typeface="+mn-cs"/>
            </a:rPr>
            <a:pPr marL="0" indent="0" algn="r"/>
            <a:t>Rp 1,3 Juta</a:t>
          </a:fld>
          <a:endParaRPr lang="en-US" sz="1600" b="0" i="0" u="none" strike="noStrike">
            <a:ln>
              <a:noFill/>
            </a:ln>
            <a:solidFill>
              <a:schemeClr val="tx1"/>
            </a:solidFill>
            <a:latin typeface="Kulim park"/>
            <a:ea typeface="+mn-ea"/>
            <a:cs typeface="+mn-cs"/>
          </a:endParaRPr>
        </a:p>
      </xdr:txBody>
    </xdr:sp>
    <xdr:clientData/>
  </xdr:twoCellAnchor>
  <xdr:twoCellAnchor>
    <xdr:from>
      <xdr:col>14</xdr:col>
      <xdr:colOff>266700</xdr:colOff>
      <xdr:row>20</xdr:row>
      <xdr:rowOff>105410</xdr:rowOff>
    </xdr:from>
    <xdr:to>
      <xdr:col>16</xdr:col>
      <xdr:colOff>393701</xdr:colOff>
      <xdr:row>22</xdr:row>
      <xdr:rowOff>67310</xdr:rowOff>
    </xdr:to>
    <xdr:sp macro="" textlink="Pivot!E60">
      <xdr:nvSpPr>
        <xdr:cNvPr id="47" name="TextBox 46">
          <a:extLst>
            <a:ext uri="{FF2B5EF4-FFF2-40B4-BE49-F238E27FC236}">
              <a16:creationId xmlns:a16="http://schemas.microsoft.com/office/drawing/2014/main" id="{AA189DA7-EAC5-F06E-87D1-A2222C5B75DB}"/>
            </a:ext>
          </a:extLst>
        </xdr:cNvPr>
        <xdr:cNvSpPr txBox="1"/>
      </xdr:nvSpPr>
      <xdr:spPr>
        <a:xfrm>
          <a:off x="8801100" y="3915410"/>
          <a:ext cx="13462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r"/>
          <a:fld id="{3D552400-3F9A-4940-B79B-E55FDEEB2787}" type="TxLink">
            <a:rPr lang="en-US" sz="1600" b="0" i="0" u="none" strike="noStrike">
              <a:ln>
                <a:noFill/>
              </a:ln>
              <a:solidFill>
                <a:schemeClr val="tx1"/>
              </a:solidFill>
              <a:latin typeface="Kulim park"/>
              <a:ea typeface="+mn-ea"/>
              <a:cs typeface="+mn-cs"/>
            </a:rPr>
            <a:pPr marL="0" indent="0" algn="r"/>
            <a:t>Rp 1,1 Juta</a:t>
          </a:fld>
          <a:endParaRPr lang="en-US" sz="1600" b="0" i="0" u="none" strike="noStrike">
            <a:ln>
              <a:noFill/>
            </a:ln>
            <a:solidFill>
              <a:schemeClr val="tx1"/>
            </a:solidFill>
            <a:latin typeface="Kulim park"/>
            <a:ea typeface="+mn-ea"/>
            <a:cs typeface="+mn-cs"/>
          </a:endParaRPr>
        </a:p>
      </xdr:txBody>
    </xdr:sp>
    <xdr:clientData/>
  </xdr:twoCellAnchor>
  <xdr:twoCellAnchor>
    <xdr:from>
      <xdr:col>14</xdr:col>
      <xdr:colOff>304800</xdr:colOff>
      <xdr:row>22</xdr:row>
      <xdr:rowOff>113030</xdr:rowOff>
    </xdr:from>
    <xdr:to>
      <xdr:col>16</xdr:col>
      <xdr:colOff>393701</xdr:colOff>
      <xdr:row>24</xdr:row>
      <xdr:rowOff>74930</xdr:rowOff>
    </xdr:to>
    <xdr:sp macro="" textlink="Pivot!E61">
      <xdr:nvSpPr>
        <xdr:cNvPr id="48" name="TextBox 47">
          <a:extLst>
            <a:ext uri="{FF2B5EF4-FFF2-40B4-BE49-F238E27FC236}">
              <a16:creationId xmlns:a16="http://schemas.microsoft.com/office/drawing/2014/main" id="{FB03048C-0C64-3F48-16DD-EFFE6C731250}"/>
            </a:ext>
          </a:extLst>
        </xdr:cNvPr>
        <xdr:cNvSpPr txBox="1"/>
      </xdr:nvSpPr>
      <xdr:spPr>
        <a:xfrm>
          <a:off x="8839200" y="4304030"/>
          <a:ext cx="13081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r"/>
          <a:fld id="{7219E4F6-1E64-45C9-BCF0-A8A58814744D}" type="TxLink">
            <a:rPr lang="en-US" sz="1600" b="0" i="0" u="none" strike="noStrike">
              <a:ln>
                <a:noFill/>
              </a:ln>
              <a:solidFill>
                <a:schemeClr val="tx1"/>
              </a:solidFill>
              <a:latin typeface="Kulim park"/>
              <a:ea typeface="+mn-ea"/>
              <a:cs typeface="+mn-cs"/>
            </a:rPr>
            <a:pPr marL="0" indent="0" algn="r"/>
            <a:t>Rp 780 Ribu</a:t>
          </a:fld>
          <a:endParaRPr lang="en-US" sz="1600" b="0" i="0" u="none" strike="noStrike">
            <a:ln>
              <a:noFill/>
            </a:ln>
            <a:solidFill>
              <a:schemeClr val="tx1"/>
            </a:solidFill>
            <a:latin typeface="Kulim park"/>
            <a:ea typeface="+mn-ea"/>
            <a:cs typeface="+mn-cs"/>
          </a:endParaRPr>
        </a:p>
      </xdr:txBody>
    </xdr:sp>
    <xdr:clientData/>
  </xdr:twoCellAnchor>
  <xdr:twoCellAnchor>
    <xdr:from>
      <xdr:col>14</xdr:col>
      <xdr:colOff>228600</xdr:colOff>
      <xdr:row>24</xdr:row>
      <xdr:rowOff>120650</xdr:rowOff>
    </xdr:from>
    <xdr:to>
      <xdr:col>16</xdr:col>
      <xdr:colOff>393701</xdr:colOff>
      <xdr:row>26</xdr:row>
      <xdr:rowOff>82550</xdr:rowOff>
    </xdr:to>
    <xdr:sp macro="" textlink="Pivot!E62">
      <xdr:nvSpPr>
        <xdr:cNvPr id="54" name="TextBox 53">
          <a:extLst>
            <a:ext uri="{FF2B5EF4-FFF2-40B4-BE49-F238E27FC236}">
              <a16:creationId xmlns:a16="http://schemas.microsoft.com/office/drawing/2014/main" id="{2B03F8EC-3AA9-7CAC-BF83-D89DAF2E2304}"/>
            </a:ext>
          </a:extLst>
        </xdr:cNvPr>
        <xdr:cNvSpPr txBox="1"/>
      </xdr:nvSpPr>
      <xdr:spPr>
        <a:xfrm>
          <a:off x="8763000" y="4692650"/>
          <a:ext cx="13843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r"/>
          <a:fld id="{84080E48-236B-42AC-AF82-71BAB504962C}" type="TxLink">
            <a:rPr lang="en-US" sz="1600" b="0" i="0" u="none" strike="noStrike">
              <a:ln>
                <a:noFill/>
              </a:ln>
              <a:solidFill>
                <a:schemeClr val="tx1"/>
              </a:solidFill>
              <a:latin typeface="Kulim park"/>
              <a:ea typeface="+mn-ea"/>
              <a:cs typeface="+mn-cs"/>
            </a:rPr>
            <a:pPr marL="0" indent="0" algn="r"/>
            <a:t>Rp 450 Ribu</a:t>
          </a:fld>
          <a:endParaRPr lang="en-US" sz="1600" b="0" i="0" u="none" strike="noStrike">
            <a:ln>
              <a:noFill/>
            </a:ln>
            <a:solidFill>
              <a:schemeClr val="tx1"/>
            </a:solidFill>
            <a:latin typeface="Kulim park"/>
            <a:ea typeface="+mn-ea"/>
            <a:cs typeface="+mn-cs"/>
          </a:endParaRPr>
        </a:p>
      </xdr:txBody>
    </xdr:sp>
    <xdr:clientData/>
  </xdr:twoCellAnchor>
  <xdr:twoCellAnchor>
    <xdr:from>
      <xdr:col>16</xdr:col>
      <xdr:colOff>495300</xdr:colOff>
      <xdr:row>8</xdr:row>
      <xdr:rowOff>88900</xdr:rowOff>
    </xdr:from>
    <xdr:to>
      <xdr:col>22</xdr:col>
      <xdr:colOff>114300</xdr:colOff>
      <xdr:row>24</xdr:row>
      <xdr:rowOff>165100</xdr:rowOff>
    </xdr:to>
    <xdr:graphicFrame macro="">
      <xdr:nvGraphicFramePr>
        <xdr:cNvPr id="55" name="Chart 54">
          <a:extLst>
            <a:ext uri="{FF2B5EF4-FFF2-40B4-BE49-F238E27FC236}">
              <a16:creationId xmlns:a16="http://schemas.microsoft.com/office/drawing/2014/main" id="{D97AF945-F92E-4473-9C17-A3E5CC69AB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114300</xdr:colOff>
      <xdr:row>24</xdr:row>
      <xdr:rowOff>127000</xdr:rowOff>
    </xdr:from>
    <xdr:to>
      <xdr:col>22</xdr:col>
      <xdr:colOff>19050</xdr:colOff>
      <xdr:row>24</xdr:row>
      <xdr:rowOff>127000</xdr:rowOff>
    </xdr:to>
    <xdr:cxnSp macro="">
      <xdr:nvCxnSpPr>
        <xdr:cNvPr id="56" name="Straight Connector 55">
          <a:extLst>
            <a:ext uri="{FF2B5EF4-FFF2-40B4-BE49-F238E27FC236}">
              <a16:creationId xmlns:a16="http://schemas.microsoft.com/office/drawing/2014/main" id="{5D527534-3812-DE42-C6D2-05B6A58DAA88}"/>
            </a:ext>
          </a:extLst>
        </xdr:cNvPr>
        <xdr:cNvCxnSpPr/>
      </xdr:nvCxnSpPr>
      <xdr:spPr>
        <a:xfrm>
          <a:off x="10477500" y="4699000"/>
          <a:ext cx="2952750" cy="0"/>
        </a:xfrm>
        <a:prstGeom prst="line">
          <a:avLst/>
        </a:prstGeom>
        <a:solidFill>
          <a:schemeClr val="bg1"/>
        </a:solidFill>
        <a:ln w="19050">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cxnSp>
    <xdr:clientData/>
  </xdr:twoCellAnchor>
  <xdr:twoCellAnchor>
    <xdr:from>
      <xdr:col>17</xdr:col>
      <xdr:colOff>438150</xdr:colOff>
      <xdr:row>25</xdr:row>
      <xdr:rowOff>38100</xdr:rowOff>
    </xdr:from>
    <xdr:to>
      <xdr:col>19</xdr:col>
      <xdr:colOff>349250</xdr:colOff>
      <xdr:row>26</xdr:row>
      <xdr:rowOff>107950</xdr:rowOff>
    </xdr:to>
    <xdr:sp macro="" textlink="">
      <xdr:nvSpPr>
        <xdr:cNvPr id="61" name="TextBox 60">
          <a:extLst>
            <a:ext uri="{FF2B5EF4-FFF2-40B4-BE49-F238E27FC236}">
              <a16:creationId xmlns:a16="http://schemas.microsoft.com/office/drawing/2014/main" id="{DF742155-67C0-42DD-B1CB-3E148CA24221}"/>
            </a:ext>
          </a:extLst>
        </xdr:cNvPr>
        <xdr:cNvSpPr txBox="1"/>
      </xdr:nvSpPr>
      <xdr:spPr>
        <a:xfrm>
          <a:off x="10801350" y="4800600"/>
          <a:ext cx="113030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i="0" u="none" strike="noStrike">
              <a:ln>
                <a:noFill/>
              </a:ln>
              <a:solidFill>
                <a:schemeClr val="tx1"/>
              </a:solidFill>
              <a:latin typeface="Kulim park"/>
            </a:rPr>
            <a:t>Female</a:t>
          </a:r>
        </a:p>
      </xdr:txBody>
    </xdr:sp>
    <xdr:clientData/>
  </xdr:twoCellAnchor>
  <xdr:twoCellAnchor>
    <xdr:from>
      <xdr:col>17</xdr:col>
      <xdr:colOff>469900</xdr:colOff>
      <xdr:row>25</xdr:row>
      <xdr:rowOff>77694</xdr:rowOff>
    </xdr:from>
    <xdr:to>
      <xdr:col>18</xdr:col>
      <xdr:colOff>44450</xdr:colOff>
      <xdr:row>26</xdr:row>
      <xdr:rowOff>50800</xdr:rowOff>
    </xdr:to>
    <xdr:sp macro="" textlink="">
      <xdr:nvSpPr>
        <xdr:cNvPr id="62" name="Flowchart: Connector 61">
          <a:extLst>
            <a:ext uri="{FF2B5EF4-FFF2-40B4-BE49-F238E27FC236}">
              <a16:creationId xmlns:a16="http://schemas.microsoft.com/office/drawing/2014/main" id="{027D848D-045C-458C-B744-ACE40C818FFB}"/>
            </a:ext>
          </a:extLst>
        </xdr:cNvPr>
        <xdr:cNvSpPr/>
      </xdr:nvSpPr>
      <xdr:spPr>
        <a:xfrm>
          <a:off x="10833100" y="4840194"/>
          <a:ext cx="184150" cy="163606"/>
        </a:xfrm>
        <a:prstGeom prst="flowChartConnector">
          <a:avLst/>
        </a:prstGeom>
        <a:solidFill>
          <a:srgbClr val="13468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solidFill>
              <a:schemeClr val="tx1"/>
            </a:solidFill>
          </a:endParaRPr>
        </a:p>
      </xdr:txBody>
    </xdr:sp>
    <xdr:clientData/>
  </xdr:twoCellAnchor>
  <xdr:twoCellAnchor>
    <xdr:from>
      <xdr:col>19</xdr:col>
      <xdr:colOff>577850</xdr:colOff>
      <xdr:row>25</xdr:row>
      <xdr:rowOff>38100</xdr:rowOff>
    </xdr:from>
    <xdr:to>
      <xdr:col>21</xdr:col>
      <xdr:colOff>488950</xdr:colOff>
      <xdr:row>26</xdr:row>
      <xdr:rowOff>107950</xdr:rowOff>
    </xdr:to>
    <xdr:sp macro="" textlink="">
      <xdr:nvSpPr>
        <xdr:cNvPr id="63" name="TextBox 62">
          <a:extLst>
            <a:ext uri="{FF2B5EF4-FFF2-40B4-BE49-F238E27FC236}">
              <a16:creationId xmlns:a16="http://schemas.microsoft.com/office/drawing/2014/main" id="{16032099-A3DF-9AE8-DF19-E0AB9ECD3238}"/>
            </a:ext>
          </a:extLst>
        </xdr:cNvPr>
        <xdr:cNvSpPr txBox="1"/>
      </xdr:nvSpPr>
      <xdr:spPr>
        <a:xfrm>
          <a:off x="12160250" y="4800600"/>
          <a:ext cx="113030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i="0" u="none" strike="noStrike">
              <a:ln>
                <a:noFill/>
              </a:ln>
              <a:solidFill>
                <a:schemeClr val="tx1"/>
              </a:solidFill>
              <a:latin typeface="Kulim park"/>
            </a:rPr>
            <a:t>Male</a:t>
          </a:r>
        </a:p>
      </xdr:txBody>
    </xdr:sp>
    <xdr:clientData/>
  </xdr:twoCellAnchor>
  <xdr:twoCellAnchor>
    <xdr:from>
      <xdr:col>20</xdr:col>
      <xdr:colOff>76200</xdr:colOff>
      <xdr:row>25</xdr:row>
      <xdr:rowOff>77694</xdr:rowOff>
    </xdr:from>
    <xdr:to>
      <xdr:col>20</xdr:col>
      <xdr:colOff>260350</xdr:colOff>
      <xdr:row>26</xdr:row>
      <xdr:rowOff>50800</xdr:rowOff>
    </xdr:to>
    <xdr:sp macro="" textlink="">
      <xdr:nvSpPr>
        <xdr:cNvPr id="64" name="Flowchart: Connector 63">
          <a:extLst>
            <a:ext uri="{FF2B5EF4-FFF2-40B4-BE49-F238E27FC236}">
              <a16:creationId xmlns:a16="http://schemas.microsoft.com/office/drawing/2014/main" id="{740D4C6C-7A71-46D9-583E-8720CB47C7E4}"/>
            </a:ext>
          </a:extLst>
        </xdr:cNvPr>
        <xdr:cNvSpPr/>
      </xdr:nvSpPr>
      <xdr:spPr>
        <a:xfrm>
          <a:off x="12268200" y="4840194"/>
          <a:ext cx="184150" cy="163606"/>
        </a:xfrm>
        <a:prstGeom prst="flowChartConnector">
          <a:avLst/>
        </a:prstGeom>
        <a:solidFill>
          <a:srgbClr val="ED3F2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solidFill>
              <a:schemeClr val="tx1"/>
            </a:solidFill>
          </a:endParaRPr>
        </a:p>
      </xdr:txBody>
    </xdr:sp>
    <xdr:clientData/>
  </xdr:twoCellAnchor>
  <xdr:twoCellAnchor>
    <xdr:from>
      <xdr:col>4</xdr:col>
      <xdr:colOff>127000</xdr:colOff>
      <xdr:row>29</xdr:row>
      <xdr:rowOff>69850</xdr:rowOff>
    </xdr:from>
    <xdr:to>
      <xdr:col>11</xdr:col>
      <xdr:colOff>482600</xdr:colOff>
      <xdr:row>40</xdr:row>
      <xdr:rowOff>38100</xdr:rowOff>
    </xdr:to>
    <xdr:graphicFrame macro="">
      <xdr:nvGraphicFramePr>
        <xdr:cNvPr id="65" name="Chart 64">
          <a:extLst>
            <a:ext uri="{FF2B5EF4-FFF2-40B4-BE49-F238E27FC236}">
              <a16:creationId xmlns:a16="http://schemas.microsoft.com/office/drawing/2014/main" id="{5DF5D0EE-D587-4363-A01C-29D5830245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76200</xdr:colOff>
      <xdr:row>29</xdr:row>
      <xdr:rowOff>88900</xdr:rowOff>
    </xdr:from>
    <xdr:to>
      <xdr:col>22</xdr:col>
      <xdr:colOff>190500</xdr:colOff>
      <xdr:row>40</xdr:row>
      <xdr:rowOff>38100</xdr:rowOff>
    </xdr:to>
    <xdr:graphicFrame macro="">
      <xdr:nvGraphicFramePr>
        <xdr:cNvPr id="66" name="Chart 65">
          <a:extLst>
            <a:ext uri="{FF2B5EF4-FFF2-40B4-BE49-F238E27FC236}">
              <a16:creationId xmlns:a16="http://schemas.microsoft.com/office/drawing/2014/main" id="{3A45A8E6-6A7C-483E-9545-0EFBD6E4C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1</xdr:col>
      <xdr:colOff>101600</xdr:colOff>
      <xdr:row>12</xdr:row>
      <xdr:rowOff>101600</xdr:rowOff>
    </xdr:from>
    <xdr:to>
      <xdr:col>3</xdr:col>
      <xdr:colOff>546100</xdr:colOff>
      <xdr:row>20</xdr:row>
      <xdr:rowOff>63500</xdr:rowOff>
    </xdr:to>
    <mc:AlternateContent xmlns:mc="http://schemas.openxmlformats.org/markup-compatibility/2006" xmlns:a14="http://schemas.microsoft.com/office/drawing/2010/main">
      <mc:Choice Requires="a14">
        <xdr:graphicFrame macro="">
          <xdr:nvGraphicFramePr>
            <xdr:cNvPr id="57" name="BranchLocation 1">
              <a:extLst>
                <a:ext uri="{FF2B5EF4-FFF2-40B4-BE49-F238E27FC236}">
                  <a16:creationId xmlns:a16="http://schemas.microsoft.com/office/drawing/2014/main" id="{6FC0D264-A297-469E-91DC-086F73F12A5B}"/>
                </a:ext>
              </a:extLst>
            </xdr:cNvPr>
            <xdr:cNvGraphicFramePr/>
          </xdr:nvGraphicFramePr>
          <xdr:xfrm>
            <a:off x="0" y="0"/>
            <a:ext cx="0" cy="0"/>
          </xdr:xfrm>
          <a:graphic>
            <a:graphicData uri="http://schemas.microsoft.com/office/drawing/2010/slicer">
              <sle:slicer xmlns:sle="http://schemas.microsoft.com/office/drawing/2010/slicer" name="BranchLocation 1"/>
            </a:graphicData>
          </a:graphic>
        </xdr:graphicFrame>
      </mc:Choice>
      <mc:Fallback xmlns="">
        <xdr:sp macro="" textlink="">
          <xdr:nvSpPr>
            <xdr:cNvPr id="0" name=""/>
            <xdr:cNvSpPr>
              <a:spLocks noTextEdit="1"/>
            </xdr:cNvSpPr>
          </xdr:nvSpPr>
          <xdr:spPr>
            <a:xfrm>
              <a:off x="711200" y="2387600"/>
              <a:ext cx="1663700" cy="1485900"/>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215900</xdr:colOff>
      <xdr:row>9</xdr:row>
      <xdr:rowOff>31750</xdr:rowOff>
    </xdr:from>
    <xdr:to>
      <xdr:col>2</xdr:col>
      <xdr:colOff>495300</xdr:colOff>
      <xdr:row>10</xdr:row>
      <xdr:rowOff>107950</xdr:rowOff>
    </xdr:to>
    <xdr:sp macro="" textlink="">
      <xdr:nvSpPr>
        <xdr:cNvPr id="60" name="TextBox 59">
          <a:extLst>
            <a:ext uri="{FF2B5EF4-FFF2-40B4-BE49-F238E27FC236}">
              <a16:creationId xmlns:a16="http://schemas.microsoft.com/office/drawing/2014/main" id="{5D45A4BB-27FD-427B-9944-A6FD3011963B}"/>
            </a:ext>
          </a:extLst>
        </xdr:cNvPr>
        <xdr:cNvSpPr txBox="1"/>
      </xdr:nvSpPr>
      <xdr:spPr>
        <a:xfrm>
          <a:off x="825500" y="1746250"/>
          <a:ext cx="8890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u="none" strike="noStrike">
              <a:ln>
                <a:noFill/>
              </a:ln>
              <a:solidFill>
                <a:schemeClr val="bg1"/>
              </a:solidFill>
              <a:latin typeface="Kulim park"/>
            </a:rPr>
            <a:t>Menu</a:t>
          </a:r>
        </a:p>
      </xdr:txBody>
    </xdr:sp>
    <xdr:clientData/>
  </xdr:twoCellAnchor>
  <xdr:twoCellAnchor editAs="oneCell">
    <xdr:from>
      <xdr:col>2</xdr:col>
      <xdr:colOff>425450</xdr:colOff>
      <xdr:row>8</xdr:row>
      <xdr:rowOff>165100</xdr:rowOff>
    </xdr:from>
    <xdr:to>
      <xdr:col>3</xdr:col>
      <xdr:colOff>209550</xdr:colOff>
      <xdr:row>10</xdr:row>
      <xdr:rowOff>177800</xdr:rowOff>
    </xdr:to>
    <xdr:pic>
      <xdr:nvPicPr>
        <xdr:cNvPr id="67" name="Picture 66">
          <a:extLst>
            <a:ext uri="{FF2B5EF4-FFF2-40B4-BE49-F238E27FC236}">
              <a16:creationId xmlns:a16="http://schemas.microsoft.com/office/drawing/2014/main" id="{37208A8D-090B-409B-9C74-F0CD57FF9AC6}"/>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644650" y="1689100"/>
          <a:ext cx="393700" cy="393700"/>
        </a:xfrm>
        <a:prstGeom prst="rect">
          <a:avLst/>
        </a:prstGeom>
      </xdr:spPr>
    </xdr:pic>
    <xdr:clientData/>
  </xdr:twoCellAnchor>
  <xdr:twoCellAnchor>
    <xdr:from>
      <xdr:col>1</xdr:col>
      <xdr:colOff>76200</xdr:colOff>
      <xdr:row>11</xdr:row>
      <xdr:rowOff>127000</xdr:rowOff>
    </xdr:from>
    <xdr:to>
      <xdr:col>3</xdr:col>
      <xdr:colOff>387350</xdr:colOff>
      <xdr:row>13</xdr:row>
      <xdr:rowOff>6350</xdr:rowOff>
    </xdr:to>
    <xdr:sp macro="" textlink="">
      <xdr:nvSpPr>
        <xdr:cNvPr id="69" name="TextBox 68">
          <a:extLst>
            <a:ext uri="{FF2B5EF4-FFF2-40B4-BE49-F238E27FC236}">
              <a16:creationId xmlns:a16="http://schemas.microsoft.com/office/drawing/2014/main" id="{CD016BBD-F036-44E8-81CA-BD128FFD157D}"/>
            </a:ext>
          </a:extLst>
        </xdr:cNvPr>
        <xdr:cNvSpPr txBox="1"/>
      </xdr:nvSpPr>
      <xdr:spPr>
        <a:xfrm>
          <a:off x="685800" y="2222500"/>
          <a:ext cx="153035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1" i="0" u="none" strike="noStrike">
              <a:ln>
                <a:noFill/>
              </a:ln>
              <a:solidFill>
                <a:schemeClr val="bg1"/>
              </a:solidFill>
              <a:latin typeface="Kulim park"/>
            </a:rPr>
            <a:t>Branch</a:t>
          </a:r>
          <a:r>
            <a:rPr lang="en-US" sz="1200" b="1" i="0" u="none" strike="noStrike" baseline="0">
              <a:ln>
                <a:noFill/>
              </a:ln>
              <a:solidFill>
                <a:schemeClr val="bg1"/>
              </a:solidFill>
              <a:latin typeface="Kulim park"/>
            </a:rPr>
            <a:t> Location</a:t>
          </a:r>
          <a:endParaRPr lang="en-US" sz="1200" b="1" i="0" u="none" strike="noStrike">
            <a:ln>
              <a:noFill/>
            </a:ln>
            <a:solidFill>
              <a:schemeClr val="bg1"/>
            </a:solidFill>
            <a:latin typeface="Kulim park"/>
          </a:endParaRPr>
        </a:p>
      </xdr:txBody>
    </xdr:sp>
    <xdr:clientData/>
  </xdr:twoCellAnchor>
  <xdr:twoCellAnchor>
    <xdr:from>
      <xdr:col>1</xdr:col>
      <xdr:colOff>114300</xdr:colOff>
      <xdr:row>20</xdr:row>
      <xdr:rowOff>0</xdr:rowOff>
    </xdr:from>
    <xdr:to>
      <xdr:col>3</xdr:col>
      <xdr:colOff>406400</xdr:colOff>
      <xdr:row>20</xdr:row>
      <xdr:rowOff>0</xdr:rowOff>
    </xdr:to>
    <xdr:cxnSp macro="">
      <xdr:nvCxnSpPr>
        <xdr:cNvPr id="70" name="Straight Connector 69">
          <a:extLst>
            <a:ext uri="{FF2B5EF4-FFF2-40B4-BE49-F238E27FC236}">
              <a16:creationId xmlns:a16="http://schemas.microsoft.com/office/drawing/2014/main" id="{3025525D-D3A2-4916-BBCB-C862A9EA9C83}"/>
            </a:ext>
          </a:extLst>
        </xdr:cNvPr>
        <xdr:cNvCxnSpPr/>
      </xdr:nvCxnSpPr>
      <xdr:spPr>
        <a:xfrm>
          <a:off x="723900" y="3810000"/>
          <a:ext cx="1511300" cy="0"/>
        </a:xfrm>
        <a:prstGeom prst="line">
          <a:avLst/>
        </a:prstGeom>
        <a:solidFill>
          <a:schemeClr val="bg1"/>
        </a:solidFill>
        <a:ln w="12700">
          <a:solidFill>
            <a:schemeClr val="bg1">
              <a:lumMod val="95000"/>
            </a:schemeClr>
          </a:solidFill>
        </a:ln>
      </xdr:spPr>
      <xdr:style>
        <a:lnRef idx="2">
          <a:schemeClr val="accent1">
            <a:shade val="15000"/>
          </a:schemeClr>
        </a:lnRef>
        <a:fillRef idx="1">
          <a:schemeClr val="accent1"/>
        </a:fillRef>
        <a:effectRef idx="0">
          <a:schemeClr val="accent1"/>
        </a:effectRef>
        <a:fontRef idx="minor">
          <a:schemeClr val="lt1"/>
        </a:fontRef>
      </xdr:style>
    </xdr:cxnSp>
    <xdr:clientData/>
  </xdr:twoCellAnchor>
  <xdr:twoCellAnchor>
    <xdr:from>
      <xdr:col>1</xdr:col>
      <xdr:colOff>76200</xdr:colOff>
      <xdr:row>22</xdr:row>
      <xdr:rowOff>50800</xdr:rowOff>
    </xdr:from>
    <xdr:to>
      <xdr:col>3</xdr:col>
      <xdr:colOff>101600</xdr:colOff>
      <xdr:row>23</xdr:row>
      <xdr:rowOff>63500</xdr:rowOff>
    </xdr:to>
    <xdr:sp macro="" textlink="">
      <xdr:nvSpPr>
        <xdr:cNvPr id="71" name="TextBox 70">
          <a:extLst>
            <a:ext uri="{FF2B5EF4-FFF2-40B4-BE49-F238E27FC236}">
              <a16:creationId xmlns:a16="http://schemas.microsoft.com/office/drawing/2014/main" id="{958BF01C-6971-6BD2-B723-7D2D2CAECAA6}"/>
            </a:ext>
          </a:extLst>
        </xdr:cNvPr>
        <xdr:cNvSpPr txBox="1"/>
      </xdr:nvSpPr>
      <xdr:spPr>
        <a:xfrm>
          <a:off x="685800" y="4241800"/>
          <a:ext cx="1244600" cy="203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1" i="0" u="none" strike="noStrike">
              <a:ln>
                <a:noFill/>
              </a:ln>
              <a:solidFill>
                <a:schemeClr val="bg1"/>
              </a:solidFill>
              <a:latin typeface="Kulim park"/>
            </a:rPr>
            <a:t>Gender</a:t>
          </a:r>
        </a:p>
      </xdr:txBody>
    </xdr:sp>
    <xdr:clientData/>
  </xdr:twoCellAnchor>
  <xdr:twoCellAnchor editAs="oneCell">
    <xdr:from>
      <xdr:col>1</xdr:col>
      <xdr:colOff>63500</xdr:colOff>
      <xdr:row>23</xdr:row>
      <xdr:rowOff>12701</xdr:rowOff>
    </xdr:from>
    <xdr:to>
      <xdr:col>3</xdr:col>
      <xdr:colOff>546100</xdr:colOff>
      <xdr:row>26</xdr:row>
      <xdr:rowOff>152401</xdr:rowOff>
    </xdr:to>
    <mc:AlternateContent xmlns:mc="http://schemas.openxmlformats.org/markup-compatibility/2006" xmlns:a14="http://schemas.microsoft.com/office/drawing/2010/main">
      <mc:Choice Requires="a14">
        <xdr:graphicFrame macro="">
          <xdr:nvGraphicFramePr>
            <xdr:cNvPr id="72" name="Gender 1">
              <a:extLst>
                <a:ext uri="{FF2B5EF4-FFF2-40B4-BE49-F238E27FC236}">
                  <a16:creationId xmlns:a16="http://schemas.microsoft.com/office/drawing/2014/main" id="{4D48A798-94A4-4CFF-A692-F6585C53659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73100" y="4394201"/>
              <a:ext cx="1701800" cy="711200"/>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114300</xdr:colOff>
      <xdr:row>26</xdr:row>
      <xdr:rowOff>88900</xdr:rowOff>
    </xdr:from>
    <xdr:to>
      <xdr:col>3</xdr:col>
      <xdr:colOff>406400</xdr:colOff>
      <xdr:row>26</xdr:row>
      <xdr:rowOff>88900</xdr:rowOff>
    </xdr:to>
    <xdr:cxnSp macro="">
      <xdr:nvCxnSpPr>
        <xdr:cNvPr id="73" name="Straight Connector 72">
          <a:extLst>
            <a:ext uri="{FF2B5EF4-FFF2-40B4-BE49-F238E27FC236}">
              <a16:creationId xmlns:a16="http://schemas.microsoft.com/office/drawing/2014/main" id="{7BD39C38-9CA5-30D1-5F75-BC4232EB21D1}"/>
            </a:ext>
          </a:extLst>
        </xdr:cNvPr>
        <xdr:cNvCxnSpPr/>
      </xdr:nvCxnSpPr>
      <xdr:spPr>
        <a:xfrm>
          <a:off x="723900" y="5041900"/>
          <a:ext cx="1511300" cy="0"/>
        </a:xfrm>
        <a:prstGeom prst="line">
          <a:avLst/>
        </a:prstGeom>
        <a:solidFill>
          <a:schemeClr val="bg1"/>
        </a:solidFill>
        <a:ln w="12700">
          <a:solidFill>
            <a:schemeClr val="bg1">
              <a:lumMod val="95000"/>
            </a:schemeClr>
          </a:solidFill>
        </a:ln>
      </xdr:spPr>
      <xdr:style>
        <a:lnRef idx="2">
          <a:schemeClr val="accent1">
            <a:shade val="15000"/>
          </a:schemeClr>
        </a:lnRef>
        <a:fillRef idx="1">
          <a:schemeClr val="accent1"/>
        </a:fillRef>
        <a:effectRef idx="0">
          <a:schemeClr val="accent1"/>
        </a:effectRef>
        <a:fontRef idx="minor">
          <a:schemeClr val="lt1"/>
        </a:fontRef>
      </xdr:style>
    </xdr:cxn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F:\Belajar%20Data%20Analisis\data%20analisis%20project%20menggunakan%20excel\17.%20Sales%20Tracker%20Dashboard\Data%20table.xlsx" TargetMode="External"/><Relationship Id="rId1" Type="http://schemas.openxmlformats.org/officeDocument/2006/relationships/externalLinkPath" Target="/Belajar%20Data%20Analisis/data%20analisis%20project%20menggunakan%20excel/17.%20Sales%20Tracker%20Dashboard/Data%20tab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ta Table"/>
      <sheetName val="Pivot"/>
      <sheetName val="Dashboard"/>
    </sheetNames>
    <sheetDataSet>
      <sheetData sheetId="0"/>
      <sheetData sheetId="1"/>
      <sheetData sheetId="2"/>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5954.940711574076" createdVersion="8" refreshedVersion="8" minRefreshableVersion="3" recordCount="100" xr:uid="{903928D1-1F4D-46CF-BD35-0ADBB8369C6F}">
  <cacheSource type="worksheet">
    <worksheetSource name="Table1"/>
  </cacheSource>
  <cacheFields count="14">
    <cacheField name="TransactionID" numFmtId="0">
      <sharedItems/>
    </cacheField>
    <cacheField name="Timestamp" numFmtId="22">
      <sharedItems containsSemiMixedTypes="0" containsNonDate="0" containsDate="1" containsString="0" minDate="2025-01-01T10:45:11" maxDate="2025-08-10T11:45:29"/>
    </cacheField>
    <cacheField name="Date" numFmtId="14">
      <sharedItems containsSemiMixedTypes="0" containsNonDate="0" containsDate="1" containsString="0" minDate="2025-01-01T00:00:00" maxDate="2025-08-11T00:00:00"/>
    </cacheField>
    <cacheField name="Hour" numFmtId="1">
      <sharedItems containsSemiMixedTypes="0" containsString="0" containsNumber="1" containsInteger="1" minValue="10" maxValue="20" count="11">
        <n v="10"/>
        <n v="11"/>
        <n v="12"/>
        <n v="14"/>
        <n v="15"/>
        <n v="16"/>
        <n v="18"/>
        <n v="19"/>
        <n v="20"/>
        <n v="13"/>
        <n v="17"/>
      </sharedItems>
    </cacheField>
    <cacheField name="DayOfWeek" numFmtId="0">
      <sharedItems count="7">
        <s v="Wed"/>
        <s v="Thu"/>
        <s v="Fri"/>
        <s v="Sat"/>
        <s v="Sun"/>
        <s v="Mon"/>
        <s v="Tue"/>
      </sharedItems>
    </cacheField>
    <cacheField name="BranchLocation" numFmtId="0">
      <sharedItems count="4">
        <s v="Jakarta Selatan"/>
        <s v="Jakarta Pusat"/>
        <s v="Jakarta Utara"/>
        <s v="Jakarta Timur"/>
      </sharedItems>
    </cacheField>
    <cacheField name="CustomerID" numFmtId="0">
      <sharedItems/>
    </cacheField>
    <cacheField name="Gender" numFmtId="0">
      <sharedItems count="2">
        <s v="Male"/>
        <s v="Female"/>
      </sharedItems>
    </cacheField>
    <cacheField name="Service" numFmtId="0">
      <sharedItems count="6">
        <s v="Potong Rambut Pria"/>
        <s v="Cukur Jenggot"/>
        <s v="Paket Ganteng"/>
        <s v="Potong Rambut Wanita"/>
        <s v="Potong Rambut Anak"/>
        <s v="Cat Rambut"/>
      </sharedItems>
    </cacheField>
    <cacheField name="Price (IDR)" numFmtId="0">
      <sharedItems containsSemiMixedTypes="0" containsString="0" containsNumber="1" containsInteger="1" minValue="35000" maxValue="250000"/>
    </cacheField>
    <cacheField name="BarberName" numFmtId="0">
      <sharedItems/>
    </cacheField>
    <cacheField name="BarberTier" numFmtId="0">
      <sharedItems/>
    </cacheField>
    <cacheField name="Rating (1-5)" numFmtId="0">
      <sharedItems containsSemiMixedTypes="0" containsString="0" containsNumber="1" containsInteger="1" minValue="4" maxValue="5"/>
    </cacheField>
    <cacheField name="Duration (Minutes)" numFmtId="0">
      <sharedItems containsSemiMixedTypes="0" containsString="0" containsNumber="1" containsInteger="1" minValue="16" maxValue="125"/>
    </cacheField>
  </cacheFields>
  <extLst>
    <ext xmlns:x14="http://schemas.microsoft.com/office/spreadsheetml/2009/9/main" uri="{725AE2AE-9491-48be-B2B4-4EB974FC3084}">
      <x14:pivotCacheDefinition pivotCacheId="17157553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s v="TRX001"/>
    <d v="2025-01-01T10:45:11"/>
    <d v="2025-01-01T00:00:00"/>
    <x v="0"/>
    <x v="0"/>
    <x v="0"/>
    <s v="CUST188"/>
    <x v="0"/>
    <x v="0"/>
    <n v="60000"/>
    <s v="Budi"/>
    <s v="Senior"/>
    <n v="5"/>
    <n v="28"/>
  </r>
  <r>
    <s v="TRX002"/>
    <d v="2025-01-01T11:20:45"/>
    <d v="2025-01-01T00:00:00"/>
    <x v="1"/>
    <x v="0"/>
    <x v="1"/>
    <s v="CUST112"/>
    <x v="0"/>
    <x v="1"/>
    <n v="35000"/>
    <s v="Eko"/>
    <s v="Junior"/>
    <n v="4"/>
    <n v="21"/>
  </r>
  <r>
    <s v="TRX003"/>
    <d v="2025-01-01T12:55:01"/>
    <d v="2025-01-01T00:00:00"/>
    <x v="2"/>
    <x v="0"/>
    <x v="2"/>
    <s v="CUST134"/>
    <x v="0"/>
    <x v="0"/>
    <n v="55000"/>
    <s v="Charlie"/>
    <s v="Senior"/>
    <n v="5"/>
    <n v="33"/>
  </r>
  <r>
    <s v="TRX004"/>
    <d v="2025-01-01T14:18:22"/>
    <d v="2025-01-01T00:00:00"/>
    <x v="3"/>
    <x v="0"/>
    <x v="3"/>
    <s v="CUST176"/>
    <x v="0"/>
    <x v="2"/>
    <n v="75000"/>
    <s v="Joko"/>
    <s v="Junior"/>
    <n v="4"/>
    <n v="53"/>
  </r>
  <r>
    <s v="TRX005"/>
    <d v="2025-01-01T15:30:10"/>
    <d v="2025-01-01T00:00:00"/>
    <x v="4"/>
    <x v="0"/>
    <x v="0"/>
    <s v="CUST195"/>
    <x v="1"/>
    <x v="3"/>
    <n v="95000"/>
    <s v="Rina"/>
    <s v="Senior"/>
    <n v="5"/>
    <n v="59"/>
  </r>
  <r>
    <s v="TRX006"/>
    <d v="2025-01-01T16:40:33"/>
    <d v="2025-01-01T00:00:00"/>
    <x v="5"/>
    <x v="0"/>
    <x v="1"/>
    <s v="CUST105"/>
    <x v="0"/>
    <x v="0"/>
    <n v="50000"/>
    <s v="Eko"/>
    <s v="Junior"/>
    <n v="4"/>
    <n v="31"/>
  </r>
  <r>
    <s v="TRX007"/>
    <d v="2025-01-01T18:05:59"/>
    <d v="2025-01-01T00:00:00"/>
    <x v="6"/>
    <x v="0"/>
    <x v="2"/>
    <s v="CUST141"/>
    <x v="0"/>
    <x v="1"/>
    <n v="35000"/>
    <s v="Charlie"/>
    <s v="Senior"/>
    <n v="5"/>
    <n v="18"/>
  </r>
  <r>
    <s v="TRX008"/>
    <d v="2025-01-01T19:22:18"/>
    <d v="2025-01-01T00:00:00"/>
    <x v="7"/>
    <x v="0"/>
    <x v="3"/>
    <s v="CUST162"/>
    <x v="0"/>
    <x v="4"/>
    <n v="45000"/>
    <s v="Joko"/>
    <s v="Junior"/>
    <n v="5"/>
    <n v="24"/>
  </r>
  <r>
    <s v="TRX009"/>
    <d v="2025-01-01T20:30:05"/>
    <d v="2025-01-01T00:00:00"/>
    <x v="8"/>
    <x v="0"/>
    <x v="0"/>
    <s v="CUST181"/>
    <x v="0"/>
    <x v="5"/>
    <n v="250000"/>
    <s v="Rina"/>
    <s v="Senior"/>
    <n v="4"/>
    <n v="115"/>
  </r>
  <r>
    <s v="TRX010"/>
    <d v="2025-01-02T10:10:29"/>
    <d v="2025-01-02T00:00:00"/>
    <x v="0"/>
    <x v="1"/>
    <x v="1"/>
    <s v="CUST121"/>
    <x v="0"/>
    <x v="2"/>
    <n v="80000"/>
    <s v="Eko"/>
    <s v="Junior"/>
    <n v="5"/>
    <n v="49"/>
  </r>
  <r>
    <s v="TRX011"/>
    <d v="2025-01-02T11:45:14"/>
    <d v="2025-01-02T00:00:00"/>
    <x v="1"/>
    <x v="1"/>
    <x v="2"/>
    <s v="CUST155"/>
    <x v="0"/>
    <x v="0"/>
    <n v="55000"/>
    <s v="Charlie"/>
    <s v="Senior"/>
    <n v="4"/>
    <n v="29"/>
  </r>
  <r>
    <s v="TRX012"/>
    <d v="2025-01-02T13:01:37"/>
    <d v="2025-01-02T00:00:00"/>
    <x v="9"/>
    <x v="1"/>
    <x v="3"/>
    <s v="CUST170"/>
    <x v="0"/>
    <x v="1"/>
    <n v="35000"/>
    <s v="Joko"/>
    <s v="Junior"/>
    <n v="4"/>
    <n v="19"/>
  </r>
  <r>
    <s v="TRX013"/>
    <d v="2025-01-02T14:25:48"/>
    <d v="2025-01-02T00:00:00"/>
    <x v="3"/>
    <x v="1"/>
    <x v="0"/>
    <s v="CUST199"/>
    <x v="0"/>
    <x v="0"/>
    <n v="60000"/>
    <s v="Agus"/>
    <s v="Senior"/>
    <n v="5"/>
    <n v="26"/>
  </r>
  <r>
    <s v="TRX014"/>
    <d v="2025-01-02T15:50:02"/>
    <d v="2025-01-02T00:00:00"/>
    <x v="4"/>
    <x v="1"/>
    <x v="1"/>
    <s v="CUST101"/>
    <x v="1"/>
    <x v="3"/>
    <n v="90000"/>
    <s v="Rina"/>
    <s v="Senior"/>
    <n v="5"/>
    <n v="62"/>
  </r>
  <r>
    <s v="TRX015"/>
    <d v="2025-01-02T17:05:19"/>
    <d v="2025-01-02T00:00:00"/>
    <x v="10"/>
    <x v="1"/>
    <x v="2"/>
    <s v="CUST148"/>
    <x v="0"/>
    <x v="4"/>
    <n v="45000"/>
    <s v="Charlie"/>
    <s v="Senior"/>
    <n v="5"/>
    <n v="22"/>
  </r>
  <r>
    <s v="TRX016"/>
    <d v="2025-01-02T18:33:45"/>
    <d v="2025-01-02T00:00:00"/>
    <x v="6"/>
    <x v="1"/>
    <x v="3"/>
    <s v="CUST159"/>
    <x v="0"/>
    <x v="2"/>
    <n v="75000"/>
    <s v="Joko"/>
    <s v="Junior"/>
    <n v="4"/>
    <n v="50"/>
  </r>
  <r>
    <s v="TRX017"/>
    <d v="2025-01-02T19:45:31"/>
    <d v="2025-01-02T00:00:00"/>
    <x v="7"/>
    <x v="1"/>
    <x v="0"/>
    <s v="CUST183"/>
    <x v="0"/>
    <x v="1"/>
    <n v="40000"/>
    <s v="Budi"/>
    <s v="Senior"/>
    <n v="5"/>
    <n v="17"/>
  </r>
  <r>
    <s v="TRX018"/>
    <d v="2025-01-02T20:55:20"/>
    <d v="2025-01-02T00:00:00"/>
    <x v="8"/>
    <x v="1"/>
    <x v="1"/>
    <s v="CUST115"/>
    <x v="0"/>
    <x v="5"/>
    <n v="220000"/>
    <s v="Rina"/>
    <s v="Senior"/>
    <n v="4"/>
    <n v="121"/>
  </r>
  <r>
    <s v="TRX019"/>
    <d v="2025-01-03T10:22:08"/>
    <d v="2025-01-03T00:00:00"/>
    <x v="0"/>
    <x v="2"/>
    <x v="2"/>
    <s v="CUST139"/>
    <x v="0"/>
    <x v="0"/>
    <n v="55000"/>
    <s v="Charlie"/>
    <s v="Senior"/>
    <n v="5"/>
    <n v="30"/>
  </r>
  <r>
    <s v="TRX020"/>
    <d v="2025-01-03T11:30:55"/>
    <d v="2025-01-03T00:00:00"/>
    <x v="1"/>
    <x v="2"/>
    <x v="3"/>
    <s v="CUST168"/>
    <x v="0"/>
    <x v="1"/>
    <n v="35000"/>
    <s v="Joko"/>
    <s v="Junior"/>
    <n v="4"/>
    <n v="20"/>
  </r>
  <r>
    <s v="TRX021"/>
    <d v="2025-01-03T12:58:11"/>
    <d v="2025-01-03T00:00:00"/>
    <x v="2"/>
    <x v="2"/>
    <x v="0"/>
    <s v="CUST191"/>
    <x v="0"/>
    <x v="2"/>
    <n v="85000"/>
    <s v="Agus"/>
    <s v="Senior"/>
    <n v="5"/>
    <n v="45"/>
  </r>
  <r>
    <s v="TRX022"/>
    <d v="2025-01-03T14:15:39"/>
    <d v="2025-01-03T00:00:00"/>
    <x v="3"/>
    <x v="2"/>
    <x v="1"/>
    <s v="CUST108"/>
    <x v="0"/>
    <x v="0"/>
    <n v="50000"/>
    <s v="Eko"/>
    <s v="Junior"/>
    <n v="4"/>
    <n v="32"/>
  </r>
  <r>
    <s v="TRX023"/>
    <d v="2025-01-03T15:40:01"/>
    <d v="2025-01-03T00:00:00"/>
    <x v="4"/>
    <x v="2"/>
    <x v="2"/>
    <s v="CUST152"/>
    <x v="1"/>
    <x v="3"/>
    <n v="90000"/>
    <s v="Rina"/>
    <s v="Senior"/>
    <n v="5"/>
    <n v="58"/>
  </r>
  <r>
    <s v="TRX024"/>
    <d v="2025-01-03T16:55:48"/>
    <d v="2025-01-03T00:00:00"/>
    <x v="5"/>
    <x v="2"/>
    <x v="3"/>
    <s v="CUST165"/>
    <x v="0"/>
    <x v="4"/>
    <n v="45000"/>
    <s v="Joko"/>
    <s v="Junior"/>
    <n v="5"/>
    <n v="25"/>
  </r>
  <r>
    <s v="TRX025"/>
    <d v="2025-01-03T18:10:22"/>
    <d v="2025-01-03T00:00:00"/>
    <x v="6"/>
    <x v="2"/>
    <x v="0"/>
    <s v="CUST185"/>
    <x v="0"/>
    <x v="0"/>
    <n v="60000"/>
    <s v="Budi"/>
    <s v="Senior"/>
    <n v="5"/>
    <n v="27"/>
  </r>
  <r>
    <s v="TRX026"/>
    <d v="2025-01-03T19:35:10"/>
    <d v="2025-01-03T00:00:00"/>
    <x v="7"/>
    <x v="2"/>
    <x v="1"/>
    <s v="CUST111"/>
    <x v="0"/>
    <x v="1"/>
    <n v="35000"/>
    <s v="Eko"/>
    <s v="Junior"/>
    <n v="4"/>
    <n v="16"/>
  </r>
  <r>
    <s v="TRX027"/>
    <d v="2025-01-03T20:45:51"/>
    <d v="2025-01-03T00:00:00"/>
    <x v="8"/>
    <x v="2"/>
    <x v="2"/>
    <s v="CUST145"/>
    <x v="0"/>
    <x v="5"/>
    <n v="230000"/>
    <s v="Rina"/>
    <s v="Senior"/>
    <n v="5"/>
    <n v="118"/>
  </r>
  <r>
    <s v="TRX028"/>
    <d v="2025-01-04T10:05:17"/>
    <d v="2025-01-04T00:00:00"/>
    <x v="0"/>
    <x v="3"/>
    <x v="3"/>
    <s v="CUST178"/>
    <x v="0"/>
    <x v="2"/>
    <n v="75000"/>
    <s v="Joko"/>
    <s v="Junior"/>
    <n v="5"/>
    <n v="51"/>
  </r>
  <r>
    <s v="TRX029"/>
    <d v="2025-01-04T11:25:33"/>
    <d v="2025-01-04T00:00:00"/>
    <x v="1"/>
    <x v="3"/>
    <x v="0"/>
    <s v="CUST197"/>
    <x v="0"/>
    <x v="0"/>
    <n v="60000"/>
    <s v="Agus"/>
    <s v="Senior"/>
    <n v="4"/>
    <n v="29"/>
  </r>
  <r>
    <s v="TRX030"/>
    <d v="2025-01-04T12:40:09"/>
    <d v="2025-01-04T00:00:00"/>
    <x v="2"/>
    <x v="3"/>
    <x v="1"/>
    <s v="CUST103"/>
    <x v="0"/>
    <x v="1"/>
    <n v="35000"/>
    <s v="Eko"/>
    <s v="Junior"/>
    <n v="5"/>
    <n v="19"/>
  </r>
  <r>
    <s v="TRX031"/>
    <d v="2025-01-04T14:00:51"/>
    <d v="2025-01-04T00:00:00"/>
    <x v="3"/>
    <x v="3"/>
    <x v="2"/>
    <s v="CUST131"/>
    <x v="0"/>
    <x v="0"/>
    <n v="55000"/>
    <s v="Charlie"/>
    <s v="Senior"/>
    <n v="5"/>
    <n v="31"/>
  </r>
  <r>
    <s v="TRX032"/>
    <d v="2025-01-04T15:15:28"/>
    <d v="2025-01-04T00:00:00"/>
    <x v="4"/>
    <x v="3"/>
    <x v="3"/>
    <s v="CUST157"/>
    <x v="0"/>
    <x v="4"/>
    <n v="45000"/>
    <s v="Joko"/>
    <s v="Junior"/>
    <n v="4"/>
    <n v="23"/>
  </r>
  <r>
    <s v="TRX033"/>
    <d v="2025-01-04T16:30:14"/>
    <d v="2025-01-04T00:00:00"/>
    <x v="5"/>
    <x v="3"/>
    <x v="0"/>
    <s v="CUST189"/>
    <x v="1"/>
    <x v="3"/>
    <n v="95000"/>
    <s v="Rina"/>
    <s v="Senior"/>
    <n v="5"/>
    <n v="60"/>
  </r>
  <r>
    <s v="TRX034"/>
    <d v="2025-01-04T17:55:40"/>
    <d v="2025-01-04T00:00:00"/>
    <x v="10"/>
    <x v="3"/>
    <x v="1"/>
    <s v="CUST119"/>
    <x v="0"/>
    <x v="2"/>
    <n v="80000"/>
    <s v="Eko"/>
    <s v="Junior"/>
    <n v="4"/>
    <n v="48"/>
  </r>
  <r>
    <s v="TRX035"/>
    <d v="2025-01-04T19:10:06"/>
    <d v="2025-01-04T00:00:00"/>
    <x v="7"/>
    <x v="3"/>
    <x v="2"/>
    <s v="CUST143"/>
    <x v="0"/>
    <x v="1"/>
    <n v="35000"/>
    <s v="Charlie"/>
    <s v="Senior"/>
    <n v="5"/>
    <n v="20"/>
  </r>
  <r>
    <s v="TRX036"/>
    <d v="2025-01-04T20:25:38"/>
    <d v="2025-01-04T00:00:00"/>
    <x v="8"/>
    <x v="3"/>
    <x v="3"/>
    <s v="CUST166"/>
    <x v="0"/>
    <x v="5"/>
    <n v="210000"/>
    <s v="Joko"/>
    <s v="Junior"/>
    <n v="4"/>
    <n v="125"/>
  </r>
  <r>
    <s v="TRX037"/>
    <d v="2025-01-05T10:35:21"/>
    <d v="2025-01-05T00:00:00"/>
    <x v="0"/>
    <x v="4"/>
    <x v="0"/>
    <s v="CUST180"/>
    <x v="0"/>
    <x v="0"/>
    <n v="60000"/>
    <s v="Budi"/>
    <s v="Senior"/>
    <n v="5"/>
    <n v="28"/>
  </r>
  <r>
    <s v="TRX038"/>
    <d v="2025-01-05T11:50:07"/>
    <d v="2025-01-05T00:00:00"/>
    <x v="1"/>
    <x v="4"/>
    <x v="1"/>
    <s v="CUST114"/>
    <x v="0"/>
    <x v="1"/>
    <n v="35000"/>
    <s v="Eko"/>
    <s v="Junior"/>
    <n v="4"/>
    <n v="18"/>
  </r>
  <r>
    <s v="TRX039"/>
    <d v="2025-01-05T13:05:43"/>
    <d v="2025-01-05T00:00:00"/>
    <x v="9"/>
    <x v="4"/>
    <x v="2"/>
    <s v="CUST136"/>
    <x v="0"/>
    <x v="0"/>
    <n v="55000"/>
    <s v="Charlie"/>
    <s v="Senior"/>
    <n v="5"/>
    <n v="30"/>
  </r>
  <r>
    <s v="TRX040"/>
    <d v="2025-01-05T14:20:19"/>
    <d v="2025-01-05T00:00:00"/>
    <x v="3"/>
    <x v="4"/>
    <x v="3"/>
    <s v="CUST173"/>
    <x v="0"/>
    <x v="2"/>
    <n v="75000"/>
    <s v="Joko"/>
    <s v="Junior"/>
    <n v="5"/>
    <n v="52"/>
  </r>
  <r>
    <s v="TRX041"/>
    <d v="2025-01-05T15:35:05"/>
    <d v="2025-01-05T00:00:00"/>
    <x v="4"/>
    <x v="4"/>
    <x v="0"/>
    <s v="CUST193"/>
    <x v="1"/>
    <x v="3"/>
    <n v="95000"/>
    <s v="Rina"/>
    <s v="Senior"/>
    <n v="5"/>
    <n v="61"/>
  </r>
  <r>
    <s v="TRX042"/>
    <d v="2025-01-05T16:50:41"/>
    <d v="2025-01-05T00:00:00"/>
    <x v="5"/>
    <x v="4"/>
    <x v="1"/>
    <s v="CUST107"/>
    <x v="0"/>
    <x v="0"/>
    <n v="50000"/>
    <s v="Eko"/>
    <s v="Junior"/>
    <n v="4"/>
    <n v="30"/>
  </r>
  <r>
    <s v="TRX043"/>
    <d v="2025-01-05T18:05:17"/>
    <d v="2025-01-05T00:00:00"/>
    <x v="6"/>
    <x v="4"/>
    <x v="2"/>
    <s v="CUST150"/>
    <x v="0"/>
    <x v="1"/>
    <n v="35000"/>
    <s v="Charlie"/>
    <s v="Senior"/>
    <n v="5"/>
    <n v="19"/>
  </r>
  <r>
    <s v="TRX044"/>
    <d v="2025-01-05T19:20:03"/>
    <d v="2025-01-05T00:00:00"/>
    <x v="7"/>
    <x v="4"/>
    <x v="3"/>
    <s v="CUST161"/>
    <x v="0"/>
    <x v="4"/>
    <n v="45000"/>
    <s v="Joko"/>
    <s v="Junior"/>
    <n v="4"/>
    <n v="24"/>
  </r>
  <r>
    <s v="TRX045"/>
    <d v="2025-01-05T20:35:49"/>
    <d v="2025-01-05T00:00:00"/>
    <x v="8"/>
    <x v="4"/>
    <x v="0"/>
    <s v="CUST186"/>
    <x v="0"/>
    <x v="5"/>
    <n v="250000"/>
    <s v="Rina"/>
    <s v="Senior"/>
    <n v="5"/>
    <n v="119"/>
  </r>
  <r>
    <s v="TRX046"/>
    <d v="2025-01-06T10:18:33"/>
    <d v="2025-01-06T00:00:00"/>
    <x v="0"/>
    <x v="5"/>
    <x v="1"/>
    <s v="CUST123"/>
    <x v="0"/>
    <x v="2"/>
    <n v="80000"/>
    <s v="Eko"/>
    <s v="Junior"/>
    <n v="5"/>
    <n v="47"/>
  </r>
  <r>
    <s v="TRX047"/>
    <d v="2025-01-06T11:42:11"/>
    <d v="2025-01-06T00:00:00"/>
    <x v="1"/>
    <x v="5"/>
    <x v="2"/>
    <s v="CUST154"/>
    <x v="0"/>
    <x v="0"/>
    <n v="55000"/>
    <s v="Charlie"/>
    <s v="Senior"/>
    <n v="4"/>
    <n v="32"/>
  </r>
  <r>
    <s v="TRX048"/>
    <d v="2025-01-06T13:01:05"/>
    <d v="2025-01-06T00:00:00"/>
    <x v="9"/>
    <x v="5"/>
    <x v="3"/>
    <s v="CUST172"/>
    <x v="0"/>
    <x v="1"/>
    <n v="35000"/>
    <s v="Joko"/>
    <s v="Junior"/>
    <n v="5"/>
    <n v="20"/>
  </r>
  <r>
    <s v="TRX049"/>
    <d v="2025-01-06T14:22:40"/>
    <d v="2025-01-06T00:00:00"/>
    <x v="3"/>
    <x v="5"/>
    <x v="0"/>
    <s v="CUST198"/>
    <x v="0"/>
    <x v="0"/>
    <n v="60000"/>
    <s v="Agus"/>
    <s v="Senior"/>
    <n v="5"/>
    <n v="27"/>
  </r>
  <r>
    <s v="TRX050"/>
    <d v="2025-01-06T15:45:19"/>
    <d v="2025-01-06T00:00:00"/>
    <x v="4"/>
    <x v="5"/>
    <x v="1"/>
    <s v="CUST102"/>
    <x v="1"/>
    <x v="3"/>
    <n v="90000"/>
    <s v="Rina"/>
    <s v="Senior"/>
    <n v="4"/>
    <n v="59"/>
  </r>
  <r>
    <s v="TRX951"/>
    <d v="2025-08-04T18:58:21"/>
    <d v="2025-08-04T00:00:00"/>
    <x v="6"/>
    <x v="5"/>
    <x v="0"/>
    <s v="CUST188"/>
    <x v="0"/>
    <x v="2"/>
    <n v="85000"/>
    <s v="Agus"/>
    <s v="Senior"/>
    <n v="5"/>
    <n v="45"/>
  </r>
  <r>
    <s v="TRX952"/>
    <d v="2025-08-04T19:30:11"/>
    <d v="2025-08-04T00:00:00"/>
    <x v="7"/>
    <x v="5"/>
    <x v="1"/>
    <s v="CUST112"/>
    <x v="0"/>
    <x v="1"/>
    <n v="35000"/>
    <s v="Eko"/>
    <s v="Junior"/>
    <n v="4"/>
    <n v="18"/>
  </r>
  <r>
    <s v="TRX953"/>
    <d v="2025-08-04T20:15:45"/>
    <d v="2025-08-04T00:00:00"/>
    <x v="8"/>
    <x v="5"/>
    <x v="2"/>
    <s v="CUST134"/>
    <x v="0"/>
    <x v="0"/>
    <n v="55000"/>
    <s v="Charlie"/>
    <s v="Senior"/>
    <n v="5"/>
    <n v="31"/>
  </r>
  <r>
    <s v="TRX954"/>
    <d v="2025-08-05T10:10:02"/>
    <d v="2025-08-05T00:00:00"/>
    <x v="0"/>
    <x v="6"/>
    <x v="3"/>
    <s v="CUST176"/>
    <x v="0"/>
    <x v="2"/>
    <n v="75000"/>
    <s v="Joko"/>
    <s v="Junior"/>
    <n v="5"/>
    <n v="52"/>
  </r>
  <r>
    <s v="TRX955"/>
    <d v="2025-08-05T11:25:30"/>
    <d v="2025-08-05T00:00:00"/>
    <x v="1"/>
    <x v="6"/>
    <x v="0"/>
    <s v="CUST195"/>
    <x v="1"/>
    <x v="3"/>
    <n v="95000"/>
    <s v="Rina"/>
    <s v="Senior"/>
    <n v="4"/>
    <n v="60"/>
  </r>
  <r>
    <s v="TRX956"/>
    <d v="2025-08-05T12:40:15"/>
    <d v="2025-08-05T00:00:00"/>
    <x v="2"/>
    <x v="6"/>
    <x v="1"/>
    <s v="CUST105"/>
    <x v="0"/>
    <x v="0"/>
    <n v="50000"/>
    <s v="Eko"/>
    <s v="Junior"/>
    <n v="5"/>
    <n v="29"/>
  </r>
  <r>
    <s v="TRX957"/>
    <d v="2025-08-05T13:55:01"/>
    <d v="2025-08-05T00:00:00"/>
    <x v="9"/>
    <x v="6"/>
    <x v="2"/>
    <s v="CUST141"/>
    <x v="0"/>
    <x v="1"/>
    <n v="35000"/>
    <s v="Charlie"/>
    <s v="Senior"/>
    <n v="4"/>
    <n v="19"/>
  </r>
  <r>
    <s v="TRX958"/>
    <d v="2025-08-05T15:10:48"/>
    <d v="2025-08-05T00:00:00"/>
    <x v="4"/>
    <x v="6"/>
    <x v="3"/>
    <s v="CUST162"/>
    <x v="0"/>
    <x v="4"/>
    <n v="45000"/>
    <s v="Joko"/>
    <s v="Junior"/>
    <n v="5"/>
    <n v="23"/>
  </r>
  <r>
    <s v="TRX959"/>
    <d v="2025-08-05T16:25:33"/>
    <d v="2025-08-05T00:00:00"/>
    <x v="5"/>
    <x v="6"/>
    <x v="0"/>
    <s v="CUST181"/>
    <x v="0"/>
    <x v="5"/>
    <n v="250000"/>
    <s v="Rina"/>
    <s v="Senior"/>
    <n v="5"/>
    <n v="120"/>
  </r>
  <r>
    <s v="TRX960"/>
    <d v="2025-08-05T17:50:19"/>
    <d v="2025-08-05T00:00:00"/>
    <x v="10"/>
    <x v="6"/>
    <x v="1"/>
    <s v="CUST121"/>
    <x v="0"/>
    <x v="2"/>
    <n v="80000"/>
    <s v="Eko"/>
    <s v="Junior"/>
    <n v="4"/>
    <n v="48"/>
  </r>
  <r>
    <s v="TRX961"/>
    <d v="2025-08-05T19:05:05"/>
    <d v="2025-08-05T00:00:00"/>
    <x v="7"/>
    <x v="6"/>
    <x v="2"/>
    <s v="CUST155"/>
    <x v="0"/>
    <x v="0"/>
    <n v="55000"/>
    <s v="Charlie"/>
    <s v="Senior"/>
    <n v="5"/>
    <n v="32"/>
  </r>
  <r>
    <s v="TRX962"/>
    <d v="2025-08-05T20:20:41"/>
    <d v="2025-08-05T00:00:00"/>
    <x v="8"/>
    <x v="6"/>
    <x v="3"/>
    <s v="CUST170"/>
    <x v="0"/>
    <x v="1"/>
    <n v="35000"/>
    <s v="Joko"/>
    <s v="Junior"/>
    <n v="4"/>
    <n v="17"/>
  </r>
  <r>
    <s v="TRX963"/>
    <d v="2025-08-06T10:01:27"/>
    <d v="2025-08-06T00:00:00"/>
    <x v="0"/>
    <x v="0"/>
    <x v="0"/>
    <s v="CUST199"/>
    <x v="0"/>
    <x v="0"/>
    <n v="60000"/>
    <s v="Agus"/>
    <s v="Senior"/>
    <n v="5"/>
    <n v="28"/>
  </r>
  <r>
    <s v="TRX964"/>
    <d v="2025-08-06T11:15:03"/>
    <d v="2025-08-06T00:00:00"/>
    <x v="1"/>
    <x v="0"/>
    <x v="1"/>
    <s v="CUST101"/>
    <x v="1"/>
    <x v="3"/>
    <n v="90000"/>
    <s v="Rina"/>
    <s v="Senior"/>
    <n v="4"/>
    <n v="58"/>
  </r>
  <r>
    <s v="TRX965"/>
    <d v="2025-08-06T12:30:49"/>
    <d v="2025-08-06T00:00:00"/>
    <x v="2"/>
    <x v="0"/>
    <x v="2"/>
    <s v="CUST148"/>
    <x v="0"/>
    <x v="4"/>
    <n v="45000"/>
    <s v="Charlie"/>
    <s v="Senior"/>
    <n v="5"/>
    <n v="24"/>
  </r>
  <r>
    <s v="TRX966"/>
    <d v="2025-08-06T13:45:25"/>
    <d v="2025-08-06T00:00:00"/>
    <x v="9"/>
    <x v="0"/>
    <x v="3"/>
    <s v="CUST159"/>
    <x v="0"/>
    <x v="2"/>
    <n v="75000"/>
    <s v="Joko"/>
    <s v="Junior"/>
    <n v="5"/>
    <n v="51"/>
  </r>
  <r>
    <s v="TRX967"/>
    <d v="2025-08-06T15:00:11"/>
    <d v="2025-08-06T00:00:00"/>
    <x v="4"/>
    <x v="0"/>
    <x v="0"/>
    <s v="CUST183"/>
    <x v="0"/>
    <x v="1"/>
    <n v="40000"/>
    <s v="Budi"/>
    <s v="Senior"/>
    <n v="4"/>
    <n v="20"/>
  </r>
  <r>
    <s v="TRX968"/>
    <d v="2025-08-06T16:15:57"/>
    <d v="2025-08-06T00:00:00"/>
    <x v="5"/>
    <x v="0"/>
    <x v="1"/>
    <s v="CUST115"/>
    <x v="0"/>
    <x v="5"/>
    <n v="220000"/>
    <s v="Rina"/>
    <s v="Senior"/>
    <n v="5"/>
    <n v="117"/>
  </r>
  <r>
    <s v="TRX969"/>
    <d v="2025-08-06T17:40:33"/>
    <d v="2025-08-06T00:00:00"/>
    <x v="10"/>
    <x v="0"/>
    <x v="2"/>
    <s v="CUST139"/>
    <x v="0"/>
    <x v="0"/>
    <n v="55000"/>
    <s v="Charlie"/>
    <s v="Senior"/>
    <n v="4"/>
    <n v="29"/>
  </r>
  <r>
    <s v="TRX970"/>
    <d v="2025-08-06T18:55:19"/>
    <d v="2025-08-06T00:00:00"/>
    <x v="6"/>
    <x v="0"/>
    <x v="3"/>
    <s v="CUST168"/>
    <x v="0"/>
    <x v="1"/>
    <n v="35000"/>
    <s v="Joko"/>
    <s v="Junior"/>
    <n v="5"/>
    <n v="21"/>
  </r>
  <r>
    <s v="TRX971"/>
    <d v="2025-08-06T20:10:05"/>
    <d v="2025-08-06T00:00:00"/>
    <x v="8"/>
    <x v="0"/>
    <x v="0"/>
    <s v="CUST191"/>
    <x v="0"/>
    <x v="2"/>
    <n v="85000"/>
    <s v="Agus"/>
    <s v="Senior"/>
    <n v="5"/>
    <n v="46"/>
  </r>
  <r>
    <s v="TRX972"/>
    <d v="2025-08-07T10:25:51"/>
    <d v="2025-08-07T00:00:00"/>
    <x v="0"/>
    <x v="1"/>
    <x v="1"/>
    <s v="CUST108"/>
    <x v="0"/>
    <x v="0"/>
    <n v="50000"/>
    <s v="Eko"/>
    <s v="Junior"/>
    <n v="4"/>
    <n v="30"/>
  </r>
  <r>
    <s v="TRX973"/>
    <d v="2025-08-07T11:40:27"/>
    <d v="2025-08-07T00:00:00"/>
    <x v="1"/>
    <x v="1"/>
    <x v="2"/>
    <s v="CUST152"/>
    <x v="1"/>
    <x v="3"/>
    <n v="90000"/>
    <s v="Rina"/>
    <s v="Senior"/>
    <n v="5"/>
    <n v="61"/>
  </r>
  <r>
    <s v="TRX974"/>
    <d v="2025-08-07T12:55:13"/>
    <d v="2025-08-07T00:00:00"/>
    <x v="2"/>
    <x v="1"/>
    <x v="3"/>
    <s v="CUST165"/>
    <x v="0"/>
    <x v="4"/>
    <n v="45000"/>
    <s v="Joko"/>
    <s v="Junior"/>
    <n v="4"/>
    <n v="22"/>
  </r>
  <r>
    <s v="TRX975"/>
    <d v="2025-08-07T14:10:59"/>
    <d v="2025-08-07T00:00:00"/>
    <x v="3"/>
    <x v="1"/>
    <x v="0"/>
    <s v="CUST185"/>
    <x v="0"/>
    <x v="0"/>
    <n v="60000"/>
    <s v="Budi"/>
    <s v="Senior"/>
    <n v="5"/>
    <n v="27"/>
  </r>
  <r>
    <s v="TRX976"/>
    <d v="2025-08-07T15:25:35"/>
    <d v="2025-08-07T00:00:00"/>
    <x v="4"/>
    <x v="1"/>
    <x v="1"/>
    <s v="CUST111"/>
    <x v="0"/>
    <x v="1"/>
    <n v="35000"/>
    <s v="Eko"/>
    <s v="Junior"/>
    <n v="5"/>
    <n v="16"/>
  </r>
  <r>
    <s v="TRX977"/>
    <d v="2025-08-07T16:40:21"/>
    <d v="2025-08-07T00:00:00"/>
    <x v="5"/>
    <x v="1"/>
    <x v="2"/>
    <s v="CUST145"/>
    <x v="0"/>
    <x v="5"/>
    <n v="230000"/>
    <s v="Rina"/>
    <s v="Senior"/>
    <n v="4"/>
    <n v="122"/>
  </r>
  <r>
    <s v="TRX978"/>
    <d v="2025-08-07T18:05:07"/>
    <d v="2025-08-07T00:00:00"/>
    <x v="6"/>
    <x v="1"/>
    <x v="3"/>
    <s v="CUST178"/>
    <x v="0"/>
    <x v="2"/>
    <n v="75000"/>
    <s v="Joko"/>
    <s v="Junior"/>
    <n v="5"/>
    <n v="50"/>
  </r>
  <r>
    <s v="TRX979"/>
    <d v="2025-08-07T19:20:43"/>
    <d v="2025-08-07T00:00:00"/>
    <x v="7"/>
    <x v="1"/>
    <x v="0"/>
    <s v="CUST197"/>
    <x v="0"/>
    <x v="0"/>
    <n v="60000"/>
    <s v="Agus"/>
    <s v="Senior"/>
    <n v="4"/>
    <n v="31"/>
  </r>
  <r>
    <s v="TRX980"/>
    <d v="2025-08-07T20:35:29"/>
    <d v="2025-08-07T00:00:00"/>
    <x v="8"/>
    <x v="1"/>
    <x v="1"/>
    <s v="CUST103"/>
    <x v="0"/>
    <x v="1"/>
    <n v="35000"/>
    <s v="Eko"/>
    <s v="Junior"/>
    <n v="5"/>
    <n v="18"/>
  </r>
  <r>
    <s v="TRX981"/>
    <d v="2025-08-08T10:12:15"/>
    <d v="2025-08-08T00:00:00"/>
    <x v="0"/>
    <x v="2"/>
    <x v="2"/>
    <s v="CUST131"/>
    <x v="0"/>
    <x v="0"/>
    <n v="55000"/>
    <s v="Charlie"/>
    <s v="Senior"/>
    <n v="4"/>
    <n v="33"/>
  </r>
  <r>
    <s v="TRX982"/>
    <d v="2025-08-08T11:30:01"/>
    <d v="2025-08-08T00:00:00"/>
    <x v="1"/>
    <x v="2"/>
    <x v="3"/>
    <s v="CUST157"/>
    <x v="0"/>
    <x v="4"/>
    <n v="45000"/>
    <s v="Joko"/>
    <s v="Junior"/>
    <n v="5"/>
    <n v="25"/>
  </r>
  <r>
    <s v="TRX983"/>
    <d v="2025-08-08T12:45:47"/>
    <d v="2025-08-08T00:00:00"/>
    <x v="2"/>
    <x v="2"/>
    <x v="0"/>
    <s v="CUST189"/>
    <x v="1"/>
    <x v="3"/>
    <n v="95000"/>
    <s v="Rina"/>
    <s v="Senior"/>
    <n v="4"/>
    <n v="59"/>
  </r>
  <r>
    <s v="TRX984"/>
    <d v="2025-08-08T14:00:33"/>
    <d v="2025-08-08T00:00:00"/>
    <x v="3"/>
    <x v="2"/>
    <x v="1"/>
    <s v="CUST119"/>
    <x v="0"/>
    <x v="2"/>
    <n v="80000"/>
    <s v="Eko"/>
    <s v="Junior"/>
    <n v="5"/>
    <n v="47"/>
  </r>
  <r>
    <s v="TRX985"/>
    <d v="2025-08-08T15:15:19"/>
    <d v="2025-08-08T00:00:00"/>
    <x v="4"/>
    <x v="2"/>
    <x v="2"/>
    <s v="CUST143"/>
    <x v="0"/>
    <x v="1"/>
    <n v="35000"/>
    <s v="Charlie"/>
    <s v="Senior"/>
    <n v="4"/>
    <n v="20"/>
  </r>
  <r>
    <s v="TRX986"/>
    <d v="2025-08-08T16:30:05"/>
    <d v="2025-08-08T00:00:00"/>
    <x v="5"/>
    <x v="2"/>
    <x v="3"/>
    <s v="CUST166"/>
    <x v="0"/>
    <x v="5"/>
    <n v="210000"/>
    <s v="Joko"/>
    <s v="Junior"/>
    <n v="5"/>
    <n v="123"/>
  </r>
  <r>
    <s v="TRX987"/>
    <d v="2025-08-08T17:55:51"/>
    <d v="2025-08-08T00:00:00"/>
    <x v="10"/>
    <x v="2"/>
    <x v="0"/>
    <s v="CUST180"/>
    <x v="0"/>
    <x v="0"/>
    <n v="60000"/>
    <s v="Budi"/>
    <s v="Senior"/>
    <n v="5"/>
    <n v="26"/>
  </r>
  <r>
    <s v="TRX988"/>
    <d v="2025-08-08T19:10:27"/>
    <d v="2025-08-08T00:00:00"/>
    <x v="7"/>
    <x v="2"/>
    <x v="1"/>
    <s v="CUST114"/>
    <x v="0"/>
    <x v="1"/>
    <n v="35000"/>
    <s v="Eko"/>
    <s v="Junior"/>
    <n v="4"/>
    <n v="17"/>
  </r>
  <r>
    <s v="TRX989"/>
    <d v="2025-08-08T20:25:13"/>
    <d v="2025-08-08T00:00:00"/>
    <x v="8"/>
    <x v="2"/>
    <x v="2"/>
    <s v="CUST136"/>
    <x v="0"/>
    <x v="0"/>
    <n v="55000"/>
    <s v="Charlie"/>
    <s v="Senior"/>
    <n v="5"/>
    <n v="30"/>
  </r>
  <r>
    <s v="TRX990"/>
    <d v="2025-08-09T10:01:59"/>
    <d v="2025-08-09T00:00:00"/>
    <x v="0"/>
    <x v="3"/>
    <x v="3"/>
    <s v="CUST173"/>
    <x v="0"/>
    <x v="2"/>
    <n v="75000"/>
    <s v="Joko"/>
    <s v="Junior"/>
    <n v="4"/>
    <n v="54"/>
  </r>
  <r>
    <s v="TRX991"/>
    <d v="2025-08-09T11:20:45"/>
    <d v="2025-08-09T00:00:00"/>
    <x v="1"/>
    <x v="3"/>
    <x v="0"/>
    <s v="CUST193"/>
    <x v="1"/>
    <x v="3"/>
    <n v="95000"/>
    <s v="Rina"/>
    <s v="Senior"/>
    <n v="5"/>
    <n v="63"/>
  </r>
  <r>
    <s v="TRX992"/>
    <d v="2025-08-09T12:40:31"/>
    <d v="2025-08-09T00:00:00"/>
    <x v="2"/>
    <x v="3"/>
    <x v="1"/>
    <s v="CUST107"/>
    <x v="0"/>
    <x v="0"/>
    <n v="50000"/>
    <s v="Eko"/>
    <s v="Junior"/>
    <n v="4"/>
    <n v="32"/>
  </r>
  <r>
    <s v="TRX993"/>
    <d v="2025-08-09T14:00:17"/>
    <d v="2025-08-09T00:00:00"/>
    <x v="3"/>
    <x v="3"/>
    <x v="2"/>
    <s v="CUST150"/>
    <x v="0"/>
    <x v="1"/>
    <n v="35000"/>
    <s v="Charlie"/>
    <s v="Senior"/>
    <n v="5"/>
    <n v="22"/>
  </r>
  <r>
    <s v="TRX994"/>
    <d v="2025-08-09T15:15:03"/>
    <d v="2025-08-09T00:00:00"/>
    <x v="4"/>
    <x v="3"/>
    <x v="3"/>
    <s v="CUST161"/>
    <x v="0"/>
    <x v="4"/>
    <n v="45000"/>
    <s v="Joko"/>
    <s v="Junior"/>
    <n v="4"/>
    <n v="21"/>
  </r>
  <r>
    <s v="TRX995"/>
    <d v="2025-08-09T16:30:49"/>
    <d v="2025-08-09T00:00:00"/>
    <x v="5"/>
    <x v="3"/>
    <x v="0"/>
    <s v="CUST186"/>
    <x v="0"/>
    <x v="5"/>
    <n v="250000"/>
    <s v="Rina"/>
    <s v="Senior"/>
    <n v="5"/>
    <n v="116"/>
  </r>
  <r>
    <s v="TRX996"/>
    <d v="2025-08-09T17:55:25"/>
    <d v="2025-08-09T00:00:00"/>
    <x v="10"/>
    <x v="3"/>
    <x v="1"/>
    <s v="CUST123"/>
    <x v="0"/>
    <x v="2"/>
    <n v="80000"/>
    <s v="Eko"/>
    <s v="Junior"/>
    <n v="5"/>
    <n v="49"/>
  </r>
  <r>
    <s v="TRX997"/>
    <d v="2025-08-09T19:10:11"/>
    <d v="2025-08-09T00:00:00"/>
    <x v="7"/>
    <x v="3"/>
    <x v="2"/>
    <s v="CUST154"/>
    <x v="0"/>
    <x v="0"/>
    <n v="55000"/>
    <s v="Charlie"/>
    <s v="Senior"/>
    <n v="4"/>
    <n v="28"/>
  </r>
  <r>
    <s v="TRX998"/>
    <d v="2025-08-09T20:25:57"/>
    <d v="2025-08-09T00:00:00"/>
    <x v="8"/>
    <x v="3"/>
    <x v="3"/>
    <s v="CUST172"/>
    <x v="0"/>
    <x v="1"/>
    <n v="35000"/>
    <s v="Joko"/>
    <s v="Junior"/>
    <n v="5"/>
    <n v="18"/>
  </r>
  <r>
    <s v="TRX999"/>
    <d v="2025-08-10T10:30:43"/>
    <d v="2025-08-10T00:00:00"/>
    <x v="0"/>
    <x v="4"/>
    <x v="0"/>
    <s v="CUST198"/>
    <x v="0"/>
    <x v="0"/>
    <n v="60000"/>
    <s v="Agus"/>
    <s v="Senior"/>
    <n v="4"/>
    <n v="29"/>
  </r>
  <r>
    <s v="TRX1000"/>
    <d v="2025-08-10T11:45:29"/>
    <d v="2025-08-10T00:00:00"/>
    <x v="1"/>
    <x v="4"/>
    <x v="1"/>
    <s v="CUST102"/>
    <x v="1"/>
    <x v="3"/>
    <n v="90000"/>
    <s v="Rina"/>
    <s v="Senior"/>
    <n v="5"/>
    <n v="5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FD1A7B-3B6F-4A56-B0AB-A2044D6F9208}" name="Busiest Day"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4">
  <location ref="A25:B33" firstHeaderRow="1" firstDataRow="1" firstDataCol="1"/>
  <pivotFields count="14">
    <pivotField showAll="0"/>
    <pivotField showAll="0"/>
    <pivotField numFmtId="14" showAll="0"/>
    <pivotField numFmtId="1" showAll="0"/>
    <pivotField axis="axisRow" showAll="0">
      <items count="8">
        <item x="5"/>
        <item x="6"/>
        <item x="0"/>
        <item x="1"/>
        <item x="2"/>
        <item x="3"/>
        <item x="4"/>
        <item t="default"/>
      </items>
    </pivotField>
    <pivotField showAll="0">
      <items count="5">
        <item x="1"/>
        <item x="0"/>
        <item x="3"/>
        <item x="2"/>
        <item t="default"/>
      </items>
    </pivotField>
    <pivotField dataField="1" showAll="0"/>
    <pivotField showAll="0">
      <items count="3">
        <item x="1"/>
        <item x="0"/>
        <item t="default"/>
      </items>
    </pivotField>
    <pivotField showAll="0"/>
    <pivotField showAll="0"/>
    <pivotField showAll="0"/>
    <pivotField showAll="0"/>
    <pivotField showAll="0"/>
    <pivotField showAll="0"/>
  </pivotFields>
  <rowFields count="1">
    <field x="4"/>
  </rowFields>
  <rowItems count="8">
    <i>
      <x/>
    </i>
    <i>
      <x v="1"/>
    </i>
    <i>
      <x v="2"/>
    </i>
    <i>
      <x v="3"/>
    </i>
    <i>
      <x v="4"/>
    </i>
    <i>
      <x v="5"/>
    </i>
    <i>
      <x v="6"/>
    </i>
    <i t="grand">
      <x/>
    </i>
  </rowItems>
  <colItems count="1">
    <i/>
  </colItems>
  <dataFields count="1">
    <dataField name="Count of CustomerID" fld="6" subtotal="count" baseField="0" baseItem="0"/>
  </dataFields>
  <formats count="2">
    <format dxfId="1">
      <pivotArea type="all" dataOnly="0" outline="0" fieldPosition="0"/>
    </format>
    <format dxfId="0">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2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BA1F680-09D2-45DC-BC6D-CC0A989D28AA}" name="KPI Card" cacheId="0"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A4:D5" firstHeaderRow="0" firstDataRow="1" firstDataCol="0"/>
  <pivotFields count="14">
    <pivotField dataField="1" showAll="0"/>
    <pivotField showAll="0"/>
    <pivotField numFmtId="14" showAll="0"/>
    <pivotField numFmtId="1" showAll="0"/>
    <pivotField showAll="0"/>
    <pivotField showAll="0">
      <items count="5">
        <item x="1"/>
        <item x="0"/>
        <item x="3"/>
        <item x="2"/>
        <item t="default"/>
      </items>
    </pivotField>
    <pivotField dataField="1" showAll="0"/>
    <pivotField showAll="0">
      <items count="3">
        <item x="1"/>
        <item x="0"/>
        <item t="default"/>
      </items>
    </pivotField>
    <pivotField showAll="0">
      <items count="7">
        <item x="5"/>
        <item x="1"/>
        <item x="2"/>
        <item x="4"/>
        <item x="0"/>
        <item x="3"/>
        <item t="default"/>
      </items>
    </pivotField>
    <pivotField dataField="1" showAll="0"/>
    <pivotField showAll="0"/>
    <pivotField showAll="0"/>
    <pivotField dataField="1" showAll="0"/>
    <pivotField showAll="0"/>
  </pivotFields>
  <rowItems count="1">
    <i/>
  </rowItems>
  <colFields count="1">
    <field x="-2"/>
  </colFields>
  <colItems count="4">
    <i>
      <x/>
    </i>
    <i i="1">
      <x v="1"/>
    </i>
    <i i="2">
      <x v="2"/>
    </i>
    <i i="3">
      <x v="3"/>
    </i>
  </colItems>
  <dataFields count="4">
    <dataField name="Total Revenue" fld="9" baseField="0" baseItem="0"/>
    <dataField name="Total Customer" fld="6" subtotal="count" baseField="0" baseItem="0"/>
    <dataField name="Total Order" fld="0" subtotal="count" baseField="0" baseItem="0"/>
    <dataField name="Avg Rating" fld="12" subtotal="average" baseField="0" baseItem="1"/>
  </dataFields>
  <formats count="3">
    <format dxfId="4">
      <pivotArea type="all" dataOnly="0" outline="0" fieldPosition="0"/>
    </format>
    <format dxfId="3">
      <pivotArea outline="0" collapsedLevelsAreSubtotals="1" fieldPosition="0"/>
    </format>
    <format dxfId="2">
      <pivotArea dataOnly="0" labelOnly="1" outline="0" fieldPosition="0">
        <references count="1">
          <reference field="4294967294" count="4">
            <x v="0"/>
            <x v="1"/>
            <x v="2"/>
            <x v="3"/>
          </reference>
        </references>
      </pivotArea>
    </format>
  </formats>
  <pivotTableStyleInfo name="PivotStyleLight2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6BBE975-11DC-4CD9-9BEC-B9464B5A874F}" name="Revenue by Branch"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4">
  <location ref="A14:B19" firstHeaderRow="1" firstDataRow="1" firstDataCol="1"/>
  <pivotFields count="14">
    <pivotField showAll="0"/>
    <pivotField showAll="0"/>
    <pivotField numFmtId="14" showAll="0"/>
    <pivotField numFmtId="1" showAll="0"/>
    <pivotField showAll="0"/>
    <pivotField axis="axisRow" showAll="0" sortType="ascending">
      <items count="5">
        <item x="1"/>
        <item x="0"/>
        <item x="3"/>
        <item x="2"/>
        <item t="default"/>
      </items>
      <autoSortScope>
        <pivotArea dataOnly="0" outline="0" fieldPosition="0">
          <references count="1">
            <reference field="4294967294" count="1" selected="0">
              <x v="0"/>
            </reference>
          </references>
        </pivotArea>
      </autoSortScope>
    </pivotField>
    <pivotField showAll="0"/>
    <pivotField showAll="0">
      <items count="3">
        <item x="1"/>
        <item x="0"/>
        <item t="default"/>
      </items>
    </pivotField>
    <pivotField showAll="0"/>
    <pivotField dataField="1" showAll="0"/>
    <pivotField showAll="0"/>
    <pivotField showAll="0"/>
    <pivotField showAll="0"/>
    <pivotField showAll="0"/>
  </pivotFields>
  <rowFields count="1">
    <field x="5"/>
  </rowFields>
  <rowItems count="5">
    <i>
      <x v="2"/>
    </i>
    <i>
      <x v="3"/>
    </i>
    <i>
      <x/>
    </i>
    <i>
      <x v="1"/>
    </i>
    <i t="grand">
      <x/>
    </i>
  </rowItems>
  <colItems count="1">
    <i/>
  </colItems>
  <dataFields count="1">
    <dataField name="Sum of Price (IDR)" fld="9" baseField="0" baseItem="0"/>
  </dataFields>
  <formats count="2">
    <format dxfId="6">
      <pivotArea type="all" dataOnly="0" outline="0" fieldPosition="0"/>
    </format>
    <format dxfId="5">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2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E49A4DA-63D6-49B4-B34E-790663B8E035}" name="Revenue by Gender"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6">
  <location ref="A68:B71" firstHeaderRow="1" firstDataRow="1" firstDataCol="1"/>
  <pivotFields count="14">
    <pivotField showAll="0"/>
    <pivotField showAll="0"/>
    <pivotField numFmtId="14" showAll="0"/>
    <pivotField numFmtId="1" showAll="0"/>
    <pivotField showAll="0"/>
    <pivotField showAll="0">
      <items count="5">
        <item x="1"/>
        <item x="0"/>
        <item x="3"/>
        <item x="2"/>
        <item t="default"/>
      </items>
    </pivotField>
    <pivotField showAll="0"/>
    <pivotField axis="axisRow" showAll="0">
      <items count="3">
        <item x="1"/>
        <item x="0"/>
        <item t="default"/>
      </items>
    </pivotField>
    <pivotField showAll="0"/>
    <pivotField dataField="1" showAll="0"/>
    <pivotField showAll="0"/>
    <pivotField showAll="0"/>
    <pivotField showAll="0"/>
    <pivotField showAll="0"/>
  </pivotFields>
  <rowFields count="1">
    <field x="7"/>
  </rowFields>
  <rowItems count="3">
    <i>
      <x/>
    </i>
    <i>
      <x v="1"/>
    </i>
    <i t="grand">
      <x/>
    </i>
  </rowItems>
  <colItems count="1">
    <i/>
  </colItems>
  <dataFields count="1">
    <dataField name="Sum of Price (IDR)" fld="9" showDataAs="percentOfTotal" baseField="0" baseItem="0" numFmtId="165"/>
  </dataFields>
  <formats count="4">
    <format dxfId="10">
      <pivotArea type="all" dataOnly="0" outline="0" fieldPosition="0"/>
    </format>
    <format dxfId="9">
      <pivotArea outline="0" collapsedLevelsAreSubtotals="1" fieldPosition="0"/>
    </format>
    <format dxfId="8">
      <pivotArea collapsedLevelsAreSubtotals="1" fieldPosition="0">
        <references count="1">
          <reference field="7" count="1">
            <x v="1"/>
          </reference>
        </references>
      </pivotArea>
    </format>
    <format dxfId="7">
      <pivotArea outline="0" fieldPosition="0">
        <references count="1">
          <reference field="4294967294" count="1">
            <x v="0"/>
          </reference>
        </references>
      </pivotArea>
    </format>
  </formats>
  <chartFormats count="6">
    <chartFormat chart="0"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7" count="1" selected="0">
            <x v="0"/>
          </reference>
        </references>
      </pivotArea>
    </chartFormat>
    <chartFormat chart="5" format="6">
      <pivotArea type="data" outline="0" fieldPosition="0">
        <references count="2">
          <reference field="4294967294" count="1" selected="0">
            <x v="0"/>
          </reference>
          <reference field="7" count="1" selected="0">
            <x v="1"/>
          </reference>
        </references>
      </pivotArea>
    </chartFormat>
    <chartFormat chart="0" format="3">
      <pivotArea type="data" outline="0" fieldPosition="0">
        <references count="2">
          <reference field="4294967294" count="1" selected="0">
            <x v="0"/>
          </reference>
          <reference field="7" count="1" selected="0">
            <x v="0"/>
          </reference>
        </references>
      </pivotArea>
    </chartFormat>
    <chartFormat chart="0" format="4">
      <pivotArea type="data" outline="0" fieldPosition="0">
        <references count="2">
          <reference field="4294967294" count="1" selected="0">
            <x v="0"/>
          </reference>
          <reference field="7" count="1" selected="0">
            <x v="1"/>
          </reference>
        </references>
      </pivotArea>
    </chartFormat>
  </chartFormats>
  <pivotTableStyleInfo name="PivotStyleLight2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35827BB-3E2C-4E05-A544-9A2F1422D72E}" name="Popular Services" cacheId="0"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A56:B63" firstHeaderRow="1" firstDataRow="1" firstDataCol="1"/>
  <pivotFields count="14">
    <pivotField showAll="0"/>
    <pivotField showAll="0"/>
    <pivotField numFmtId="14" showAll="0"/>
    <pivotField numFmtId="1" showAll="0"/>
    <pivotField showAll="0"/>
    <pivotField showAll="0">
      <items count="5">
        <item x="1"/>
        <item x="0"/>
        <item x="3"/>
        <item x="2"/>
        <item t="default"/>
      </items>
    </pivotField>
    <pivotField showAll="0"/>
    <pivotField showAll="0">
      <items count="3">
        <item x="1"/>
        <item x="0"/>
        <item t="default"/>
      </items>
    </pivotField>
    <pivotField axis="axisRow" showAll="0" sortType="descending">
      <items count="7">
        <item x="5"/>
        <item x="1"/>
        <item x="2"/>
        <item x="4"/>
        <item x="0"/>
        <item x="3"/>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s>
  <rowFields count="1">
    <field x="8"/>
  </rowFields>
  <rowItems count="7">
    <i>
      <x/>
    </i>
    <i>
      <x v="4"/>
    </i>
    <i>
      <x v="2"/>
    </i>
    <i>
      <x v="5"/>
    </i>
    <i>
      <x v="1"/>
    </i>
    <i>
      <x v="3"/>
    </i>
    <i t="grand">
      <x/>
    </i>
  </rowItems>
  <colItems count="1">
    <i/>
  </colItems>
  <dataFields count="1">
    <dataField name="Sum of Price (IDR)" fld="9" baseField="0" baseItem="0"/>
  </dataFields>
  <formats count="2">
    <format dxfId="12">
      <pivotArea type="all" dataOnly="0" outline="0" fieldPosition="0"/>
    </format>
    <format dxfId="11">
      <pivotArea outline="0" collapsedLevelsAreSubtotals="1" fieldPosition="0"/>
    </format>
  </formats>
  <pivotTableStyleInfo name="PivotStyleLight2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84F15B-724E-4B60-8C22-5FDB578BA1B5}" name="Peak Hour"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4">
  <location ref="A39:B51" firstHeaderRow="1" firstDataRow="1" firstDataCol="1"/>
  <pivotFields count="14">
    <pivotField showAll="0"/>
    <pivotField showAll="0"/>
    <pivotField numFmtId="14" showAll="0"/>
    <pivotField axis="axisRow" numFmtId="1" showAll="0">
      <items count="12">
        <item x="0"/>
        <item x="1"/>
        <item x="2"/>
        <item x="9"/>
        <item x="3"/>
        <item x="4"/>
        <item x="5"/>
        <item x="10"/>
        <item x="6"/>
        <item x="7"/>
        <item x="8"/>
        <item t="default"/>
      </items>
    </pivotField>
    <pivotField showAll="0"/>
    <pivotField showAll="0">
      <items count="5">
        <item x="1"/>
        <item x="0"/>
        <item x="3"/>
        <item x="2"/>
        <item t="default"/>
      </items>
    </pivotField>
    <pivotField dataField="1" showAll="0"/>
    <pivotField showAll="0">
      <items count="3">
        <item x="1"/>
        <item x="0"/>
        <item t="default"/>
      </items>
    </pivotField>
    <pivotField showAll="0"/>
    <pivotField showAll="0"/>
    <pivotField showAll="0"/>
    <pivotField showAll="0"/>
    <pivotField showAll="0"/>
    <pivotField showAll="0"/>
  </pivotFields>
  <rowFields count="1">
    <field x="3"/>
  </rowFields>
  <rowItems count="12">
    <i>
      <x/>
    </i>
    <i>
      <x v="1"/>
    </i>
    <i>
      <x v="2"/>
    </i>
    <i>
      <x v="3"/>
    </i>
    <i>
      <x v="4"/>
    </i>
    <i>
      <x v="5"/>
    </i>
    <i>
      <x v="6"/>
    </i>
    <i>
      <x v="7"/>
    </i>
    <i>
      <x v="8"/>
    </i>
    <i>
      <x v="9"/>
    </i>
    <i>
      <x v="10"/>
    </i>
    <i t="grand">
      <x/>
    </i>
  </rowItems>
  <colItems count="1">
    <i/>
  </colItems>
  <dataFields count="1">
    <dataField name="Count of CustomerID" fld="6" subtotal="count" baseField="0" baseItem="0"/>
  </dataFields>
  <formats count="2">
    <format dxfId="14">
      <pivotArea type="all" dataOnly="0" outline="0" fieldPosition="0"/>
    </format>
    <format dxfId="13">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2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Location" xr10:uid="{BB36EF41-F9D5-45E6-8B15-8F9A5AFDD169}" sourceName="BranchLocation">
  <pivotTables>
    <pivotTable tabId="4" name="KPI Card"/>
    <pivotTable tabId="4" name="Busiest Day"/>
    <pivotTable tabId="4" name="Peak Hour"/>
    <pivotTable tabId="4" name="Popular Services"/>
    <pivotTable tabId="4" name="Revenue by Branch"/>
    <pivotTable tabId="4" name="Revenue by Gender"/>
  </pivotTables>
  <data>
    <tabular pivotCacheId="1715755382">
      <items count="4">
        <i x="1" s="1"/>
        <i x="0"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80292F76-5D0E-497D-B7CB-E888255D2246}" sourceName="Gender">
  <pivotTables>
    <pivotTable tabId="4" name="KPI Card"/>
    <pivotTable tabId="4" name="Busiest Day"/>
    <pivotTable tabId="4" name="Peak Hour"/>
    <pivotTable tabId="4" name="Popular Services"/>
    <pivotTable tabId="4" name="Revenue by Branch"/>
    <pivotTable tabId="4" name="Revenue by Gender"/>
  </pivotTables>
  <data>
    <tabular pivotCacheId="171575538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chLocation" xr10:uid="{313C6816-5467-4332-A6BD-EF423BD41115}" cache="Slicer_BranchLocation" caption="BranchLocation" rowHeight="241300"/>
  <slicer name="Gender" xr10:uid="{49166DE2-EA06-4933-B1B1-35823F3DD3DC}" cache="Slicer_Gender" caption="Gend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chLocation 1" xr10:uid="{751329A1-6DBE-46AE-A189-1472BDD53296}" cache="Slicer_BranchLocation" style="Slicer Style 1" rowHeight="241300"/>
  <slicer name="Gender 1" xr10:uid="{16593C16-699A-41D2-9199-D84E9A42158B}" cache="Slicer_Gender" columnCount="2"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1BCA41-4460-40D4-BE87-13C7E0030484}" name="Table1" displayName="Table1" ref="A1:N101" totalsRowShown="0">
  <autoFilter ref="A1:N101" xr:uid="{3D1BCA41-4460-40D4-BE87-13C7E0030484}"/>
  <tableColumns count="14">
    <tableColumn id="1" xr3:uid="{19AB76C7-4D4A-4509-81B9-A562175B762C}" name="TransactionID"/>
    <tableColumn id="2" xr3:uid="{A834F108-992E-420C-9045-D848E2249DCD}" name="Timestamp"/>
    <tableColumn id="13" xr3:uid="{600D76B6-4774-41C3-9CC3-647509640FB6}" name="Date" dataDxfId="18">
      <calculatedColumnFormula>INT(Table1[[#This Row],[Timestamp]])</calculatedColumnFormula>
    </tableColumn>
    <tableColumn id="15" xr3:uid="{BD4B4C60-B384-409F-A207-63CB5944F38F}" name="Hour" dataDxfId="17"/>
    <tableColumn id="3" xr3:uid="{5B3AE202-1D94-41D9-9D44-787FE0913AD7}" name="DayOfWeek" dataDxfId="16"/>
    <tableColumn id="4" xr3:uid="{0121BEFE-DD7E-424F-BCAA-C42B2F060CE7}" name="BranchLocation"/>
    <tableColumn id="5" xr3:uid="{F8067BC7-214F-43F9-97E3-84BC11B00B21}" name="CustomerID"/>
    <tableColumn id="17" xr3:uid="{E806698B-3DE8-48A5-A20A-8E8B0C73062A}" name="Gender" dataDxfId="15"/>
    <tableColumn id="7" xr3:uid="{88C73B1E-4942-42EA-BEE2-F0E40F32ED02}" name="Service"/>
    <tableColumn id="8" xr3:uid="{03D2144C-249C-49B5-8E11-04149398BBDF}" name="Price (IDR)"/>
    <tableColumn id="9" xr3:uid="{41F826E6-F84E-43BA-8585-F5B918362401}" name="BarberName"/>
    <tableColumn id="10" xr3:uid="{8C777B0C-F511-4799-A292-0026AD76AE6F}" name="BarberTier"/>
    <tableColumn id="11" xr3:uid="{F0EE875C-9661-4D89-A656-A042CB50B3AC}" name="Rating (1-5)"/>
    <tableColumn id="12" xr3:uid="{569F2F38-CBF7-454C-9B67-7F36DCE2A836}" name="Duration (Minute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2656F-1B34-4494-A806-2A4CDEC5639E}">
  <dimension ref="A1:A102"/>
  <sheetViews>
    <sheetView workbookViewId="0">
      <selection activeCell="K7" sqref="K7"/>
    </sheetView>
  </sheetViews>
  <sheetFormatPr defaultRowHeight="15" x14ac:dyDescent="0.25"/>
  <cols>
    <col min="1" max="16384" width="9.140625" style="1"/>
  </cols>
  <sheetData>
    <row r="1" spans="1:1" x14ac:dyDescent="0.25">
      <c r="A1" s="1" t="s">
        <v>180</v>
      </c>
    </row>
    <row r="2" spans="1:1" x14ac:dyDescent="0.25">
      <c r="A2" s="1" t="s">
        <v>181</v>
      </c>
    </row>
    <row r="3" spans="1:1" x14ac:dyDescent="0.25">
      <c r="A3" s="1" t="s">
        <v>182</v>
      </c>
    </row>
    <row r="4" spans="1:1" x14ac:dyDescent="0.25">
      <c r="A4" s="1" t="s">
        <v>183</v>
      </c>
    </row>
    <row r="5" spans="1:1" x14ac:dyDescent="0.25">
      <c r="A5" s="1" t="s">
        <v>184</v>
      </c>
    </row>
    <row r="6" spans="1:1" x14ac:dyDescent="0.25">
      <c r="A6" s="1" t="s">
        <v>185</v>
      </c>
    </row>
    <row r="7" spans="1:1" x14ac:dyDescent="0.25">
      <c r="A7" s="1" t="s">
        <v>186</v>
      </c>
    </row>
    <row r="8" spans="1:1" x14ac:dyDescent="0.25">
      <c r="A8" s="1" t="s">
        <v>187</v>
      </c>
    </row>
    <row r="9" spans="1:1" x14ac:dyDescent="0.25">
      <c r="A9" s="1" t="s">
        <v>188</v>
      </c>
    </row>
    <row r="10" spans="1:1" x14ac:dyDescent="0.25">
      <c r="A10" s="1" t="s">
        <v>189</v>
      </c>
    </row>
    <row r="11" spans="1:1" x14ac:dyDescent="0.25">
      <c r="A11" s="1" t="s">
        <v>190</v>
      </c>
    </row>
    <row r="12" spans="1:1" x14ac:dyDescent="0.25">
      <c r="A12" s="1" t="s">
        <v>191</v>
      </c>
    </row>
    <row r="13" spans="1:1" x14ac:dyDescent="0.25">
      <c r="A13" s="1" t="s">
        <v>192</v>
      </c>
    </row>
    <row r="14" spans="1:1" x14ac:dyDescent="0.25">
      <c r="A14" s="1" t="s">
        <v>193</v>
      </c>
    </row>
    <row r="15" spans="1:1" x14ac:dyDescent="0.25">
      <c r="A15" s="1" t="s">
        <v>194</v>
      </c>
    </row>
    <row r="16" spans="1:1" x14ac:dyDescent="0.25">
      <c r="A16" s="1" t="s">
        <v>195</v>
      </c>
    </row>
    <row r="17" spans="1:1" x14ac:dyDescent="0.25">
      <c r="A17" s="1" t="s">
        <v>196</v>
      </c>
    </row>
    <row r="18" spans="1:1" x14ac:dyDescent="0.25">
      <c r="A18" s="1" t="s">
        <v>197</v>
      </c>
    </row>
    <row r="19" spans="1:1" x14ac:dyDescent="0.25">
      <c r="A19" s="1" t="s">
        <v>198</v>
      </c>
    </row>
    <row r="20" spans="1:1" x14ac:dyDescent="0.25">
      <c r="A20" s="1" t="s">
        <v>199</v>
      </c>
    </row>
    <row r="21" spans="1:1" x14ac:dyDescent="0.25">
      <c r="A21" s="1" t="s">
        <v>200</v>
      </c>
    </row>
    <row r="22" spans="1:1" x14ac:dyDescent="0.25">
      <c r="A22" s="1" t="s">
        <v>201</v>
      </c>
    </row>
    <row r="23" spans="1:1" x14ac:dyDescent="0.25">
      <c r="A23" s="1" t="s">
        <v>202</v>
      </c>
    </row>
    <row r="24" spans="1:1" x14ac:dyDescent="0.25">
      <c r="A24" s="1" t="s">
        <v>203</v>
      </c>
    </row>
    <row r="25" spans="1:1" x14ac:dyDescent="0.25">
      <c r="A25" s="1" t="s">
        <v>204</v>
      </c>
    </row>
    <row r="26" spans="1:1" x14ac:dyDescent="0.25">
      <c r="A26" s="1" t="s">
        <v>205</v>
      </c>
    </row>
    <row r="27" spans="1:1" x14ac:dyDescent="0.25">
      <c r="A27" s="1" t="s">
        <v>206</v>
      </c>
    </row>
    <row r="28" spans="1:1" x14ac:dyDescent="0.25">
      <c r="A28" s="1" t="s">
        <v>207</v>
      </c>
    </row>
    <row r="29" spans="1:1" x14ac:dyDescent="0.25">
      <c r="A29" s="1" t="s">
        <v>208</v>
      </c>
    </row>
    <row r="30" spans="1:1" x14ac:dyDescent="0.25">
      <c r="A30" s="1" t="s">
        <v>209</v>
      </c>
    </row>
    <row r="31" spans="1:1" x14ac:dyDescent="0.25">
      <c r="A31" s="1" t="s">
        <v>210</v>
      </c>
    </row>
    <row r="32" spans="1:1" x14ac:dyDescent="0.25">
      <c r="A32" s="1" t="s">
        <v>211</v>
      </c>
    </row>
    <row r="33" spans="1:1" x14ac:dyDescent="0.25">
      <c r="A33" s="1" t="s">
        <v>212</v>
      </c>
    </row>
    <row r="34" spans="1:1" x14ac:dyDescent="0.25">
      <c r="A34" s="1" t="s">
        <v>213</v>
      </c>
    </row>
    <row r="35" spans="1:1" x14ac:dyDescent="0.25">
      <c r="A35" s="1" t="s">
        <v>214</v>
      </c>
    </row>
    <row r="36" spans="1:1" x14ac:dyDescent="0.25">
      <c r="A36" s="1" t="s">
        <v>215</v>
      </c>
    </row>
    <row r="37" spans="1:1" x14ac:dyDescent="0.25">
      <c r="A37" s="1" t="s">
        <v>216</v>
      </c>
    </row>
    <row r="38" spans="1:1" x14ac:dyDescent="0.25">
      <c r="A38" s="1" t="s">
        <v>217</v>
      </c>
    </row>
    <row r="39" spans="1:1" x14ac:dyDescent="0.25">
      <c r="A39" s="1" t="s">
        <v>218</v>
      </c>
    </row>
    <row r="40" spans="1:1" x14ac:dyDescent="0.25">
      <c r="A40" s="1" t="s">
        <v>219</v>
      </c>
    </row>
    <row r="41" spans="1:1" x14ac:dyDescent="0.25">
      <c r="A41" s="1" t="s">
        <v>220</v>
      </c>
    </row>
    <row r="42" spans="1:1" x14ac:dyDescent="0.25">
      <c r="A42" s="1" t="s">
        <v>221</v>
      </c>
    </row>
    <row r="43" spans="1:1" x14ac:dyDescent="0.25">
      <c r="A43" s="1" t="s">
        <v>222</v>
      </c>
    </row>
    <row r="44" spans="1:1" x14ac:dyDescent="0.25">
      <c r="A44" s="1" t="s">
        <v>223</v>
      </c>
    </row>
    <row r="45" spans="1:1" x14ac:dyDescent="0.25">
      <c r="A45" s="1" t="s">
        <v>224</v>
      </c>
    </row>
    <row r="46" spans="1:1" x14ac:dyDescent="0.25">
      <c r="A46" s="1" t="s">
        <v>225</v>
      </c>
    </row>
    <row r="47" spans="1:1" x14ac:dyDescent="0.25">
      <c r="A47" s="1" t="s">
        <v>226</v>
      </c>
    </row>
    <row r="48" spans="1:1" x14ac:dyDescent="0.25">
      <c r="A48" s="1" t="s">
        <v>227</v>
      </c>
    </row>
    <row r="49" spans="1:1" x14ac:dyDescent="0.25">
      <c r="A49" s="1" t="s">
        <v>228</v>
      </c>
    </row>
    <row r="50" spans="1:1" x14ac:dyDescent="0.25">
      <c r="A50" s="1" t="s">
        <v>229</v>
      </c>
    </row>
    <row r="51" spans="1:1" x14ac:dyDescent="0.25">
      <c r="A51" s="1" t="s">
        <v>230</v>
      </c>
    </row>
    <row r="52" spans="1:1" x14ac:dyDescent="0.25">
      <c r="A52" s="1" t="s">
        <v>129</v>
      </c>
    </row>
    <row r="53" spans="1:1" x14ac:dyDescent="0.25">
      <c r="A53" s="1" t="s">
        <v>231</v>
      </c>
    </row>
    <row r="54" spans="1:1" x14ac:dyDescent="0.25">
      <c r="A54" s="1" t="s">
        <v>232</v>
      </c>
    </row>
    <row r="55" spans="1:1" x14ac:dyDescent="0.25">
      <c r="A55" s="1" t="s">
        <v>233</v>
      </c>
    </row>
    <row r="56" spans="1:1" x14ac:dyDescent="0.25">
      <c r="A56" s="1" t="s">
        <v>234</v>
      </c>
    </row>
    <row r="57" spans="1:1" x14ac:dyDescent="0.25">
      <c r="A57" s="1" t="s">
        <v>235</v>
      </c>
    </row>
    <row r="58" spans="1:1" x14ac:dyDescent="0.25">
      <c r="A58" s="1" t="s">
        <v>236</v>
      </c>
    </row>
    <row r="59" spans="1:1" x14ac:dyDescent="0.25">
      <c r="A59" s="1" t="s">
        <v>237</v>
      </c>
    </row>
    <row r="60" spans="1:1" x14ac:dyDescent="0.25">
      <c r="A60" s="1" t="s">
        <v>238</v>
      </c>
    </row>
    <row r="61" spans="1:1" x14ac:dyDescent="0.25">
      <c r="A61" s="1" t="s">
        <v>239</v>
      </c>
    </row>
    <row r="62" spans="1:1" x14ac:dyDescent="0.25">
      <c r="A62" s="1" t="s">
        <v>240</v>
      </c>
    </row>
    <row r="63" spans="1:1" x14ac:dyDescent="0.25">
      <c r="A63" s="1" t="s">
        <v>241</v>
      </c>
    </row>
    <row r="64" spans="1:1" x14ac:dyDescent="0.25">
      <c r="A64" s="1" t="s">
        <v>242</v>
      </c>
    </row>
    <row r="65" spans="1:1" x14ac:dyDescent="0.25">
      <c r="A65" s="1" t="s">
        <v>243</v>
      </c>
    </row>
    <row r="66" spans="1:1" x14ac:dyDescent="0.25">
      <c r="A66" s="1" t="s">
        <v>244</v>
      </c>
    </row>
    <row r="67" spans="1:1" x14ac:dyDescent="0.25">
      <c r="A67" s="1" t="s">
        <v>245</v>
      </c>
    </row>
    <row r="68" spans="1:1" x14ac:dyDescent="0.25">
      <c r="A68" s="1" t="s">
        <v>246</v>
      </c>
    </row>
    <row r="69" spans="1:1" x14ac:dyDescent="0.25">
      <c r="A69" s="1" t="s">
        <v>247</v>
      </c>
    </row>
    <row r="70" spans="1:1" x14ac:dyDescent="0.25">
      <c r="A70" s="1" t="s">
        <v>248</v>
      </c>
    </row>
    <row r="71" spans="1:1" x14ac:dyDescent="0.25">
      <c r="A71" s="1" t="s">
        <v>249</v>
      </c>
    </row>
    <row r="72" spans="1:1" x14ac:dyDescent="0.25">
      <c r="A72" s="1" t="s">
        <v>250</v>
      </c>
    </row>
    <row r="73" spans="1:1" x14ac:dyDescent="0.25">
      <c r="A73" s="1" t="s">
        <v>251</v>
      </c>
    </row>
    <row r="74" spans="1:1" x14ac:dyDescent="0.25">
      <c r="A74" s="1" t="s">
        <v>252</v>
      </c>
    </row>
    <row r="75" spans="1:1" x14ac:dyDescent="0.25">
      <c r="A75" s="1" t="s">
        <v>253</v>
      </c>
    </row>
    <row r="76" spans="1:1" x14ac:dyDescent="0.25">
      <c r="A76" s="1" t="s">
        <v>254</v>
      </c>
    </row>
    <row r="77" spans="1:1" x14ac:dyDescent="0.25">
      <c r="A77" s="1" t="s">
        <v>255</v>
      </c>
    </row>
    <row r="78" spans="1:1" x14ac:dyDescent="0.25">
      <c r="A78" s="1" t="s">
        <v>256</v>
      </c>
    </row>
    <row r="79" spans="1:1" x14ac:dyDescent="0.25">
      <c r="A79" s="1" t="s">
        <v>257</v>
      </c>
    </row>
    <row r="80" spans="1:1" x14ac:dyDescent="0.25">
      <c r="A80" s="1" t="s">
        <v>258</v>
      </c>
    </row>
    <row r="81" spans="1:1" x14ac:dyDescent="0.25">
      <c r="A81" s="1" t="s">
        <v>259</v>
      </c>
    </row>
    <row r="82" spans="1:1" x14ac:dyDescent="0.25">
      <c r="A82" s="1" t="s">
        <v>260</v>
      </c>
    </row>
    <row r="83" spans="1:1" x14ac:dyDescent="0.25">
      <c r="A83" s="1" t="s">
        <v>261</v>
      </c>
    </row>
    <row r="84" spans="1:1" x14ac:dyDescent="0.25">
      <c r="A84" s="1" t="s">
        <v>262</v>
      </c>
    </row>
    <row r="85" spans="1:1" x14ac:dyDescent="0.25">
      <c r="A85" s="1" t="s">
        <v>263</v>
      </c>
    </row>
    <row r="86" spans="1:1" x14ac:dyDescent="0.25">
      <c r="A86" s="1" t="s">
        <v>264</v>
      </c>
    </row>
    <row r="87" spans="1:1" x14ac:dyDescent="0.25">
      <c r="A87" s="1" t="s">
        <v>265</v>
      </c>
    </row>
    <row r="88" spans="1:1" x14ac:dyDescent="0.25">
      <c r="A88" s="1" t="s">
        <v>266</v>
      </c>
    </row>
    <row r="89" spans="1:1" x14ac:dyDescent="0.25">
      <c r="A89" s="1" t="s">
        <v>267</v>
      </c>
    </row>
    <row r="90" spans="1:1" x14ac:dyDescent="0.25">
      <c r="A90" s="1" t="s">
        <v>268</v>
      </c>
    </row>
    <row r="91" spans="1:1" x14ac:dyDescent="0.25">
      <c r="A91" s="1" t="s">
        <v>269</v>
      </c>
    </row>
    <row r="92" spans="1:1" x14ac:dyDescent="0.25">
      <c r="A92" s="1" t="s">
        <v>270</v>
      </c>
    </row>
    <row r="93" spans="1:1" x14ac:dyDescent="0.25">
      <c r="A93" s="1" t="s">
        <v>271</v>
      </c>
    </row>
    <row r="94" spans="1:1" x14ac:dyDescent="0.25">
      <c r="A94" s="1" t="s">
        <v>272</v>
      </c>
    </row>
    <row r="95" spans="1:1" x14ac:dyDescent="0.25">
      <c r="A95" s="1" t="s">
        <v>273</v>
      </c>
    </row>
    <row r="96" spans="1:1" x14ac:dyDescent="0.25">
      <c r="A96" s="1" t="s">
        <v>274</v>
      </c>
    </row>
    <row r="97" spans="1:1" x14ac:dyDescent="0.25">
      <c r="A97" s="1" t="s">
        <v>275</v>
      </c>
    </row>
    <row r="98" spans="1:1" x14ac:dyDescent="0.25">
      <c r="A98" s="1" t="s">
        <v>276</v>
      </c>
    </row>
    <row r="99" spans="1:1" x14ac:dyDescent="0.25">
      <c r="A99" s="1" t="s">
        <v>277</v>
      </c>
    </row>
    <row r="100" spans="1:1" x14ac:dyDescent="0.25">
      <c r="A100" s="1" t="s">
        <v>278</v>
      </c>
    </row>
    <row r="101" spans="1:1" x14ac:dyDescent="0.25">
      <c r="A101" s="1" t="s">
        <v>279</v>
      </c>
    </row>
    <row r="102" spans="1:1" x14ac:dyDescent="0.25">
      <c r="A102" s="1" t="s">
        <v>280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1"/>
  <sheetViews>
    <sheetView zoomScale="80" zoomScaleNormal="80" workbookViewId="0">
      <selection activeCell="I24" sqref="I24"/>
    </sheetView>
  </sheetViews>
  <sheetFormatPr defaultRowHeight="15" x14ac:dyDescent="0.25"/>
  <cols>
    <col min="1" max="1" width="21.5703125" bestFit="1" customWidth="1"/>
    <col min="2" max="2" width="18.28515625" bestFit="1" customWidth="1"/>
    <col min="3" max="3" width="18.28515625" style="12" customWidth="1"/>
    <col min="4" max="4" width="9.85546875" style="12" bestFit="1" customWidth="1"/>
    <col min="5" max="5" width="13.85546875" customWidth="1"/>
    <col min="6" max="6" width="16.5703125" customWidth="1"/>
    <col min="7" max="7" width="13.5703125" customWidth="1"/>
    <col min="8" max="8" width="9.85546875" customWidth="1"/>
    <col min="9" max="9" width="21.7109375" bestFit="1" customWidth="1"/>
    <col min="10" max="10" width="12.42578125" customWidth="1"/>
    <col min="11" max="11" width="14.28515625" customWidth="1"/>
    <col min="12" max="12" width="12.42578125" customWidth="1"/>
    <col min="13" max="13" width="13.28515625" customWidth="1"/>
    <col min="14" max="14" width="20.140625" customWidth="1"/>
  </cols>
  <sheetData>
    <row r="1" spans="1:14" x14ac:dyDescent="0.25">
      <c r="A1" t="s">
        <v>0</v>
      </c>
      <c r="B1" t="s">
        <v>1</v>
      </c>
      <c r="C1" s="13" t="s">
        <v>292</v>
      </c>
      <c r="D1" s="13" t="s">
        <v>293</v>
      </c>
      <c r="E1" s="15" t="s">
        <v>310</v>
      </c>
      <c r="F1" t="s">
        <v>2</v>
      </c>
      <c r="G1" t="s">
        <v>3</v>
      </c>
      <c r="H1" s="15" t="s">
        <v>4</v>
      </c>
      <c r="I1" t="s">
        <v>5</v>
      </c>
      <c r="J1" t="s">
        <v>6</v>
      </c>
      <c r="K1" t="s">
        <v>7</v>
      </c>
      <c r="L1" t="s">
        <v>8</v>
      </c>
      <c r="M1" t="s">
        <v>9</v>
      </c>
      <c r="N1" t="s">
        <v>10</v>
      </c>
    </row>
    <row r="2" spans="1:14" x14ac:dyDescent="0.25">
      <c r="A2" t="s">
        <v>11</v>
      </c>
      <c r="B2" s="11">
        <v>45658.44804398148</v>
      </c>
      <c r="C2" s="12">
        <f>INT(Table1[[#This Row],[Timestamp]])</f>
        <v>45658</v>
      </c>
      <c r="D2" s="14">
        <v>10</v>
      </c>
      <c r="E2" t="s">
        <v>303</v>
      </c>
      <c r="F2" t="s">
        <v>12</v>
      </c>
      <c r="G2" t="s">
        <v>13</v>
      </c>
      <c r="H2" t="s">
        <v>300</v>
      </c>
      <c r="I2" t="s">
        <v>14</v>
      </c>
      <c r="J2">
        <v>60000</v>
      </c>
      <c r="K2" t="s">
        <v>15</v>
      </c>
      <c r="L2" t="s">
        <v>16</v>
      </c>
      <c r="M2">
        <v>5</v>
      </c>
      <c r="N2">
        <v>28</v>
      </c>
    </row>
    <row r="3" spans="1:14" x14ac:dyDescent="0.25">
      <c r="A3" t="s">
        <v>17</v>
      </c>
      <c r="B3" s="11">
        <v>45658.472743055558</v>
      </c>
      <c r="C3" s="12">
        <f>INT(Table1[[#This Row],[Timestamp]])</f>
        <v>45658</v>
      </c>
      <c r="D3" s="14">
        <v>11</v>
      </c>
      <c r="E3" t="s">
        <v>303</v>
      </c>
      <c r="F3" t="s">
        <v>18</v>
      </c>
      <c r="G3" t="s">
        <v>19</v>
      </c>
      <c r="H3" t="s">
        <v>300</v>
      </c>
      <c r="I3" t="s">
        <v>20</v>
      </c>
      <c r="J3">
        <v>35000</v>
      </c>
      <c r="K3" t="s">
        <v>21</v>
      </c>
      <c r="L3" t="s">
        <v>22</v>
      </c>
      <c r="M3">
        <v>4</v>
      </c>
      <c r="N3">
        <v>21</v>
      </c>
    </row>
    <row r="4" spans="1:14" x14ac:dyDescent="0.25">
      <c r="A4" t="s">
        <v>23</v>
      </c>
      <c r="B4" s="11">
        <v>45658.538206018522</v>
      </c>
      <c r="C4" s="12">
        <f>INT(Table1[[#This Row],[Timestamp]])</f>
        <v>45658</v>
      </c>
      <c r="D4" s="14">
        <v>12</v>
      </c>
      <c r="E4" t="s">
        <v>303</v>
      </c>
      <c r="F4" t="s">
        <v>24</v>
      </c>
      <c r="G4" t="s">
        <v>25</v>
      </c>
      <c r="H4" t="s">
        <v>300</v>
      </c>
      <c r="I4" t="s">
        <v>14</v>
      </c>
      <c r="J4">
        <v>55000</v>
      </c>
      <c r="K4" t="s">
        <v>26</v>
      </c>
      <c r="L4" t="s">
        <v>16</v>
      </c>
      <c r="M4">
        <v>5</v>
      </c>
      <c r="N4">
        <v>33</v>
      </c>
    </row>
    <row r="5" spans="1:14" x14ac:dyDescent="0.25">
      <c r="A5" t="s">
        <v>27</v>
      </c>
      <c r="B5" s="11">
        <v>45658.596087962964</v>
      </c>
      <c r="C5" s="12">
        <f>INT(Table1[[#This Row],[Timestamp]])</f>
        <v>45658</v>
      </c>
      <c r="D5" s="14">
        <v>14</v>
      </c>
      <c r="E5" t="s">
        <v>303</v>
      </c>
      <c r="F5" t="s">
        <v>28</v>
      </c>
      <c r="G5" t="s">
        <v>29</v>
      </c>
      <c r="H5" t="s">
        <v>300</v>
      </c>
      <c r="I5" t="s">
        <v>30</v>
      </c>
      <c r="J5">
        <v>75000</v>
      </c>
      <c r="K5" t="s">
        <v>31</v>
      </c>
      <c r="L5" t="s">
        <v>22</v>
      </c>
      <c r="M5">
        <v>4</v>
      </c>
      <c r="N5">
        <v>53</v>
      </c>
    </row>
    <row r="6" spans="1:14" x14ac:dyDescent="0.25">
      <c r="A6" t="s">
        <v>32</v>
      </c>
      <c r="B6" s="11">
        <v>45658.645949074074</v>
      </c>
      <c r="C6" s="12">
        <f>INT(Table1[[#This Row],[Timestamp]])</f>
        <v>45658</v>
      </c>
      <c r="D6" s="14">
        <v>15</v>
      </c>
      <c r="E6" t="s">
        <v>303</v>
      </c>
      <c r="F6" t="s">
        <v>12</v>
      </c>
      <c r="G6" t="s">
        <v>33</v>
      </c>
      <c r="H6" t="s">
        <v>301</v>
      </c>
      <c r="I6" t="s">
        <v>34</v>
      </c>
      <c r="J6">
        <v>95000</v>
      </c>
      <c r="K6" t="s">
        <v>35</v>
      </c>
      <c r="L6" t="s">
        <v>16</v>
      </c>
      <c r="M6">
        <v>5</v>
      </c>
      <c r="N6">
        <v>59</v>
      </c>
    </row>
    <row r="7" spans="1:14" x14ac:dyDescent="0.25">
      <c r="A7" t="s">
        <v>36</v>
      </c>
      <c r="B7" s="11">
        <v>45658.694826388892</v>
      </c>
      <c r="C7" s="12">
        <f>INT(Table1[[#This Row],[Timestamp]])</f>
        <v>45658</v>
      </c>
      <c r="D7" s="14">
        <v>16</v>
      </c>
      <c r="E7" t="s">
        <v>303</v>
      </c>
      <c r="F7" t="s">
        <v>18</v>
      </c>
      <c r="G7" t="s">
        <v>37</v>
      </c>
      <c r="H7" t="s">
        <v>300</v>
      </c>
      <c r="I7" t="s">
        <v>14</v>
      </c>
      <c r="J7">
        <v>50000</v>
      </c>
      <c r="K7" t="s">
        <v>21</v>
      </c>
      <c r="L7" t="s">
        <v>22</v>
      </c>
      <c r="M7">
        <v>4</v>
      </c>
      <c r="N7">
        <v>31</v>
      </c>
    </row>
    <row r="8" spans="1:14" x14ac:dyDescent="0.25">
      <c r="A8" t="s">
        <v>38</v>
      </c>
      <c r="B8" s="11">
        <v>45658.754155092596</v>
      </c>
      <c r="C8" s="12">
        <f>INT(Table1[[#This Row],[Timestamp]])</f>
        <v>45658</v>
      </c>
      <c r="D8" s="14">
        <v>18</v>
      </c>
      <c r="E8" t="s">
        <v>303</v>
      </c>
      <c r="F8" t="s">
        <v>24</v>
      </c>
      <c r="G8" t="s">
        <v>39</v>
      </c>
      <c r="H8" t="s">
        <v>300</v>
      </c>
      <c r="I8" t="s">
        <v>20</v>
      </c>
      <c r="J8">
        <v>35000</v>
      </c>
      <c r="K8" t="s">
        <v>26</v>
      </c>
      <c r="L8" t="s">
        <v>16</v>
      </c>
      <c r="M8">
        <v>5</v>
      </c>
      <c r="N8">
        <v>18</v>
      </c>
    </row>
    <row r="9" spans="1:14" x14ac:dyDescent="0.25">
      <c r="A9" t="s">
        <v>40</v>
      </c>
      <c r="B9" s="11">
        <v>45658.807152777779</v>
      </c>
      <c r="C9" s="12">
        <f>INT(Table1[[#This Row],[Timestamp]])</f>
        <v>45658</v>
      </c>
      <c r="D9" s="14">
        <v>19</v>
      </c>
      <c r="E9" t="s">
        <v>303</v>
      </c>
      <c r="F9" t="s">
        <v>28</v>
      </c>
      <c r="G9" t="s">
        <v>41</v>
      </c>
      <c r="H9" t="s">
        <v>300</v>
      </c>
      <c r="I9" t="s">
        <v>42</v>
      </c>
      <c r="J9">
        <v>45000</v>
      </c>
      <c r="K9" t="s">
        <v>31</v>
      </c>
      <c r="L9" t="s">
        <v>22</v>
      </c>
      <c r="M9">
        <v>5</v>
      </c>
      <c r="N9">
        <v>24</v>
      </c>
    </row>
    <row r="10" spans="1:14" x14ac:dyDescent="0.25">
      <c r="A10" t="s">
        <v>43</v>
      </c>
      <c r="B10" s="11">
        <v>45658.854224537034</v>
      </c>
      <c r="C10" s="12">
        <f>INT(Table1[[#This Row],[Timestamp]])</f>
        <v>45658</v>
      </c>
      <c r="D10" s="14">
        <v>20</v>
      </c>
      <c r="E10" t="s">
        <v>303</v>
      </c>
      <c r="F10" t="s">
        <v>12</v>
      </c>
      <c r="G10" t="s">
        <v>44</v>
      </c>
      <c r="H10" t="s">
        <v>300</v>
      </c>
      <c r="I10" t="s">
        <v>45</v>
      </c>
      <c r="J10">
        <v>250000</v>
      </c>
      <c r="K10" t="s">
        <v>35</v>
      </c>
      <c r="L10" t="s">
        <v>16</v>
      </c>
      <c r="M10">
        <v>4</v>
      </c>
      <c r="N10">
        <v>115</v>
      </c>
    </row>
    <row r="11" spans="1:14" x14ac:dyDescent="0.25">
      <c r="A11" t="s">
        <v>46</v>
      </c>
      <c r="B11" s="11">
        <v>45659.423946759256</v>
      </c>
      <c r="C11" s="12">
        <f>INT(Table1[[#This Row],[Timestamp]])</f>
        <v>45659</v>
      </c>
      <c r="D11" s="14">
        <v>10</v>
      </c>
      <c r="E11" t="s">
        <v>304</v>
      </c>
      <c r="F11" t="s">
        <v>18</v>
      </c>
      <c r="G11" t="s">
        <v>47</v>
      </c>
      <c r="H11" t="s">
        <v>300</v>
      </c>
      <c r="I11" t="s">
        <v>30</v>
      </c>
      <c r="J11">
        <v>80000</v>
      </c>
      <c r="K11" t="s">
        <v>21</v>
      </c>
      <c r="L11" t="s">
        <v>22</v>
      </c>
      <c r="M11">
        <v>5</v>
      </c>
      <c r="N11">
        <v>49</v>
      </c>
    </row>
    <row r="12" spans="1:14" x14ac:dyDescent="0.25">
      <c r="A12" t="s">
        <v>48</v>
      </c>
      <c r="B12" s="11">
        <v>45659.489745370367</v>
      </c>
      <c r="C12" s="12">
        <f>INT(Table1[[#This Row],[Timestamp]])</f>
        <v>45659</v>
      </c>
      <c r="D12" s="14">
        <v>11</v>
      </c>
      <c r="E12" t="s">
        <v>304</v>
      </c>
      <c r="F12" t="s">
        <v>24</v>
      </c>
      <c r="G12" t="s">
        <v>49</v>
      </c>
      <c r="H12" t="s">
        <v>300</v>
      </c>
      <c r="I12" t="s">
        <v>14</v>
      </c>
      <c r="J12">
        <v>55000</v>
      </c>
      <c r="K12" t="s">
        <v>26</v>
      </c>
      <c r="L12" t="s">
        <v>16</v>
      </c>
      <c r="M12">
        <v>4</v>
      </c>
      <c r="N12">
        <v>29</v>
      </c>
    </row>
    <row r="13" spans="1:14" x14ac:dyDescent="0.25">
      <c r="A13" t="s">
        <v>50</v>
      </c>
      <c r="B13" s="11">
        <v>45659.54278935185</v>
      </c>
      <c r="C13" s="12">
        <f>INT(Table1[[#This Row],[Timestamp]])</f>
        <v>45659</v>
      </c>
      <c r="D13" s="14">
        <v>13</v>
      </c>
      <c r="E13" t="s">
        <v>304</v>
      </c>
      <c r="F13" t="s">
        <v>28</v>
      </c>
      <c r="G13" t="s">
        <v>51</v>
      </c>
      <c r="H13" t="s">
        <v>300</v>
      </c>
      <c r="I13" t="s">
        <v>20</v>
      </c>
      <c r="J13">
        <v>35000</v>
      </c>
      <c r="K13" t="s">
        <v>31</v>
      </c>
      <c r="L13" t="s">
        <v>22</v>
      </c>
      <c r="M13">
        <v>4</v>
      </c>
      <c r="N13">
        <v>19</v>
      </c>
    </row>
    <row r="14" spans="1:14" x14ac:dyDescent="0.25">
      <c r="A14" t="s">
        <v>52</v>
      </c>
      <c r="B14" s="11">
        <v>45659.60125</v>
      </c>
      <c r="C14" s="12">
        <f>INT(Table1[[#This Row],[Timestamp]])</f>
        <v>45659</v>
      </c>
      <c r="D14" s="14">
        <v>14</v>
      </c>
      <c r="E14" t="s">
        <v>304</v>
      </c>
      <c r="F14" t="s">
        <v>12</v>
      </c>
      <c r="G14" t="s">
        <v>53</v>
      </c>
      <c r="H14" t="s">
        <v>300</v>
      </c>
      <c r="I14" t="s">
        <v>14</v>
      </c>
      <c r="J14">
        <v>60000</v>
      </c>
      <c r="K14" t="s">
        <v>54</v>
      </c>
      <c r="L14" t="s">
        <v>16</v>
      </c>
      <c r="M14">
        <v>5</v>
      </c>
      <c r="N14">
        <v>26</v>
      </c>
    </row>
    <row r="15" spans="1:14" x14ac:dyDescent="0.25">
      <c r="A15" t="s">
        <v>55</v>
      </c>
      <c r="B15" s="11">
        <v>45659.659745370373</v>
      </c>
      <c r="C15" s="12">
        <f>INT(Table1[[#This Row],[Timestamp]])</f>
        <v>45659</v>
      </c>
      <c r="D15" s="14">
        <v>15</v>
      </c>
      <c r="E15" t="s">
        <v>304</v>
      </c>
      <c r="F15" t="s">
        <v>18</v>
      </c>
      <c r="G15" t="s">
        <v>56</v>
      </c>
      <c r="H15" t="s">
        <v>301</v>
      </c>
      <c r="I15" t="s">
        <v>34</v>
      </c>
      <c r="J15">
        <v>90000</v>
      </c>
      <c r="K15" t="s">
        <v>35</v>
      </c>
      <c r="L15" t="s">
        <v>16</v>
      </c>
      <c r="M15">
        <v>5</v>
      </c>
      <c r="N15">
        <v>62</v>
      </c>
    </row>
    <row r="16" spans="1:14" x14ac:dyDescent="0.25">
      <c r="A16" t="s">
        <v>57</v>
      </c>
      <c r="B16" s="11">
        <v>45659.712025462963</v>
      </c>
      <c r="C16" s="12">
        <f>INT(Table1[[#This Row],[Timestamp]])</f>
        <v>45659</v>
      </c>
      <c r="D16" s="14">
        <v>17</v>
      </c>
      <c r="E16" t="s">
        <v>304</v>
      </c>
      <c r="F16" t="s">
        <v>24</v>
      </c>
      <c r="G16" t="s">
        <v>58</v>
      </c>
      <c r="H16" t="s">
        <v>300</v>
      </c>
      <c r="I16" t="s">
        <v>42</v>
      </c>
      <c r="J16">
        <v>45000</v>
      </c>
      <c r="K16" t="s">
        <v>26</v>
      </c>
      <c r="L16" t="s">
        <v>16</v>
      </c>
      <c r="M16">
        <v>5</v>
      </c>
      <c r="N16">
        <v>22</v>
      </c>
    </row>
    <row r="17" spans="1:14" x14ac:dyDescent="0.25">
      <c r="A17" t="s">
        <v>59</v>
      </c>
      <c r="B17" s="11">
        <v>45659.7734375</v>
      </c>
      <c r="C17" s="12">
        <f>INT(Table1[[#This Row],[Timestamp]])</f>
        <v>45659</v>
      </c>
      <c r="D17" s="14">
        <v>18</v>
      </c>
      <c r="E17" t="s">
        <v>304</v>
      </c>
      <c r="F17" t="s">
        <v>28</v>
      </c>
      <c r="G17" t="s">
        <v>60</v>
      </c>
      <c r="H17" t="s">
        <v>300</v>
      </c>
      <c r="I17" t="s">
        <v>30</v>
      </c>
      <c r="J17">
        <v>75000</v>
      </c>
      <c r="K17" t="s">
        <v>31</v>
      </c>
      <c r="L17" t="s">
        <v>22</v>
      </c>
      <c r="M17">
        <v>4</v>
      </c>
      <c r="N17">
        <v>50</v>
      </c>
    </row>
    <row r="18" spans="1:14" x14ac:dyDescent="0.25">
      <c r="A18" t="s">
        <v>61</v>
      </c>
      <c r="B18" s="11">
        <v>45659.823275462964</v>
      </c>
      <c r="C18" s="12">
        <f>INT(Table1[[#This Row],[Timestamp]])</f>
        <v>45659</v>
      </c>
      <c r="D18" s="14">
        <v>19</v>
      </c>
      <c r="E18" t="s">
        <v>304</v>
      </c>
      <c r="F18" t="s">
        <v>12</v>
      </c>
      <c r="G18" t="s">
        <v>62</v>
      </c>
      <c r="H18" t="s">
        <v>300</v>
      </c>
      <c r="I18" t="s">
        <v>20</v>
      </c>
      <c r="J18">
        <v>40000</v>
      </c>
      <c r="K18" t="s">
        <v>15</v>
      </c>
      <c r="L18" t="s">
        <v>16</v>
      </c>
      <c r="M18">
        <v>5</v>
      </c>
      <c r="N18">
        <v>17</v>
      </c>
    </row>
    <row r="19" spans="1:14" x14ac:dyDescent="0.25">
      <c r="A19" t="s">
        <v>63</v>
      </c>
      <c r="B19" s="11">
        <v>45659.871759259258</v>
      </c>
      <c r="C19" s="12">
        <f>INT(Table1[[#This Row],[Timestamp]])</f>
        <v>45659</v>
      </c>
      <c r="D19" s="14">
        <v>20</v>
      </c>
      <c r="E19" t="s">
        <v>304</v>
      </c>
      <c r="F19" t="s">
        <v>18</v>
      </c>
      <c r="G19" t="s">
        <v>64</v>
      </c>
      <c r="H19" t="s">
        <v>300</v>
      </c>
      <c r="I19" t="s">
        <v>45</v>
      </c>
      <c r="J19">
        <v>220000</v>
      </c>
      <c r="K19" t="s">
        <v>35</v>
      </c>
      <c r="L19" t="s">
        <v>16</v>
      </c>
      <c r="M19">
        <v>4</v>
      </c>
      <c r="N19">
        <v>121</v>
      </c>
    </row>
    <row r="20" spans="1:14" x14ac:dyDescent="0.25">
      <c r="A20" t="s">
        <v>65</v>
      </c>
      <c r="B20" s="11">
        <v>45660.432037037041</v>
      </c>
      <c r="C20" s="12">
        <f>INT(Table1[[#This Row],[Timestamp]])</f>
        <v>45660</v>
      </c>
      <c r="D20" s="14">
        <v>10</v>
      </c>
      <c r="E20" t="s">
        <v>305</v>
      </c>
      <c r="F20" t="s">
        <v>24</v>
      </c>
      <c r="G20" t="s">
        <v>66</v>
      </c>
      <c r="H20" t="s">
        <v>300</v>
      </c>
      <c r="I20" t="s">
        <v>14</v>
      </c>
      <c r="J20">
        <v>55000</v>
      </c>
      <c r="K20" t="s">
        <v>26</v>
      </c>
      <c r="L20" t="s">
        <v>16</v>
      </c>
      <c r="M20">
        <v>5</v>
      </c>
      <c r="N20">
        <v>30</v>
      </c>
    </row>
    <row r="21" spans="1:14" x14ac:dyDescent="0.25">
      <c r="A21" t="s">
        <v>67</v>
      </c>
      <c r="B21" s="11">
        <v>45660.479803240742</v>
      </c>
      <c r="C21" s="12">
        <f>INT(Table1[[#This Row],[Timestamp]])</f>
        <v>45660</v>
      </c>
      <c r="D21" s="14">
        <v>11</v>
      </c>
      <c r="E21" t="s">
        <v>305</v>
      </c>
      <c r="F21" t="s">
        <v>28</v>
      </c>
      <c r="G21" t="s">
        <v>68</v>
      </c>
      <c r="H21" t="s">
        <v>300</v>
      </c>
      <c r="I21" t="s">
        <v>20</v>
      </c>
      <c r="J21">
        <v>35000</v>
      </c>
      <c r="K21" t="s">
        <v>31</v>
      </c>
      <c r="L21" t="s">
        <v>22</v>
      </c>
      <c r="M21">
        <v>4</v>
      </c>
      <c r="N21">
        <v>20</v>
      </c>
    </row>
    <row r="22" spans="1:14" x14ac:dyDescent="0.25">
      <c r="A22" t="s">
        <v>69</v>
      </c>
      <c r="B22" s="11">
        <v>45660.540405092594</v>
      </c>
      <c r="C22" s="12">
        <f>INT(Table1[[#This Row],[Timestamp]])</f>
        <v>45660</v>
      </c>
      <c r="D22" s="14">
        <v>12</v>
      </c>
      <c r="E22" t="s">
        <v>305</v>
      </c>
      <c r="F22" t="s">
        <v>12</v>
      </c>
      <c r="G22" t="s">
        <v>70</v>
      </c>
      <c r="H22" t="s">
        <v>300</v>
      </c>
      <c r="I22" t="s">
        <v>30</v>
      </c>
      <c r="J22">
        <v>85000</v>
      </c>
      <c r="K22" t="s">
        <v>54</v>
      </c>
      <c r="L22" t="s">
        <v>16</v>
      </c>
      <c r="M22">
        <v>5</v>
      </c>
      <c r="N22">
        <v>45</v>
      </c>
    </row>
    <row r="23" spans="1:14" x14ac:dyDescent="0.25">
      <c r="A23" t="s">
        <v>71</v>
      </c>
      <c r="B23" s="11">
        <v>45660.594201388885</v>
      </c>
      <c r="C23" s="12">
        <f>INT(Table1[[#This Row],[Timestamp]])</f>
        <v>45660</v>
      </c>
      <c r="D23" s="14">
        <v>14</v>
      </c>
      <c r="E23" t="s">
        <v>305</v>
      </c>
      <c r="F23" t="s">
        <v>18</v>
      </c>
      <c r="G23" t="s">
        <v>72</v>
      </c>
      <c r="H23" t="s">
        <v>300</v>
      </c>
      <c r="I23" t="s">
        <v>14</v>
      </c>
      <c r="J23">
        <v>50000</v>
      </c>
      <c r="K23" t="s">
        <v>21</v>
      </c>
      <c r="L23" t="s">
        <v>22</v>
      </c>
      <c r="M23">
        <v>4</v>
      </c>
      <c r="N23">
        <v>32</v>
      </c>
    </row>
    <row r="24" spans="1:14" x14ac:dyDescent="0.25">
      <c r="A24" t="s">
        <v>73</v>
      </c>
      <c r="B24" s="11">
        <v>45660.652789351851</v>
      </c>
      <c r="C24" s="12">
        <f>INT(Table1[[#This Row],[Timestamp]])</f>
        <v>45660</v>
      </c>
      <c r="D24" s="14">
        <v>15</v>
      </c>
      <c r="E24" t="s">
        <v>305</v>
      </c>
      <c r="F24" t="s">
        <v>24</v>
      </c>
      <c r="G24" t="s">
        <v>74</v>
      </c>
      <c r="H24" t="s">
        <v>301</v>
      </c>
      <c r="I24" t="s">
        <v>34</v>
      </c>
      <c r="J24">
        <v>90000</v>
      </c>
      <c r="K24" t="s">
        <v>35</v>
      </c>
      <c r="L24" t="s">
        <v>16</v>
      </c>
      <c r="M24">
        <v>5</v>
      </c>
      <c r="N24">
        <v>58</v>
      </c>
    </row>
    <row r="25" spans="1:14" x14ac:dyDescent="0.25">
      <c r="A25" t="s">
        <v>75</v>
      </c>
      <c r="B25" s="11">
        <v>45660.705416666664</v>
      </c>
      <c r="C25" s="12">
        <f>INT(Table1[[#This Row],[Timestamp]])</f>
        <v>45660</v>
      </c>
      <c r="D25" s="14">
        <v>16</v>
      </c>
      <c r="E25" t="s">
        <v>305</v>
      </c>
      <c r="F25" t="s">
        <v>28</v>
      </c>
      <c r="G25" t="s">
        <v>76</v>
      </c>
      <c r="H25" t="s">
        <v>300</v>
      </c>
      <c r="I25" t="s">
        <v>42</v>
      </c>
      <c r="J25">
        <v>45000</v>
      </c>
      <c r="K25" t="s">
        <v>31</v>
      </c>
      <c r="L25" t="s">
        <v>22</v>
      </c>
      <c r="M25">
        <v>5</v>
      </c>
      <c r="N25">
        <v>25</v>
      </c>
    </row>
    <row r="26" spans="1:14" x14ac:dyDescent="0.25">
      <c r="A26" t="s">
        <v>77</v>
      </c>
      <c r="B26" s="11">
        <v>45660.757199074076</v>
      </c>
      <c r="C26" s="12">
        <f>INT(Table1[[#This Row],[Timestamp]])</f>
        <v>45660</v>
      </c>
      <c r="D26" s="14">
        <v>18</v>
      </c>
      <c r="E26" t="s">
        <v>305</v>
      </c>
      <c r="F26" t="s">
        <v>12</v>
      </c>
      <c r="G26" t="s">
        <v>78</v>
      </c>
      <c r="H26" t="s">
        <v>300</v>
      </c>
      <c r="I26" t="s">
        <v>14</v>
      </c>
      <c r="J26">
        <v>60000</v>
      </c>
      <c r="K26" t="s">
        <v>15</v>
      </c>
      <c r="L26" t="s">
        <v>16</v>
      </c>
      <c r="M26">
        <v>5</v>
      </c>
      <c r="N26">
        <v>27</v>
      </c>
    </row>
    <row r="27" spans="1:14" x14ac:dyDescent="0.25">
      <c r="A27" t="s">
        <v>79</v>
      </c>
      <c r="B27" s="11">
        <v>45660.816087962965</v>
      </c>
      <c r="C27" s="12">
        <f>INT(Table1[[#This Row],[Timestamp]])</f>
        <v>45660</v>
      </c>
      <c r="D27" s="14">
        <v>19</v>
      </c>
      <c r="E27" t="s">
        <v>305</v>
      </c>
      <c r="F27" t="s">
        <v>18</v>
      </c>
      <c r="G27" t="s">
        <v>80</v>
      </c>
      <c r="H27" t="s">
        <v>300</v>
      </c>
      <c r="I27" t="s">
        <v>20</v>
      </c>
      <c r="J27">
        <v>35000</v>
      </c>
      <c r="K27" t="s">
        <v>21</v>
      </c>
      <c r="L27" t="s">
        <v>22</v>
      </c>
      <c r="M27">
        <v>4</v>
      </c>
      <c r="N27">
        <v>16</v>
      </c>
    </row>
    <row r="28" spans="1:14" x14ac:dyDescent="0.25">
      <c r="A28" t="s">
        <v>81</v>
      </c>
      <c r="B28" s="11">
        <v>45660.865173611113</v>
      </c>
      <c r="C28" s="12">
        <f>INT(Table1[[#This Row],[Timestamp]])</f>
        <v>45660</v>
      </c>
      <c r="D28" s="14">
        <v>20</v>
      </c>
      <c r="E28" t="s">
        <v>305</v>
      </c>
      <c r="F28" t="s">
        <v>24</v>
      </c>
      <c r="G28" t="s">
        <v>82</v>
      </c>
      <c r="H28" t="s">
        <v>300</v>
      </c>
      <c r="I28" t="s">
        <v>45</v>
      </c>
      <c r="J28">
        <v>230000</v>
      </c>
      <c r="K28" t="s">
        <v>35</v>
      </c>
      <c r="L28" t="s">
        <v>16</v>
      </c>
      <c r="M28">
        <v>5</v>
      </c>
      <c r="N28">
        <v>118</v>
      </c>
    </row>
    <row r="29" spans="1:14" x14ac:dyDescent="0.25">
      <c r="A29" t="s">
        <v>83</v>
      </c>
      <c r="B29" s="11">
        <v>45661.420335648145</v>
      </c>
      <c r="C29" s="12">
        <f>INT(Table1[[#This Row],[Timestamp]])</f>
        <v>45661</v>
      </c>
      <c r="D29" s="14">
        <v>10</v>
      </c>
      <c r="E29" t="s">
        <v>306</v>
      </c>
      <c r="F29" t="s">
        <v>28</v>
      </c>
      <c r="G29" t="s">
        <v>84</v>
      </c>
      <c r="H29" t="s">
        <v>300</v>
      </c>
      <c r="I29" t="s">
        <v>30</v>
      </c>
      <c r="J29">
        <v>75000</v>
      </c>
      <c r="K29" t="s">
        <v>31</v>
      </c>
      <c r="L29" t="s">
        <v>22</v>
      </c>
      <c r="M29">
        <v>5</v>
      </c>
      <c r="N29">
        <v>51</v>
      </c>
    </row>
    <row r="30" spans="1:14" x14ac:dyDescent="0.25">
      <c r="A30" t="s">
        <v>85</v>
      </c>
      <c r="B30" s="11">
        <v>45661.476076388892</v>
      </c>
      <c r="C30" s="12">
        <f>INT(Table1[[#This Row],[Timestamp]])</f>
        <v>45661</v>
      </c>
      <c r="D30" s="14">
        <v>11</v>
      </c>
      <c r="E30" t="s">
        <v>306</v>
      </c>
      <c r="F30" t="s">
        <v>12</v>
      </c>
      <c r="G30" t="s">
        <v>86</v>
      </c>
      <c r="H30" t="s">
        <v>300</v>
      </c>
      <c r="I30" t="s">
        <v>14</v>
      </c>
      <c r="J30">
        <v>60000</v>
      </c>
      <c r="K30" t="s">
        <v>54</v>
      </c>
      <c r="L30" t="s">
        <v>16</v>
      </c>
      <c r="M30">
        <v>4</v>
      </c>
      <c r="N30">
        <v>29</v>
      </c>
    </row>
    <row r="31" spans="1:14" x14ac:dyDescent="0.25">
      <c r="A31" t="s">
        <v>87</v>
      </c>
      <c r="B31" s="11">
        <v>45661.527881944443</v>
      </c>
      <c r="C31" s="12">
        <f>INT(Table1[[#This Row],[Timestamp]])</f>
        <v>45661</v>
      </c>
      <c r="D31" s="14">
        <v>12</v>
      </c>
      <c r="E31" t="s">
        <v>306</v>
      </c>
      <c r="F31" t="s">
        <v>18</v>
      </c>
      <c r="G31" t="s">
        <v>88</v>
      </c>
      <c r="H31" t="s">
        <v>300</v>
      </c>
      <c r="I31" t="s">
        <v>20</v>
      </c>
      <c r="J31">
        <v>35000</v>
      </c>
      <c r="K31" t="s">
        <v>21</v>
      </c>
      <c r="L31" t="s">
        <v>22</v>
      </c>
      <c r="M31">
        <v>5</v>
      </c>
      <c r="N31">
        <v>19</v>
      </c>
    </row>
    <row r="32" spans="1:14" x14ac:dyDescent="0.25">
      <c r="A32" t="s">
        <v>89</v>
      </c>
      <c r="B32" s="11">
        <v>45661.583923611113</v>
      </c>
      <c r="C32" s="12">
        <f>INT(Table1[[#This Row],[Timestamp]])</f>
        <v>45661</v>
      </c>
      <c r="D32" s="14">
        <v>14</v>
      </c>
      <c r="E32" t="s">
        <v>306</v>
      </c>
      <c r="F32" t="s">
        <v>24</v>
      </c>
      <c r="G32" t="s">
        <v>90</v>
      </c>
      <c r="H32" t="s">
        <v>300</v>
      </c>
      <c r="I32" t="s">
        <v>14</v>
      </c>
      <c r="J32">
        <v>55000</v>
      </c>
      <c r="K32" t="s">
        <v>26</v>
      </c>
      <c r="L32" t="s">
        <v>16</v>
      </c>
      <c r="M32">
        <v>5</v>
      </c>
      <c r="N32">
        <v>31</v>
      </c>
    </row>
    <row r="33" spans="1:14" x14ac:dyDescent="0.25">
      <c r="A33" t="s">
        <v>91</v>
      </c>
      <c r="B33" s="11">
        <v>45661.635740740741</v>
      </c>
      <c r="C33" s="12">
        <f>INT(Table1[[#This Row],[Timestamp]])</f>
        <v>45661</v>
      </c>
      <c r="D33" s="14">
        <v>15</v>
      </c>
      <c r="E33" t="s">
        <v>306</v>
      </c>
      <c r="F33" t="s">
        <v>28</v>
      </c>
      <c r="G33" t="s">
        <v>92</v>
      </c>
      <c r="H33" t="s">
        <v>300</v>
      </c>
      <c r="I33" t="s">
        <v>42</v>
      </c>
      <c r="J33">
        <v>45000</v>
      </c>
      <c r="K33" t="s">
        <v>31</v>
      </c>
      <c r="L33" t="s">
        <v>22</v>
      </c>
      <c r="M33">
        <v>4</v>
      </c>
      <c r="N33">
        <v>23</v>
      </c>
    </row>
    <row r="34" spans="1:14" x14ac:dyDescent="0.25">
      <c r="A34" t="s">
        <v>93</v>
      </c>
      <c r="B34" s="11">
        <v>45661.687662037039</v>
      </c>
      <c r="C34" s="12">
        <f>INT(Table1[[#This Row],[Timestamp]])</f>
        <v>45661</v>
      </c>
      <c r="D34" s="14">
        <v>16</v>
      </c>
      <c r="E34" t="s">
        <v>306</v>
      </c>
      <c r="F34" t="s">
        <v>12</v>
      </c>
      <c r="G34" t="s">
        <v>94</v>
      </c>
      <c r="H34" t="s">
        <v>301</v>
      </c>
      <c r="I34" t="s">
        <v>34</v>
      </c>
      <c r="J34">
        <v>95000</v>
      </c>
      <c r="K34" t="s">
        <v>35</v>
      </c>
      <c r="L34" t="s">
        <v>16</v>
      </c>
      <c r="M34">
        <v>5</v>
      </c>
      <c r="N34">
        <v>60</v>
      </c>
    </row>
    <row r="35" spans="1:14" x14ac:dyDescent="0.25">
      <c r="A35" t="s">
        <v>95</v>
      </c>
      <c r="B35" s="11">
        <v>45661.746990740743</v>
      </c>
      <c r="C35" s="12">
        <f>INT(Table1[[#This Row],[Timestamp]])</f>
        <v>45661</v>
      </c>
      <c r="D35" s="14">
        <v>17</v>
      </c>
      <c r="E35" t="s">
        <v>306</v>
      </c>
      <c r="F35" t="s">
        <v>18</v>
      </c>
      <c r="G35" t="s">
        <v>96</v>
      </c>
      <c r="H35" t="s">
        <v>300</v>
      </c>
      <c r="I35" t="s">
        <v>30</v>
      </c>
      <c r="J35">
        <v>80000</v>
      </c>
      <c r="K35" t="s">
        <v>21</v>
      </c>
      <c r="L35" t="s">
        <v>22</v>
      </c>
      <c r="M35">
        <v>4</v>
      </c>
      <c r="N35">
        <v>48</v>
      </c>
    </row>
    <row r="36" spans="1:14" x14ac:dyDescent="0.25">
      <c r="A36" t="s">
        <v>97</v>
      </c>
      <c r="B36" s="11">
        <v>45661.798680555556</v>
      </c>
      <c r="C36" s="12">
        <f>INT(Table1[[#This Row],[Timestamp]])</f>
        <v>45661</v>
      </c>
      <c r="D36" s="14">
        <v>19</v>
      </c>
      <c r="E36" t="s">
        <v>306</v>
      </c>
      <c r="F36" t="s">
        <v>24</v>
      </c>
      <c r="G36" t="s">
        <v>98</v>
      </c>
      <c r="H36" t="s">
        <v>300</v>
      </c>
      <c r="I36" t="s">
        <v>20</v>
      </c>
      <c r="J36">
        <v>35000</v>
      </c>
      <c r="K36" t="s">
        <v>26</v>
      </c>
      <c r="L36" t="s">
        <v>16</v>
      </c>
      <c r="M36">
        <v>5</v>
      </c>
      <c r="N36">
        <v>20</v>
      </c>
    </row>
    <row r="37" spans="1:14" x14ac:dyDescent="0.25">
      <c r="A37" t="s">
        <v>99</v>
      </c>
      <c r="B37" s="11">
        <v>45661.851134259261</v>
      </c>
      <c r="C37" s="12">
        <f>INT(Table1[[#This Row],[Timestamp]])</f>
        <v>45661</v>
      </c>
      <c r="D37" s="14">
        <v>20</v>
      </c>
      <c r="E37" t="s">
        <v>306</v>
      </c>
      <c r="F37" t="s">
        <v>28</v>
      </c>
      <c r="G37" t="s">
        <v>100</v>
      </c>
      <c r="H37" t="s">
        <v>300</v>
      </c>
      <c r="I37" t="s">
        <v>45</v>
      </c>
      <c r="J37">
        <v>210000</v>
      </c>
      <c r="K37" t="s">
        <v>31</v>
      </c>
      <c r="L37" t="s">
        <v>22</v>
      </c>
      <c r="M37">
        <v>4</v>
      </c>
      <c r="N37">
        <v>125</v>
      </c>
    </row>
    <row r="38" spans="1:14" x14ac:dyDescent="0.25">
      <c r="A38" t="s">
        <v>101</v>
      </c>
      <c r="B38" s="11">
        <v>45662.44121527778</v>
      </c>
      <c r="C38" s="12">
        <f>INT(Table1[[#This Row],[Timestamp]])</f>
        <v>45662</v>
      </c>
      <c r="D38" s="14">
        <v>10</v>
      </c>
      <c r="E38" t="s">
        <v>307</v>
      </c>
      <c r="F38" t="s">
        <v>12</v>
      </c>
      <c r="G38" t="s">
        <v>102</v>
      </c>
      <c r="H38" t="s">
        <v>300</v>
      </c>
      <c r="I38" t="s">
        <v>14</v>
      </c>
      <c r="J38">
        <v>60000</v>
      </c>
      <c r="K38" t="s">
        <v>15</v>
      </c>
      <c r="L38" t="s">
        <v>16</v>
      </c>
      <c r="M38">
        <v>5</v>
      </c>
      <c r="N38">
        <v>28</v>
      </c>
    </row>
    <row r="39" spans="1:14" x14ac:dyDescent="0.25">
      <c r="A39" t="s">
        <v>103</v>
      </c>
      <c r="B39" s="11">
        <v>45662.493136574078</v>
      </c>
      <c r="C39" s="12">
        <f>INT(Table1[[#This Row],[Timestamp]])</f>
        <v>45662</v>
      </c>
      <c r="D39" s="14">
        <v>11</v>
      </c>
      <c r="E39" t="s">
        <v>307</v>
      </c>
      <c r="F39" t="s">
        <v>18</v>
      </c>
      <c r="G39" t="s">
        <v>104</v>
      </c>
      <c r="H39" t="s">
        <v>300</v>
      </c>
      <c r="I39" t="s">
        <v>20</v>
      </c>
      <c r="J39">
        <v>35000</v>
      </c>
      <c r="K39" t="s">
        <v>21</v>
      </c>
      <c r="L39" t="s">
        <v>22</v>
      </c>
      <c r="M39">
        <v>4</v>
      </c>
      <c r="N39">
        <v>18</v>
      </c>
    </row>
    <row r="40" spans="1:14" x14ac:dyDescent="0.25">
      <c r="A40" t="s">
        <v>105</v>
      </c>
      <c r="B40" s="11">
        <v>45662.545636574076</v>
      </c>
      <c r="C40" s="12">
        <f>INT(Table1[[#This Row],[Timestamp]])</f>
        <v>45662</v>
      </c>
      <c r="D40" s="14">
        <v>13</v>
      </c>
      <c r="E40" t="s">
        <v>307</v>
      </c>
      <c r="F40" t="s">
        <v>24</v>
      </c>
      <c r="G40" t="s">
        <v>106</v>
      </c>
      <c r="H40" t="s">
        <v>300</v>
      </c>
      <c r="I40" t="s">
        <v>14</v>
      </c>
      <c r="J40">
        <v>55000</v>
      </c>
      <c r="K40" t="s">
        <v>26</v>
      </c>
      <c r="L40" t="s">
        <v>16</v>
      </c>
      <c r="M40">
        <v>5</v>
      </c>
      <c r="N40">
        <v>30</v>
      </c>
    </row>
    <row r="41" spans="1:14" x14ac:dyDescent="0.25">
      <c r="A41" t="s">
        <v>107</v>
      </c>
      <c r="B41" s="11">
        <v>45662.597442129627</v>
      </c>
      <c r="C41" s="12">
        <f>INT(Table1[[#This Row],[Timestamp]])</f>
        <v>45662</v>
      </c>
      <c r="D41" s="14">
        <v>14</v>
      </c>
      <c r="E41" t="s">
        <v>307</v>
      </c>
      <c r="F41" t="s">
        <v>28</v>
      </c>
      <c r="G41" t="s">
        <v>108</v>
      </c>
      <c r="H41" t="s">
        <v>300</v>
      </c>
      <c r="I41" t="s">
        <v>30</v>
      </c>
      <c r="J41">
        <v>75000</v>
      </c>
      <c r="K41" t="s">
        <v>31</v>
      </c>
      <c r="L41" t="s">
        <v>22</v>
      </c>
      <c r="M41">
        <v>5</v>
      </c>
      <c r="N41">
        <v>52</v>
      </c>
    </row>
    <row r="42" spans="1:14" x14ac:dyDescent="0.25">
      <c r="A42" t="s">
        <v>109</v>
      </c>
      <c r="B42" s="11">
        <v>45662.649363425924</v>
      </c>
      <c r="C42" s="12">
        <f>INT(Table1[[#This Row],[Timestamp]])</f>
        <v>45662</v>
      </c>
      <c r="D42" s="14">
        <v>15</v>
      </c>
      <c r="E42" t="s">
        <v>307</v>
      </c>
      <c r="F42" t="s">
        <v>12</v>
      </c>
      <c r="G42" t="s">
        <v>110</v>
      </c>
      <c r="H42" t="s">
        <v>301</v>
      </c>
      <c r="I42" t="s">
        <v>34</v>
      </c>
      <c r="J42">
        <v>95000</v>
      </c>
      <c r="K42" t="s">
        <v>35</v>
      </c>
      <c r="L42" t="s">
        <v>16</v>
      </c>
      <c r="M42">
        <v>5</v>
      </c>
      <c r="N42">
        <v>61</v>
      </c>
    </row>
    <row r="43" spans="1:14" x14ac:dyDescent="0.25">
      <c r="A43" t="s">
        <v>111</v>
      </c>
      <c r="B43" s="11">
        <v>45662.701863425929</v>
      </c>
      <c r="C43" s="12">
        <f>INT(Table1[[#This Row],[Timestamp]])</f>
        <v>45662</v>
      </c>
      <c r="D43" s="14">
        <v>16</v>
      </c>
      <c r="E43" t="s">
        <v>307</v>
      </c>
      <c r="F43" t="s">
        <v>18</v>
      </c>
      <c r="G43" t="s">
        <v>112</v>
      </c>
      <c r="H43" t="s">
        <v>300</v>
      </c>
      <c r="I43" t="s">
        <v>14</v>
      </c>
      <c r="J43">
        <v>50000</v>
      </c>
      <c r="K43" t="s">
        <v>21</v>
      </c>
      <c r="L43" t="s">
        <v>22</v>
      </c>
      <c r="M43">
        <v>4</v>
      </c>
      <c r="N43">
        <v>30</v>
      </c>
    </row>
    <row r="44" spans="1:14" x14ac:dyDescent="0.25">
      <c r="A44" t="s">
        <v>113</v>
      </c>
      <c r="B44" s="11">
        <v>45662.753668981481</v>
      </c>
      <c r="C44" s="12">
        <f>INT(Table1[[#This Row],[Timestamp]])</f>
        <v>45662</v>
      </c>
      <c r="D44" s="14">
        <v>18</v>
      </c>
      <c r="E44" t="s">
        <v>307</v>
      </c>
      <c r="F44" t="s">
        <v>24</v>
      </c>
      <c r="G44" t="s">
        <v>114</v>
      </c>
      <c r="H44" t="s">
        <v>300</v>
      </c>
      <c r="I44" t="s">
        <v>20</v>
      </c>
      <c r="J44">
        <v>35000</v>
      </c>
      <c r="K44" t="s">
        <v>26</v>
      </c>
      <c r="L44" t="s">
        <v>16</v>
      </c>
      <c r="M44">
        <v>5</v>
      </c>
      <c r="N44">
        <v>19</v>
      </c>
    </row>
    <row r="45" spans="1:14" x14ac:dyDescent="0.25">
      <c r="A45" t="s">
        <v>115</v>
      </c>
      <c r="B45" s="11">
        <v>45662.805590277778</v>
      </c>
      <c r="C45" s="12">
        <f>INT(Table1[[#This Row],[Timestamp]])</f>
        <v>45662</v>
      </c>
      <c r="D45" s="14">
        <v>19</v>
      </c>
      <c r="E45" t="s">
        <v>307</v>
      </c>
      <c r="F45" t="s">
        <v>28</v>
      </c>
      <c r="G45" t="s">
        <v>116</v>
      </c>
      <c r="H45" t="s">
        <v>300</v>
      </c>
      <c r="I45" t="s">
        <v>42</v>
      </c>
      <c r="J45">
        <v>45000</v>
      </c>
      <c r="K45" t="s">
        <v>31</v>
      </c>
      <c r="L45" t="s">
        <v>22</v>
      </c>
      <c r="M45">
        <v>4</v>
      </c>
      <c r="N45">
        <v>24</v>
      </c>
    </row>
    <row r="46" spans="1:14" x14ac:dyDescent="0.25">
      <c r="A46" t="s">
        <v>117</v>
      </c>
      <c r="B46" s="11">
        <v>45662.858206018522</v>
      </c>
      <c r="C46" s="12">
        <f>INT(Table1[[#This Row],[Timestamp]])</f>
        <v>45662</v>
      </c>
      <c r="D46" s="14">
        <v>20</v>
      </c>
      <c r="E46" t="s">
        <v>307</v>
      </c>
      <c r="F46" t="s">
        <v>12</v>
      </c>
      <c r="G46" t="s">
        <v>118</v>
      </c>
      <c r="H46" t="s">
        <v>300</v>
      </c>
      <c r="I46" t="s">
        <v>45</v>
      </c>
      <c r="J46">
        <v>250000</v>
      </c>
      <c r="K46" t="s">
        <v>35</v>
      </c>
      <c r="L46" t="s">
        <v>16</v>
      </c>
      <c r="M46">
        <v>5</v>
      </c>
      <c r="N46">
        <v>119</v>
      </c>
    </row>
    <row r="47" spans="1:14" x14ac:dyDescent="0.25">
      <c r="A47" t="s">
        <v>119</v>
      </c>
      <c r="B47" s="11">
        <v>45663.429548611108</v>
      </c>
      <c r="C47" s="12">
        <f>INT(Table1[[#This Row],[Timestamp]])</f>
        <v>45663</v>
      </c>
      <c r="D47" s="14">
        <v>10</v>
      </c>
      <c r="E47" t="s">
        <v>308</v>
      </c>
      <c r="F47" t="s">
        <v>18</v>
      </c>
      <c r="G47" t="s">
        <v>120</v>
      </c>
      <c r="H47" t="s">
        <v>300</v>
      </c>
      <c r="I47" t="s">
        <v>30</v>
      </c>
      <c r="J47">
        <v>80000</v>
      </c>
      <c r="K47" t="s">
        <v>21</v>
      </c>
      <c r="L47" t="s">
        <v>22</v>
      </c>
      <c r="M47">
        <v>5</v>
      </c>
      <c r="N47">
        <v>47</v>
      </c>
    </row>
    <row r="48" spans="1:14" x14ac:dyDescent="0.25">
      <c r="A48" t="s">
        <v>121</v>
      </c>
      <c r="B48" s="11">
        <v>45663.487627314818</v>
      </c>
      <c r="C48" s="12">
        <f>INT(Table1[[#This Row],[Timestamp]])</f>
        <v>45663</v>
      </c>
      <c r="D48" s="14">
        <v>11</v>
      </c>
      <c r="E48" t="s">
        <v>308</v>
      </c>
      <c r="F48" t="s">
        <v>24</v>
      </c>
      <c r="G48" t="s">
        <v>122</v>
      </c>
      <c r="H48" t="s">
        <v>300</v>
      </c>
      <c r="I48" t="s">
        <v>14</v>
      </c>
      <c r="J48">
        <v>55000</v>
      </c>
      <c r="K48" t="s">
        <v>26</v>
      </c>
      <c r="L48" t="s">
        <v>16</v>
      </c>
      <c r="M48">
        <v>4</v>
      </c>
      <c r="N48">
        <v>32</v>
      </c>
    </row>
    <row r="49" spans="1:14" x14ac:dyDescent="0.25">
      <c r="A49" t="s">
        <v>123</v>
      </c>
      <c r="B49" s="11">
        <v>45663.54241898148</v>
      </c>
      <c r="C49" s="12">
        <f>INT(Table1[[#This Row],[Timestamp]])</f>
        <v>45663</v>
      </c>
      <c r="D49" s="14">
        <v>13</v>
      </c>
      <c r="E49" t="s">
        <v>308</v>
      </c>
      <c r="F49" t="s">
        <v>28</v>
      </c>
      <c r="G49" t="s">
        <v>124</v>
      </c>
      <c r="H49" t="s">
        <v>300</v>
      </c>
      <c r="I49" t="s">
        <v>20</v>
      </c>
      <c r="J49">
        <v>35000</v>
      </c>
      <c r="K49" t="s">
        <v>31</v>
      </c>
      <c r="L49" t="s">
        <v>22</v>
      </c>
      <c r="M49">
        <v>5</v>
      </c>
      <c r="N49">
        <v>20</v>
      </c>
    </row>
    <row r="50" spans="1:14" x14ac:dyDescent="0.25">
      <c r="A50" t="s">
        <v>125</v>
      </c>
      <c r="B50" s="11">
        <v>45663.599074074074</v>
      </c>
      <c r="C50" s="12">
        <f>INT(Table1[[#This Row],[Timestamp]])</f>
        <v>45663</v>
      </c>
      <c r="D50" s="14">
        <v>14</v>
      </c>
      <c r="E50" t="s">
        <v>308</v>
      </c>
      <c r="F50" t="s">
        <v>12</v>
      </c>
      <c r="G50" t="s">
        <v>126</v>
      </c>
      <c r="H50" t="s">
        <v>300</v>
      </c>
      <c r="I50" t="s">
        <v>14</v>
      </c>
      <c r="J50">
        <v>60000</v>
      </c>
      <c r="K50" t="s">
        <v>54</v>
      </c>
      <c r="L50" t="s">
        <v>16</v>
      </c>
      <c r="M50">
        <v>5</v>
      </c>
      <c r="N50">
        <v>27</v>
      </c>
    </row>
    <row r="51" spans="1:14" x14ac:dyDescent="0.25">
      <c r="A51" t="s">
        <v>127</v>
      </c>
      <c r="B51" s="11">
        <v>45663.656469907408</v>
      </c>
      <c r="C51" s="12">
        <f>INT(Table1[[#This Row],[Timestamp]])</f>
        <v>45663</v>
      </c>
      <c r="D51" s="14">
        <v>15</v>
      </c>
      <c r="E51" t="s">
        <v>308</v>
      </c>
      <c r="F51" t="s">
        <v>18</v>
      </c>
      <c r="G51" t="s">
        <v>128</v>
      </c>
      <c r="H51" t="s">
        <v>301</v>
      </c>
      <c r="I51" t="s">
        <v>34</v>
      </c>
      <c r="J51">
        <v>90000</v>
      </c>
      <c r="K51" t="s">
        <v>35</v>
      </c>
      <c r="L51" t="s">
        <v>16</v>
      </c>
      <c r="M51">
        <v>4</v>
      </c>
      <c r="N51">
        <v>59</v>
      </c>
    </row>
    <row r="52" spans="1:14" x14ac:dyDescent="0.25">
      <c r="A52" t="s">
        <v>130</v>
      </c>
      <c r="B52" s="11">
        <v>45873.790520833332</v>
      </c>
      <c r="C52" s="12">
        <f>INT(Table1[[#This Row],[Timestamp]])</f>
        <v>45873</v>
      </c>
      <c r="D52" s="14">
        <v>18</v>
      </c>
      <c r="E52" t="s">
        <v>308</v>
      </c>
      <c r="F52" t="s">
        <v>12</v>
      </c>
      <c r="G52" t="s">
        <v>13</v>
      </c>
      <c r="H52" t="s">
        <v>300</v>
      </c>
      <c r="I52" t="s">
        <v>30</v>
      </c>
      <c r="J52">
        <v>85000</v>
      </c>
      <c r="K52" t="s">
        <v>54</v>
      </c>
      <c r="L52" t="s">
        <v>16</v>
      </c>
      <c r="M52">
        <v>5</v>
      </c>
      <c r="N52">
        <v>45</v>
      </c>
    </row>
    <row r="53" spans="1:14" x14ac:dyDescent="0.25">
      <c r="A53" t="s">
        <v>131</v>
      </c>
      <c r="B53" s="11">
        <v>45873.812627314815</v>
      </c>
      <c r="C53" s="12">
        <f>INT(Table1[[#This Row],[Timestamp]])</f>
        <v>45873</v>
      </c>
      <c r="D53" s="14">
        <v>19</v>
      </c>
      <c r="E53" t="s">
        <v>308</v>
      </c>
      <c r="F53" t="s">
        <v>18</v>
      </c>
      <c r="G53" t="s">
        <v>19</v>
      </c>
      <c r="H53" t="s">
        <v>300</v>
      </c>
      <c r="I53" t="s">
        <v>20</v>
      </c>
      <c r="J53">
        <v>35000</v>
      </c>
      <c r="K53" t="s">
        <v>21</v>
      </c>
      <c r="L53" t="s">
        <v>22</v>
      </c>
      <c r="M53">
        <v>4</v>
      </c>
      <c r="N53">
        <v>18</v>
      </c>
    </row>
    <row r="54" spans="1:14" x14ac:dyDescent="0.25">
      <c r="A54" t="s">
        <v>132</v>
      </c>
      <c r="B54" s="11">
        <v>45873.844270833331</v>
      </c>
      <c r="C54" s="12">
        <f>INT(Table1[[#This Row],[Timestamp]])</f>
        <v>45873</v>
      </c>
      <c r="D54" s="14">
        <v>20</v>
      </c>
      <c r="E54" t="s">
        <v>308</v>
      </c>
      <c r="F54" t="s">
        <v>24</v>
      </c>
      <c r="G54" t="s">
        <v>25</v>
      </c>
      <c r="H54" t="s">
        <v>300</v>
      </c>
      <c r="I54" t="s">
        <v>14</v>
      </c>
      <c r="J54">
        <v>55000</v>
      </c>
      <c r="K54" t="s">
        <v>26</v>
      </c>
      <c r="L54" t="s">
        <v>16</v>
      </c>
      <c r="M54">
        <v>5</v>
      </c>
      <c r="N54">
        <v>31</v>
      </c>
    </row>
    <row r="55" spans="1:14" x14ac:dyDescent="0.25">
      <c r="A55" t="s">
        <v>133</v>
      </c>
      <c r="B55" s="11">
        <v>45874.423634259256</v>
      </c>
      <c r="C55" s="12">
        <f>INT(Table1[[#This Row],[Timestamp]])</f>
        <v>45874</v>
      </c>
      <c r="D55" s="14">
        <v>10</v>
      </c>
      <c r="E55" t="s">
        <v>309</v>
      </c>
      <c r="F55" t="s">
        <v>28</v>
      </c>
      <c r="G55" t="s">
        <v>29</v>
      </c>
      <c r="H55" t="s">
        <v>300</v>
      </c>
      <c r="I55" t="s">
        <v>30</v>
      </c>
      <c r="J55">
        <v>75000</v>
      </c>
      <c r="K55" t="s">
        <v>31</v>
      </c>
      <c r="L55" t="s">
        <v>22</v>
      </c>
      <c r="M55">
        <v>5</v>
      </c>
      <c r="N55">
        <v>52</v>
      </c>
    </row>
    <row r="56" spans="1:14" x14ac:dyDescent="0.25">
      <c r="A56" t="s">
        <v>134</v>
      </c>
      <c r="B56" s="11">
        <v>45874.476041666669</v>
      </c>
      <c r="C56" s="12">
        <f>INT(Table1[[#This Row],[Timestamp]])</f>
        <v>45874</v>
      </c>
      <c r="D56" s="14">
        <v>11</v>
      </c>
      <c r="E56" t="s">
        <v>309</v>
      </c>
      <c r="F56" t="s">
        <v>12</v>
      </c>
      <c r="G56" t="s">
        <v>33</v>
      </c>
      <c r="H56" t="s">
        <v>301</v>
      </c>
      <c r="I56" t="s">
        <v>34</v>
      </c>
      <c r="J56">
        <v>95000</v>
      </c>
      <c r="K56" t="s">
        <v>35</v>
      </c>
      <c r="L56" t="s">
        <v>16</v>
      </c>
      <c r="M56">
        <v>4</v>
      </c>
      <c r="N56">
        <v>60</v>
      </c>
    </row>
    <row r="57" spans="1:14" x14ac:dyDescent="0.25">
      <c r="A57" t="s">
        <v>135</v>
      </c>
      <c r="B57" s="11">
        <v>45874.527951388889</v>
      </c>
      <c r="C57" s="12">
        <f>INT(Table1[[#This Row],[Timestamp]])</f>
        <v>45874</v>
      </c>
      <c r="D57" s="14">
        <v>12</v>
      </c>
      <c r="E57" t="s">
        <v>309</v>
      </c>
      <c r="F57" t="s">
        <v>18</v>
      </c>
      <c r="G57" t="s">
        <v>37</v>
      </c>
      <c r="H57" t="s">
        <v>300</v>
      </c>
      <c r="I57" t="s">
        <v>14</v>
      </c>
      <c r="J57">
        <v>50000</v>
      </c>
      <c r="K57" t="s">
        <v>21</v>
      </c>
      <c r="L57" t="s">
        <v>22</v>
      </c>
      <c r="M57">
        <v>5</v>
      </c>
      <c r="N57">
        <v>29</v>
      </c>
    </row>
    <row r="58" spans="1:14" x14ac:dyDescent="0.25">
      <c r="A58" t="s">
        <v>136</v>
      </c>
      <c r="B58" s="11">
        <v>45874.579872685186</v>
      </c>
      <c r="C58" s="12">
        <f>INT(Table1[[#This Row],[Timestamp]])</f>
        <v>45874</v>
      </c>
      <c r="D58" s="14">
        <v>13</v>
      </c>
      <c r="E58" t="s">
        <v>309</v>
      </c>
      <c r="F58" t="s">
        <v>24</v>
      </c>
      <c r="G58" t="s">
        <v>39</v>
      </c>
      <c r="H58" t="s">
        <v>300</v>
      </c>
      <c r="I58" t="s">
        <v>20</v>
      </c>
      <c r="J58">
        <v>35000</v>
      </c>
      <c r="K58" t="s">
        <v>26</v>
      </c>
      <c r="L58" t="s">
        <v>16</v>
      </c>
      <c r="M58">
        <v>4</v>
      </c>
      <c r="N58">
        <v>19</v>
      </c>
    </row>
    <row r="59" spans="1:14" x14ac:dyDescent="0.25">
      <c r="A59" t="s">
        <v>137</v>
      </c>
      <c r="B59" s="11">
        <v>45874.6325</v>
      </c>
      <c r="C59" s="12">
        <f>INT(Table1[[#This Row],[Timestamp]])</f>
        <v>45874</v>
      </c>
      <c r="D59" s="14">
        <v>15</v>
      </c>
      <c r="E59" t="s">
        <v>309</v>
      </c>
      <c r="F59" t="s">
        <v>28</v>
      </c>
      <c r="G59" t="s">
        <v>41</v>
      </c>
      <c r="H59" t="s">
        <v>300</v>
      </c>
      <c r="I59" t="s">
        <v>42</v>
      </c>
      <c r="J59">
        <v>45000</v>
      </c>
      <c r="K59" t="s">
        <v>31</v>
      </c>
      <c r="L59" t="s">
        <v>22</v>
      </c>
      <c r="M59">
        <v>5</v>
      </c>
      <c r="N59">
        <v>23</v>
      </c>
    </row>
    <row r="60" spans="1:14" x14ac:dyDescent="0.25">
      <c r="A60" t="s">
        <v>138</v>
      </c>
      <c r="B60" s="11">
        <v>45874.68440972222</v>
      </c>
      <c r="C60" s="12">
        <f>INT(Table1[[#This Row],[Timestamp]])</f>
        <v>45874</v>
      </c>
      <c r="D60" s="14">
        <v>16</v>
      </c>
      <c r="E60" t="s">
        <v>309</v>
      </c>
      <c r="F60" t="s">
        <v>12</v>
      </c>
      <c r="G60" t="s">
        <v>44</v>
      </c>
      <c r="H60" t="s">
        <v>300</v>
      </c>
      <c r="I60" t="s">
        <v>45</v>
      </c>
      <c r="J60">
        <v>250000</v>
      </c>
      <c r="K60" t="s">
        <v>35</v>
      </c>
      <c r="L60" t="s">
        <v>16</v>
      </c>
      <c r="M60">
        <v>5</v>
      </c>
      <c r="N60">
        <v>120</v>
      </c>
    </row>
    <row r="61" spans="1:14" x14ac:dyDescent="0.25">
      <c r="A61" t="s">
        <v>139</v>
      </c>
      <c r="B61" s="11">
        <v>45874.743275462963</v>
      </c>
      <c r="C61" s="12">
        <f>INT(Table1[[#This Row],[Timestamp]])</f>
        <v>45874</v>
      </c>
      <c r="D61" s="14">
        <v>17</v>
      </c>
      <c r="E61" t="s">
        <v>309</v>
      </c>
      <c r="F61" t="s">
        <v>18</v>
      </c>
      <c r="G61" t="s">
        <v>47</v>
      </c>
      <c r="H61" t="s">
        <v>300</v>
      </c>
      <c r="I61" t="s">
        <v>30</v>
      </c>
      <c r="J61">
        <v>80000</v>
      </c>
      <c r="K61" t="s">
        <v>21</v>
      </c>
      <c r="L61" t="s">
        <v>22</v>
      </c>
      <c r="M61">
        <v>4</v>
      </c>
      <c r="N61">
        <v>48</v>
      </c>
    </row>
    <row r="62" spans="1:14" x14ac:dyDescent="0.25">
      <c r="A62" t="s">
        <v>140</v>
      </c>
      <c r="B62" s="11">
        <v>45874.79519675926</v>
      </c>
      <c r="C62" s="12">
        <f>INT(Table1[[#This Row],[Timestamp]])</f>
        <v>45874</v>
      </c>
      <c r="D62" s="14">
        <v>19</v>
      </c>
      <c r="E62" t="s">
        <v>309</v>
      </c>
      <c r="F62" t="s">
        <v>24</v>
      </c>
      <c r="G62" t="s">
        <v>49</v>
      </c>
      <c r="H62" t="s">
        <v>300</v>
      </c>
      <c r="I62" t="s">
        <v>14</v>
      </c>
      <c r="J62">
        <v>55000</v>
      </c>
      <c r="K62" t="s">
        <v>26</v>
      </c>
      <c r="L62" t="s">
        <v>16</v>
      </c>
      <c r="M62">
        <v>5</v>
      </c>
      <c r="N62">
        <v>32</v>
      </c>
    </row>
    <row r="63" spans="1:14" x14ac:dyDescent="0.25">
      <c r="A63" t="s">
        <v>141</v>
      </c>
      <c r="B63" s="11">
        <v>45874.847696759258</v>
      </c>
      <c r="C63" s="12">
        <f>INT(Table1[[#This Row],[Timestamp]])</f>
        <v>45874</v>
      </c>
      <c r="D63" s="14">
        <v>20</v>
      </c>
      <c r="E63" t="s">
        <v>309</v>
      </c>
      <c r="F63" t="s">
        <v>28</v>
      </c>
      <c r="G63" t="s">
        <v>51</v>
      </c>
      <c r="H63" t="s">
        <v>300</v>
      </c>
      <c r="I63" t="s">
        <v>20</v>
      </c>
      <c r="J63">
        <v>35000</v>
      </c>
      <c r="K63" t="s">
        <v>31</v>
      </c>
      <c r="L63" t="s">
        <v>22</v>
      </c>
      <c r="M63">
        <v>4</v>
      </c>
      <c r="N63">
        <v>17</v>
      </c>
    </row>
    <row r="64" spans="1:14" x14ac:dyDescent="0.25">
      <c r="A64" t="s">
        <v>142</v>
      </c>
      <c r="B64" s="11">
        <v>45875.417673611111</v>
      </c>
      <c r="C64" s="12">
        <f>INT(Table1[[#This Row],[Timestamp]])</f>
        <v>45875</v>
      </c>
      <c r="D64" s="14">
        <v>10</v>
      </c>
      <c r="E64" t="s">
        <v>303</v>
      </c>
      <c r="F64" t="s">
        <v>12</v>
      </c>
      <c r="G64" t="s">
        <v>53</v>
      </c>
      <c r="H64" t="s">
        <v>300</v>
      </c>
      <c r="I64" t="s">
        <v>14</v>
      </c>
      <c r="J64">
        <v>60000</v>
      </c>
      <c r="K64" t="s">
        <v>54</v>
      </c>
      <c r="L64" t="s">
        <v>16</v>
      </c>
      <c r="M64">
        <v>5</v>
      </c>
      <c r="N64">
        <v>28</v>
      </c>
    </row>
    <row r="65" spans="1:14" x14ac:dyDescent="0.25">
      <c r="A65" t="s">
        <v>143</v>
      </c>
      <c r="B65" s="11">
        <v>45875.468784722223</v>
      </c>
      <c r="C65" s="12">
        <f>INT(Table1[[#This Row],[Timestamp]])</f>
        <v>45875</v>
      </c>
      <c r="D65" s="14">
        <v>11</v>
      </c>
      <c r="E65" t="s">
        <v>303</v>
      </c>
      <c r="F65" t="s">
        <v>18</v>
      </c>
      <c r="G65" t="s">
        <v>56</v>
      </c>
      <c r="H65" t="s">
        <v>301</v>
      </c>
      <c r="I65" t="s">
        <v>34</v>
      </c>
      <c r="J65">
        <v>90000</v>
      </c>
      <c r="K65" t="s">
        <v>35</v>
      </c>
      <c r="L65" t="s">
        <v>16</v>
      </c>
      <c r="M65">
        <v>4</v>
      </c>
      <c r="N65">
        <v>58</v>
      </c>
    </row>
    <row r="66" spans="1:14" x14ac:dyDescent="0.25">
      <c r="A66" t="s">
        <v>144</v>
      </c>
      <c r="B66" s="11">
        <v>45875.52140046296</v>
      </c>
      <c r="C66" s="12">
        <f>INT(Table1[[#This Row],[Timestamp]])</f>
        <v>45875</v>
      </c>
      <c r="D66" s="14">
        <v>12</v>
      </c>
      <c r="E66" t="s">
        <v>303</v>
      </c>
      <c r="F66" t="s">
        <v>24</v>
      </c>
      <c r="G66" t="s">
        <v>58</v>
      </c>
      <c r="H66" t="s">
        <v>300</v>
      </c>
      <c r="I66" t="s">
        <v>42</v>
      </c>
      <c r="J66">
        <v>45000</v>
      </c>
      <c r="K66" t="s">
        <v>26</v>
      </c>
      <c r="L66" t="s">
        <v>16</v>
      </c>
      <c r="M66">
        <v>5</v>
      </c>
      <c r="N66">
        <v>24</v>
      </c>
    </row>
    <row r="67" spans="1:14" x14ac:dyDescent="0.25">
      <c r="A67" t="s">
        <v>145</v>
      </c>
      <c r="B67" s="11">
        <v>45875.573206018518</v>
      </c>
      <c r="C67" s="12">
        <f>INT(Table1[[#This Row],[Timestamp]])</f>
        <v>45875</v>
      </c>
      <c r="D67" s="14">
        <v>13</v>
      </c>
      <c r="E67" t="s">
        <v>303</v>
      </c>
      <c r="F67" t="s">
        <v>28</v>
      </c>
      <c r="G67" t="s">
        <v>60</v>
      </c>
      <c r="H67" t="s">
        <v>300</v>
      </c>
      <c r="I67" t="s">
        <v>30</v>
      </c>
      <c r="J67">
        <v>75000</v>
      </c>
      <c r="K67" t="s">
        <v>31</v>
      </c>
      <c r="L67" t="s">
        <v>22</v>
      </c>
      <c r="M67">
        <v>5</v>
      </c>
      <c r="N67">
        <v>51</v>
      </c>
    </row>
    <row r="68" spans="1:14" x14ac:dyDescent="0.25">
      <c r="A68" t="s">
        <v>146</v>
      </c>
      <c r="B68" s="11">
        <v>45875.625127314815</v>
      </c>
      <c r="C68" s="12">
        <f>INT(Table1[[#This Row],[Timestamp]])</f>
        <v>45875</v>
      </c>
      <c r="D68" s="14">
        <v>15</v>
      </c>
      <c r="E68" t="s">
        <v>303</v>
      </c>
      <c r="F68" t="s">
        <v>12</v>
      </c>
      <c r="G68" t="s">
        <v>62</v>
      </c>
      <c r="H68" t="s">
        <v>300</v>
      </c>
      <c r="I68" t="s">
        <v>20</v>
      </c>
      <c r="J68">
        <v>40000</v>
      </c>
      <c r="K68" t="s">
        <v>15</v>
      </c>
      <c r="L68" t="s">
        <v>16</v>
      </c>
      <c r="M68">
        <v>4</v>
      </c>
      <c r="N68">
        <v>20</v>
      </c>
    </row>
    <row r="69" spans="1:14" x14ac:dyDescent="0.25">
      <c r="A69" t="s">
        <v>147</v>
      </c>
      <c r="B69" s="11">
        <v>45875.677743055552</v>
      </c>
      <c r="C69" s="12">
        <f>INT(Table1[[#This Row],[Timestamp]])</f>
        <v>45875</v>
      </c>
      <c r="D69" s="14">
        <v>16</v>
      </c>
      <c r="E69" t="s">
        <v>303</v>
      </c>
      <c r="F69" t="s">
        <v>18</v>
      </c>
      <c r="G69" t="s">
        <v>64</v>
      </c>
      <c r="H69" t="s">
        <v>300</v>
      </c>
      <c r="I69" t="s">
        <v>45</v>
      </c>
      <c r="J69">
        <v>220000</v>
      </c>
      <c r="K69" t="s">
        <v>35</v>
      </c>
      <c r="L69" t="s">
        <v>16</v>
      </c>
      <c r="M69">
        <v>5</v>
      </c>
      <c r="N69">
        <v>117</v>
      </c>
    </row>
    <row r="70" spans="1:14" x14ac:dyDescent="0.25">
      <c r="A70" t="s">
        <v>148</v>
      </c>
      <c r="B70" s="11">
        <v>45875.736493055556</v>
      </c>
      <c r="C70" s="12">
        <f>INT(Table1[[#This Row],[Timestamp]])</f>
        <v>45875</v>
      </c>
      <c r="D70" s="14">
        <v>17</v>
      </c>
      <c r="E70" t="s">
        <v>303</v>
      </c>
      <c r="F70" t="s">
        <v>24</v>
      </c>
      <c r="G70" t="s">
        <v>66</v>
      </c>
      <c r="H70" t="s">
        <v>300</v>
      </c>
      <c r="I70" t="s">
        <v>14</v>
      </c>
      <c r="J70">
        <v>55000</v>
      </c>
      <c r="K70" t="s">
        <v>26</v>
      </c>
      <c r="L70" t="s">
        <v>16</v>
      </c>
      <c r="M70">
        <v>4</v>
      </c>
      <c r="N70">
        <v>29</v>
      </c>
    </row>
    <row r="71" spans="1:14" x14ac:dyDescent="0.25">
      <c r="A71" t="s">
        <v>149</v>
      </c>
      <c r="B71" s="11">
        <v>45875.788414351853</v>
      </c>
      <c r="C71" s="12">
        <f>INT(Table1[[#This Row],[Timestamp]])</f>
        <v>45875</v>
      </c>
      <c r="D71" s="14">
        <v>18</v>
      </c>
      <c r="E71" t="s">
        <v>303</v>
      </c>
      <c r="F71" t="s">
        <v>28</v>
      </c>
      <c r="G71" t="s">
        <v>68</v>
      </c>
      <c r="H71" t="s">
        <v>300</v>
      </c>
      <c r="I71" t="s">
        <v>20</v>
      </c>
      <c r="J71">
        <v>35000</v>
      </c>
      <c r="K71" t="s">
        <v>31</v>
      </c>
      <c r="L71" t="s">
        <v>22</v>
      </c>
      <c r="M71">
        <v>5</v>
      </c>
      <c r="N71">
        <v>21</v>
      </c>
    </row>
    <row r="72" spans="1:14" x14ac:dyDescent="0.25">
      <c r="A72" t="s">
        <v>150</v>
      </c>
      <c r="B72" s="11">
        <v>45875.84033564815</v>
      </c>
      <c r="C72" s="12">
        <f>INT(Table1[[#This Row],[Timestamp]])</f>
        <v>45875</v>
      </c>
      <c r="D72" s="14">
        <v>20</v>
      </c>
      <c r="E72" t="s">
        <v>303</v>
      </c>
      <c r="F72" t="s">
        <v>12</v>
      </c>
      <c r="G72" t="s">
        <v>70</v>
      </c>
      <c r="H72" t="s">
        <v>300</v>
      </c>
      <c r="I72" t="s">
        <v>30</v>
      </c>
      <c r="J72">
        <v>85000</v>
      </c>
      <c r="K72" t="s">
        <v>54</v>
      </c>
      <c r="L72" t="s">
        <v>16</v>
      </c>
      <c r="M72">
        <v>5</v>
      </c>
      <c r="N72">
        <v>46</v>
      </c>
    </row>
    <row r="73" spans="1:14" x14ac:dyDescent="0.25">
      <c r="A73" t="s">
        <v>151</v>
      </c>
      <c r="B73" s="11">
        <v>45876.434618055559</v>
      </c>
      <c r="C73" s="12">
        <f>INT(Table1[[#This Row],[Timestamp]])</f>
        <v>45876</v>
      </c>
      <c r="D73" s="14">
        <v>10</v>
      </c>
      <c r="E73" t="s">
        <v>304</v>
      </c>
      <c r="F73" t="s">
        <v>18</v>
      </c>
      <c r="G73" t="s">
        <v>72</v>
      </c>
      <c r="H73" t="s">
        <v>300</v>
      </c>
      <c r="I73" t="s">
        <v>14</v>
      </c>
      <c r="J73">
        <v>50000</v>
      </c>
      <c r="K73" t="s">
        <v>21</v>
      </c>
      <c r="L73" t="s">
        <v>22</v>
      </c>
      <c r="M73">
        <v>4</v>
      </c>
      <c r="N73">
        <v>30</v>
      </c>
    </row>
    <row r="74" spans="1:14" x14ac:dyDescent="0.25">
      <c r="A74" t="s">
        <v>152</v>
      </c>
      <c r="B74" s="11">
        <v>45876.48642361111</v>
      </c>
      <c r="C74" s="12">
        <f>INT(Table1[[#This Row],[Timestamp]])</f>
        <v>45876</v>
      </c>
      <c r="D74" s="14">
        <v>11</v>
      </c>
      <c r="E74" t="s">
        <v>304</v>
      </c>
      <c r="F74" t="s">
        <v>24</v>
      </c>
      <c r="G74" t="s">
        <v>74</v>
      </c>
      <c r="H74" t="s">
        <v>301</v>
      </c>
      <c r="I74" t="s">
        <v>34</v>
      </c>
      <c r="J74">
        <v>90000</v>
      </c>
      <c r="K74" t="s">
        <v>35</v>
      </c>
      <c r="L74" t="s">
        <v>16</v>
      </c>
      <c r="M74">
        <v>5</v>
      </c>
      <c r="N74">
        <v>61</v>
      </c>
    </row>
    <row r="75" spans="1:14" x14ac:dyDescent="0.25">
      <c r="A75" t="s">
        <v>153</v>
      </c>
      <c r="B75" s="11">
        <v>45876.538344907407</v>
      </c>
      <c r="C75" s="12">
        <f>INT(Table1[[#This Row],[Timestamp]])</f>
        <v>45876</v>
      </c>
      <c r="D75" s="14">
        <v>12</v>
      </c>
      <c r="E75" t="s">
        <v>304</v>
      </c>
      <c r="F75" t="s">
        <v>28</v>
      </c>
      <c r="G75" t="s">
        <v>76</v>
      </c>
      <c r="H75" t="s">
        <v>300</v>
      </c>
      <c r="I75" t="s">
        <v>42</v>
      </c>
      <c r="J75">
        <v>45000</v>
      </c>
      <c r="K75" t="s">
        <v>31</v>
      </c>
      <c r="L75" t="s">
        <v>22</v>
      </c>
      <c r="M75">
        <v>4</v>
      </c>
      <c r="N75">
        <v>22</v>
      </c>
    </row>
    <row r="76" spans="1:14" x14ac:dyDescent="0.25">
      <c r="A76" t="s">
        <v>154</v>
      </c>
      <c r="B76" s="11">
        <v>45876.590960648151</v>
      </c>
      <c r="C76" s="12">
        <f>INT(Table1[[#This Row],[Timestamp]])</f>
        <v>45876</v>
      </c>
      <c r="D76" s="14">
        <v>14</v>
      </c>
      <c r="E76" t="s">
        <v>304</v>
      </c>
      <c r="F76" t="s">
        <v>12</v>
      </c>
      <c r="G76" t="s">
        <v>78</v>
      </c>
      <c r="H76" t="s">
        <v>300</v>
      </c>
      <c r="I76" t="s">
        <v>14</v>
      </c>
      <c r="J76">
        <v>60000</v>
      </c>
      <c r="K76" t="s">
        <v>15</v>
      </c>
      <c r="L76" t="s">
        <v>16</v>
      </c>
      <c r="M76">
        <v>5</v>
      </c>
      <c r="N76">
        <v>27</v>
      </c>
    </row>
    <row r="77" spans="1:14" x14ac:dyDescent="0.25">
      <c r="A77" t="s">
        <v>155</v>
      </c>
      <c r="B77" s="11">
        <v>45876.642766203702</v>
      </c>
      <c r="C77" s="12">
        <f>INT(Table1[[#This Row],[Timestamp]])</f>
        <v>45876</v>
      </c>
      <c r="D77" s="14">
        <v>15</v>
      </c>
      <c r="E77" t="s">
        <v>304</v>
      </c>
      <c r="F77" t="s">
        <v>18</v>
      </c>
      <c r="G77" t="s">
        <v>80</v>
      </c>
      <c r="H77" t="s">
        <v>300</v>
      </c>
      <c r="I77" t="s">
        <v>20</v>
      </c>
      <c r="J77">
        <v>35000</v>
      </c>
      <c r="K77" t="s">
        <v>21</v>
      </c>
      <c r="L77" t="s">
        <v>22</v>
      </c>
      <c r="M77">
        <v>5</v>
      </c>
      <c r="N77">
        <v>16</v>
      </c>
    </row>
    <row r="78" spans="1:14" x14ac:dyDescent="0.25">
      <c r="A78" t="s">
        <v>156</v>
      </c>
      <c r="B78" s="11">
        <v>45876.694687499999</v>
      </c>
      <c r="C78" s="12">
        <f>INT(Table1[[#This Row],[Timestamp]])</f>
        <v>45876</v>
      </c>
      <c r="D78" s="14">
        <v>16</v>
      </c>
      <c r="E78" t="s">
        <v>304</v>
      </c>
      <c r="F78" t="s">
        <v>24</v>
      </c>
      <c r="G78" t="s">
        <v>82</v>
      </c>
      <c r="H78" t="s">
        <v>300</v>
      </c>
      <c r="I78" t="s">
        <v>45</v>
      </c>
      <c r="J78">
        <v>230000</v>
      </c>
      <c r="K78" t="s">
        <v>35</v>
      </c>
      <c r="L78" t="s">
        <v>16</v>
      </c>
      <c r="M78">
        <v>4</v>
      </c>
      <c r="N78">
        <v>122</v>
      </c>
    </row>
    <row r="79" spans="1:14" x14ac:dyDescent="0.25">
      <c r="A79" t="s">
        <v>157</v>
      </c>
      <c r="B79" s="11">
        <v>45876.753553240742</v>
      </c>
      <c r="C79" s="12">
        <f>INT(Table1[[#This Row],[Timestamp]])</f>
        <v>45876</v>
      </c>
      <c r="D79" s="14">
        <v>18</v>
      </c>
      <c r="E79" t="s">
        <v>304</v>
      </c>
      <c r="F79" t="s">
        <v>28</v>
      </c>
      <c r="G79" t="s">
        <v>84</v>
      </c>
      <c r="H79" t="s">
        <v>300</v>
      </c>
      <c r="I79" t="s">
        <v>30</v>
      </c>
      <c r="J79">
        <v>75000</v>
      </c>
      <c r="K79" t="s">
        <v>31</v>
      </c>
      <c r="L79" t="s">
        <v>22</v>
      </c>
      <c r="M79">
        <v>5</v>
      </c>
      <c r="N79">
        <v>50</v>
      </c>
    </row>
    <row r="80" spans="1:14" x14ac:dyDescent="0.25">
      <c r="A80" t="s">
        <v>158</v>
      </c>
      <c r="B80" s="11">
        <v>45876.80605324074</v>
      </c>
      <c r="C80" s="12">
        <f>INT(Table1[[#This Row],[Timestamp]])</f>
        <v>45876</v>
      </c>
      <c r="D80" s="14">
        <v>19</v>
      </c>
      <c r="E80" t="s">
        <v>304</v>
      </c>
      <c r="F80" t="s">
        <v>12</v>
      </c>
      <c r="G80" t="s">
        <v>86</v>
      </c>
      <c r="H80" t="s">
        <v>300</v>
      </c>
      <c r="I80" t="s">
        <v>14</v>
      </c>
      <c r="J80">
        <v>60000</v>
      </c>
      <c r="K80" t="s">
        <v>54</v>
      </c>
      <c r="L80" t="s">
        <v>16</v>
      </c>
      <c r="M80">
        <v>4</v>
      </c>
      <c r="N80">
        <v>31</v>
      </c>
    </row>
    <row r="81" spans="1:14" x14ac:dyDescent="0.25">
      <c r="A81" t="s">
        <v>159</v>
      </c>
      <c r="B81" s="11">
        <v>45876.857974537037</v>
      </c>
      <c r="C81" s="12">
        <f>INT(Table1[[#This Row],[Timestamp]])</f>
        <v>45876</v>
      </c>
      <c r="D81" s="14">
        <v>20</v>
      </c>
      <c r="E81" t="s">
        <v>304</v>
      </c>
      <c r="F81" t="s">
        <v>18</v>
      </c>
      <c r="G81" t="s">
        <v>88</v>
      </c>
      <c r="H81" t="s">
        <v>300</v>
      </c>
      <c r="I81" t="s">
        <v>20</v>
      </c>
      <c r="J81">
        <v>35000</v>
      </c>
      <c r="K81" t="s">
        <v>21</v>
      </c>
      <c r="L81" t="s">
        <v>22</v>
      </c>
      <c r="M81">
        <v>5</v>
      </c>
      <c r="N81">
        <v>18</v>
      </c>
    </row>
    <row r="82" spans="1:14" x14ac:dyDescent="0.25">
      <c r="A82" t="s">
        <v>160</v>
      </c>
      <c r="B82" s="11">
        <v>45877.425173611111</v>
      </c>
      <c r="C82" s="12">
        <f>INT(Table1[[#This Row],[Timestamp]])</f>
        <v>45877</v>
      </c>
      <c r="D82" s="14">
        <v>10</v>
      </c>
      <c r="E82" t="s">
        <v>305</v>
      </c>
      <c r="F82" t="s">
        <v>24</v>
      </c>
      <c r="G82" t="s">
        <v>90</v>
      </c>
      <c r="H82" t="s">
        <v>300</v>
      </c>
      <c r="I82" t="s">
        <v>14</v>
      </c>
      <c r="J82">
        <v>55000</v>
      </c>
      <c r="K82" t="s">
        <v>26</v>
      </c>
      <c r="L82" t="s">
        <v>16</v>
      </c>
      <c r="M82">
        <v>4</v>
      </c>
      <c r="N82">
        <v>33</v>
      </c>
    </row>
    <row r="83" spans="1:14" x14ac:dyDescent="0.25">
      <c r="A83" t="s">
        <v>161</v>
      </c>
      <c r="B83" s="11">
        <v>45877.479178240741</v>
      </c>
      <c r="C83" s="12">
        <f>INT(Table1[[#This Row],[Timestamp]])</f>
        <v>45877</v>
      </c>
      <c r="D83" s="14">
        <v>11</v>
      </c>
      <c r="E83" t="s">
        <v>305</v>
      </c>
      <c r="F83" t="s">
        <v>28</v>
      </c>
      <c r="G83" t="s">
        <v>92</v>
      </c>
      <c r="H83" t="s">
        <v>300</v>
      </c>
      <c r="I83" t="s">
        <v>42</v>
      </c>
      <c r="J83">
        <v>45000</v>
      </c>
      <c r="K83" t="s">
        <v>31</v>
      </c>
      <c r="L83" t="s">
        <v>22</v>
      </c>
      <c r="M83">
        <v>5</v>
      </c>
      <c r="N83">
        <v>25</v>
      </c>
    </row>
    <row r="84" spans="1:14" x14ac:dyDescent="0.25">
      <c r="A84" t="s">
        <v>162</v>
      </c>
      <c r="B84" s="11">
        <v>45877.531793981485</v>
      </c>
      <c r="C84" s="12">
        <f>INT(Table1[[#This Row],[Timestamp]])</f>
        <v>45877</v>
      </c>
      <c r="D84" s="14">
        <v>12</v>
      </c>
      <c r="E84" t="s">
        <v>305</v>
      </c>
      <c r="F84" t="s">
        <v>12</v>
      </c>
      <c r="G84" t="s">
        <v>94</v>
      </c>
      <c r="H84" t="s">
        <v>301</v>
      </c>
      <c r="I84" t="s">
        <v>34</v>
      </c>
      <c r="J84">
        <v>95000</v>
      </c>
      <c r="K84" t="s">
        <v>35</v>
      </c>
      <c r="L84" t="s">
        <v>16</v>
      </c>
      <c r="M84">
        <v>4</v>
      </c>
      <c r="N84">
        <v>59</v>
      </c>
    </row>
    <row r="85" spans="1:14" x14ac:dyDescent="0.25">
      <c r="A85" t="s">
        <v>163</v>
      </c>
      <c r="B85" s="11">
        <v>45877.583715277775</v>
      </c>
      <c r="C85" s="12">
        <f>INT(Table1[[#This Row],[Timestamp]])</f>
        <v>45877</v>
      </c>
      <c r="D85" s="14">
        <v>14</v>
      </c>
      <c r="E85" t="s">
        <v>305</v>
      </c>
      <c r="F85" t="s">
        <v>18</v>
      </c>
      <c r="G85" t="s">
        <v>96</v>
      </c>
      <c r="H85" t="s">
        <v>300</v>
      </c>
      <c r="I85" t="s">
        <v>30</v>
      </c>
      <c r="J85">
        <v>80000</v>
      </c>
      <c r="K85" t="s">
        <v>21</v>
      </c>
      <c r="L85" t="s">
        <v>22</v>
      </c>
      <c r="M85">
        <v>5</v>
      </c>
      <c r="N85">
        <v>47</v>
      </c>
    </row>
    <row r="86" spans="1:14" x14ac:dyDescent="0.25">
      <c r="A86" t="s">
        <v>164</v>
      </c>
      <c r="B86" s="11">
        <v>45877.635636574072</v>
      </c>
      <c r="C86" s="12">
        <f>INT(Table1[[#This Row],[Timestamp]])</f>
        <v>45877</v>
      </c>
      <c r="D86" s="14">
        <v>15</v>
      </c>
      <c r="E86" t="s">
        <v>305</v>
      </c>
      <c r="F86" t="s">
        <v>24</v>
      </c>
      <c r="G86" t="s">
        <v>98</v>
      </c>
      <c r="H86" t="s">
        <v>300</v>
      </c>
      <c r="I86" t="s">
        <v>20</v>
      </c>
      <c r="J86">
        <v>35000</v>
      </c>
      <c r="K86" t="s">
        <v>26</v>
      </c>
      <c r="L86" t="s">
        <v>16</v>
      </c>
      <c r="M86">
        <v>4</v>
      </c>
      <c r="N86">
        <v>20</v>
      </c>
    </row>
    <row r="87" spans="1:14" x14ac:dyDescent="0.25">
      <c r="A87" t="s">
        <v>165</v>
      </c>
      <c r="B87" s="11">
        <v>45877.687557870369</v>
      </c>
      <c r="C87" s="12">
        <f>INT(Table1[[#This Row],[Timestamp]])</f>
        <v>45877</v>
      </c>
      <c r="D87" s="14">
        <v>16</v>
      </c>
      <c r="E87" t="s">
        <v>305</v>
      </c>
      <c r="F87" t="s">
        <v>28</v>
      </c>
      <c r="G87" t="s">
        <v>100</v>
      </c>
      <c r="H87" t="s">
        <v>300</v>
      </c>
      <c r="I87" t="s">
        <v>45</v>
      </c>
      <c r="J87">
        <v>210000</v>
      </c>
      <c r="K87" t="s">
        <v>31</v>
      </c>
      <c r="L87" t="s">
        <v>22</v>
      </c>
      <c r="M87">
        <v>5</v>
      </c>
      <c r="N87">
        <v>123</v>
      </c>
    </row>
    <row r="88" spans="1:14" x14ac:dyDescent="0.25">
      <c r="A88" t="s">
        <v>166</v>
      </c>
      <c r="B88" s="11">
        <v>45877.747118055559</v>
      </c>
      <c r="C88" s="12">
        <f>INT(Table1[[#This Row],[Timestamp]])</f>
        <v>45877</v>
      </c>
      <c r="D88" s="14">
        <v>17</v>
      </c>
      <c r="E88" t="s">
        <v>305</v>
      </c>
      <c r="F88" t="s">
        <v>12</v>
      </c>
      <c r="G88" t="s">
        <v>102</v>
      </c>
      <c r="H88" t="s">
        <v>300</v>
      </c>
      <c r="I88" t="s">
        <v>14</v>
      </c>
      <c r="J88">
        <v>60000</v>
      </c>
      <c r="K88" t="s">
        <v>15</v>
      </c>
      <c r="L88" t="s">
        <v>16</v>
      </c>
      <c r="M88">
        <v>5</v>
      </c>
      <c r="N88">
        <v>26</v>
      </c>
    </row>
    <row r="89" spans="1:14" x14ac:dyDescent="0.25">
      <c r="A89" t="s">
        <v>167</v>
      </c>
      <c r="B89" s="11">
        <v>45877.79892361111</v>
      </c>
      <c r="C89" s="12">
        <f>INT(Table1[[#This Row],[Timestamp]])</f>
        <v>45877</v>
      </c>
      <c r="D89" s="14">
        <v>19</v>
      </c>
      <c r="E89" t="s">
        <v>305</v>
      </c>
      <c r="F89" t="s">
        <v>18</v>
      </c>
      <c r="G89" t="s">
        <v>104</v>
      </c>
      <c r="H89" t="s">
        <v>300</v>
      </c>
      <c r="I89" t="s">
        <v>20</v>
      </c>
      <c r="J89">
        <v>35000</v>
      </c>
      <c r="K89" t="s">
        <v>21</v>
      </c>
      <c r="L89" t="s">
        <v>22</v>
      </c>
      <c r="M89">
        <v>4</v>
      </c>
      <c r="N89">
        <v>17</v>
      </c>
    </row>
    <row r="90" spans="1:14" x14ac:dyDescent="0.25">
      <c r="A90" t="s">
        <v>168</v>
      </c>
      <c r="B90" s="11">
        <v>45877.850844907407</v>
      </c>
      <c r="C90" s="12">
        <f>INT(Table1[[#This Row],[Timestamp]])</f>
        <v>45877</v>
      </c>
      <c r="D90" s="14">
        <v>20</v>
      </c>
      <c r="E90" t="s">
        <v>305</v>
      </c>
      <c r="F90" t="s">
        <v>24</v>
      </c>
      <c r="G90" t="s">
        <v>106</v>
      </c>
      <c r="H90" t="s">
        <v>300</v>
      </c>
      <c r="I90" t="s">
        <v>14</v>
      </c>
      <c r="J90">
        <v>55000</v>
      </c>
      <c r="K90" t="s">
        <v>26</v>
      </c>
      <c r="L90" t="s">
        <v>16</v>
      </c>
      <c r="M90">
        <v>5</v>
      </c>
      <c r="N90">
        <v>30</v>
      </c>
    </row>
    <row r="91" spans="1:14" x14ac:dyDescent="0.25">
      <c r="A91" t="s">
        <v>169</v>
      </c>
      <c r="B91" s="11">
        <v>45878.418043981481</v>
      </c>
      <c r="C91" s="12">
        <f>INT(Table1[[#This Row],[Timestamp]])</f>
        <v>45878</v>
      </c>
      <c r="D91" s="14">
        <v>10</v>
      </c>
      <c r="E91" t="s">
        <v>306</v>
      </c>
      <c r="F91" t="s">
        <v>28</v>
      </c>
      <c r="G91" t="s">
        <v>108</v>
      </c>
      <c r="H91" t="s">
        <v>300</v>
      </c>
      <c r="I91" t="s">
        <v>30</v>
      </c>
      <c r="J91">
        <v>75000</v>
      </c>
      <c r="K91" t="s">
        <v>31</v>
      </c>
      <c r="L91" t="s">
        <v>22</v>
      </c>
      <c r="M91">
        <v>4</v>
      </c>
      <c r="N91">
        <v>54</v>
      </c>
    </row>
    <row r="92" spans="1:14" x14ac:dyDescent="0.25">
      <c r="A92" t="s">
        <v>170</v>
      </c>
      <c r="B92" s="11">
        <v>45878.472743055558</v>
      </c>
      <c r="C92" s="12">
        <f>INT(Table1[[#This Row],[Timestamp]])</f>
        <v>45878</v>
      </c>
      <c r="D92" s="14">
        <v>11</v>
      </c>
      <c r="E92" t="s">
        <v>306</v>
      </c>
      <c r="F92" t="s">
        <v>12</v>
      </c>
      <c r="G92" t="s">
        <v>110</v>
      </c>
      <c r="H92" t="s">
        <v>301</v>
      </c>
      <c r="I92" t="s">
        <v>34</v>
      </c>
      <c r="J92">
        <v>95000</v>
      </c>
      <c r="K92" t="s">
        <v>35</v>
      </c>
      <c r="L92" t="s">
        <v>16</v>
      </c>
      <c r="M92">
        <v>5</v>
      </c>
      <c r="N92">
        <v>63</v>
      </c>
    </row>
    <row r="93" spans="1:14" x14ac:dyDescent="0.25">
      <c r="A93" t="s">
        <v>171</v>
      </c>
      <c r="B93" s="11">
        <v>45878.528136574074</v>
      </c>
      <c r="C93" s="12">
        <f>INT(Table1[[#This Row],[Timestamp]])</f>
        <v>45878</v>
      </c>
      <c r="D93" s="14">
        <v>12</v>
      </c>
      <c r="E93" t="s">
        <v>306</v>
      </c>
      <c r="F93" t="s">
        <v>18</v>
      </c>
      <c r="G93" t="s">
        <v>112</v>
      </c>
      <c r="H93" t="s">
        <v>300</v>
      </c>
      <c r="I93" t="s">
        <v>14</v>
      </c>
      <c r="J93">
        <v>50000</v>
      </c>
      <c r="K93" t="s">
        <v>21</v>
      </c>
      <c r="L93" t="s">
        <v>22</v>
      </c>
      <c r="M93">
        <v>4</v>
      </c>
      <c r="N93">
        <v>32</v>
      </c>
    </row>
    <row r="94" spans="1:14" x14ac:dyDescent="0.25">
      <c r="A94" t="s">
        <v>172</v>
      </c>
      <c r="B94" s="11">
        <v>45878.58353009259</v>
      </c>
      <c r="C94" s="12">
        <f>INT(Table1[[#This Row],[Timestamp]])</f>
        <v>45878</v>
      </c>
      <c r="D94" s="14">
        <v>14</v>
      </c>
      <c r="E94" t="s">
        <v>306</v>
      </c>
      <c r="F94" t="s">
        <v>24</v>
      </c>
      <c r="G94" t="s">
        <v>114</v>
      </c>
      <c r="H94" t="s">
        <v>300</v>
      </c>
      <c r="I94" t="s">
        <v>20</v>
      </c>
      <c r="J94">
        <v>35000</v>
      </c>
      <c r="K94" t="s">
        <v>26</v>
      </c>
      <c r="L94" t="s">
        <v>16</v>
      </c>
      <c r="M94">
        <v>5</v>
      </c>
      <c r="N94">
        <v>22</v>
      </c>
    </row>
    <row r="95" spans="1:14" x14ac:dyDescent="0.25">
      <c r="A95" t="s">
        <v>173</v>
      </c>
      <c r="B95" s="11">
        <v>45878.635451388887</v>
      </c>
      <c r="C95" s="12">
        <f>INT(Table1[[#This Row],[Timestamp]])</f>
        <v>45878</v>
      </c>
      <c r="D95" s="14">
        <v>15</v>
      </c>
      <c r="E95" t="s">
        <v>306</v>
      </c>
      <c r="F95" t="s">
        <v>28</v>
      </c>
      <c r="G95" t="s">
        <v>116</v>
      </c>
      <c r="H95" t="s">
        <v>300</v>
      </c>
      <c r="I95" t="s">
        <v>42</v>
      </c>
      <c r="J95">
        <v>45000</v>
      </c>
      <c r="K95" t="s">
        <v>31</v>
      </c>
      <c r="L95" t="s">
        <v>22</v>
      </c>
      <c r="M95">
        <v>4</v>
      </c>
      <c r="N95">
        <v>21</v>
      </c>
    </row>
    <row r="96" spans="1:14" x14ac:dyDescent="0.25">
      <c r="A96" t="s">
        <v>174</v>
      </c>
      <c r="B96" s="11">
        <v>45878.688067129631</v>
      </c>
      <c r="C96" s="12">
        <f>INT(Table1[[#This Row],[Timestamp]])</f>
        <v>45878</v>
      </c>
      <c r="D96" s="14">
        <v>16</v>
      </c>
      <c r="E96" t="s">
        <v>306</v>
      </c>
      <c r="F96" t="s">
        <v>12</v>
      </c>
      <c r="G96" t="s">
        <v>118</v>
      </c>
      <c r="H96" t="s">
        <v>300</v>
      </c>
      <c r="I96" t="s">
        <v>45</v>
      </c>
      <c r="J96">
        <v>250000</v>
      </c>
      <c r="K96" t="s">
        <v>35</v>
      </c>
      <c r="L96" t="s">
        <v>16</v>
      </c>
      <c r="M96">
        <v>5</v>
      </c>
      <c r="N96">
        <v>116</v>
      </c>
    </row>
    <row r="97" spans="1:14" x14ac:dyDescent="0.25">
      <c r="A97" t="s">
        <v>175</v>
      </c>
      <c r="B97" s="11">
        <v>45878.746817129628</v>
      </c>
      <c r="C97" s="12">
        <f>INT(Table1[[#This Row],[Timestamp]])</f>
        <v>45878</v>
      </c>
      <c r="D97" s="14">
        <v>17</v>
      </c>
      <c r="E97" t="s">
        <v>306</v>
      </c>
      <c r="F97" t="s">
        <v>18</v>
      </c>
      <c r="G97" t="s">
        <v>120</v>
      </c>
      <c r="H97" t="s">
        <v>300</v>
      </c>
      <c r="I97" t="s">
        <v>30</v>
      </c>
      <c r="J97">
        <v>80000</v>
      </c>
      <c r="K97" t="s">
        <v>21</v>
      </c>
      <c r="L97" t="s">
        <v>22</v>
      </c>
      <c r="M97">
        <v>5</v>
      </c>
      <c r="N97">
        <v>49</v>
      </c>
    </row>
    <row r="98" spans="1:14" x14ac:dyDescent="0.25">
      <c r="A98" t="s">
        <v>176</v>
      </c>
      <c r="B98" s="11">
        <v>45878.798738425925</v>
      </c>
      <c r="C98" s="12">
        <f>INT(Table1[[#This Row],[Timestamp]])</f>
        <v>45878</v>
      </c>
      <c r="D98" s="14">
        <v>19</v>
      </c>
      <c r="E98" t="s">
        <v>306</v>
      </c>
      <c r="F98" t="s">
        <v>24</v>
      </c>
      <c r="G98" t="s">
        <v>122</v>
      </c>
      <c r="H98" t="s">
        <v>300</v>
      </c>
      <c r="I98" t="s">
        <v>14</v>
      </c>
      <c r="J98">
        <v>55000</v>
      </c>
      <c r="K98" t="s">
        <v>26</v>
      </c>
      <c r="L98" t="s">
        <v>16</v>
      </c>
      <c r="M98">
        <v>4</v>
      </c>
      <c r="N98">
        <v>28</v>
      </c>
    </row>
    <row r="99" spans="1:14" x14ac:dyDescent="0.25">
      <c r="A99" t="s">
        <v>177</v>
      </c>
      <c r="B99" s="11">
        <v>45878.851354166669</v>
      </c>
      <c r="C99" s="12">
        <f>INT(Table1[[#This Row],[Timestamp]])</f>
        <v>45878</v>
      </c>
      <c r="D99" s="14">
        <v>20</v>
      </c>
      <c r="E99" t="s">
        <v>306</v>
      </c>
      <c r="F99" t="s">
        <v>28</v>
      </c>
      <c r="G99" t="s">
        <v>124</v>
      </c>
      <c r="H99" t="s">
        <v>300</v>
      </c>
      <c r="I99" t="s">
        <v>20</v>
      </c>
      <c r="J99">
        <v>35000</v>
      </c>
      <c r="K99" t="s">
        <v>31</v>
      </c>
      <c r="L99" t="s">
        <v>22</v>
      </c>
      <c r="M99">
        <v>5</v>
      </c>
      <c r="N99">
        <v>18</v>
      </c>
    </row>
    <row r="100" spans="1:14" x14ac:dyDescent="0.25">
      <c r="A100" t="s">
        <v>178</v>
      </c>
      <c r="B100" s="11">
        <v>45879.437997685185</v>
      </c>
      <c r="C100" s="12">
        <f>INT(Table1[[#This Row],[Timestamp]])</f>
        <v>45879</v>
      </c>
      <c r="D100" s="14">
        <v>10</v>
      </c>
      <c r="E100" t="s">
        <v>307</v>
      </c>
      <c r="F100" t="s">
        <v>12</v>
      </c>
      <c r="G100" t="s">
        <v>126</v>
      </c>
      <c r="H100" t="s">
        <v>300</v>
      </c>
      <c r="I100" t="s">
        <v>14</v>
      </c>
      <c r="J100">
        <v>60000</v>
      </c>
      <c r="K100" t="s">
        <v>54</v>
      </c>
      <c r="L100" t="s">
        <v>16</v>
      </c>
      <c r="M100">
        <v>4</v>
      </c>
      <c r="N100">
        <v>29</v>
      </c>
    </row>
    <row r="101" spans="1:14" x14ac:dyDescent="0.25">
      <c r="A101" t="s">
        <v>179</v>
      </c>
      <c r="B101" s="11">
        <v>45879.489918981482</v>
      </c>
      <c r="C101" s="12">
        <f>INT(Table1[[#This Row],[Timestamp]])</f>
        <v>45879</v>
      </c>
      <c r="D101" s="14">
        <v>11</v>
      </c>
      <c r="E101" t="s">
        <v>307</v>
      </c>
      <c r="F101" t="s">
        <v>18</v>
      </c>
      <c r="G101" t="s">
        <v>128</v>
      </c>
      <c r="H101" t="s">
        <v>301</v>
      </c>
      <c r="I101" t="s">
        <v>34</v>
      </c>
      <c r="J101">
        <v>90000</v>
      </c>
      <c r="K101" t="s">
        <v>35</v>
      </c>
      <c r="L101" t="s">
        <v>16</v>
      </c>
      <c r="M101">
        <v>5</v>
      </c>
      <c r="N101">
        <v>57</v>
      </c>
    </row>
  </sheetData>
  <sheetProtection formatCells="0" formatColumns="0" formatRows="0" insertColumns="0" insertRows="0" insertHyperlinks="0" deleteColumns="0" deleteRows="0" sort="0" autoFilter="0" pivotTables="0"/>
  <phoneticPr fontId="7"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EAC2C-CCF9-481E-928D-0F3ECDC289CE}">
  <dimension ref="A2:F85"/>
  <sheetViews>
    <sheetView showGridLines="0" topLeftCell="A64" workbookViewId="0">
      <selection activeCell="E57" sqref="E57:E62"/>
    </sheetView>
  </sheetViews>
  <sheetFormatPr defaultRowHeight="15" x14ac:dyDescent="0.25"/>
  <cols>
    <col min="1" max="1" width="27.42578125" style="2" bestFit="1" customWidth="1"/>
    <col min="2" max="2" width="25.28515625" style="2" bestFit="1" customWidth="1"/>
    <col min="3" max="3" width="21.42578125" style="2" bestFit="1" customWidth="1"/>
    <col min="4" max="4" width="24.42578125" style="2" bestFit="1" customWidth="1"/>
    <col min="5" max="5" width="14.42578125" style="2" bestFit="1" customWidth="1"/>
    <col min="6" max="6" width="19.140625" style="2" bestFit="1" customWidth="1"/>
    <col min="7" max="16384" width="9.140625" style="2"/>
  </cols>
  <sheetData>
    <row r="2" spans="1:6" s="3" customFormat="1" ht="39.75" customHeight="1" x14ac:dyDescent="0.25">
      <c r="A2" s="21" t="s">
        <v>286</v>
      </c>
      <c r="B2" s="21"/>
      <c r="C2" s="21"/>
      <c r="D2" s="21"/>
      <c r="F2" s="18">
        <f ca="1">NOW()</f>
        <v>45958.87205810185</v>
      </c>
    </row>
    <row r="4" spans="1:6" x14ac:dyDescent="0.25">
      <c r="A4" s="2" t="s">
        <v>282</v>
      </c>
      <c r="B4" s="2" t="s">
        <v>283</v>
      </c>
      <c r="C4" s="2" t="s">
        <v>284</v>
      </c>
      <c r="D4" s="2" t="s">
        <v>285</v>
      </c>
    </row>
    <row r="5" spans="1:6" x14ac:dyDescent="0.25">
      <c r="A5" s="2">
        <v>7615000</v>
      </c>
      <c r="B5" s="2">
        <v>100</v>
      </c>
      <c r="C5" s="2">
        <v>100</v>
      </c>
      <c r="D5" s="2">
        <v>4.59</v>
      </c>
    </row>
    <row r="7" spans="1:6" x14ac:dyDescent="0.25">
      <c r="A7" s="6" t="s">
        <v>282</v>
      </c>
      <c r="B7" s="6" t="s">
        <v>283</v>
      </c>
      <c r="C7" s="6" t="s">
        <v>284</v>
      </c>
      <c r="D7" s="6" t="s">
        <v>287</v>
      </c>
    </row>
    <row r="8" spans="1:6" x14ac:dyDescent="0.25">
      <c r="A8" s="7" t="str">
        <f>IF(GETPIVOTDATA("Total Revenue",$A$4)&gt;=1000000000,"Rp "&amp;TEXT(GETPIVOTDATA("Total Revenue",$A$4)/1000000000,"0,0")&amp;" B",
IF(GETPIVOTDATA("Total Revenue",$A$4)&gt;=1000000,"Rp "&amp;TEXT(GETPIVOTDATA("Total Revenue",$A$4)/1000000,"0,0")&amp;" M",
IF(GETPIVOTDATA("Total Revenue",$A$4)&gt;=1000,"Rp "&amp;TEXT(GETPIVOTDATA("Total Revenue",$A$4)/1000,"0")&amp;" K",
"Rp "&amp;TEXT(GETPIVOTDATA("Total Revenue",$A$4),"0"))))</f>
        <v>Rp 7,6 M</v>
      </c>
      <c r="B8" s="5">
        <f>GETPIVOTDATA("Total Customer",$A$4)</f>
        <v>100</v>
      </c>
      <c r="C8" s="5">
        <f>GETPIVOTDATA("Total Order",$A$4)</f>
        <v>100</v>
      </c>
      <c r="D8" s="20">
        <f>GETPIVOTDATA("Avg Rating",$A$4)</f>
        <v>4.59</v>
      </c>
    </row>
    <row r="12" spans="1:6" s="3" customFormat="1" ht="39.75" customHeight="1" x14ac:dyDescent="0.25">
      <c r="A12" s="21" t="s">
        <v>302</v>
      </c>
      <c r="B12" s="21"/>
      <c r="C12" s="21"/>
      <c r="D12" s="21"/>
    </row>
    <row r="14" spans="1:6" x14ac:dyDescent="0.25">
      <c r="A14" s="8" t="s">
        <v>288</v>
      </c>
      <c r="B14" s="2" t="s">
        <v>281</v>
      </c>
      <c r="C14"/>
      <c r="D14" s="10" t="s">
        <v>290</v>
      </c>
      <c r="E14" s="10" t="s">
        <v>291</v>
      </c>
    </row>
    <row r="15" spans="1:6" x14ac:dyDescent="0.25">
      <c r="A15" s="9" t="s">
        <v>28</v>
      </c>
      <c r="B15" s="2">
        <v>1590000</v>
      </c>
      <c r="C15"/>
      <c r="D15" s="4" t="str">
        <f>IF(OR(A15="Grand Total",A15=0),"",IFERROR(A15,""))</f>
        <v>Jakarta Timur</v>
      </c>
      <c r="E15" s="7" t="str">
        <f>IFERROR(IF(GETPIVOTDATA("Price (IDR)",$A$14,"BranchLocation",A15)&gt;=1000000000,"Rp "&amp;TEXT(GETPIVOTDATA("Price (IDR)",$A$14,"BranchLocation",A15)/1000000000,"0,0")&amp;" Miliar",
IF(GETPIVOTDATA("Price (IDR)",$A$14,"BranchLocation",A15)&gt;=1000000,"Rp "&amp;TEXT(GETPIVOTDATA("Price (IDR)",$A$14,"BranchLocation",A15)/1000000,"0,0")&amp;" Juta",
IF(GETPIVOTDATA("Price (IDR)",$A$14,"BranchLocation",A15)&gt;=1000,"Rp "&amp;TEXT(GETPIVOTDATA("Price (IDR)",$A$14,"BranchLocation",A15)/1000,"0")&amp;" Ribu",
"Rp "&amp;TEXT(GETPIVOTDATA("Price (IDR)",$A$14,"BranchLocation",A15),"0")))),"Rp "&amp;0)</f>
        <v>Rp 1,6 Juta</v>
      </c>
    </row>
    <row r="16" spans="1:6" x14ac:dyDescent="0.25">
      <c r="A16" s="9" t="s">
        <v>24</v>
      </c>
      <c r="B16" s="2">
        <v>1600000</v>
      </c>
      <c r="C16"/>
      <c r="D16" s="4" t="str">
        <f>IF(OR(A16="Grand Total",A16=0),"",IFERROR(A16,""))</f>
        <v>Jakarta Utara</v>
      </c>
      <c r="E16" s="7" t="str">
        <f>IFERROR(IF(GETPIVOTDATA("Price (IDR)",$A$14,"BranchLocation",A16)&gt;=1000000000,"Rp "&amp;TEXT(GETPIVOTDATA("Price (IDR)",$A$14,"BranchLocation",A16)/1000000000,"0,0")&amp;" Miliar",
IF(GETPIVOTDATA("Price (IDR)",$A$14,"BranchLocation",A16)&gt;=1000000,"Rp "&amp;TEXT(GETPIVOTDATA("Price (IDR)",$A$14,"BranchLocation",A16)/1000000,"0,0")&amp;" Juta",
IF(GETPIVOTDATA("Price (IDR)",$A$14,"BranchLocation",A16)&gt;=1000,"Rp "&amp;TEXT(GETPIVOTDATA("Price (IDR)",$A$14,"BranchLocation",A16)/1000,"0")&amp;" Ribu",
"Rp "&amp;TEXT(GETPIVOTDATA("Price (IDR)",$A$14,"BranchLocation",A16),"0")))),"Rp "&amp;0)</f>
        <v>Rp 1,6 Juta</v>
      </c>
    </row>
    <row r="17" spans="1:5" x14ac:dyDescent="0.25">
      <c r="A17" s="9" t="s">
        <v>18</v>
      </c>
      <c r="B17" s="2">
        <v>1860000</v>
      </c>
      <c r="C17"/>
      <c r="D17" s="4" t="str">
        <f>IF(OR(A17="Grand Total",A17=0),"",IFERROR(A17,""))</f>
        <v>Jakarta Pusat</v>
      </c>
      <c r="E17" s="7" t="str">
        <f>IFERROR(IF(GETPIVOTDATA("Price (IDR)",$A$14,"BranchLocation",A17)&gt;=1000000000,"Rp "&amp;TEXT(GETPIVOTDATA("Price (IDR)",$A$14,"BranchLocation",A17)/1000000000,"0,0")&amp;" Miliar",
IF(GETPIVOTDATA("Price (IDR)",$A$14,"BranchLocation",A17)&gt;=1000000,"Rp "&amp;TEXT(GETPIVOTDATA("Price (IDR)",$A$14,"BranchLocation",A17)/1000000,"0,0")&amp;" Juta",
IF(GETPIVOTDATA("Price (IDR)",$A$14,"BranchLocation",A17)&gt;=1000,"Rp "&amp;TEXT(GETPIVOTDATA("Price (IDR)",$A$14,"BranchLocation",A17)/1000,"0")&amp;" Ribu",
"Rp "&amp;TEXT(GETPIVOTDATA("Price (IDR)",$A$14,"BranchLocation",A17),"0")))),"Rp "&amp;0)</f>
        <v>Rp 1,9 Juta</v>
      </c>
    </row>
    <row r="18" spans="1:5" x14ac:dyDescent="0.25">
      <c r="A18" s="9" t="s">
        <v>12</v>
      </c>
      <c r="B18" s="2">
        <v>2565000</v>
      </c>
      <c r="C18"/>
      <c r="D18" s="4" t="str">
        <f>IF(OR(A18="Grand Total",A18=0),"",IFERROR(A18,""))</f>
        <v>Jakarta Selatan</v>
      </c>
      <c r="E18" s="7" t="str">
        <f>IFERROR(IF(GETPIVOTDATA("Price (IDR)",$A$14,"BranchLocation",A18)&gt;=1000000000,"Rp "&amp;TEXT(GETPIVOTDATA("Price (IDR)",$A$14,"BranchLocation",A18)/1000000000,"0,0")&amp;" Miliar",
IF(GETPIVOTDATA("Price (IDR)",$A$14,"BranchLocation",A18)&gt;=1000000,"Rp "&amp;TEXT(GETPIVOTDATA("Price (IDR)",$A$14,"BranchLocation",A18)/1000000,"0,0")&amp;" Juta",
IF(GETPIVOTDATA("Price (IDR)",$A$14,"BranchLocation",A18)&gt;=1000,"Rp "&amp;TEXT(GETPIVOTDATA("Price (IDR)",$A$14,"BranchLocation",A18)/1000,"0")&amp;" Ribu",
"Rp "&amp;TEXT(GETPIVOTDATA("Price (IDR)",$A$14,"BranchLocation",A18),"0")))),"Rp "&amp;0)</f>
        <v>Rp 2,6 Juta</v>
      </c>
    </row>
    <row r="19" spans="1:5" x14ac:dyDescent="0.25">
      <c r="A19" s="9" t="s">
        <v>289</v>
      </c>
      <c r="B19" s="2">
        <v>7615000</v>
      </c>
      <c r="C19"/>
    </row>
    <row r="20" spans="1:5" x14ac:dyDescent="0.25">
      <c r="A20"/>
      <c r="B20"/>
      <c r="C20"/>
    </row>
    <row r="21" spans="1:5" x14ac:dyDescent="0.25">
      <c r="A21"/>
      <c r="B21"/>
      <c r="C21"/>
    </row>
    <row r="22" spans="1:5" x14ac:dyDescent="0.25">
      <c r="A22"/>
      <c r="B22"/>
      <c r="C22"/>
    </row>
    <row r="23" spans="1:5" s="3" customFormat="1" ht="39.75" customHeight="1" x14ac:dyDescent="0.25">
      <c r="A23" s="21" t="s">
        <v>294</v>
      </c>
      <c r="B23" s="21"/>
      <c r="C23" s="21"/>
      <c r="D23" s="21"/>
    </row>
    <row r="24" spans="1:5" x14ac:dyDescent="0.25">
      <c r="A24"/>
      <c r="B24"/>
      <c r="C24"/>
    </row>
    <row r="25" spans="1:5" x14ac:dyDescent="0.25">
      <c r="A25" s="8" t="s">
        <v>288</v>
      </c>
      <c r="B25" s="2" t="s">
        <v>295</v>
      </c>
      <c r="C25"/>
    </row>
    <row r="26" spans="1:5" x14ac:dyDescent="0.25">
      <c r="A26" s="9" t="s">
        <v>308</v>
      </c>
      <c r="B26" s="2">
        <v>8</v>
      </c>
      <c r="C26"/>
    </row>
    <row r="27" spans="1:5" x14ac:dyDescent="0.25">
      <c r="A27" s="9" t="s">
        <v>309</v>
      </c>
      <c r="B27" s="2">
        <v>9</v>
      </c>
      <c r="C27"/>
    </row>
    <row r="28" spans="1:5" x14ac:dyDescent="0.25">
      <c r="A28" s="9" t="s">
        <v>303</v>
      </c>
      <c r="B28" s="2">
        <v>18</v>
      </c>
      <c r="C28"/>
    </row>
    <row r="29" spans="1:5" x14ac:dyDescent="0.25">
      <c r="A29" s="9" t="s">
        <v>304</v>
      </c>
      <c r="B29" s="2">
        <v>18</v>
      </c>
      <c r="C29"/>
    </row>
    <row r="30" spans="1:5" x14ac:dyDescent="0.25">
      <c r="A30" s="9" t="s">
        <v>305</v>
      </c>
      <c r="B30" s="2">
        <v>18</v>
      </c>
      <c r="C30"/>
    </row>
    <row r="31" spans="1:5" x14ac:dyDescent="0.25">
      <c r="A31" s="9" t="s">
        <v>306</v>
      </c>
      <c r="B31" s="2">
        <v>18</v>
      </c>
      <c r="C31"/>
    </row>
    <row r="32" spans="1:5" x14ac:dyDescent="0.25">
      <c r="A32" s="9" t="s">
        <v>307</v>
      </c>
      <c r="B32" s="2">
        <v>11</v>
      </c>
      <c r="C32"/>
    </row>
    <row r="33" spans="1:4" x14ac:dyDescent="0.25">
      <c r="A33" s="9" t="s">
        <v>289</v>
      </c>
      <c r="B33" s="2">
        <v>100</v>
      </c>
      <c r="C33"/>
    </row>
    <row r="34" spans="1:4" x14ac:dyDescent="0.25">
      <c r="A34"/>
      <c r="B34"/>
      <c r="C34"/>
    </row>
    <row r="35" spans="1:4" x14ac:dyDescent="0.25">
      <c r="A35"/>
      <c r="B35"/>
      <c r="C35"/>
    </row>
    <row r="36" spans="1:4" x14ac:dyDescent="0.25">
      <c r="A36"/>
      <c r="B36"/>
      <c r="C36"/>
    </row>
    <row r="37" spans="1:4" s="3" customFormat="1" ht="39.75" customHeight="1" x14ac:dyDescent="0.25">
      <c r="A37" s="21" t="s">
        <v>296</v>
      </c>
      <c r="B37" s="21"/>
      <c r="C37" s="21"/>
      <c r="D37" s="21"/>
    </row>
    <row r="38" spans="1:4" x14ac:dyDescent="0.25">
      <c r="A38"/>
      <c r="B38"/>
      <c r="C38"/>
    </row>
    <row r="39" spans="1:4" x14ac:dyDescent="0.25">
      <c r="A39" s="8" t="s">
        <v>288</v>
      </c>
      <c r="B39" s="2" t="s">
        <v>295</v>
      </c>
      <c r="C39"/>
    </row>
    <row r="40" spans="1:4" x14ac:dyDescent="0.25">
      <c r="A40" s="16">
        <v>10</v>
      </c>
      <c r="B40" s="2">
        <v>12</v>
      </c>
      <c r="C40"/>
    </row>
    <row r="41" spans="1:4" x14ac:dyDescent="0.25">
      <c r="A41" s="16">
        <v>11</v>
      </c>
      <c r="B41" s="2">
        <v>12</v>
      </c>
      <c r="C41"/>
    </row>
    <row r="42" spans="1:4" x14ac:dyDescent="0.25">
      <c r="A42" s="16">
        <v>12</v>
      </c>
      <c r="B42" s="2">
        <v>8</v>
      </c>
      <c r="C42"/>
    </row>
    <row r="43" spans="1:4" x14ac:dyDescent="0.25">
      <c r="A43" s="16">
        <v>13</v>
      </c>
      <c r="B43" s="2">
        <v>5</v>
      </c>
    </row>
    <row r="44" spans="1:4" x14ac:dyDescent="0.25">
      <c r="A44" s="16">
        <v>14</v>
      </c>
      <c r="B44" s="2">
        <v>9</v>
      </c>
    </row>
    <row r="45" spans="1:4" x14ac:dyDescent="0.25">
      <c r="A45" s="16">
        <v>15</v>
      </c>
      <c r="B45" s="2">
        <v>11</v>
      </c>
    </row>
    <row r="46" spans="1:4" x14ac:dyDescent="0.25">
      <c r="A46" s="16">
        <v>16</v>
      </c>
      <c r="B46" s="2">
        <v>9</v>
      </c>
    </row>
    <row r="47" spans="1:4" x14ac:dyDescent="0.25">
      <c r="A47" s="16">
        <v>17</v>
      </c>
      <c r="B47" s="2">
        <v>6</v>
      </c>
    </row>
    <row r="48" spans="1:4" x14ac:dyDescent="0.25">
      <c r="A48" s="16">
        <v>18</v>
      </c>
      <c r="B48" s="2">
        <v>7</v>
      </c>
    </row>
    <row r="49" spans="1:5" x14ac:dyDescent="0.25">
      <c r="A49" s="16">
        <v>19</v>
      </c>
      <c r="B49" s="2">
        <v>10</v>
      </c>
    </row>
    <row r="50" spans="1:5" x14ac:dyDescent="0.25">
      <c r="A50" s="16">
        <v>20</v>
      </c>
      <c r="B50" s="2">
        <v>11</v>
      </c>
    </row>
    <row r="51" spans="1:5" x14ac:dyDescent="0.25">
      <c r="A51" s="16" t="s">
        <v>289</v>
      </c>
      <c r="B51" s="2">
        <v>100</v>
      </c>
    </row>
    <row r="54" spans="1:5" s="3" customFormat="1" ht="39.75" customHeight="1" x14ac:dyDescent="0.25">
      <c r="A54" s="21" t="s">
        <v>297</v>
      </c>
      <c r="B54" s="21"/>
      <c r="C54" s="21"/>
      <c r="D54" s="21"/>
    </row>
    <row r="56" spans="1:5" x14ac:dyDescent="0.25">
      <c r="A56" s="8" t="s">
        <v>288</v>
      </c>
      <c r="B56" s="2" t="s">
        <v>281</v>
      </c>
      <c r="C56"/>
      <c r="D56" s="10" t="s">
        <v>298</v>
      </c>
      <c r="E56" s="10" t="s">
        <v>291</v>
      </c>
    </row>
    <row r="57" spans="1:5" x14ac:dyDescent="0.25">
      <c r="A57" s="9" t="s">
        <v>45</v>
      </c>
      <c r="B57" s="2">
        <v>2320000</v>
      </c>
      <c r="C57"/>
      <c r="D57" s="4" t="str">
        <f t="shared" ref="D57:D62" si="0">IF(OR(A57="Grand Total",A57=0),"",IFERROR(A57,""))</f>
        <v>Cat Rambut</v>
      </c>
      <c r="E57" s="7" t="str">
        <f>IFERROR(IF(GETPIVOTDATA("Price (IDR)",$A$56,"Service",A57)&gt;=1000000000,"Rp "&amp;TEXT(GETPIVOTDATA("Price (IDR)",$A$56,"Service",A57)/1000000000,"0,0")&amp;" Miliar",
IF(GETPIVOTDATA("Price (IDR)",$A$56,"Service",A57)&gt;=1000000,"Rp "&amp;TEXT(GETPIVOTDATA("Price (IDR)",$A$56,"Service",A57)/1000000,"0,0")&amp;" Juta",
IF(GETPIVOTDATA("Price (IDR)",$A$56,"Service",A57)&gt;=1000,"Rp "&amp;TEXT(GETPIVOTDATA("Price (IDR)",$A$56,"Service",A57)/1000,"0")&amp;" Ribu",
"Rp "&amp;TEXT(GETPIVOTDATA("Price (IDR)",$A$56,"Service",A57),"0")))),"")</f>
        <v>Rp 2,3 Juta</v>
      </c>
    </row>
    <row r="58" spans="1:5" x14ac:dyDescent="0.25">
      <c r="A58" s="9" t="s">
        <v>14</v>
      </c>
      <c r="B58" s="2">
        <v>1620000</v>
      </c>
      <c r="C58"/>
      <c r="D58" s="4" t="str">
        <f t="shared" si="0"/>
        <v>Potong Rambut Pria</v>
      </c>
      <c r="E58" s="7" t="str">
        <f t="shared" ref="E58:E62" si="1">IFERROR(IF(GETPIVOTDATA("Price (IDR)",$A$56,"Service",A58)&gt;=1000000000,"Rp "&amp;TEXT(GETPIVOTDATA("Price (IDR)",$A$56,"Service",A58)/1000000000,"0,0")&amp;" Miliar",
IF(GETPIVOTDATA("Price (IDR)",$A$56,"Service",A58)&gt;=1000000,"Rp "&amp;TEXT(GETPIVOTDATA("Price (IDR)",$A$56,"Service",A58)/1000000,"0,0")&amp;" Juta",
IF(GETPIVOTDATA("Price (IDR)",$A$56,"Service",A58)&gt;=1000,"Rp "&amp;TEXT(GETPIVOTDATA("Price (IDR)",$A$56,"Service",A58)/1000,"0")&amp;" Ribu",
"Rp "&amp;TEXT(GETPIVOTDATA("Price (IDR)",$A$56,"Service",A58),"0")))),"")</f>
        <v>Rp 1,6 Juta</v>
      </c>
    </row>
    <row r="59" spans="1:5" x14ac:dyDescent="0.25">
      <c r="A59" s="9" t="s">
        <v>30</v>
      </c>
      <c r="B59" s="2">
        <v>1335000</v>
      </c>
      <c r="C59"/>
      <c r="D59" s="4" t="str">
        <f t="shared" si="0"/>
        <v>Paket Ganteng</v>
      </c>
      <c r="E59" s="7" t="str">
        <f t="shared" si="1"/>
        <v>Rp 1,3 Juta</v>
      </c>
    </row>
    <row r="60" spans="1:5" x14ac:dyDescent="0.25">
      <c r="A60" s="9" t="s">
        <v>34</v>
      </c>
      <c r="B60" s="2">
        <v>1110000</v>
      </c>
      <c r="C60"/>
      <c r="D60" s="4" t="str">
        <f t="shared" si="0"/>
        <v>Potong Rambut Wanita</v>
      </c>
      <c r="E60" s="7" t="str">
        <f t="shared" si="1"/>
        <v>Rp 1,1 Juta</v>
      </c>
    </row>
    <row r="61" spans="1:5" x14ac:dyDescent="0.25">
      <c r="A61" s="9" t="s">
        <v>20</v>
      </c>
      <c r="B61" s="2">
        <v>780000</v>
      </c>
      <c r="C61"/>
      <c r="D61" s="4" t="str">
        <f t="shared" si="0"/>
        <v>Cukur Jenggot</v>
      </c>
      <c r="E61" s="7" t="str">
        <f t="shared" si="1"/>
        <v>Rp 780 Ribu</v>
      </c>
    </row>
    <row r="62" spans="1:5" x14ac:dyDescent="0.25">
      <c r="A62" s="9" t="s">
        <v>42</v>
      </c>
      <c r="B62" s="2">
        <v>450000</v>
      </c>
      <c r="C62"/>
      <c r="D62" s="4" t="str">
        <f t="shared" si="0"/>
        <v>Potong Rambut Anak</v>
      </c>
      <c r="E62" s="7" t="str">
        <f t="shared" si="1"/>
        <v>Rp 450 Ribu</v>
      </c>
    </row>
    <row r="63" spans="1:5" x14ac:dyDescent="0.25">
      <c r="A63" s="9" t="s">
        <v>289</v>
      </c>
      <c r="B63" s="2">
        <v>7615000</v>
      </c>
      <c r="C63"/>
    </row>
    <row r="64" spans="1:5" x14ac:dyDescent="0.25">
      <c r="A64"/>
      <c r="B64"/>
      <c r="C64"/>
    </row>
    <row r="65" spans="1:4" x14ac:dyDescent="0.25">
      <c r="A65"/>
      <c r="B65"/>
      <c r="C65"/>
    </row>
    <row r="66" spans="1:4" s="3" customFormat="1" ht="39.75" customHeight="1" x14ac:dyDescent="0.25">
      <c r="A66" s="21" t="s">
        <v>299</v>
      </c>
      <c r="B66" s="21"/>
      <c r="C66" s="21"/>
      <c r="D66" s="21"/>
    </row>
    <row r="67" spans="1:4" x14ac:dyDescent="0.25">
      <c r="A67"/>
      <c r="B67"/>
      <c r="C67"/>
    </row>
    <row r="68" spans="1:4" x14ac:dyDescent="0.25">
      <c r="A68" s="8" t="s">
        <v>288</v>
      </c>
      <c r="B68" s="2" t="s">
        <v>281</v>
      </c>
      <c r="C68"/>
    </row>
    <row r="69" spans="1:4" x14ac:dyDescent="0.25">
      <c r="A69" s="9" t="s">
        <v>301</v>
      </c>
      <c r="B69" s="19">
        <v>0.14576493762311227</v>
      </c>
      <c r="C69"/>
    </row>
    <row r="70" spans="1:4" x14ac:dyDescent="0.25">
      <c r="A70" s="9" t="s">
        <v>300</v>
      </c>
      <c r="B70" s="19">
        <v>0.85423506237688773</v>
      </c>
      <c r="C70"/>
    </row>
    <row r="71" spans="1:4" x14ac:dyDescent="0.25">
      <c r="A71" s="9" t="s">
        <v>289</v>
      </c>
      <c r="B71" s="19">
        <v>1</v>
      </c>
      <c r="C71"/>
    </row>
    <row r="72" spans="1:4" x14ac:dyDescent="0.25">
      <c r="A72"/>
      <c r="B72"/>
      <c r="C72"/>
    </row>
    <row r="73" spans="1:4" x14ac:dyDescent="0.25">
      <c r="A73"/>
      <c r="B73"/>
      <c r="C73"/>
    </row>
    <row r="74" spans="1:4" x14ac:dyDescent="0.25">
      <c r="A74"/>
      <c r="B74"/>
      <c r="C74"/>
    </row>
    <row r="75" spans="1:4" x14ac:dyDescent="0.25">
      <c r="A75"/>
      <c r="B75"/>
      <c r="C75"/>
    </row>
    <row r="76" spans="1:4" x14ac:dyDescent="0.25">
      <c r="A76"/>
      <c r="B76"/>
      <c r="C76"/>
    </row>
    <row r="77" spans="1:4" x14ac:dyDescent="0.25">
      <c r="A77"/>
      <c r="B77"/>
      <c r="C77"/>
    </row>
    <row r="78" spans="1:4" x14ac:dyDescent="0.25">
      <c r="A78"/>
      <c r="B78"/>
      <c r="C78"/>
    </row>
    <row r="79" spans="1:4" x14ac:dyDescent="0.25">
      <c r="A79"/>
      <c r="B79"/>
      <c r="C79"/>
    </row>
    <row r="80" spans="1:4" x14ac:dyDescent="0.25">
      <c r="A80"/>
      <c r="B80"/>
      <c r="C80"/>
    </row>
    <row r="81" spans="1:3" x14ac:dyDescent="0.25">
      <c r="A81"/>
      <c r="B81"/>
      <c r="C81"/>
    </row>
    <row r="82" spans="1:3" x14ac:dyDescent="0.25">
      <c r="A82"/>
      <c r="B82"/>
      <c r="C82"/>
    </row>
    <row r="83" spans="1:3" x14ac:dyDescent="0.25">
      <c r="A83"/>
      <c r="B83"/>
      <c r="C83"/>
    </row>
    <row r="84" spans="1:3" x14ac:dyDescent="0.25">
      <c r="A84"/>
      <c r="B84"/>
      <c r="C84"/>
    </row>
    <row r="85" spans="1:3" x14ac:dyDescent="0.25">
      <c r="A85"/>
      <c r="B85"/>
      <c r="C85"/>
    </row>
  </sheetData>
  <mergeCells count="6">
    <mergeCell ref="A66:D66"/>
    <mergeCell ref="A2:D2"/>
    <mergeCell ref="A12:D12"/>
    <mergeCell ref="A23:D23"/>
    <mergeCell ref="A37:D37"/>
    <mergeCell ref="A54:D54"/>
  </mergeCells>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AC7D-211B-4F4B-9BA0-33C32CF92035}">
  <dimension ref="A1"/>
  <sheetViews>
    <sheetView showGridLines="0" tabSelected="1" zoomScale="75" zoomScaleNormal="75" workbookViewId="0">
      <selection activeCell="Y21" sqref="Y21"/>
    </sheetView>
  </sheetViews>
  <sheetFormatPr defaultRowHeight="15" x14ac:dyDescent="0.25"/>
  <cols>
    <col min="1" max="16384" width="9.140625" style="17"/>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Worksheet</vt:lpstr>
      <vt:lpstr>Pivot</vt:lpstr>
      <vt:lpstr>Dashboard</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Windows User</cp:lastModifiedBy>
  <dcterms:created xsi:type="dcterms:W3CDTF">2025-10-21T16:19:25Z</dcterms:created>
  <dcterms:modified xsi:type="dcterms:W3CDTF">2025-10-28T13:55:50Z</dcterms:modified>
  <cp:category/>
</cp:coreProperties>
</file>